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-4\result_analysis\backend\"/>
    </mc:Choice>
  </mc:AlternateContent>
  <xr:revisionPtr revIDLastSave="0" documentId="13_ncr:1_{26F14959-1704-430A-A4DE-E1C11DFDBB4F}" xr6:coauthVersionLast="47" xr6:coauthVersionMax="47" xr10:uidLastSave="{00000000-0000-0000-0000-000000000000}"/>
  <bookViews>
    <workbookView xWindow="-110" yWindow="-110" windowWidth="19420" windowHeight="10300" xr2:uid="{77473DFA-CA83-481B-8F93-AC1420F06CF6}"/>
  </bookViews>
  <sheets>
    <sheet name="RAW DATA" sheetId="2" r:id="rId1"/>
    <sheet name="Semester Data" sheetId="3" r:id="rId2"/>
    <sheet name="Result Data" sheetId="4" r:id="rId3"/>
    <sheet name="Grade Analysis" sheetId="5" r:id="rId4"/>
    <sheet name="Summary" sheetId="6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6" l="1"/>
  <c r="C7" i="6"/>
  <c r="C6" i="6"/>
  <c r="C5" i="6"/>
  <c r="C4" i="6"/>
  <c r="J4" i="6"/>
  <c r="J3" i="6" s="1"/>
  <c r="G8" i="6"/>
  <c r="G7" i="6"/>
  <c r="G6" i="6"/>
  <c r="G5" i="6"/>
  <c r="G4" i="6"/>
  <c r="G3" i="6"/>
  <c r="G2" i="6"/>
  <c r="G1" i="6"/>
  <c r="J25" i="6"/>
  <c r="I25" i="6"/>
  <c r="H25" i="6"/>
  <c r="G25" i="6"/>
  <c r="F25" i="6"/>
  <c r="E25" i="6"/>
  <c r="D25" i="6"/>
  <c r="C25" i="6"/>
  <c r="J24" i="6"/>
  <c r="I24" i="6"/>
  <c r="H24" i="6"/>
  <c r="G24" i="6"/>
  <c r="F24" i="6"/>
  <c r="E24" i="6"/>
  <c r="D24" i="6"/>
  <c r="C24" i="6"/>
  <c r="J23" i="6"/>
  <c r="I23" i="6"/>
  <c r="H23" i="6"/>
  <c r="G23" i="6"/>
  <c r="F23" i="6"/>
  <c r="E23" i="6"/>
  <c r="D23" i="6"/>
  <c r="C23" i="6"/>
  <c r="J22" i="6"/>
  <c r="I22" i="6"/>
  <c r="H22" i="6"/>
  <c r="G22" i="6"/>
  <c r="F22" i="6"/>
  <c r="E22" i="6"/>
  <c r="D22" i="6"/>
  <c r="C22" i="6"/>
  <c r="J21" i="6"/>
  <c r="I21" i="6"/>
  <c r="H21" i="6"/>
  <c r="G21" i="6"/>
  <c r="F21" i="6"/>
  <c r="E21" i="6"/>
  <c r="D21" i="6"/>
  <c r="C21" i="6"/>
  <c r="J20" i="6"/>
  <c r="J19" i="6" s="1"/>
  <c r="I20" i="6"/>
  <c r="I19" i="6" s="1"/>
  <c r="H20" i="6"/>
  <c r="H19" i="6" s="1"/>
  <c r="G20" i="6"/>
  <c r="G19" i="6" s="1"/>
  <c r="F20" i="6"/>
  <c r="F19" i="6" s="1"/>
  <c r="F26" i="6" s="1"/>
  <c r="E20" i="6"/>
  <c r="E19" i="6" s="1"/>
  <c r="D20" i="6"/>
  <c r="D19" i="6" s="1"/>
  <c r="C20" i="6"/>
  <c r="C19" i="6" s="1"/>
  <c r="C26" i="6" s="1"/>
  <c r="J16" i="6"/>
  <c r="I16" i="6"/>
  <c r="H16" i="6"/>
  <c r="G16" i="6"/>
  <c r="F16" i="6"/>
  <c r="D16" i="6"/>
  <c r="C16" i="6"/>
  <c r="E16" i="6"/>
  <c r="E18" i="6"/>
  <c r="K167" i="4"/>
  <c r="J167" i="4"/>
  <c r="I167" i="4"/>
  <c r="H167" i="4"/>
  <c r="G167" i="4"/>
  <c r="F167" i="4"/>
  <c r="E167" i="4"/>
  <c r="D167" i="4"/>
  <c r="J17" i="6"/>
  <c r="I17" i="6"/>
  <c r="H17" i="6"/>
  <c r="G17" i="6"/>
  <c r="F17" i="6"/>
  <c r="E17" i="6"/>
  <c r="D17" i="6"/>
  <c r="C17" i="6"/>
  <c r="J15" i="6"/>
  <c r="I15" i="6"/>
  <c r="I18" i="6" s="1"/>
  <c r="H15" i="6"/>
  <c r="G15" i="6"/>
  <c r="F15" i="6"/>
  <c r="E15" i="6"/>
  <c r="D15" i="6"/>
  <c r="C15" i="6"/>
  <c r="J13" i="6"/>
  <c r="I13" i="6"/>
  <c r="H13" i="6"/>
  <c r="H14" i="6" s="1"/>
  <c r="G13" i="6"/>
  <c r="G14" i="6" s="1"/>
  <c r="F13" i="6"/>
  <c r="E13" i="6"/>
  <c r="E14" i="6" s="1"/>
  <c r="D13" i="6"/>
  <c r="C13" i="6"/>
  <c r="G18" i="6" l="1"/>
  <c r="G26" i="6"/>
  <c r="H26" i="6"/>
  <c r="C14" i="6"/>
  <c r="I26" i="6"/>
  <c r="J14" i="6"/>
  <c r="D14" i="6"/>
  <c r="J18" i="6"/>
  <c r="J26" i="6"/>
  <c r="D26" i="6"/>
  <c r="I14" i="6"/>
  <c r="F14" i="6"/>
  <c r="D18" i="6"/>
  <c r="E26" i="6"/>
  <c r="H18" i="6"/>
  <c r="F18" i="6"/>
  <c r="J6" i="6"/>
  <c r="J7" i="6" s="1"/>
  <c r="C18" i="6"/>
  <c r="R8" i="5" l="1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Y89" i="5" s="1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H3" i="5"/>
  <c r="H3" i="4"/>
  <c r="D23" i="3"/>
  <c r="Y76" i="5" l="1"/>
  <c r="Y12" i="5"/>
  <c r="Q57" i="5"/>
  <c r="Y16" i="5"/>
  <c r="Y75" i="5"/>
  <c r="Y11" i="5"/>
  <c r="Y130" i="5"/>
  <c r="Y90" i="5"/>
  <c r="Y66" i="5"/>
  <c r="Y26" i="5"/>
  <c r="Y154" i="5"/>
  <c r="Y114" i="5"/>
  <c r="Y50" i="5"/>
  <c r="Q127" i="5"/>
  <c r="M71" i="5"/>
  <c r="M15" i="5"/>
  <c r="Y144" i="5"/>
  <c r="Y40" i="5"/>
  <c r="Y105" i="5"/>
  <c r="Y41" i="5"/>
  <c r="Y25" i="5"/>
  <c r="M137" i="5"/>
  <c r="Y65" i="5"/>
  <c r="M105" i="5"/>
  <c r="Y165" i="5"/>
  <c r="Y157" i="5"/>
  <c r="Y149" i="5"/>
  <c r="Y141" i="5"/>
  <c r="Y133" i="5"/>
  <c r="Y125" i="5"/>
  <c r="Y117" i="5"/>
  <c r="Y109" i="5"/>
  <c r="Y101" i="5"/>
  <c r="Y93" i="5"/>
  <c r="Y85" i="5"/>
  <c r="Y77" i="5"/>
  <c r="Y69" i="5"/>
  <c r="Y61" i="5"/>
  <c r="Y53" i="5"/>
  <c r="Y45" i="5"/>
  <c r="Y37" i="5"/>
  <c r="Y29" i="5"/>
  <c r="Y21" i="5"/>
  <c r="Y13" i="5"/>
  <c r="M53" i="5"/>
  <c r="Y148" i="5"/>
  <c r="Y124" i="5"/>
  <c r="Y100" i="5"/>
  <c r="Y60" i="5"/>
  <c r="Y36" i="5"/>
  <c r="Y20" i="5"/>
  <c r="Y155" i="5"/>
  <c r="Y139" i="5"/>
  <c r="Y123" i="5"/>
  <c r="Y99" i="5"/>
  <c r="Y51" i="5"/>
  <c r="Y27" i="5"/>
  <c r="Y19" i="5"/>
  <c r="O101" i="5"/>
  <c r="N13" i="5"/>
  <c r="Y137" i="5"/>
  <c r="Y17" i="5"/>
  <c r="O156" i="5"/>
  <c r="M52" i="5"/>
  <c r="O28" i="5"/>
  <c r="Y120" i="5"/>
  <c r="Y96" i="5"/>
  <c r="Y56" i="5"/>
  <c r="Y113" i="5"/>
  <c r="Y49" i="5"/>
  <c r="Y156" i="5"/>
  <c r="Y132" i="5"/>
  <c r="Y108" i="5"/>
  <c r="Y92" i="5"/>
  <c r="Y68" i="5"/>
  <c r="Y44" i="5"/>
  <c r="Y28" i="5"/>
  <c r="Y147" i="5"/>
  <c r="Y115" i="5"/>
  <c r="Y91" i="5"/>
  <c r="Y67" i="5"/>
  <c r="Y43" i="5"/>
  <c r="N109" i="5"/>
  <c r="Y153" i="5"/>
  <c r="Y129" i="5"/>
  <c r="Y81" i="5"/>
  <c r="Y57" i="5"/>
  <c r="Y9" i="5"/>
  <c r="V76" i="5"/>
  <c r="W76" i="5" s="1"/>
  <c r="M44" i="5"/>
  <c r="Y160" i="5"/>
  <c r="Y136" i="5"/>
  <c r="Y104" i="5"/>
  <c r="Y80" i="5"/>
  <c r="Y64" i="5"/>
  <c r="Y32" i="5"/>
  <c r="Y8" i="5"/>
  <c r="V162" i="5"/>
  <c r="W162" i="5" s="1"/>
  <c r="M146" i="5"/>
  <c r="O130" i="5"/>
  <c r="L122" i="5"/>
  <c r="M106" i="5"/>
  <c r="M90" i="5"/>
  <c r="O82" i="5"/>
  <c r="P66" i="5"/>
  <c r="O58" i="5"/>
  <c r="M34" i="5"/>
  <c r="L18" i="5"/>
  <c r="M160" i="5"/>
  <c r="M152" i="5"/>
  <c r="M144" i="5"/>
  <c r="M120" i="5"/>
  <c r="M104" i="5"/>
  <c r="M96" i="5"/>
  <c r="N88" i="5"/>
  <c r="O64" i="5"/>
  <c r="Q56" i="5"/>
  <c r="O40" i="5"/>
  <c r="N16" i="5"/>
  <c r="P8" i="5"/>
  <c r="O95" i="5"/>
  <c r="M70" i="5"/>
  <c r="O22" i="5"/>
  <c r="N164" i="5"/>
  <c r="P116" i="5"/>
  <c r="Y164" i="5"/>
  <c r="Y140" i="5"/>
  <c r="Y116" i="5"/>
  <c r="Y84" i="5"/>
  <c r="Y52" i="5"/>
  <c r="Y163" i="5"/>
  <c r="Y131" i="5"/>
  <c r="Y107" i="5"/>
  <c r="Y83" i="5"/>
  <c r="Y59" i="5"/>
  <c r="Y35" i="5"/>
  <c r="N165" i="5"/>
  <c r="Y73" i="5"/>
  <c r="P140" i="5"/>
  <c r="Y152" i="5"/>
  <c r="Y128" i="5"/>
  <c r="Y112" i="5"/>
  <c r="Y88" i="5"/>
  <c r="Y72" i="5"/>
  <c r="Y48" i="5"/>
  <c r="Y24" i="5"/>
  <c r="Y97" i="5"/>
  <c r="Y33" i="5"/>
  <c r="M153" i="5"/>
  <c r="N129" i="5"/>
  <c r="M121" i="5"/>
  <c r="N89" i="5"/>
  <c r="M81" i="5"/>
  <c r="N65" i="5"/>
  <c r="N41" i="5"/>
  <c r="P17" i="5"/>
  <c r="Q9" i="5"/>
  <c r="O143" i="5"/>
  <c r="P158" i="5"/>
  <c r="N118" i="5"/>
  <c r="N110" i="5"/>
  <c r="P102" i="5"/>
  <c r="P94" i="5"/>
  <c r="N78" i="5"/>
  <c r="M62" i="5"/>
  <c r="Q38" i="5"/>
  <c r="O77" i="5"/>
  <c r="M61" i="5"/>
  <c r="Q29" i="5"/>
  <c r="N156" i="5"/>
  <c r="L155" i="5"/>
  <c r="L123" i="5"/>
  <c r="L91" i="5"/>
  <c r="L59" i="5"/>
  <c r="N27" i="5"/>
  <c r="P154" i="5"/>
  <c r="V154" i="5"/>
  <c r="W154" i="5" s="1"/>
  <c r="Q154" i="5"/>
  <c r="N154" i="5"/>
  <c r="P138" i="5"/>
  <c r="V138" i="5"/>
  <c r="W138" i="5" s="1"/>
  <c r="Q138" i="5"/>
  <c r="O138" i="5"/>
  <c r="P114" i="5"/>
  <c r="V114" i="5"/>
  <c r="W114" i="5" s="1"/>
  <c r="O114" i="5"/>
  <c r="N114" i="5"/>
  <c r="Q114" i="5"/>
  <c r="P98" i="5"/>
  <c r="Q98" i="5"/>
  <c r="V98" i="5"/>
  <c r="W98" i="5" s="1"/>
  <c r="O98" i="5"/>
  <c r="P74" i="5"/>
  <c r="V74" i="5"/>
  <c r="W74" i="5" s="1"/>
  <c r="Q74" i="5"/>
  <c r="M74" i="5"/>
  <c r="O74" i="5"/>
  <c r="N74" i="5"/>
  <c r="Q42" i="5"/>
  <c r="V42" i="5"/>
  <c r="W42" i="5" s="1"/>
  <c r="P42" i="5"/>
  <c r="O42" i="5"/>
  <c r="N42" i="5"/>
  <c r="M42" i="5"/>
  <c r="V26" i="5"/>
  <c r="W26" i="5" s="1"/>
  <c r="P26" i="5"/>
  <c r="O26" i="5"/>
  <c r="Q26" i="5"/>
  <c r="N136" i="5"/>
  <c r="M136" i="5"/>
  <c r="O128" i="5"/>
  <c r="M128" i="5"/>
  <c r="O112" i="5"/>
  <c r="M112" i="5"/>
  <c r="L98" i="5"/>
  <c r="L66" i="5"/>
  <c r="O154" i="5"/>
  <c r="V161" i="5"/>
  <c r="W161" i="5" s="1"/>
  <c r="Q161" i="5"/>
  <c r="P161" i="5"/>
  <c r="O161" i="5"/>
  <c r="N161" i="5"/>
  <c r="L161" i="5"/>
  <c r="V137" i="5"/>
  <c r="W137" i="5" s="1"/>
  <c r="Q137" i="5"/>
  <c r="P137" i="5"/>
  <c r="O137" i="5"/>
  <c r="L137" i="5"/>
  <c r="V113" i="5"/>
  <c r="W113" i="5" s="1"/>
  <c r="Q113" i="5"/>
  <c r="N113" i="5"/>
  <c r="P113" i="5"/>
  <c r="L113" i="5"/>
  <c r="V97" i="5"/>
  <c r="W97" i="5" s="1"/>
  <c r="Q97" i="5"/>
  <c r="O97" i="5"/>
  <c r="P97" i="5"/>
  <c r="N97" i="5"/>
  <c r="L97" i="5"/>
  <c r="V73" i="5"/>
  <c r="W73" i="5" s="1"/>
  <c r="P73" i="5"/>
  <c r="M73" i="5"/>
  <c r="Q73" i="5"/>
  <c r="O73" i="5"/>
  <c r="N73" i="5"/>
  <c r="L73" i="5"/>
  <c r="V57" i="5"/>
  <c r="W57" i="5" s="1"/>
  <c r="P57" i="5"/>
  <c r="N57" i="5"/>
  <c r="M57" i="5"/>
  <c r="O57" i="5"/>
  <c r="L57" i="5"/>
  <c r="V25" i="5"/>
  <c r="W25" i="5" s="1"/>
  <c r="Q25" i="5"/>
  <c r="P25" i="5"/>
  <c r="O25" i="5"/>
  <c r="N25" i="5"/>
  <c r="L25" i="5"/>
  <c r="L27" i="5"/>
  <c r="M130" i="5"/>
  <c r="M26" i="5"/>
  <c r="O9" i="5"/>
  <c r="L160" i="5"/>
  <c r="N144" i="5"/>
  <c r="L120" i="5"/>
  <c r="L104" i="5"/>
  <c r="L80" i="5"/>
  <c r="L64" i="5"/>
  <c r="L32" i="5"/>
  <c r="L8" i="5"/>
  <c r="M161" i="5"/>
  <c r="N155" i="5"/>
  <c r="Q163" i="5"/>
  <c r="P163" i="5"/>
  <c r="O163" i="5"/>
  <c r="M163" i="5"/>
  <c r="N163" i="5"/>
  <c r="Q155" i="5"/>
  <c r="V155" i="5"/>
  <c r="W155" i="5" s="1"/>
  <c r="O155" i="5"/>
  <c r="P155" i="5"/>
  <c r="M155" i="5"/>
  <c r="Q147" i="5"/>
  <c r="O147" i="5"/>
  <c r="P147" i="5"/>
  <c r="M147" i="5"/>
  <c r="V147" i="5"/>
  <c r="W147" i="5" s="1"/>
  <c r="Q139" i="5"/>
  <c r="O139" i="5"/>
  <c r="V139" i="5"/>
  <c r="W139" i="5" s="1"/>
  <c r="P139" i="5"/>
  <c r="N139" i="5"/>
  <c r="M139" i="5"/>
  <c r="Q131" i="5"/>
  <c r="V131" i="5"/>
  <c r="W131" i="5" s="1"/>
  <c r="O131" i="5"/>
  <c r="M131" i="5"/>
  <c r="N131" i="5"/>
  <c r="P131" i="5"/>
  <c r="Q123" i="5"/>
  <c r="V123" i="5"/>
  <c r="W123" i="5" s="1"/>
  <c r="O123" i="5"/>
  <c r="P123" i="5"/>
  <c r="M123" i="5"/>
  <c r="N123" i="5"/>
  <c r="Q115" i="5"/>
  <c r="O115" i="5"/>
  <c r="V115" i="5"/>
  <c r="W115" i="5" s="1"/>
  <c r="M115" i="5"/>
  <c r="N115" i="5"/>
  <c r="P115" i="5"/>
  <c r="Q107" i="5"/>
  <c r="V107" i="5"/>
  <c r="W107" i="5" s="1"/>
  <c r="O107" i="5"/>
  <c r="P107" i="5"/>
  <c r="M107" i="5"/>
  <c r="N107" i="5"/>
  <c r="Q99" i="5"/>
  <c r="O99" i="5"/>
  <c r="V99" i="5"/>
  <c r="W99" i="5" s="1"/>
  <c r="P99" i="5"/>
  <c r="M99" i="5"/>
  <c r="Q91" i="5"/>
  <c r="O91" i="5"/>
  <c r="V91" i="5"/>
  <c r="W91" i="5" s="1"/>
  <c r="M91" i="5"/>
  <c r="N91" i="5"/>
  <c r="P91" i="5"/>
  <c r="Q83" i="5"/>
  <c r="O83" i="5"/>
  <c r="V83" i="5"/>
  <c r="W83" i="5" s="1"/>
  <c r="P83" i="5"/>
  <c r="M83" i="5"/>
  <c r="N83" i="5"/>
  <c r="Q75" i="5"/>
  <c r="O75" i="5"/>
  <c r="M75" i="5"/>
  <c r="N75" i="5"/>
  <c r="Q67" i="5"/>
  <c r="O67" i="5"/>
  <c r="V67" i="5"/>
  <c r="W67" i="5" s="1"/>
  <c r="P67" i="5"/>
  <c r="N67" i="5"/>
  <c r="M67" i="5"/>
  <c r="Q59" i="5"/>
  <c r="O59" i="5"/>
  <c r="P59" i="5"/>
  <c r="N59" i="5"/>
  <c r="V59" i="5"/>
  <c r="W59" i="5" s="1"/>
  <c r="M59" i="5"/>
  <c r="Q51" i="5"/>
  <c r="O51" i="5"/>
  <c r="V51" i="5"/>
  <c r="W51" i="5" s="1"/>
  <c r="P51" i="5"/>
  <c r="M51" i="5"/>
  <c r="Q43" i="5"/>
  <c r="V43" i="5"/>
  <c r="W43" i="5" s="1"/>
  <c r="Z43" i="5" s="1"/>
  <c r="O43" i="5"/>
  <c r="P43" i="5"/>
  <c r="N43" i="5"/>
  <c r="Q35" i="5"/>
  <c r="O35" i="5"/>
  <c r="V35" i="5"/>
  <c r="W35" i="5" s="1"/>
  <c r="N35" i="5"/>
  <c r="P35" i="5"/>
  <c r="Q27" i="5"/>
  <c r="O27" i="5"/>
  <c r="V27" i="5"/>
  <c r="W27" i="5" s="1"/>
  <c r="P27" i="5"/>
  <c r="M27" i="5"/>
  <c r="Q19" i="5"/>
  <c r="P19" i="5"/>
  <c r="O19" i="5"/>
  <c r="V19" i="5"/>
  <c r="W19" i="5" s="1"/>
  <c r="M19" i="5"/>
  <c r="N19" i="5"/>
  <c r="Q11" i="5"/>
  <c r="O11" i="5"/>
  <c r="P11" i="5"/>
  <c r="V11" i="5"/>
  <c r="W11" i="5" s="1"/>
  <c r="M11" i="5"/>
  <c r="N11" i="5"/>
  <c r="L163" i="5"/>
  <c r="L131" i="5"/>
  <c r="L99" i="5"/>
  <c r="L67" i="5"/>
  <c r="L35" i="5"/>
  <c r="M138" i="5"/>
  <c r="M35" i="5"/>
  <c r="P121" i="5"/>
  <c r="Q66" i="5"/>
  <c r="Q122" i="5"/>
  <c r="P122" i="5"/>
  <c r="N122" i="5"/>
  <c r="O122" i="5"/>
  <c r="V122" i="5"/>
  <c r="W122" i="5" s="1"/>
  <c r="P82" i="5"/>
  <c r="V82" i="5"/>
  <c r="W82" i="5" s="1"/>
  <c r="M82" i="5"/>
  <c r="N82" i="5"/>
  <c r="Q82" i="5"/>
  <c r="V50" i="5"/>
  <c r="W50" i="5" s="1"/>
  <c r="P50" i="5"/>
  <c r="O50" i="5"/>
  <c r="Q50" i="5"/>
  <c r="M50" i="5"/>
  <c r="N50" i="5"/>
  <c r="P10" i="5"/>
  <c r="V10" i="5"/>
  <c r="W10" i="5" s="1"/>
  <c r="Q10" i="5"/>
  <c r="O10" i="5"/>
  <c r="M10" i="5"/>
  <c r="N10" i="5"/>
  <c r="N40" i="5"/>
  <c r="V129" i="5"/>
  <c r="W129" i="5" s="1"/>
  <c r="P129" i="5"/>
  <c r="Q129" i="5"/>
  <c r="L129" i="5"/>
  <c r="V89" i="5"/>
  <c r="W89" i="5" s="1"/>
  <c r="Q89" i="5"/>
  <c r="O89" i="5"/>
  <c r="P89" i="5"/>
  <c r="L89" i="5"/>
  <c r="V49" i="5"/>
  <c r="W49" i="5" s="1"/>
  <c r="Q49" i="5"/>
  <c r="P49" i="5"/>
  <c r="O49" i="5"/>
  <c r="M49" i="5"/>
  <c r="N49" i="5"/>
  <c r="L49" i="5"/>
  <c r="V17" i="5"/>
  <c r="W17" i="5" s="1"/>
  <c r="Q17" i="5"/>
  <c r="O17" i="5"/>
  <c r="N17" i="5"/>
  <c r="L17" i="5"/>
  <c r="M98" i="5"/>
  <c r="N120" i="5"/>
  <c r="Q156" i="5"/>
  <c r="L128" i="5"/>
  <c r="L88" i="5"/>
  <c r="L48" i="5"/>
  <c r="L16" i="5"/>
  <c r="L58" i="5"/>
  <c r="M129" i="5"/>
  <c r="M25" i="5"/>
  <c r="N77" i="5"/>
  <c r="V151" i="5"/>
  <c r="W151" i="5" s="1"/>
  <c r="Q151" i="5"/>
  <c r="N151" i="5"/>
  <c r="O151" i="5"/>
  <c r="L151" i="5"/>
  <c r="M151" i="5"/>
  <c r="P151" i="5"/>
  <c r="V135" i="5"/>
  <c r="W135" i="5" s="1"/>
  <c r="Q135" i="5"/>
  <c r="P135" i="5"/>
  <c r="N135" i="5"/>
  <c r="O135" i="5"/>
  <c r="L135" i="5"/>
  <c r="M135" i="5"/>
  <c r="V111" i="5"/>
  <c r="W111" i="5" s="1"/>
  <c r="P111" i="5"/>
  <c r="N111" i="5"/>
  <c r="Q111" i="5"/>
  <c r="L111" i="5"/>
  <c r="O111" i="5"/>
  <c r="M111" i="5"/>
  <c r="V87" i="5"/>
  <c r="W87" i="5" s="1"/>
  <c r="O87" i="5"/>
  <c r="P87" i="5"/>
  <c r="N87" i="5"/>
  <c r="L87" i="5"/>
  <c r="M87" i="5"/>
  <c r="V71" i="5"/>
  <c r="W71" i="5" s="1"/>
  <c r="Q71" i="5"/>
  <c r="P71" i="5"/>
  <c r="O71" i="5"/>
  <c r="N71" i="5"/>
  <c r="L71" i="5"/>
  <c r="V47" i="5"/>
  <c r="W47" i="5" s="1"/>
  <c r="P47" i="5"/>
  <c r="Q47" i="5"/>
  <c r="N47" i="5"/>
  <c r="O47" i="5"/>
  <c r="M47" i="5"/>
  <c r="L47" i="5"/>
  <c r="V23" i="5"/>
  <c r="W23" i="5" s="1"/>
  <c r="P23" i="5"/>
  <c r="O23" i="5"/>
  <c r="N23" i="5"/>
  <c r="Q23" i="5"/>
  <c r="L23" i="5"/>
  <c r="M23" i="5"/>
  <c r="L147" i="5"/>
  <c r="L115" i="5"/>
  <c r="L83" i="5"/>
  <c r="L51" i="5"/>
  <c r="L19" i="5"/>
  <c r="M154" i="5"/>
  <c r="M122" i="5"/>
  <c r="M17" i="5"/>
  <c r="N147" i="5"/>
  <c r="N66" i="5"/>
  <c r="P75" i="5"/>
  <c r="V163" i="5"/>
  <c r="W163" i="5" s="1"/>
  <c r="V166" i="5"/>
  <c r="W166" i="5" s="1"/>
  <c r="Q166" i="5"/>
  <c r="P166" i="5"/>
  <c r="O166" i="5"/>
  <c r="N166" i="5"/>
  <c r="L166" i="5"/>
  <c r="M166" i="5"/>
  <c r="V158" i="5"/>
  <c r="W158" i="5" s="1"/>
  <c r="O158" i="5"/>
  <c r="Q158" i="5"/>
  <c r="N158" i="5"/>
  <c r="L158" i="5"/>
  <c r="M158" i="5"/>
  <c r="V150" i="5"/>
  <c r="W150" i="5" s="1"/>
  <c r="Q150" i="5"/>
  <c r="O150" i="5"/>
  <c r="N150" i="5"/>
  <c r="L150" i="5"/>
  <c r="M150" i="5"/>
  <c r="P150" i="5"/>
  <c r="V142" i="5"/>
  <c r="W142" i="5" s="1"/>
  <c r="O142" i="5"/>
  <c r="P142" i="5"/>
  <c r="L142" i="5"/>
  <c r="N142" i="5"/>
  <c r="M142" i="5"/>
  <c r="Q142" i="5"/>
  <c r="V134" i="5"/>
  <c r="W134" i="5" s="1"/>
  <c r="Q134" i="5"/>
  <c r="O134" i="5"/>
  <c r="L134" i="5"/>
  <c r="M134" i="5"/>
  <c r="N134" i="5"/>
  <c r="V126" i="5"/>
  <c r="W126" i="5" s="1"/>
  <c r="Q126" i="5"/>
  <c r="P126" i="5"/>
  <c r="O126" i="5"/>
  <c r="L126" i="5"/>
  <c r="M126" i="5"/>
  <c r="N126" i="5"/>
  <c r="V118" i="5"/>
  <c r="W118" i="5" s="1"/>
  <c r="P118" i="5"/>
  <c r="O118" i="5"/>
  <c r="L118" i="5"/>
  <c r="M118" i="5"/>
  <c r="V110" i="5"/>
  <c r="W110" i="5" s="1"/>
  <c r="P110" i="5"/>
  <c r="Q110" i="5"/>
  <c r="L110" i="5"/>
  <c r="O110" i="5"/>
  <c r="M110" i="5"/>
  <c r="V102" i="5"/>
  <c r="W102" i="5" s="1"/>
  <c r="O102" i="5"/>
  <c r="N102" i="5"/>
  <c r="Q102" i="5"/>
  <c r="L102" i="5"/>
  <c r="M102" i="5"/>
  <c r="V94" i="5"/>
  <c r="W94" i="5" s="1"/>
  <c r="Q94" i="5"/>
  <c r="L94" i="5"/>
  <c r="N94" i="5"/>
  <c r="M94" i="5"/>
  <c r="O94" i="5"/>
  <c r="V86" i="5"/>
  <c r="W86" i="5" s="1"/>
  <c r="Q86" i="5"/>
  <c r="P86" i="5"/>
  <c r="O86" i="5"/>
  <c r="L86" i="5"/>
  <c r="M86" i="5"/>
  <c r="N86" i="5"/>
  <c r="V78" i="5"/>
  <c r="W78" i="5" s="1"/>
  <c r="O78" i="5"/>
  <c r="Q78" i="5"/>
  <c r="P78" i="5"/>
  <c r="L78" i="5"/>
  <c r="M78" i="5"/>
  <c r="V70" i="5"/>
  <c r="W70" i="5" s="1"/>
  <c r="Q70" i="5"/>
  <c r="P70" i="5"/>
  <c r="O70" i="5"/>
  <c r="N70" i="5"/>
  <c r="L70" i="5"/>
  <c r="V62" i="5"/>
  <c r="W62" i="5" s="1"/>
  <c r="Q62" i="5"/>
  <c r="O62" i="5"/>
  <c r="N62" i="5"/>
  <c r="L62" i="5"/>
  <c r="P62" i="5"/>
  <c r="V54" i="5"/>
  <c r="W54" i="5" s="1"/>
  <c r="P54" i="5"/>
  <c r="N54" i="5"/>
  <c r="O54" i="5"/>
  <c r="M54" i="5"/>
  <c r="L54" i="5"/>
  <c r="Q54" i="5"/>
  <c r="V46" i="5"/>
  <c r="W46" i="5" s="1"/>
  <c r="Q46" i="5"/>
  <c r="N46" i="5"/>
  <c r="M46" i="5"/>
  <c r="L46" i="5"/>
  <c r="V38" i="5"/>
  <c r="W38" i="5" s="1"/>
  <c r="P38" i="5"/>
  <c r="N38" i="5"/>
  <c r="M38" i="5"/>
  <c r="L38" i="5"/>
  <c r="O38" i="5"/>
  <c r="V30" i="5"/>
  <c r="W30" i="5" s="1"/>
  <c r="Q30" i="5"/>
  <c r="N30" i="5"/>
  <c r="P30" i="5"/>
  <c r="O30" i="5"/>
  <c r="L30" i="5"/>
  <c r="M30" i="5"/>
  <c r="V22" i="5"/>
  <c r="W22" i="5" s="1"/>
  <c r="Q22" i="5"/>
  <c r="P22" i="5"/>
  <c r="N22" i="5"/>
  <c r="L22" i="5"/>
  <c r="M22" i="5"/>
  <c r="Q14" i="5"/>
  <c r="L146" i="5"/>
  <c r="L114" i="5"/>
  <c r="L82" i="5"/>
  <c r="L50" i="5"/>
  <c r="M89" i="5"/>
  <c r="N146" i="5"/>
  <c r="O129" i="5"/>
  <c r="P152" i="5"/>
  <c r="Q118" i="5"/>
  <c r="P162" i="5"/>
  <c r="Q162" i="5"/>
  <c r="O162" i="5"/>
  <c r="N162" i="5"/>
  <c r="V130" i="5"/>
  <c r="W130" i="5" s="1"/>
  <c r="P130" i="5"/>
  <c r="N130" i="5"/>
  <c r="Q130" i="5"/>
  <c r="P90" i="5"/>
  <c r="V90" i="5"/>
  <c r="W90" i="5" s="1"/>
  <c r="Q90" i="5"/>
  <c r="O90" i="5"/>
  <c r="N90" i="5"/>
  <c r="Q58" i="5"/>
  <c r="P58" i="5"/>
  <c r="V58" i="5"/>
  <c r="W58" i="5" s="1"/>
  <c r="N58" i="5"/>
  <c r="M58" i="5"/>
  <c r="Q18" i="5"/>
  <c r="V18" i="5"/>
  <c r="W18" i="5" s="1"/>
  <c r="P18" i="5"/>
  <c r="M18" i="5"/>
  <c r="N18" i="5"/>
  <c r="O18" i="5"/>
  <c r="P64" i="5"/>
  <c r="N64" i="5"/>
  <c r="L130" i="5"/>
  <c r="N128" i="5"/>
  <c r="V145" i="5"/>
  <c r="W145" i="5" s="1"/>
  <c r="P145" i="5"/>
  <c r="O145" i="5"/>
  <c r="Q145" i="5"/>
  <c r="N145" i="5"/>
  <c r="L145" i="5"/>
  <c r="V105" i="5"/>
  <c r="W105" i="5" s="1"/>
  <c r="O105" i="5"/>
  <c r="Q105" i="5"/>
  <c r="P105" i="5"/>
  <c r="N105" i="5"/>
  <c r="L105" i="5"/>
  <c r="V65" i="5"/>
  <c r="W65" i="5" s="1"/>
  <c r="P65" i="5"/>
  <c r="Q65" i="5"/>
  <c r="O65" i="5"/>
  <c r="M65" i="5"/>
  <c r="L65" i="5"/>
  <c r="V41" i="5"/>
  <c r="W41" i="5" s="1"/>
  <c r="P41" i="5"/>
  <c r="O41" i="5"/>
  <c r="Q41" i="5"/>
  <c r="M41" i="5"/>
  <c r="L41" i="5"/>
  <c r="V9" i="5"/>
  <c r="W9" i="5" s="1"/>
  <c r="P9" i="5"/>
  <c r="M9" i="5"/>
  <c r="N9" i="5"/>
  <c r="L9" i="5"/>
  <c r="M162" i="5"/>
  <c r="O144" i="5"/>
  <c r="O152" i="5"/>
  <c r="Q112" i="5"/>
  <c r="L72" i="5"/>
  <c r="L40" i="5"/>
  <c r="L90" i="5"/>
  <c r="V159" i="5"/>
  <c r="W159" i="5" s="1"/>
  <c r="Q159" i="5"/>
  <c r="N159" i="5"/>
  <c r="P159" i="5"/>
  <c r="O159" i="5"/>
  <c r="L159" i="5"/>
  <c r="M159" i="5"/>
  <c r="V143" i="5"/>
  <c r="W143" i="5" s="1"/>
  <c r="Q143" i="5"/>
  <c r="N143" i="5"/>
  <c r="P143" i="5"/>
  <c r="L143" i="5"/>
  <c r="M143" i="5"/>
  <c r="V127" i="5"/>
  <c r="W127" i="5" s="1"/>
  <c r="P127" i="5"/>
  <c r="N127" i="5"/>
  <c r="L127" i="5"/>
  <c r="O127" i="5"/>
  <c r="M127" i="5"/>
  <c r="V119" i="5"/>
  <c r="W119" i="5" s="1"/>
  <c r="Q119" i="5"/>
  <c r="P119" i="5"/>
  <c r="N119" i="5"/>
  <c r="L119" i="5"/>
  <c r="M119" i="5"/>
  <c r="V103" i="5"/>
  <c r="W103" i="5" s="1"/>
  <c r="Q103" i="5"/>
  <c r="N103" i="5"/>
  <c r="P103" i="5"/>
  <c r="O103" i="5"/>
  <c r="L103" i="5"/>
  <c r="M103" i="5"/>
  <c r="V95" i="5"/>
  <c r="W95" i="5" s="1"/>
  <c r="Q95" i="5"/>
  <c r="P95" i="5"/>
  <c r="N95" i="5"/>
  <c r="L95" i="5"/>
  <c r="M95" i="5"/>
  <c r="V79" i="5"/>
  <c r="W79" i="5" s="1"/>
  <c r="Q79" i="5"/>
  <c r="O79" i="5"/>
  <c r="N79" i="5"/>
  <c r="P79" i="5"/>
  <c r="L79" i="5"/>
  <c r="V63" i="5"/>
  <c r="W63" i="5" s="1"/>
  <c r="Q63" i="5"/>
  <c r="O63" i="5"/>
  <c r="N63" i="5"/>
  <c r="M63" i="5"/>
  <c r="L63" i="5"/>
  <c r="P63" i="5"/>
  <c r="V55" i="5"/>
  <c r="W55" i="5" s="1"/>
  <c r="P55" i="5"/>
  <c r="N55" i="5"/>
  <c r="M55" i="5"/>
  <c r="O55" i="5"/>
  <c r="L55" i="5"/>
  <c r="Q55" i="5"/>
  <c r="V39" i="5"/>
  <c r="W39" i="5" s="1"/>
  <c r="P39" i="5"/>
  <c r="N39" i="5"/>
  <c r="Q39" i="5"/>
  <c r="M39" i="5"/>
  <c r="L39" i="5"/>
  <c r="O39" i="5"/>
  <c r="V31" i="5"/>
  <c r="W31" i="5" s="1"/>
  <c r="Q31" i="5"/>
  <c r="P31" i="5"/>
  <c r="N31" i="5"/>
  <c r="O31" i="5"/>
  <c r="L31" i="5"/>
  <c r="M31" i="5"/>
  <c r="V15" i="5"/>
  <c r="W15" i="5" s="1"/>
  <c r="Q15" i="5"/>
  <c r="O15" i="5"/>
  <c r="P15" i="5"/>
  <c r="N15" i="5"/>
  <c r="L15" i="5"/>
  <c r="V165" i="5"/>
  <c r="W165" i="5" s="1"/>
  <c r="Q165" i="5"/>
  <c r="P165" i="5"/>
  <c r="O165" i="5"/>
  <c r="L165" i="5"/>
  <c r="M165" i="5"/>
  <c r="V157" i="5"/>
  <c r="W157" i="5" s="1"/>
  <c r="O157" i="5"/>
  <c r="P157" i="5"/>
  <c r="Q157" i="5"/>
  <c r="N157" i="5"/>
  <c r="L157" i="5"/>
  <c r="M157" i="5"/>
  <c r="V149" i="5"/>
  <c r="W149" i="5" s="1"/>
  <c r="Q149" i="5"/>
  <c r="O149" i="5"/>
  <c r="N149" i="5"/>
  <c r="L149" i="5"/>
  <c r="M149" i="5"/>
  <c r="P149" i="5"/>
  <c r="V141" i="5"/>
  <c r="W141" i="5" s="1"/>
  <c r="Q141" i="5"/>
  <c r="O141" i="5"/>
  <c r="P141" i="5"/>
  <c r="L141" i="5"/>
  <c r="N141" i="5"/>
  <c r="M141" i="5"/>
  <c r="V133" i="5"/>
  <c r="W133" i="5" s="1"/>
  <c r="Q133" i="5"/>
  <c r="O133" i="5"/>
  <c r="L133" i="5"/>
  <c r="M133" i="5"/>
  <c r="N133" i="5"/>
  <c r="P133" i="5"/>
  <c r="V125" i="5"/>
  <c r="W125" i="5" s="1"/>
  <c r="Q125" i="5"/>
  <c r="O125" i="5"/>
  <c r="L125" i="5"/>
  <c r="P125" i="5"/>
  <c r="M125" i="5"/>
  <c r="N125" i="5"/>
  <c r="V117" i="5"/>
  <c r="W117" i="5" s="1"/>
  <c r="Q117" i="5"/>
  <c r="P117" i="5"/>
  <c r="O117" i="5"/>
  <c r="L117" i="5"/>
  <c r="M117" i="5"/>
  <c r="N117" i="5"/>
  <c r="V109" i="5"/>
  <c r="W109" i="5" s="1"/>
  <c r="P109" i="5"/>
  <c r="Q109" i="5"/>
  <c r="O109" i="5"/>
  <c r="L109" i="5"/>
  <c r="M109" i="5"/>
  <c r="V101" i="5"/>
  <c r="W101" i="5" s="1"/>
  <c r="P101" i="5"/>
  <c r="N101" i="5"/>
  <c r="Q101" i="5"/>
  <c r="L101" i="5"/>
  <c r="M101" i="5"/>
  <c r="V93" i="5"/>
  <c r="W93" i="5" s="1"/>
  <c r="P93" i="5"/>
  <c r="Q93" i="5"/>
  <c r="L93" i="5"/>
  <c r="N93" i="5"/>
  <c r="M93" i="5"/>
  <c r="O93" i="5"/>
  <c r="V85" i="5"/>
  <c r="W85" i="5" s="1"/>
  <c r="P85" i="5"/>
  <c r="O85" i="5"/>
  <c r="L85" i="5"/>
  <c r="M85" i="5"/>
  <c r="N85" i="5"/>
  <c r="Q85" i="5"/>
  <c r="V77" i="5"/>
  <c r="W77" i="5" s="1"/>
  <c r="Q77" i="5"/>
  <c r="P77" i="5"/>
  <c r="L77" i="5"/>
  <c r="M77" i="5"/>
  <c r="V69" i="5"/>
  <c r="W69" i="5" s="1"/>
  <c r="P69" i="5"/>
  <c r="O69" i="5"/>
  <c r="Q69" i="5"/>
  <c r="N69" i="5"/>
  <c r="L69" i="5"/>
  <c r="M69" i="5"/>
  <c r="V61" i="5"/>
  <c r="W61" i="5" s="1"/>
  <c r="Q61" i="5"/>
  <c r="O61" i="5"/>
  <c r="P61" i="5"/>
  <c r="L61" i="5"/>
  <c r="N61" i="5"/>
  <c r="V53" i="5"/>
  <c r="W53" i="5" s="1"/>
  <c r="Q53" i="5"/>
  <c r="O53" i="5"/>
  <c r="L53" i="5"/>
  <c r="P53" i="5"/>
  <c r="V45" i="5"/>
  <c r="W45" i="5" s="1"/>
  <c r="P45" i="5"/>
  <c r="O45" i="5"/>
  <c r="M45" i="5"/>
  <c r="L45" i="5"/>
  <c r="Q45" i="5"/>
  <c r="N45" i="5"/>
  <c r="V37" i="5"/>
  <c r="W37" i="5" s="1"/>
  <c r="Q37" i="5"/>
  <c r="M37" i="5"/>
  <c r="L37" i="5"/>
  <c r="O37" i="5"/>
  <c r="N37" i="5"/>
  <c r="V29" i="5"/>
  <c r="W29" i="5" s="1"/>
  <c r="P29" i="5"/>
  <c r="O29" i="5"/>
  <c r="N29" i="5"/>
  <c r="L29" i="5"/>
  <c r="M29" i="5"/>
  <c r="V21" i="5"/>
  <c r="W21" i="5" s="1"/>
  <c r="Q21" i="5"/>
  <c r="P21" i="5"/>
  <c r="L21" i="5"/>
  <c r="N21" i="5"/>
  <c r="M21" i="5"/>
  <c r="O21" i="5"/>
  <c r="V13" i="5"/>
  <c r="W13" i="5" s="1"/>
  <c r="Q13" i="5"/>
  <c r="P13" i="5"/>
  <c r="L13" i="5"/>
  <c r="O13" i="5"/>
  <c r="M13" i="5"/>
  <c r="L139" i="5"/>
  <c r="L107" i="5"/>
  <c r="L75" i="5"/>
  <c r="L43" i="5"/>
  <c r="L11" i="5"/>
  <c r="M114" i="5"/>
  <c r="N138" i="5"/>
  <c r="N99" i="5"/>
  <c r="N53" i="5"/>
  <c r="O119" i="5"/>
  <c r="O46" i="5"/>
  <c r="P46" i="5"/>
  <c r="Q96" i="5"/>
  <c r="P146" i="5"/>
  <c r="O146" i="5"/>
  <c r="V146" i="5"/>
  <c r="W146" i="5" s="1"/>
  <c r="P106" i="5"/>
  <c r="Q106" i="5"/>
  <c r="O106" i="5"/>
  <c r="V106" i="5"/>
  <c r="W106" i="5" s="1"/>
  <c r="Z106" i="5" s="1"/>
  <c r="N106" i="5"/>
  <c r="V66" i="5"/>
  <c r="W66" i="5" s="1"/>
  <c r="O66" i="5"/>
  <c r="M66" i="5"/>
  <c r="Q34" i="5"/>
  <c r="O34" i="5"/>
  <c r="V34" i="5"/>
  <c r="W34" i="5" s="1"/>
  <c r="N34" i="5"/>
  <c r="P34" i="5"/>
  <c r="L162" i="5"/>
  <c r="L34" i="5"/>
  <c r="V153" i="5"/>
  <c r="W153" i="5" s="1"/>
  <c r="Q153" i="5"/>
  <c r="P153" i="5"/>
  <c r="N153" i="5"/>
  <c r="O153" i="5"/>
  <c r="L153" i="5"/>
  <c r="V121" i="5"/>
  <c r="W121" i="5" s="1"/>
  <c r="X121" i="5" s="1"/>
  <c r="Q121" i="5"/>
  <c r="N121" i="5"/>
  <c r="O121" i="5"/>
  <c r="L121" i="5"/>
  <c r="V81" i="5"/>
  <c r="W81" i="5" s="1"/>
  <c r="P81" i="5"/>
  <c r="Q81" i="5"/>
  <c r="O81" i="5"/>
  <c r="N81" i="5"/>
  <c r="L81" i="5"/>
  <c r="V33" i="5"/>
  <c r="W33" i="5" s="1"/>
  <c r="Q33" i="5"/>
  <c r="O33" i="5"/>
  <c r="N33" i="5"/>
  <c r="P33" i="5"/>
  <c r="M33" i="5"/>
  <c r="L33" i="5"/>
  <c r="L136" i="5"/>
  <c r="N96" i="5"/>
  <c r="O56" i="5"/>
  <c r="N24" i="5"/>
  <c r="L154" i="5"/>
  <c r="L26" i="5"/>
  <c r="M97" i="5"/>
  <c r="N26" i="5"/>
  <c r="Q146" i="5"/>
  <c r="V164" i="5"/>
  <c r="W164" i="5" s="1"/>
  <c r="Q164" i="5"/>
  <c r="P164" i="5"/>
  <c r="L164" i="5"/>
  <c r="M164" i="5"/>
  <c r="O164" i="5"/>
  <c r="V156" i="5"/>
  <c r="W156" i="5" s="1"/>
  <c r="Z156" i="5" s="1"/>
  <c r="P156" i="5"/>
  <c r="L156" i="5"/>
  <c r="M156" i="5"/>
  <c r="V148" i="5"/>
  <c r="W148" i="5" s="1"/>
  <c r="Q148" i="5"/>
  <c r="P148" i="5"/>
  <c r="N148" i="5"/>
  <c r="L148" i="5"/>
  <c r="M148" i="5"/>
  <c r="O148" i="5"/>
  <c r="V140" i="5"/>
  <c r="W140" i="5" s="1"/>
  <c r="L140" i="5"/>
  <c r="N140" i="5"/>
  <c r="M140" i="5"/>
  <c r="Q140" i="5"/>
  <c r="O140" i="5"/>
  <c r="Q132" i="5"/>
  <c r="V132" i="5"/>
  <c r="W132" i="5" s="1"/>
  <c r="O132" i="5"/>
  <c r="L132" i="5"/>
  <c r="M132" i="5"/>
  <c r="N132" i="5"/>
  <c r="P132" i="5"/>
  <c r="V124" i="5"/>
  <c r="W124" i="5" s="1"/>
  <c r="X124" i="5" s="1"/>
  <c r="Q124" i="5"/>
  <c r="L124" i="5"/>
  <c r="P124" i="5"/>
  <c r="M124" i="5"/>
  <c r="O124" i="5"/>
  <c r="N124" i="5"/>
  <c r="Q116" i="5"/>
  <c r="O116" i="5"/>
  <c r="L116" i="5"/>
  <c r="M116" i="5"/>
  <c r="V116" i="5"/>
  <c r="W116" i="5" s="1"/>
  <c r="N116" i="5"/>
  <c r="V108" i="5"/>
  <c r="W108" i="5" s="1"/>
  <c r="Q108" i="5"/>
  <c r="N108" i="5"/>
  <c r="P108" i="5"/>
  <c r="O108" i="5"/>
  <c r="L108" i="5"/>
  <c r="M108" i="5"/>
  <c r="P100" i="5"/>
  <c r="N100" i="5"/>
  <c r="O100" i="5"/>
  <c r="V100" i="5"/>
  <c r="W100" i="5" s="1"/>
  <c r="Q100" i="5"/>
  <c r="L100" i="5"/>
  <c r="M100" i="5"/>
  <c r="P92" i="5"/>
  <c r="V92" i="5"/>
  <c r="W92" i="5" s="1"/>
  <c r="N92" i="5"/>
  <c r="Q92" i="5"/>
  <c r="L92" i="5"/>
  <c r="M92" i="5"/>
  <c r="O92" i="5"/>
  <c r="V84" i="5"/>
  <c r="W84" i="5" s="1"/>
  <c r="P84" i="5"/>
  <c r="N84" i="5"/>
  <c r="O84" i="5"/>
  <c r="L84" i="5"/>
  <c r="M84" i="5"/>
  <c r="Q84" i="5"/>
  <c r="P76" i="5"/>
  <c r="N76" i="5"/>
  <c r="Q76" i="5"/>
  <c r="L76" i="5"/>
  <c r="M76" i="5"/>
  <c r="O76" i="5"/>
  <c r="P68" i="5"/>
  <c r="Q68" i="5"/>
  <c r="V68" i="5"/>
  <c r="W68" i="5" s="1"/>
  <c r="N68" i="5"/>
  <c r="L68" i="5"/>
  <c r="O68" i="5"/>
  <c r="M68" i="5"/>
  <c r="P60" i="5"/>
  <c r="Q60" i="5"/>
  <c r="O60" i="5"/>
  <c r="N60" i="5"/>
  <c r="L60" i="5"/>
  <c r="V60" i="5"/>
  <c r="W60" i="5" s="1"/>
  <c r="M60" i="5"/>
  <c r="P52" i="5"/>
  <c r="Q52" i="5"/>
  <c r="N52" i="5"/>
  <c r="O52" i="5"/>
  <c r="V52" i="5"/>
  <c r="W52" i="5" s="1"/>
  <c r="L52" i="5"/>
  <c r="P44" i="5"/>
  <c r="V44" i="5"/>
  <c r="W44" i="5" s="1"/>
  <c r="Q44" i="5"/>
  <c r="N44" i="5"/>
  <c r="O44" i="5"/>
  <c r="L44" i="5"/>
  <c r="P36" i="5"/>
  <c r="V36" i="5"/>
  <c r="W36" i="5" s="1"/>
  <c r="N36" i="5"/>
  <c r="Q36" i="5"/>
  <c r="O36" i="5"/>
  <c r="M36" i="5"/>
  <c r="L36" i="5"/>
  <c r="P28" i="5"/>
  <c r="V28" i="5"/>
  <c r="W28" i="5" s="1"/>
  <c r="N28" i="5"/>
  <c r="L28" i="5"/>
  <c r="M28" i="5"/>
  <c r="Q28" i="5"/>
  <c r="P20" i="5"/>
  <c r="V20" i="5"/>
  <c r="W20" i="5" s="1"/>
  <c r="N20" i="5"/>
  <c r="Q20" i="5"/>
  <c r="L20" i="5"/>
  <c r="M20" i="5"/>
  <c r="O20" i="5"/>
  <c r="P12" i="5"/>
  <c r="N12" i="5"/>
  <c r="V12" i="5"/>
  <c r="W12" i="5" s="1"/>
  <c r="L12" i="5"/>
  <c r="Q12" i="5"/>
  <c r="O12" i="5"/>
  <c r="M12" i="5"/>
  <c r="L138" i="5"/>
  <c r="L106" i="5"/>
  <c r="L74" i="5"/>
  <c r="L42" i="5"/>
  <c r="L10" i="5"/>
  <c r="M145" i="5"/>
  <c r="M113" i="5"/>
  <c r="M79" i="5"/>
  <c r="M43" i="5"/>
  <c r="N137" i="5"/>
  <c r="N98" i="5"/>
  <c r="N51" i="5"/>
  <c r="O113" i="5"/>
  <c r="P134" i="5"/>
  <c r="P37" i="5"/>
  <c r="Q87" i="5"/>
  <c r="V75" i="5"/>
  <c r="W75" i="5" s="1"/>
  <c r="M14" i="5"/>
  <c r="L152" i="5"/>
  <c r="L144" i="5"/>
  <c r="L112" i="5"/>
  <c r="L96" i="5"/>
  <c r="L56" i="5"/>
  <c r="L24" i="5"/>
  <c r="V160" i="5"/>
  <c r="W160" i="5" s="1"/>
  <c r="V152" i="5"/>
  <c r="W152" i="5" s="1"/>
  <c r="Q152" i="5"/>
  <c r="V144" i="5"/>
  <c r="W144" i="5" s="1"/>
  <c r="Q144" i="5"/>
  <c r="P144" i="5"/>
  <c r="V136" i="5"/>
  <c r="W136" i="5" s="1"/>
  <c r="Q136" i="5"/>
  <c r="P136" i="5"/>
  <c r="V128" i="5"/>
  <c r="W128" i="5" s="1"/>
  <c r="P128" i="5"/>
  <c r="V120" i="5"/>
  <c r="W120" i="5" s="1"/>
  <c r="Q120" i="5"/>
  <c r="P120" i="5"/>
  <c r="V112" i="5"/>
  <c r="W112" i="5" s="1"/>
  <c r="V104" i="5"/>
  <c r="W104" i="5" s="1"/>
  <c r="Q104" i="5"/>
  <c r="V96" i="5"/>
  <c r="W96" i="5" s="1"/>
  <c r="O96" i="5"/>
  <c r="P96" i="5"/>
  <c r="V88" i="5"/>
  <c r="W88" i="5" s="1"/>
  <c r="Q88" i="5"/>
  <c r="O88" i="5"/>
  <c r="M88" i="5"/>
  <c r="V80" i="5"/>
  <c r="W80" i="5" s="1"/>
  <c r="Q80" i="5"/>
  <c r="O80" i="5"/>
  <c r="M80" i="5"/>
  <c r="V72" i="5"/>
  <c r="W72" i="5" s="1"/>
  <c r="X72" i="5" s="1"/>
  <c r="P72" i="5"/>
  <c r="O72" i="5"/>
  <c r="M72" i="5"/>
  <c r="V64" i="5"/>
  <c r="W64" i="5" s="1"/>
  <c r="Q64" i="5"/>
  <c r="M64" i="5"/>
  <c r="V56" i="5"/>
  <c r="W56" i="5" s="1"/>
  <c r="P56" i="5"/>
  <c r="M56" i="5"/>
  <c r="V48" i="5"/>
  <c r="W48" i="5" s="1"/>
  <c r="Q48" i="5"/>
  <c r="M48" i="5"/>
  <c r="V40" i="5"/>
  <c r="W40" i="5" s="1"/>
  <c r="Q40" i="5"/>
  <c r="P40" i="5"/>
  <c r="M40" i="5"/>
  <c r="V32" i="5"/>
  <c r="W32" i="5" s="1"/>
  <c r="P32" i="5"/>
  <c r="O32" i="5"/>
  <c r="Q32" i="5"/>
  <c r="M32" i="5"/>
  <c r="V24" i="5"/>
  <c r="W24" i="5" s="1"/>
  <c r="Q24" i="5"/>
  <c r="O24" i="5"/>
  <c r="M24" i="5"/>
  <c r="V16" i="5"/>
  <c r="W16" i="5" s="1"/>
  <c r="Q16" i="5"/>
  <c r="O16" i="5"/>
  <c r="P16" i="5"/>
  <c r="M16" i="5"/>
  <c r="V8" i="5"/>
  <c r="W8" i="5" s="1"/>
  <c r="Q8" i="5"/>
  <c r="O8" i="5"/>
  <c r="M8" i="5"/>
  <c r="N152" i="5"/>
  <c r="N48" i="5"/>
  <c r="P112" i="5"/>
  <c r="P88" i="5"/>
  <c r="L14" i="5"/>
  <c r="N160" i="5"/>
  <c r="N104" i="5"/>
  <c r="N72" i="5"/>
  <c r="N8" i="5"/>
  <c r="O136" i="5"/>
  <c r="O104" i="5"/>
  <c r="P80" i="5"/>
  <c r="P24" i="5"/>
  <c r="Q160" i="5"/>
  <c r="V14" i="5"/>
  <c r="W14" i="5" s="1"/>
  <c r="P14" i="5"/>
  <c r="O14" i="5"/>
  <c r="N14" i="5"/>
  <c r="N32" i="5"/>
  <c r="O160" i="5"/>
  <c r="O48" i="5"/>
  <c r="P160" i="5"/>
  <c r="P104" i="5"/>
  <c r="Q72" i="5"/>
  <c r="N112" i="5"/>
  <c r="N80" i="5"/>
  <c r="N56" i="5"/>
  <c r="O120" i="5"/>
  <c r="P48" i="5"/>
  <c r="Q128" i="5"/>
  <c r="Y161" i="5"/>
  <c r="Y145" i="5"/>
  <c r="Y121" i="5"/>
  <c r="Y162" i="5"/>
  <c r="Y146" i="5"/>
  <c r="Y138" i="5"/>
  <c r="Y122" i="5"/>
  <c r="Y106" i="5"/>
  <c r="Y98" i="5"/>
  <c r="Y82" i="5"/>
  <c r="Y74" i="5"/>
  <c r="Y58" i="5"/>
  <c r="Y42" i="5"/>
  <c r="Y34" i="5"/>
  <c r="Y18" i="5"/>
  <c r="Y10" i="5"/>
  <c r="Y159" i="5"/>
  <c r="Y151" i="5"/>
  <c r="Y143" i="5"/>
  <c r="Y135" i="5"/>
  <c r="Y127" i="5"/>
  <c r="Y119" i="5"/>
  <c r="Y111" i="5"/>
  <c r="Y103" i="5"/>
  <c r="Y95" i="5"/>
  <c r="Y87" i="5"/>
  <c r="Y79" i="5"/>
  <c r="Y71" i="5"/>
  <c r="Y63" i="5"/>
  <c r="Y55" i="5"/>
  <c r="Y47" i="5"/>
  <c r="Y39" i="5"/>
  <c r="Y31" i="5"/>
  <c r="Y23" i="5"/>
  <c r="Y15" i="5"/>
  <c r="Y166" i="5"/>
  <c r="Y158" i="5"/>
  <c r="Y150" i="5"/>
  <c r="Y142" i="5"/>
  <c r="Y134" i="5"/>
  <c r="Y126" i="5"/>
  <c r="Y118" i="5"/>
  <c r="Y110" i="5"/>
  <c r="Y102" i="5"/>
  <c r="Y94" i="5"/>
  <c r="Y86" i="5"/>
  <c r="Y78" i="5"/>
  <c r="Y70" i="5"/>
  <c r="Y62" i="5"/>
  <c r="Y54" i="5"/>
  <c r="Y46" i="5"/>
  <c r="Y38" i="5"/>
  <c r="Y30" i="5"/>
  <c r="Y22" i="5"/>
  <c r="Y14" i="5"/>
  <c r="Z66" i="5" l="1"/>
  <c r="Z95" i="5"/>
  <c r="Z49" i="5"/>
  <c r="X30" i="5"/>
  <c r="Z153" i="5"/>
  <c r="X99" i="5"/>
  <c r="C2" i="6"/>
  <c r="C1" i="6"/>
  <c r="X13" i="5"/>
  <c r="Z85" i="5"/>
  <c r="X103" i="5"/>
  <c r="Z23" i="5"/>
  <c r="Z98" i="5"/>
  <c r="X10" i="5"/>
  <c r="Z22" i="5"/>
  <c r="Z33" i="5"/>
  <c r="Z15" i="5"/>
  <c r="X159" i="5"/>
  <c r="X150" i="5"/>
  <c r="Z135" i="5"/>
  <c r="X137" i="5"/>
  <c r="Z86" i="5"/>
  <c r="X52" i="5"/>
  <c r="Z117" i="5"/>
  <c r="Z142" i="5"/>
  <c r="Z57" i="5"/>
  <c r="Z138" i="5"/>
  <c r="X138" i="5"/>
  <c r="X80" i="5"/>
  <c r="Z141" i="5"/>
  <c r="Z97" i="5"/>
  <c r="Z60" i="5"/>
  <c r="X116" i="5"/>
  <c r="Z133" i="5"/>
  <c r="Z35" i="5"/>
  <c r="X83" i="5"/>
  <c r="X71" i="5"/>
  <c r="X48" i="5"/>
  <c r="X112" i="5"/>
  <c r="X36" i="5"/>
  <c r="X84" i="5"/>
  <c r="Z125" i="5"/>
  <c r="X89" i="5"/>
  <c r="Z73" i="5"/>
  <c r="X85" i="5"/>
  <c r="Z32" i="5"/>
  <c r="X28" i="5"/>
  <c r="X153" i="5"/>
  <c r="Z45" i="5"/>
  <c r="Z143" i="5"/>
  <c r="X111" i="5"/>
  <c r="Z107" i="5"/>
  <c r="X149" i="5"/>
  <c r="Z150" i="5"/>
  <c r="Z112" i="5"/>
  <c r="X163" i="5"/>
  <c r="X94" i="5"/>
  <c r="Z130" i="5"/>
  <c r="X104" i="5"/>
  <c r="X75" i="5"/>
  <c r="Z140" i="5"/>
  <c r="X31" i="5"/>
  <c r="X105" i="5"/>
  <c r="Z78" i="5"/>
  <c r="Z151" i="5"/>
  <c r="X122" i="5"/>
  <c r="X21" i="5"/>
  <c r="Z76" i="5"/>
  <c r="Z16" i="5"/>
  <c r="Z136" i="5"/>
  <c r="Z132" i="5"/>
  <c r="Z164" i="5"/>
  <c r="X77" i="5"/>
  <c r="X95" i="5"/>
  <c r="Z90" i="5"/>
  <c r="X110" i="5"/>
  <c r="Z139" i="5"/>
  <c r="X74" i="5"/>
  <c r="X135" i="5"/>
  <c r="Z31" i="5"/>
  <c r="Z68" i="5"/>
  <c r="Z70" i="5"/>
  <c r="Z50" i="5"/>
  <c r="Z13" i="5"/>
  <c r="X35" i="5"/>
  <c r="Z77" i="5"/>
  <c r="Z159" i="5"/>
  <c r="X57" i="5"/>
  <c r="X60" i="5"/>
  <c r="X158" i="5"/>
  <c r="Z19" i="5"/>
  <c r="Z84" i="5"/>
  <c r="X65" i="5"/>
  <c r="X129" i="5"/>
  <c r="X82" i="5"/>
  <c r="X132" i="5"/>
  <c r="X88" i="5"/>
  <c r="X102" i="5"/>
  <c r="X143" i="5"/>
  <c r="Z30" i="5"/>
  <c r="Z82" i="5"/>
  <c r="Z12" i="5"/>
  <c r="Z103" i="5"/>
  <c r="Z100" i="5"/>
  <c r="X9" i="5"/>
  <c r="X73" i="5"/>
  <c r="X90" i="5"/>
  <c r="X115" i="5"/>
  <c r="X140" i="5"/>
  <c r="X23" i="5"/>
  <c r="Z93" i="5"/>
  <c r="Z89" i="5"/>
  <c r="Z102" i="5"/>
  <c r="Z129" i="5"/>
  <c r="Z108" i="5"/>
  <c r="Z24" i="5"/>
  <c r="X17" i="5"/>
  <c r="X81" i="5"/>
  <c r="X145" i="5"/>
  <c r="X34" i="5"/>
  <c r="X98" i="5"/>
  <c r="X162" i="5"/>
  <c r="X59" i="5"/>
  <c r="X123" i="5"/>
  <c r="X20" i="5"/>
  <c r="X148" i="5"/>
  <c r="X45" i="5"/>
  <c r="X109" i="5"/>
  <c r="Z72" i="5"/>
  <c r="X120" i="5"/>
  <c r="X54" i="5"/>
  <c r="X118" i="5"/>
  <c r="X24" i="5"/>
  <c r="Z37" i="5"/>
  <c r="Z101" i="5"/>
  <c r="Z165" i="5"/>
  <c r="X136" i="5"/>
  <c r="Z105" i="5"/>
  <c r="Z115" i="5"/>
  <c r="Z46" i="5"/>
  <c r="Z110" i="5"/>
  <c r="X8" i="5"/>
  <c r="Z9" i="5"/>
  <c r="Z145" i="5"/>
  <c r="Z114" i="5"/>
  <c r="Z67" i="5"/>
  <c r="Z28" i="5"/>
  <c r="Z124" i="5"/>
  <c r="Z55" i="5"/>
  <c r="Z119" i="5"/>
  <c r="Z64" i="5"/>
  <c r="Z42" i="5"/>
  <c r="Z59" i="5"/>
  <c r="X18" i="5"/>
  <c r="X68" i="5"/>
  <c r="X38" i="5"/>
  <c r="Z21" i="5"/>
  <c r="Z75" i="5"/>
  <c r="Z158" i="5"/>
  <c r="Z10" i="5"/>
  <c r="X26" i="5"/>
  <c r="X76" i="5"/>
  <c r="X46" i="5"/>
  <c r="Z29" i="5"/>
  <c r="Z38" i="5"/>
  <c r="Z51" i="5"/>
  <c r="Z26" i="5"/>
  <c r="X25" i="5"/>
  <c r="X42" i="5"/>
  <c r="X106" i="5"/>
  <c r="X67" i="5"/>
  <c r="X131" i="5"/>
  <c r="X92" i="5"/>
  <c r="X156" i="5"/>
  <c r="X53" i="5"/>
  <c r="X117" i="5"/>
  <c r="Z104" i="5"/>
  <c r="X144" i="5"/>
  <c r="X62" i="5"/>
  <c r="X126" i="5"/>
  <c r="X64" i="5"/>
  <c r="X39" i="5"/>
  <c r="Z109" i="5"/>
  <c r="X160" i="5"/>
  <c r="Z137" i="5"/>
  <c r="Z131" i="5"/>
  <c r="Z54" i="5"/>
  <c r="Z118" i="5"/>
  <c r="X40" i="5"/>
  <c r="Z17" i="5"/>
  <c r="Z122" i="5"/>
  <c r="Z83" i="5"/>
  <c r="Z36" i="5"/>
  <c r="Z63" i="5"/>
  <c r="Z127" i="5"/>
  <c r="Z58" i="5"/>
  <c r="Z99" i="5"/>
  <c r="Z148" i="5"/>
  <c r="X146" i="5"/>
  <c r="X29" i="5"/>
  <c r="X166" i="5"/>
  <c r="Z96" i="5"/>
  <c r="Z128" i="5"/>
  <c r="Z39" i="5"/>
  <c r="X51" i="5"/>
  <c r="X101" i="5"/>
  <c r="X87" i="5"/>
  <c r="Z120" i="5"/>
  <c r="Z152" i="5"/>
  <c r="Z47" i="5"/>
  <c r="X33" i="5"/>
  <c r="X97" i="5"/>
  <c r="X161" i="5"/>
  <c r="X50" i="5"/>
  <c r="X114" i="5"/>
  <c r="X11" i="5"/>
  <c r="X139" i="5"/>
  <c r="X100" i="5"/>
  <c r="X164" i="5"/>
  <c r="X61" i="5"/>
  <c r="X125" i="5"/>
  <c r="X70" i="5"/>
  <c r="X134" i="5"/>
  <c r="X96" i="5"/>
  <c r="X47" i="5"/>
  <c r="Z40" i="5"/>
  <c r="Z53" i="5"/>
  <c r="X16" i="5"/>
  <c r="Z161" i="5"/>
  <c r="Z163" i="5"/>
  <c r="Z62" i="5"/>
  <c r="Z126" i="5"/>
  <c r="X56" i="5"/>
  <c r="Z41" i="5"/>
  <c r="Z18" i="5"/>
  <c r="Z44" i="5"/>
  <c r="Z71" i="5"/>
  <c r="Z144" i="5"/>
  <c r="Z74" i="5"/>
  <c r="Z123" i="5"/>
  <c r="Z48" i="5"/>
  <c r="X43" i="5"/>
  <c r="X93" i="5"/>
  <c r="X15" i="5"/>
  <c r="Z149" i="5"/>
  <c r="Z94" i="5"/>
  <c r="Z92" i="5"/>
  <c r="Z146" i="5"/>
  <c r="X154" i="5"/>
  <c r="X37" i="5"/>
  <c r="X151" i="5"/>
  <c r="Z91" i="5"/>
  <c r="Z20" i="5"/>
  <c r="Z162" i="5"/>
  <c r="X41" i="5"/>
  <c r="X32" i="5"/>
  <c r="X58" i="5"/>
  <c r="X19" i="5"/>
  <c r="X147" i="5"/>
  <c r="X44" i="5"/>
  <c r="X108" i="5"/>
  <c r="X69" i="5"/>
  <c r="X133" i="5"/>
  <c r="Z160" i="5"/>
  <c r="X14" i="5"/>
  <c r="X78" i="5"/>
  <c r="X142" i="5"/>
  <c r="X128" i="5"/>
  <c r="X55" i="5"/>
  <c r="X119" i="5"/>
  <c r="Z8" i="5"/>
  <c r="Z61" i="5"/>
  <c r="Z25" i="5"/>
  <c r="Z11" i="5"/>
  <c r="Z134" i="5"/>
  <c r="Z80" i="5"/>
  <c r="Z34" i="5"/>
  <c r="Z154" i="5"/>
  <c r="Z52" i="5"/>
  <c r="Z79" i="5"/>
  <c r="Z81" i="5"/>
  <c r="Z147" i="5"/>
  <c r="Z56" i="5"/>
  <c r="X107" i="5"/>
  <c r="X157" i="5"/>
  <c r="X79" i="5"/>
  <c r="Z65" i="5"/>
  <c r="Z113" i="5"/>
  <c r="X12" i="5"/>
  <c r="X165" i="5"/>
  <c r="Z157" i="5"/>
  <c r="Z166" i="5"/>
  <c r="Z111" i="5"/>
  <c r="Z116" i="5"/>
  <c r="X49" i="5"/>
  <c r="X113" i="5"/>
  <c r="X66" i="5"/>
  <c r="X130" i="5"/>
  <c r="X27" i="5"/>
  <c r="X91" i="5"/>
  <c r="X155" i="5"/>
  <c r="X141" i="5"/>
  <c r="X22" i="5"/>
  <c r="X86" i="5"/>
  <c r="X152" i="5"/>
  <c r="X63" i="5"/>
  <c r="X127" i="5"/>
  <c r="Z69" i="5"/>
  <c r="Z27" i="5"/>
  <c r="Z14" i="5"/>
  <c r="Z88" i="5"/>
  <c r="Z155" i="5"/>
  <c r="Z87" i="5"/>
  <c r="Z121" i="5"/>
</calcChain>
</file>

<file path=xl/sharedStrings.xml><?xml version="1.0" encoding="utf-8"?>
<sst xmlns="http://schemas.openxmlformats.org/spreadsheetml/2006/main" count="3174" uniqueCount="245">
  <si>
    <t>Register No</t>
  </si>
  <si>
    <t>Subject Code </t>
  </si>
  <si>
    <t>UCY2176</t>
  </si>
  <si>
    <t>UEN2176</t>
  </si>
  <si>
    <t>UGE2176</t>
  </si>
  <si>
    <t>UGE2177</t>
  </si>
  <si>
    <t>UGE2197</t>
  </si>
  <si>
    <t>UGS2197</t>
  </si>
  <si>
    <t>UMA2176</t>
  </si>
  <si>
    <t>UPH2176</t>
  </si>
  <si>
    <t>U</t>
  </si>
  <si>
    <t>B</t>
  </si>
  <si>
    <t>C</t>
  </si>
  <si>
    <t>Abdullah Yassir A</t>
  </si>
  <si>
    <t>B+</t>
  </si>
  <si>
    <t>A</t>
  </si>
  <si>
    <t>O</t>
  </si>
  <si>
    <t>Abhishek Krishnaswamy Rajagopal</t>
  </si>
  <si>
    <t>Abirami Ramamoorthy</t>
  </si>
  <si>
    <t>Aditi Chaturvedi</t>
  </si>
  <si>
    <t>A+</t>
  </si>
  <si>
    <t>Akshiya S P</t>
  </si>
  <si>
    <t>Ananya Sivakumar</t>
  </si>
  <si>
    <t>Anirudh Narayanan R B</t>
  </si>
  <si>
    <t>Anish L S</t>
  </si>
  <si>
    <t>Anitha M</t>
  </si>
  <si>
    <t>Aravind J</t>
  </si>
  <si>
    <t>Arun Khandasamy A P</t>
  </si>
  <si>
    <t>AB</t>
  </si>
  <si>
    <t>Arun Kumar</t>
  </si>
  <si>
    <t>Ashuwin P</t>
  </si>
  <si>
    <t>Ashwin Kumar S</t>
  </si>
  <si>
    <t>Aswath Karthik</t>
  </si>
  <si>
    <t>Atchaya R</t>
  </si>
  <si>
    <t>Ayushman Nayak</t>
  </si>
  <si>
    <t>Balasubramaniam H</t>
  </si>
  <si>
    <t>Bevina R</t>
  </si>
  <si>
    <t>Bhanu S M</t>
  </si>
  <si>
    <t>Bharath P</t>
  </si>
  <si>
    <t>Bhargavi J</t>
  </si>
  <si>
    <t>Charulatha H</t>
  </si>
  <si>
    <t>Clarence Samuel D</t>
  </si>
  <si>
    <t>Danesh M</t>
  </si>
  <si>
    <t>Danush S</t>
  </si>
  <si>
    <t>Davlin Arlen Vijay V P</t>
  </si>
  <si>
    <t>Deepitha P</t>
  </si>
  <si>
    <t>Dhanush A</t>
  </si>
  <si>
    <t>Dhanush Kumar V</t>
  </si>
  <si>
    <t>Divya S</t>
  </si>
  <si>
    <t>Dunya Syed Hassan</t>
  </si>
  <si>
    <t>Fudhail M</t>
  </si>
  <si>
    <t>Ganesh Hayagrivan M</t>
  </si>
  <si>
    <t>Ganesh N</t>
  </si>
  <si>
    <t>Gokula Krishnan K</t>
  </si>
  <si>
    <t>Hari Hara Sudhan R</t>
  </si>
  <si>
    <t>Hari Hara Sudhan V</t>
  </si>
  <si>
    <t>Hari Khamala S</t>
  </si>
  <si>
    <t>Hari Sabapaty S</t>
  </si>
  <si>
    <t>Hariharan D</t>
  </si>
  <si>
    <t>Harishraj S</t>
  </si>
  <si>
    <t>Hayden C</t>
  </si>
  <si>
    <t>Irfan Sayeed Hajini</t>
  </si>
  <si>
    <t>Jashvanth T</t>
  </si>
  <si>
    <t>Jeyakkavi M</t>
  </si>
  <si>
    <t>Jithi Callisha Scholastica J</t>
  </si>
  <si>
    <t>Joel Jefferson H</t>
  </si>
  <si>
    <t>Kaavviya V R A</t>
  </si>
  <si>
    <t>Kalaivani P</t>
  </si>
  <si>
    <t>Kameshwar A</t>
  </si>
  <si>
    <t>Kanika S</t>
  </si>
  <si>
    <t>Karunanidhi Ayyamperumal</t>
  </si>
  <si>
    <t>Kathir Kaman A</t>
  </si>
  <si>
    <t>Kaushik Ananth Kumar S</t>
  </si>
  <si>
    <t>Kavyasri V J</t>
  </si>
  <si>
    <t>Keerthana N</t>
  </si>
  <si>
    <t>Keerthick V</t>
  </si>
  <si>
    <t>Kezia Stephano</t>
  </si>
  <si>
    <t>Kishore P</t>
  </si>
  <si>
    <t>Kowshik Subba Raja K D</t>
  </si>
  <si>
    <t>Krithika Shankar</t>
  </si>
  <si>
    <t>Kubendhiran B</t>
  </si>
  <si>
    <t>Lewin Jesudhas H</t>
  </si>
  <si>
    <t>Lokesh S</t>
  </si>
  <si>
    <t>Madhukrishaa N K</t>
  </si>
  <si>
    <t>Madhusudhanan M</t>
  </si>
  <si>
    <t>Malavika C V</t>
  </si>
  <si>
    <t>Manish Kumar N K</t>
  </si>
  <si>
    <t>Manju Sri S</t>
  </si>
  <si>
    <t>Mathavaroopan S</t>
  </si>
  <si>
    <t>Mathesh D</t>
  </si>
  <si>
    <t>Meduri Ujwal Sai</t>
  </si>
  <si>
    <t>Meshram Ayush Rajesh</t>
  </si>
  <si>
    <t>Mohanakrishnaa R</t>
  </si>
  <si>
    <t>Moneeka S</t>
  </si>
  <si>
    <t>Monish N</t>
  </si>
  <si>
    <t>Monisha J</t>
  </si>
  <si>
    <t>Muthulakshmi M</t>
  </si>
  <si>
    <t>Nandana M</t>
  </si>
  <si>
    <t>Nandhana Prakash</t>
  </si>
  <si>
    <t>Navya S G M</t>
  </si>
  <si>
    <t>Nithin Raj C R</t>
  </si>
  <si>
    <t>Nithish Kumar S</t>
  </si>
  <si>
    <t>Nithya B</t>
  </si>
  <si>
    <t>Nithyasri R</t>
  </si>
  <si>
    <t>Nitin Staines P</t>
  </si>
  <si>
    <t>Nitish R</t>
  </si>
  <si>
    <t>Padmapriya C</t>
  </si>
  <si>
    <t>Palle Sai Sowjanya</t>
  </si>
  <si>
    <t>Paranthagan S</t>
  </si>
  <si>
    <t>Piriyadharshini A</t>
  </si>
  <si>
    <t>Pranaav U</t>
  </si>
  <si>
    <t>Pranesh Kumar S P</t>
  </si>
  <si>
    <t>Prasannaa M B</t>
  </si>
  <si>
    <t>Priyadharshini R</t>
  </si>
  <si>
    <t>Priyanga Jaishankar</t>
  </si>
  <si>
    <t>Raasiga Banu S</t>
  </si>
  <si>
    <t>Rafigathunisa D</t>
  </si>
  <si>
    <t>Ragavee V S</t>
  </si>
  <si>
    <t>Rakshitha S</t>
  </si>
  <si>
    <t>Ranjeev Ramprasad</t>
  </si>
  <si>
    <t>Reka S</t>
  </si>
  <si>
    <t>Rithicka M</t>
  </si>
  <si>
    <t>Rithikesh S</t>
  </si>
  <si>
    <t>Ritujaa B</t>
  </si>
  <si>
    <t>Sachin M A</t>
  </si>
  <si>
    <t>Sadakopa Ramakrishnan T</t>
  </si>
  <si>
    <t>Sahana Sree V</t>
  </si>
  <si>
    <t>Sai Deshna Budideti</t>
  </si>
  <si>
    <t>Sakthimurugan Akash</t>
  </si>
  <si>
    <t>Sangeetha J</t>
  </si>
  <si>
    <t>Sanjeev Ramprasad</t>
  </si>
  <si>
    <t>Sanjeevi N</t>
  </si>
  <si>
    <t>Santhosh D</t>
  </si>
  <si>
    <t>Santhosh V</t>
  </si>
  <si>
    <t>Saravanan B</t>
  </si>
  <si>
    <t>Saravanan K</t>
  </si>
  <si>
    <t>Saravanan S</t>
  </si>
  <si>
    <t>Sashi Kanth R</t>
  </si>
  <si>
    <t>Satthish Murugan B</t>
  </si>
  <si>
    <t>Shanjay Athithya G</t>
  </si>
  <si>
    <t>Shanthanu G</t>
  </si>
  <si>
    <t>Shiva Sai Adithiyan S</t>
  </si>
  <si>
    <t>Shreya K</t>
  </si>
  <si>
    <t>Shreyaa S</t>
  </si>
  <si>
    <t>Sindhujaa I</t>
  </si>
  <si>
    <t>Singaram P L</t>
  </si>
  <si>
    <t>Sneha Kumarajothi</t>
  </si>
  <si>
    <t>Sneha Senthil</t>
  </si>
  <si>
    <t>Sreekar Kashyap C</t>
  </si>
  <si>
    <t>Srihari J</t>
  </si>
  <si>
    <t>Srinivas S</t>
  </si>
  <si>
    <t>Sriram M</t>
  </si>
  <si>
    <t>Subasri G S</t>
  </si>
  <si>
    <t>Sudharshan P S</t>
  </si>
  <si>
    <t>Sudhiksha N B</t>
  </si>
  <si>
    <t>Sugumar S</t>
  </si>
  <si>
    <t>Supreethaa N</t>
  </si>
  <si>
    <t>Suraj S</t>
  </si>
  <si>
    <t>Swetha K V</t>
  </si>
  <si>
    <t>Tafhy E</t>
  </si>
  <si>
    <t>Tamil Mughilan E</t>
  </si>
  <si>
    <t>Tanushree Panneer Selvam</t>
  </si>
  <si>
    <t>Tharunkumar S</t>
  </si>
  <si>
    <t>Thejesswini B</t>
  </si>
  <si>
    <t>Thomas Jones Kevin J F</t>
  </si>
  <si>
    <t>Tufail M</t>
  </si>
  <si>
    <t>Vansh Sharma</t>
  </si>
  <si>
    <t>Varsha V</t>
  </si>
  <si>
    <t>Venkata Ganapathi Subramanian</t>
  </si>
  <si>
    <t>Vignesh M</t>
  </si>
  <si>
    <t>Vijai T</t>
  </si>
  <si>
    <t>Vijay R S</t>
  </si>
  <si>
    <t>Vishwa K P</t>
  </si>
  <si>
    <t>Vithula S</t>
  </si>
  <si>
    <t>Yuthika Anvitha S</t>
  </si>
  <si>
    <t>SSN COLLEGE OF ENGINEERING</t>
  </si>
  <si>
    <t>DEPARTMENT OF INFORMATION TECHNOLOGY</t>
  </si>
  <si>
    <t>Academic Year</t>
  </si>
  <si>
    <t>2022-2023</t>
  </si>
  <si>
    <t>Semester</t>
  </si>
  <si>
    <t>Batch Year</t>
  </si>
  <si>
    <t>Course Code</t>
  </si>
  <si>
    <t>Course Title</t>
  </si>
  <si>
    <t>T/L/TCP/EFP</t>
  </si>
  <si>
    <t>Credits</t>
  </si>
  <si>
    <t>Total Credits of the Semester</t>
  </si>
  <si>
    <t>Technical English</t>
  </si>
  <si>
    <t>Matrices and Calculus</t>
  </si>
  <si>
    <t>Engineering Physics</t>
  </si>
  <si>
    <t>Engineering Chemistry</t>
  </si>
  <si>
    <t>Problem Solving and Programming in Python</t>
  </si>
  <si>
    <t>Engineering Graphics</t>
  </si>
  <si>
    <t>Programming in Python Lab</t>
  </si>
  <si>
    <t>Physics and Chemistry Lab</t>
  </si>
  <si>
    <t>SEMESTER :</t>
  </si>
  <si>
    <t>BATCH :</t>
  </si>
  <si>
    <t>ACADEMIC YEAR :</t>
  </si>
  <si>
    <t>Student Details</t>
  </si>
  <si>
    <t>Result Grades</t>
  </si>
  <si>
    <t>S.No</t>
  </si>
  <si>
    <t>Register Number</t>
  </si>
  <si>
    <t>Name</t>
  </si>
  <si>
    <t>GRADE ANALYSIS</t>
  </si>
  <si>
    <t>Grade Points</t>
  </si>
  <si>
    <t>Grade Count</t>
  </si>
  <si>
    <t>Result Summary</t>
  </si>
  <si>
    <t>WH</t>
  </si>
  <si>
    <t>GPA</t>
  </si>
  <si>
    <t>Deviation</t>
  </si>
  <si>
    <t>Result Status</t>
  </si>
  <si>
    <t>Ranking</t>
  </si>
  <si>
    <t>STAT</t>
  </si>
  <si>
    <t>MEAN GPA</t>
  </si>
  <si>
    <t>STANDARD DEVIATION</t>
  </si>
  <si>
    <t>9 AND ABOVE</t>
  </si>
  <si>
    <t>TOTAL</t>
  </si>
  <si>
    <t>STATISTICS</t>
  </si>
  <si>
    <t>GRADES</t>
  </si>
  <si>
    <t>REGISTERED</t>
  </si>
  <si>
    <t>APPEARED</t>
  </si>
  <si>
    <t>ABSENT</t>
  </si>
  <si>
    <t>TOTAL WITH GRADE</t>
  </si>
  <si>
    <t>PASS PERCENTAGE</t>
  </si>
  <si>
    <t>1 COURSE</t>
  </si>
  <si>
    <t>2 COURSES</t>
  </si>
  <si>
    <t>3 COURSES</t>
  </si>
  <si>
    <t>4 COURSES</t>
  </si>
  <si>
    <t>5 COURSES</t>
  </si>
  <si>
    <t>6 COURSES</t>
  </si>
  <si>
    <t>7 COURSES</t>
  </si>
  <si>
    <t>8 COURSES</t>
  </si>
  <si>
    <t>ALL CLEAR</t>
  </si>
  <si>
    <t>REAPPEAR</t>
  </si>
  <si>
    <t>REAPPEARING</t>
  </si>
  <si>
    <t>2022-2026</t>
  </si>
  <si>
    <t>I</t>
  </si>
  <si>
    <t>I SEM</t>
  </si>
  <si>
    <t>OVERALL CLEAR %</t>
  </si>
  <si>
    <t>NUMBER OF REAPPEARING CANDIDATES</t>
  </si>
  <si>
    <t>GREATER THAN 8.5</t>
  </si>
  <si>
    <t>GREATER THAN 8</t>
  </si>
  <si>
    <t>GREATER THAN 7.5</t>
  </si>
  <si>
    <t>GREATER THAN 6</t>
  </si>
  <si>
    <t>T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</si>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</sst>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;[Red]0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Book Antiqua"/>
      <family val="1"/>
    </font>
    <font>
      <sz val="10"/>
      <color theme="1"/>
      <name val="Book Antiqua"/>
      <family val="1"/>
    </font>
    <font>
      <sz val="12"/>
      <color theme="1"/>
      <name val="Book Antiqua"/>
      <family val="1"/>
    </font>
    <font>
      <b/>
      <sz val="10"/>
      <color theme="1"/>
      <name val="Book Antiqua"/>
      <family val="1"/>
    </font>
    <font>
      <sz val="10"/>
      <name val="Arial"/>
      <family val="2"/>
    </font>
    <font>
      <b/>
      <sz val="10"/>
      <name val="Book Antiqua"/>
      <family val="1"/>
    </font>
    <font>
      <b/>
      <sz val="14"/>
      <name val="Book Antiqua"/>
      <family val="1"/>
    </font>
    <font>
      <sz val="10"/>
      <name val="Book Antiqua"/>
      <family val="1"/>
    </font>
    <font>
      <b/>
      <sz val="16"/>
      <name val="Book Antiqua"/>
      <family val="1"/>
    </font>
    <font>
      <b/>
      <strike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46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vertical="center" wrapText="1"/>
    </xf>
    <xf numFmtId="0" fontId="3" fillId="0" borderId="1" xfId="0" applyFont="1" applyBorder="1"/>
    <xf numFmtId="0" fontId="4" fillId="0" borderId="1" xfId="0" applyFont="1" applyBorder="1" applyAlignment="1">
      <alignment horizontal="center" wrapText="1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8" fillId="0" borderId="1" xfId="1" applyFont="1" applyBorder="1" applyAlignment="1">
      <alignment horizontal="center" vertical="center" wrapText="1"/>
    </xf>
    <xf numFmtId="1" fontId="10" fillId="0" borderId="1" xfId="1" applyNumberFormat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165" fontId="10" fillId="0" borderId="1" xfId="1" applyNumberFormat="1" applyFont="1" applyBorder="1" applyAlignment="1">
      <alignment horizontal="center" vertical="center"/>
    </xf>
    <xf numFmtId="0" fontId="8" fillId="0" borderId="1" xfId="1" quotePrefix="1" applyFont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2" fontId="4" fillId="0" borderId="1" xfId="0" applyNumberFormat="1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0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/>
    </xf>
    <xf numFmtId="0" fontId="0" fillId="2" borderId="0" xfId="0" applyFill="1"/>
    <xf numFmtId="0" fontId="1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textRotation="90"/>
    </xf>
    <xf numFmtId="0" fontId="11" fillId="0" borderId="1" xfId="1" applyFont="1" applyBorder="1" applyAlignment="1">
      <alignment horizontal="center" vertical="center" textRotation="90"/>
    </xf>
    <xf numFmtId="0" fontId="1" fillId="0" borderId="4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3101DEA1-B5A2-4DF5-BA1E-CA795C6A59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Uniqueshiva27\sORNA\RAW\Sorna%20Reference%20file.xlsx" TargetMode="External"/><Relationship Id="rId1" Type="http://schemas.openxmlformats.org/officeDocument/2006/relationships/externalLinkPath" Target="/Uniqueshiva27/sORNA/RAW/Sorna%20Reference%20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MESTER DATA"/>
      <sheetName val="RESULT DATA"/>
      <sheetName val="GRADE ANALYSIS"/>
      <sheetName val="FINAL SUMMARY"/>
    </sheetNames>
    <sheetDataSet>
      <sheetData sheetId="0" refreshError="1">
        <row r="3">
          <cell r="E3" t="str">
            <v>2022-2023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662EF-EDD5-4D0A-ACEF-C1543CFB444C}">
  <dimension ref="A1:J160"/>
  <sheetViews>
    <sheetView tabSelected="1" workbookViewId="0">
      <selection activeCell="J4" sqref="J4"/>
    </sheetView>
  </sheetViews>
  <sheetFormatPr defaultRowHeight="14.5" x14ac:dyDescent="0.35"/>
  <cols>
    <col min="1" max="1" width="16.81640625" customWidth="1"/>
    <col min="2" max="2" width="32.453125" bestFit="1" customWidth="1"/>
    <col min="3" max="3" width="13.26953125" customWidth="1"/>
    <col min="4" max="4" width="14" customWidth="1"/>
    <col min="5" max="5" width="14.453125" customWidth="1"/>
    <col min="6" max="6" width="15.54296875" customWidth="1"/>
    <col min="7" max="7" width="11.81640625" customWidth="1"/>
    <col min="8" max="10" width="11.26953125" customWidth="1"/>
  </cols>
  <sheetData>
    <row r="1" spans="1:10" ht="15.5" x14ac:dyDescent="0.35">
      <c r="A1" s="45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5.5" x14ac:dyDescent="0.35">
      <c r="A2" s="4">
        <v>3122225002001</v>
      </c>
      <c r="B2" s="1" t="s">
        <v>13</v>
      </c>
      <c r="C2" s="3" t="s">
        <v>14</v>
      </c>
      <c r="D2" s="3" t="s">
        <v>15</v>
      </c>
      <c r="E2" s="3" t="s">
        <v>15</v>
      </c>
      <c r="F2" s="3" t="s">
        <v>15</v>
      </c>
      <c r="G2" s="3" t="s">
        <v>16</v>
      </c>
      <c r="H2" s="3" t="s">
        <v>16</v>
      </c>
      <c r="I2" s="3" t="s">
        <v>15</v>
      </c>
      <c r="J2" s="3" t="s">
        <v>15</v>
      </c>
    </row>
    <row r="3" spans="1:10" ht="15.5" x14ac:dyDescent="0.35">
      <c r="A3" s="4">
        <v>3122225002002</v>
      </c>
      <c r="B3" s="1" t="s">
        <v>17</v>
      </c>
      <c r="C3" s="3" t="s">
        <v>15</v>
      </c>
      <c r="D3" s="3" t="s">
        <v>15</v>
      </c>
      <c r="E3" s="3" t="s">
        <v>15</v>
      </c>
      <c r="F3" s="3" t="s">
        <v>14</v>
      </c>
      <c r="G3" s="3" t="s">
        <v>16</v>
      </c>
      <c r="H3" s="3" t="s">
        <v>16</v>
      </c>
      <c r="I3" s="3" t="s">
        <v>16</v>
      </c>
      <c r="J3" s="3" t="s">
        <v>15</v>
      </c>
    </row>
    <row r="4" spans="1:10" ht="15.5" x14ac:dyDescent="0.35">
      <c r="A4" s="4">
        <v>3122225002003</v>
      </c>
      <c r="B4" s="1" t="s">
        <v>18</v>
      </c>
      <c r="C4" s="3" t="s">
        <v>15</v>
      </c>
      <c r="D4" s="3" t="s">
        <v>14</v>
      </c>
      <c r="E4" s="3" t="s">
        <v>14</v>
      </c>
      <c r="F4" s="3" t="s">
        <v>15</v>
      </c>
      <c r="G4" s="3" t="s">
        <v>16</v>
      </c>
      <c r="H4" s="3" t="s">
        <v>16</v>
      </c>
      <c r="I4" s="3" t="s">
        <v>14</v>
      </c>
      <c r="J4" s="3" t="s">
        <v>15</v>
      </c>
    </row>
    <row r="5" spans="1:10" ht="15.5" x14ac:dyDescent="0.35">
      <c r="A5" s="4">
        <v>3122225002004</v>
      </c>
      <c r="B5" s="1" t="s">
        <v>19</v>
      </c>
      <c r="C5" s="3" t="s">
        <v>15</v>
      </c>
      <c r="D5" s="3" t="s">
        <v>15</v>
      </c>
      <c r="E5" s="3" t="s">
        <v>15</v>
      </c>
      <c r="F5" s="3" t="s">
        <v>11</v>
      </c>
      <c r="G5" s="3" t="s">
        <v>16</v>
      </c>
      <c r="H5" s="3" t="s">
        <v>16</v>
      </c>
      <c r="I5" s="3" t="s">
        <v>20</v>
      </c>
      <c r="J5" s="3" t="s">
        <v>15</v>
      </c>
    </row>
    <row r="6" spans="1:10" ht="15.5" x14ac:dyDescent="0.35">
      <c r="A6" s="4">
        <v>3122225002005</v>
      </c>
      <c r="B6" s="1" t="s">
        <v>21</v>
      </c>
      <c r="C6" s="3" t="s">
        <v>15</v>
      </c>
      <c r="D6" s="3" t="s">
        <v>20</v>
      </c>
      <c r="E6" s="3" t="s">
        <v>20</v>
      </c>
      <c r="F6" s="3" t="s">
        <v>15</v>
      </c>
      <c r="G6" s="3" t="s">
        <v>16</v>
      </c>
      <c r="H6" s="3" t="s">
        <v>16</v>
      </c>
      <c r="I6" s="3" t="s">
        <v>15</v>
      </c>
      <c r="J6" s="3" t="s">
        <v>15</v>
      </c>
    </row>
    <row r="7" spans="1:10" ht="15.5" x14ac:dyDescent="0.35">
      <c r="A7" s="4">
        <v>3122225002006</v>
      </c>
      <c r="B7" s="1" t="s">
        <v>22</v>
      </c>
      <c r="C7" s="3" t="s">
        <v>15</v>
      </c>
      <c r="D7" s="3" t="s">
        <v>20</v>
      </c>
      <c r="E7" s="3" t="s">
        <v>20</v>
      </c>
      <c r="F7" s="3" t="s">
        <v>15</v>
      </c>
      <c r="G7" s="3" t="s">
        <v>20</v>
      </c>
      <c r="H7" s="3" t="s">
        <v>16</v>
      </c>
      <c r="I7" s="3" t="s">
        <v>15</v>
      </c>
      <c r="J7" s="3" t="s">
        <v>15</v>
      </c>
    </row>
    <row r="8" spans="1:10" ht="15.5" x14ac:dyDescent="0.35">
      <c r="A8" s="4">
        <v>3122225002007</v>
      </c>
      <c r="B8" s="1" t="s">
        <v>23</v>
      </c>
      <c r="C8" s="3" t="s">
        <v>15</v>
      </c>
      <c r="D8" s="3" t="s">
        <v>15</v>
      </c>
      <c r="E8" s="3" t="s">
        <v>15</v>
      </c>
      <c r="F8" s="3" t="s">
        <v>14</v>
      </c>
      <c r="G8" s="3" t="s">
        <v>16</v>
      </c>
      <c r="H8" s="3" t="s">
        <v>16</v>
      </c>
      <c r="I8" s="3" t="s">
        <v>14</v>
      </c>
      <c r="J8" s="3" t="s">
        <v>14</v>
      </c>
    </row>
    <row r="9" spans="1:10" ht="15.5" x14ac:dyDescent="0.35">
      <c r="A9" s="4">
        <v>3122225002008</v>
      </c>
      <c r="B9" s="1" t="s">
        <v>24</v>
      </c>
      <c r="C9" s="3" t="s">
        <v>15</v>
      </c>
      <c r="D9" s="3" t="s">
        <v>15</v>
      </c>
      <c r="E9" s="3" t="s">
        <v>20</v>
      </c>
      <c r="F9" s="3" t="s">
        <v>15</v>
      </c>
      <c r="G9" s="3" t="s">
        <v>20</v>
      </c>
      <c r="H9" s="3" t="s">
        <v>16</v>
      </c>
      <c r="I9" s="3" t="s">
        <v>15</v>
      </c>
      <c r="J9" s="3" t="s">
        <v>16</v>
      </c>
    </row>
    <row r="10" spans="1:10" ht="15.5" x14ac:dyDescent="0.35">
      <c r="A10" s="4">
        <v>3122225002009</v>
      </c>
      <c r="B10" s="1" t="s">
        <v>25</v>
      </c>
      <c r="C10" s="3" t="s">
        <v>15</v>
      </c>
      <c r="D10" s="3" t="s">
        <v>14</v>
      </c>
      <c r="E10" s="3" t="s">
        <v>14</v>
      </c>
      <c r="F10" s="3" t="s">
        <v>15</v>
      </c>
      <c r="G10" s="3" t="s">
        <v>20</v>
      </c>
      <c r="H10" s="3" t="s">
        <v>16</v>
      </c>
      <c r="I10" s="3" t="s">
        <v>15</v>
      </c>
      <c r="J10" s="3" t="s">
        <v>20</v>
      </c>
    </row>
    <row r="11" spans="1:10" ht="15.5" x14ac:dyDescent="0.35">
      <c r="A11" s="4">
        <v>3122225002010</v>
      </c>
      <c r="B11" s="1" t="s">
        <v>26</v>
      </c>
      <c r="C11" s="3" t="s">
        <v>15</v>
      </c>
      <c r="D11" s="3" t="s">
        <v>15</v>
      </c>
      <c r="E11" s="3" t="s">
        <v>15</v>
      </c>
      <c r="F11" s="3" t="s">
        <v>15</v>
      </c>
      <c r="G11" s="3" t="s">
        <v>16</v>
      </c>
      <c r="H11" s="3" t="s">
        <v>16</v>
      </c>
      <c r="I11" s="3" t="s">
        <v>11</v>
      </c>
      <c r="J11" s="3" t="s">
        <v>15</v>
      </c>
    </row>
    <row r="12" spans="1:10" ht="15.5" x14ac:dyDescent="0.35">
      <c r="A12" s="4">
        <v>3122225002011</v>
      </c>
      <c r="B12" s="1" t="s">
        <v>27</v>
      </c>
      <c r="C12" s="3" t="s">
        <v>28</v>
      </c>
      <c r="D12" s="3" t="s">
        <v>28</v>
      </c>
      <c r="E12" s="3" t="s">
        <v>28</v>
      </c>
      <c r="F12" s="3" t="s">
        <v>28</v>
      </c>
      <c r="G12" s="3" t="s">
        <v>28</v>
      </c>
      <c r="H12" s="3" t="s">
        <v>28</v>
      </c>
      <c r="I12" s="3" t="s">
        <v>28</v>
      </c>
      <c r="J12" s="3" t="s">
        <v>28</v>
      </c>
    </row>
    <row r="13" spans="1:10" ht="15.5" x14ac:dyDescent="0.35">
      <c r="A13" s="4">
        <v>3122225002012</v>
      </c>
      <c r="B13" s="1" t="s">
        <v>29</v>
      </c>
      <c r="C13" s="3" t="s">
        <v>15</v>
      </c>
      <c r="D13" s="3" t="s">
        <v>11</v>
      </c>
      <c r="E13" s="3" t="s">
        <v>14</v>
      </c>
      <c r="F13" s="3" t="s">
        <v>15</v>
      </c>
      <c r="G13" s="3" t="s">
        <v>16</v>
      </c>
      <c r="H13" s="3" t="s">
        <v>16</v>
      </c>
      <c r="I13" s="3" t="s">
        <v>11</v>
      </c>
      <c r="J13" s="3" t="s">
        <v>14</v>
      </c>
    </row>
    <row r="14" spans="1:10" ht="15.5" x14ac:dyDescent="0.35">
      <c r="A14" s="4">
        <v>3122225002013</v>
      </c>
      <c r="B14" s="1" t="s">
        <v>30</v>
      </c>
      <c r="C14" s="3" t="s">
        <v>15</v>
      </c>
      <c r="D14" s="3" t="s">
        <v>15</v>
      </c>
      <c r="E14" s="3" t="s">
        <v>20</v>
      </c>
      <c r="F14" s="3" t="s">
        <v>15</v>
      </c>
      <c r="G14" s="3" t="s">
        <v>16</v>
      </c>
      <c r="H14" s="3" t="s">
        <v>16</v>
      </c>
      <c r="I14" s="3" t="s">
        <v>15</v>
      </c>
      <c r="J14" s="3" t="s">
        <v>20</v>
      </c>
    </row>
    <row r="15" spans="1:10" ht="15.5" x14ac:dyDescent="0.35">
      <c r="A15" s="4">
        <v>3122225002014</v>
      </c>
      <c r="B15" s="1" t="s">
        <v>31</v>
      </c>
      <c r="C15" s="3" t="s">
        <v>20</v>
      </c>
      <c r="D15" s="3" t="s">
        <v>15</v>
      </c>
      <c r="E15" s="3" t="s">
        <v>20</v>
      </c>
      <c r="F15" s="3" t="s">
        <v>15</v>
      </c>
      <c r="G15" s="3" t="s">
        <v>16</v>
      </c>
      <c r="H15" s="3" t="s">
        <v>16</v>
      </c>
      <c r="I15" s="3" t="s">
        <v>16</v>
      </c>
      <c r="J15" s="3" t="s">
        <v>20</v>
      </c>
    </row>
    <row r="16" spans="1:10" ht="15.5" x14ac:dyDescent="0.35">
      <c r="A16" s="4">
        <v>3122225002015</v>
      </c>
      <c r="B16" s="1" t="s">
        <v>32</v>
      </c>
      <c r="C16" s="3" t="s">
        <v>15</v>
      </c>
      <c r="D16" s="3" t="s">
        <v>15</v>
      </c>
      <c r="E16" s="3" t="s">
        <v>15</v>
      </c>
      <c r="F16" s="3" t="s">
        <v>15</v>
      </c>
      <c r="G16" s="3" t="s">
        <v>16</v>
      </c>
      <c r="H16" s="3" t="s">
        <v>16</v>
      </c>
      <c r="I16" s="3" t="s">
        <v>15</v>
      </c>
      <c r="J16" s="3" t="s">
        <v>15</v>
      </c>
    </row>
    <row r="17" spans="1:10" ht="15.5" x14ac:dyDescent="0.35">
      <c r="A17" s="4">
        <v>3122225002016</v>
      </c>
      <c r="B17" s="1" t="s">
        <v>33</v>
      </c>
      <c r="C17" s="3" t="s">
        <v>20</v>
      </c>
      <c r="D17" s="3" t="s">
        <v>15</v>
      </c>
      <c r="E17" s="3" t="s">
        <v>15</v>
      </c>
      <c r="F17" s="3" t="s">
        <v>15</v>
      </c>
      <c r="G17" s="3" t="s">
        <v>16</v>
      </c>
      <c r="H17" s="3" t="s">
        <v>16</v>
      </c>
      <c r="I17" s="3" t="s">
        <v>15</v>
      </c>
      <c r="J17" s="3" t="s">
        <v>15</v>
      </c>
    </row>
    <row r="18" spans="1:10" ht="15.5" x14ac:dyDescent="0.35">
      <c r="A18" s="4">
        <v>3122225002017</v>
      </c>
      <c r="B18" s="1" t="s">
        <v>34</v>
      </c>
      <c r="C18" s="3" t="s">
        <v>14</v>
      </c>
      <c r="D18" s="3" t="s">
        <v>15</v>
      </c>
      <c r="E18" s="3" t="s">
        <v>11</v>
      </c>
      <c r="F18" s="3" t="s">
        <v>11</v>
      </c>
      <c r="G18" s="3" t="s">
        <v>20</v>
      </c>
      <c r="H18" s="3" t="s">
        <v>16</v>
      </c>
      <c r="I18" s="3" t="s">
        <v>14</v>
      </c>
      <c r="J18" s="3" t="s">
        <v>15</v>
      </c>
    </row>
    <row r="19" spans="1:10" ht="15.5" x14ac:dyDescent="0.35">
      <c r="A19" s="4">
        <v>3122225002018</v>
      </c>
      <c r="B19" s="1" t="s">
        <v>35</v>
      </c>
      <c r="C19" s="3" t="s">
        <v>15</v>
      </c>
      <c r="D19" s="3" t="s">
        <v>15</v>
      </c>
      <c r="E19" s="3" t="s">
        <v>14</v>
      </c>
      <c r="F19" s="3" t="s">
        <v>11</v>
      </c>
      <c r="G19" s="3" t="s">
        <v>16</v>
      </c>
      <c r="H19" s="3" t="s">
        <v>16</v>
      </c>
      <c r="I19" s="3" t="s">
        <v>14</v>
      </c>
      <c r="J19" s="3" t="s">
        <v>14</v>
      </c>
    </row>
    <row r="20" spans="1:10" ht="15.5" x14ac:dyDescent="0.35">
      <c r="A20" s="4">
        <v>3122225002019</v>
      </c>
      <c r="B20" s="1" t="s">
        <v>36</v>
      </c>
      <c r="C20" s="3" t="s">
        <v>20</v>
      </c>
      <c r="D20" s="3" t="s">
        <v>15</v>
      </c>
      <c r="E20" s="3" t="s">
        <v>15</v>
      </c>
      <c r="F20" s="3" t="s">
        <v>15</v>
      </c>
      <c r="G20" s="3" t="s">
        <v>16</v>
      </c>
      <c r="H20" s="3" t="s">
        <v>16</v>
      </c>
      <c r="I20" s="3" t="s">
        <v>15</v>
      </c>
      <c r="J20" s="3" t="s">
        <v>20</v>
      </c>
    </row>
    <row r="21" spans="1:10" ht="15.5" x14ac:dyDescent="0.35">
      <c r="A21" s="4">
        <v>3122225002020</v>
      </c>
      <c r="B21" s="1" t="s">
        <v>37</v>
      </c>
      <c r="C21" s="3" t="s">
        <v>14</v>
      </c>
      <c r="D21" s="3" t="s">
        <v>15</v>
      </c>
      <c r="E21" s="3" t="s">
        <v>14</v>
      </c>
      <c r="F21" s="3" t="s">
        <v>16</v>
      </c>
      <c r="G21" s="3" t="s">
        <v>20</v>
      </c>
      <c r="H21" s="3" t="s">
        <v>16</v>
      </c>
      <c r="I21" s="3" t="s">
        <v>14</v>
      </c>
      <c r="J21" s="3" t="s">
        <v>15</v>
      </c>
    </row>
    <row r="22" spans="1:10" ht="15.5" x14ac:dyDescent="0.35">
      <c r="A22" s="4">
        <v>3122225002021</v>
      </c>
      <c r="B22" s="1" t="s">
        <v>38</v>
      </c>
      <c r="C22" s="3" t="s">
        <v>16</v>
      </c>
      <c r="D22" s="3" t="s">
        <v>14</v>
      </c>
      <c r="E22" s="3" t="s">
        <v>15</v>
      </c>
      <c r="F22" s="3" t="s">
        <v>20</v>
      </c>
      <c r="G22" s="3" t="s">
        <v>16</v>
      </c>
      <c r="H22" s="3" t="s">
        <v>16</v>
      </c>
      <c r="I22" s="3" t="s">
        <v>15</v>
      </c>
      <c r="J22" s="3" t="s">
        <v>20</v>
      </c>
    </row>
    <row r="23" spans="1:10" ht="15.5" x14ac:dyDescent="0.35">
      <c r="A23" s="4">
        <v>3122225002022</v>
      </c>
      <c r="B23" s="1" t="s">
        <v>39</v>
      </c>
      <c r="C23" s="3" t="s">
        <v>14</v>
      </c>
      <c r="D23" s="3" t="s">
        <v>14</v>
      </c>
      <c r="E23" s="3" t="s">
        <v>14</v>
      </c>
      <c r="F23" s="3" t="s">
        <v>14</v>
      </c>
      <c r="G23" s="3" t="s">
        <v>20</v>
      </c>
      <c r="H23" s="3" t="s">
        <v>16</v>
      </c>
      <c r="I23" s="3" t="s">
        <v>10</v>
      </c>
      <c r="J23" s="3" t="s">
        <v>15</v>
      </c>
    </row>
    <row r="24" spans="1:10" ht="15.5" x14ac:dyDescent="0.35">
      <c r="A24" s="4">
        <v>3122225002023</v>
      </c>
      <c r="B24" s="1" t="s">
        <v>40</v>
      </c>
      <c r="C24" s="3" t="s">
        <v>14</v>
      </c>
      <c r="D24" s="3" t="s">
        <v>14</v>
      </c>
      <c r="E24" s="3" t="s">
        <v>10</v>
      </c>
      <c r="F24" s="3" t="s">
        <v>14</v>
      </c>
      <c r="G24" s="3" t="s">
        <v>20</v>
      </c>
      <c r="H24" s="3" t="s">
        <v>16</v>
      </c>
      <c r="I24" s="3" t="s">
        <v>14</v>
      </c>
      <c r="J24" s="3" t="s">
        <v>11</v>
      </c>
    </row>
    <row r="25" spans="1:10" ht="15.5" x14ac:dyDescent="0.35">
      <c r="A25" s="4">
        <v>3122225002024</v>
      </c>
      <c r="B25" s="1" t="s">
        <v>41</v>
      </c>
      <c r="C25" s="3" t="s">
        <v>20</v>
      </c>
      <c r="D25" s="3" t="s">
        <v>15</v>
      </c>
      <c r="E25" s="3" t="s">
        <v>15</v>
      </c>
      <c r="F25" s="3" t="s">
        <v>15</v>
      </c>
      <c r="G25" s="3" t="s">
        <v>16</v>
      </c>
      <c r="H25" s="3" t="s">
        <v>16</v>
      </c>
      <c r="I25" s="3" t="s">
        <v>15</v>
      </c>
      <c r="J25" s="3" t="s">
        <v>15</v>
      </c>
    </row>
    <row r="26" spans="1:10" ht="15.5" x14ac:dyDescent="0.35">
      <c r="A26" s="4">
        <v>3122225002025</v>
      </c>
      <c r="B26" s="1" t="s">
        <v>42</v>
      </c>
      <c r="C26" s="3" t="s">
        <v>11</v>
      </c>
      <c r="D26" s="3" t="s">
        <v>14</v>
      </c>
      <c r="E26" s="3" t="s">
        <v>10</v>
      </c>
      <c r="F26" s="3" t="s">
        <v>11</v>
      </c>
      <c r="G26" s="3" t="s">
        <v>15</v>
      </c>
      <c r="H26" s="3" t="s">
        <v>16</v>
      </c>
      <c r="I26" s="3" t="s">
        <v>14</v>
      </c>
      <c r="J26" s="3" t="s">
        <v>14</v>
      </c>
    </row>
    <row r="27" spans="1:10" ht="15.5" x14ac:dyDescent="0.35">
      <c r="A27" s="4">
        <v>3122225002026</v>
      </c>
      <c r="B27" s="1" t="s">
        <v>43</v>
      </c>
      <c r="C27" s="3" t="s">
        <v>15</v>
      </c>
      <c r="D27" s="3" t="s">
        <v>15</v>
      </c>
      <c r="E27" s="3" t="s">
        <v>15</v>
      </c>
      <c r="F27" s="3" t="s">
        <v>15</v>
      </c>
      <c r="G27" s="3" t="s">
        <v>16</v>
      </c>
      <c r="H27" s="3" t="s">
        <v>16</v>
      </c>
      <c r="I27" s="3" t="s">
        <v>15</v>
      </c>
      <c r="J27" s="3" t="s">
        <v>14</v>
      </c>
    </row>
    <row r="28" spans="1:10" ht="15.5" x14ac:dyDescent="0.35">
      <c r="A28" s="4">
        <v>3122225002027</v>
      </c>
      <c r="B28" s="1" t="s">
        <v>44</v>
      </c>
      <c r="C28" s="3" t="s">
        <v>14</v>
      </c>
      <c r="D28" s="3" t="s">
        <v>15</v>
      </c>
      <c r="E28" s="3" t="s">
        <v>15</v>
      </c>
      <c r="F28" s="3" t="s">
        <v>15</v>
      </c>
      <c r="G28" s="3" t="s">
        <v>16</v>
      </c>
      <c r="H28" s="3" t="s">
        <v>20</v>
      </c>
      <c r="I28" s="3" t="s">
        <v>15</v>
      </c>
      <c r="J28" s="3" t="s">
        <v>14</v>
      </c>
    </row>
    <row r="29" spans="1:10" ht="15.5" x14ac:dyDescent="0.35">
      <c r="A29" s="4">
        <v>3122225002028</v>
      </c>
      <c r="B29" s="1" t="s">
        <v>45</v>
      </c>
      <c r="C29" s="3" t="s">
        <v>20</v>
      </c>
      <c r="D29" s="3" t="s">
        <v>15</v>
      </c>
      <c r="E29" s="3" t="s">
        <v>15</v>
      </c>
      <c r="F29" s="3" t="s">
        <v>15</v>
      </c>
      <c r="G29" s="3" t="s">
        <v>16</v>
      </c>
      <c r="H29" s="3" t="s">
        <v>16</v>
      </c>
      <c r="I29" s="3" t="s">
        <v>15</v>
      </c>
      <c r="J29" s="3" t="s">
        <v>20</v>
      </c>
    </row>
    <row r="30" spans="1:10" ht="15.5" x14ac:dyDescent="0.35">
      <c r="A30" s="4">
        <v>3122225002029</v>
      </c>
      <c r="B30" s="1" t="s">
        <v>46</v>
      </c>
      <c r="C30" s="3" t="s">
        <v>15</v>
      </c>
      <c r="D30" s="3" t="s">
        <v>15</v>
      </c>
      <c r="E30" s="3" t="s">
        <v>20</v>
      </c>
      <c r="F30" s="3" t="s">
        <v>15</v>
      </c>
      <c r="G30" s="3" t="s">
        <v>16</v>
      </c>
      <c r="H30" s="3" t="s">
        <v>16</v>
      </c>
      <c r="I30" s="3" t="s">
        <v>16</v>
      </c>
      <c r="J30" s="3" t="s">
        <v>20</v>
      </c>
    </row>
    <row r="31" spans="1:10" ht="15.5" x14ac:dyDescent="0.35">
      <c r="A31" s="4">
        <v>3122225002030</v>
      </c>
      <c r="B31" s="1" t="s">
        <v>47</v>
      </c>
      <c r="C31" s="3" t="s">
        <v>14</v>
      </c>
      <c r="D31" s="3" t="s">
        <v>14</v>
      </c>
      <c r="E31" s="3" t="s">
        <v>11</v>
      </c>
      <c r="F31" s="3" t="s">
        <v>14</v>
      </c>
      <c r="G31" s="3" t="s">
        <v>16</v>
      </c>
      <c r="H31" s="3" t="s">
        <v>16</v>
      </c>
      <c r="I31" s="3" t="s">
        <v>10</v>
      </c>
      <c r="J31" s="3" t="s">
        <v>15</v>
      </c>
    </row>
    <row r="32" spans="1:10" ht="15.5" x14ac:dyDescent="0.35">
      <c r="A32" s="4">
        <v>3122225002031</v>
      </c>
      <c r="B32" s="1" t="s">
        <v>48</v>
      </c>
      <c r="C32" s="3" t="s">
        <v>16</v>
      </c>
      <c r="D32" s="3" t="s">
        <v>15</v>
      </c>
      <c r="E32" s="3" t="s">
        <v>15</v>
      </c>
      <c r="F32" s="3" t="s">
        <v>15</v>
      </c>
      <c r="G32" s="3" t="s">
        <v>16</v>
      </c>
      <c r="H32" s="3" t="s">
        <v>16</v>
      </c>
      <c r="I32" s="3" t="s">
        <v>20</v>
      </c>
      <c r="J32" s="3" t="s">
        <v>20</v>
      </c>
    </row>
    <row r="33" spans="1:10" ht="15.5" x14ac:dyDescent="0.35">
      <c r="A33" s="4">
        <v>3122225002032</v>
      </c>
      <c r="B33" s="1" t="s">
        <v>49</v>
      </c>
      <c r="C33" s="3" t="s">
        <v>15</v>
      </c>
      <c r="D33" s="3" t="s">
        <v>20</v>
      </c>
      <c r="E33" s="3" t="s">
        <v>20</v>
      </c>
      <c r="F33" s="3" t="s">
        <v>20</v>
      </c>
      <c r="G33" s="3" t="s">
        <v>16</v>
      </c>
      <c r="H33" s="3" t="s">
        <v>16</v>
      </c>
      <c r="I33" s="3" t="s">
        <v>15</v>
      </c>
      <c r="J33" s="3" t="s">
        <v>15</v>
      </c>
    </row>
    <row r="34" spans="1:10" ht="15.5" x14ac:dyDescent="0.35">
      <c r="A34" s="4">
        <v>3122225002033</v>
      </c>
      <c r="B34" s="1" t="s">
        <v>50</v>
      </c>
      <c r="C34" s="3" t="s">
        <v>15</v>
      </c>
      <c r="D34" s="3" t="s">
        <v>14</v>
      </c>
      <c r="E34" s="3" t="s">
        <v>16</v>
      </c>
      <c r="F34" s="3" t="s">
        <v>14</v>
      </c>
      <c r="G34" s="3" t="s">
        <v>16</v>
      </c>
      <c r="H34" s="3" t="s">
        <v>16</v>
      </c>
      <c r="I34" s="3" t="s">
        <v>20</v>
      </c>
      <c r="J34" s="3" t="s">
        <v>15</v>
      </c>
    </row>
    <row r="35" spans="1:10" ht="15.5" x14ac:dyDescent="0.35">
      <c r="A35" s="4">
        <v>3122225002034</v>
      </c>
      <c r="B35" s="1" t="s">
        <v>51</v>
      </c>
      <c r="C35" s="3" t="s">
        <v>15</v>
      </c>
      <c r="D35" s="3" t="s">
        <v>15</v>
      </c>
      <c r="E35" s="3" t="s">
        <v>20</v>
      </c>
      <c r="F35" s="3" t="s">
        <v>15</v>
      </c>
      <c r="G35" s="3" t="s">
        <v>16</v>
      </c>
      <c r="H35" s="3" t="s">
        <v>16</v>
      </c>
      <c r="I35" s="3" t="s">
        <v>15</v>
      </c>
      <c r="J35" s="3" t="s">
        <v>15</v>
      </c>
    </row>
    <row r="36" spans="1:10" ht="15.5" x14ac:dyDescent="0.35">
      <c r="A36" s="4">
        <v>3122225002035</v>
      </c>
      <c r="B36" s="1" t="s">
        <v>52</v>
      </c>
      <c r="C36" s="3" t="s">
        <v>10</v>
      </c>
      <c r="D36" s="3" t="s">
        <v>11</v>
      </c>
      <c r="E36" s="3" t="s">
        <v>10</v>
      </c>
      <c r="F36" s="3" t="s">
        <v>11</v>
      </c>
      <c r="G36" s="3" t="s">
        <v>14</v>
      </c>
      <c r="H36" s="3" t="s">
        <v>20</v>
      </c>
      <c r="I36" s="3" t="s">
        <v>10</v>
      </c>
      <c r="J36" s="3" t="s">
        <v>14</v>
      </c>
    </row>
    <row r="37" spans="1:10" ht="15.5" x14ac:dyDescent="0.35">
      <c r="A37" s="4">
        <v>3122225002036</v>
      </c>
      <c r="B37" s="1" t="s">
        <v>53</v>
      </c>
      <c r="C37" s="3" t="s">
        <v>15</v>
      </c>
      <c r="D37" s="3" t="s">
        <v>15</v>
      </c>
      <c r="E37" s="3" t="s">
        <v>15</v>
      </c>
      <c r="F37" s="3" t="s">
        <v>15</v>
      </c>
      <c r="G37" s="3" t="s">
        <v>16</v>
      </c>
      <c r="H37" s="3" t="s">
        <v>16</v>
      </c>
      <c r="I37" s="3" t="s">
        <v>15</v>
      </c>
      <c r="J37" s="3" t="s">
        <v>14</v>
      </c>
    </row>
    <row r="38" spans="1:10" ht="15.5" x14ac:dyDescent="0.35">
      <c r="A38" s="4">
        <v>3122225002037</v>
      </c>
      <c r="B38" s="1" t="s">
        <v>54</v>
      </c>
      <c r="C38" s="3" t="s">
        <v>15</v>
      </c>
      <c r="D38" s="3" t="s">
        <v>14</v>
      </c>
      <c r="E38" s="3" t="s">
        <v>15</v>
      </c>
      <c r="F38" s="3" t="s">
        <v>14</v>
      </c>
      <c r="G38" s="3" t="s">
        <v>16</v>
      </c>
      <c r="H38" s="3" t="s">
        <v>16</v>
      </c>
      <c r="I38" s="3" t="s">
        <v>15</v>
      </c>
      <c r="J38" s="3" t="s">
        <v>15</v>
      </c>
    </row>
    <row r="39" spans="1:10" ht="15.5" x14ac:dyDescent="0.35">
      <c r="A39" s="4">
        <v>3122225002038</v>
      </c>
      <c r="B39" s="1" t="s">
        <v>55</v>
      </c>
      <c r="C39" s="3" t="s">
        <v>15</v>
      </c>
      <c r="D39" s="3" t="s">
        <v>14</v>
      </c>
      <c r="E39" s="3" t="s">
        <v>15</v>
      </c>
      <c r="F39" s="3" t="s">
        <v>15</v>
      </c>
      <c r="G39" s="3" t="s">
        <v>16</v>
      </c>
      <c r="H39" s="3" t="s">
        <v>16</v>
      </c>
      <c r="I39" s="3" t="s">
        <v>15</v>
      </c>
      <c r="J39" s="3" t="s">
        <v>15</v>
      </c>
    </row>
    <row r="40" spans="1:10" ht="15.5" x14ac:dyDescent="0.35">
      <c r="A40" s="4">
        <v>3122225002039</v>
      </c>
      <c r="B40" s="1" t="s">
        <v>56</v>
      </c>
      <c r="C40" s="3" t="s">
        <v>15</v>
      </c>
      <c r="D40" s="3" t="s">
        <v>14</v>
      </c>
      <c r="E40" s="3" t="s">
        <v>15</v>
      </c>
      <c r="F40" s="3" t="s">
        <v>20</v>
      </c>
      <c r="G40" s="3" t="s">
        <v>16</v>
      </c>
      <c r="H40" s="3" t="s">
        <v>16</v>
      </c>
      <c r="I40" s="3" t="s">
        <v>15</v>
      </c>
      <c r="J40" s="3" t="s">
        <v>14</v>
      </c>
    </row>
    <row r="41" spans="1:10" ht="15.5" x14ac:dyDescent="0.35">
      <c r="A41" s="4">
        <v>3122225002040</v>
      </c>
      <c r="B41" s="1" t="s">
        <v>57</v>
      </c>
      <c r="C41" s="3" t="s">
        <v>20</v>
      </c>
      <c r="D41" s="3" t="s">
        <v>15</v>
      </c>
      <c r="E41" s="3" t="s">
        <v>20</v>
      </c>
      <c r="F41" s="3" t="s">
        <v>20</v>
      </c>
      <c r="G41" s="3" t="s">
        <v>16</v>
      </c>
      <c r="H41" s="3" t="s">
        <v>16</v>
      </c>
      <c r="I41" s="3" t="s">
        <v>20</v>
      </c>
      <c r="J41" s="3" t="s">
        <v>20</v>
      </c>
    </row>
    <row r="42" spans="1:10" ht="15.5" x14ac:dyDescent="0.35">
      <c r="A42" s="4">
        <v>3122225002041</v>
      </c>
      <c r="B42" s="1" t="s">
        <v>58</v>
      </c>
      <c r="C42" s="3" t="s">
        <v>20</v>
      </c>
      <c r="D42" s="3" t="s">
        <v>15</v>
      </c>
      <c r="E42" s="3" t="s">
        <v>15</v>
      </c>
      <c r="F42" s="3" t="s">
        <v>15</v>
      </c>
      <c r="G42" s="3" t="s">
        <v>16</v>
      </c>
      <c r="H42" s="3" t="s">
        <v>16</v>
      </c>
      <c r="I42" s="3" t="s">
        <v>14</v>
      </c>
      <c r="J42" s="3" t="s">
        <v>15</v>
      </c>
    </row>
    <row r="43" spans="1:10" ht="15.5" x14ac:dyDescent="0.35">
      <c r="A43" s="4">
        <v>3122225002042</v>
      </c>
      <c r="B43" s="1" t="s">
        <v>59</v>
      </c>
      <c r="C43" s="3" t="s">
        <v>20</v>
      </c>
      <c r="D43" s="3" t="s">
        <v>16</v>
      </c>
      <c r="E43" s="3" t="s">
        <v>15</v>
      </c>
      <c r="F43" s="3" t="s">
        <v>15</v>
      </c>
      <c r="G43" s="3" t="s">
        <v>16</v>
      </c>
      <c r="H43" s="3" t="s">
        <v>16</v>
      </c>
      <c r="I43" s="3" t="s">
        <v>14</v>
      </c>
      <c r="J43" s="3" t="s">
        <v>20</v>
      </c>
    </row>
    <row r="44" spans="1:10" ht="15.5" x14ac:dyDescent="0.35">
      <c r="A44" s="4">
        <v>3122225002043</v>
      </c>
      <c r="B44" s="1" t="s">
        <v>60</v>
      </c>
      <c r="C44" s="3" t="s">
        <v>20</v>
      </c>
      <c r="D44" s="3" t="s">
        <v>15</v>
      </c>
      <c r="E44" s="3" t="s">
        <v>15</v>
      </c>
      <c r="F44" s="3" t="s">
        <v>15</v>
      </c>
      <c r="G44" s="3" t="s">
        <v>16</v>
      </c>
      <c r="H44" s="3" t="s">
        <v>16</v>
      </c>
      <c r="I44" s="3" t="s">
        <v>14</v>
      </c>
      <c r="J44" s="3" t="s">
        <v>15</v>
      </c>
    </row>
    <row r="45" spans="1:10" ht="15.5" x14ac:dyDescent="0.35">
      <c r="A45" s="4">
        <v>3122225002044</v>
      </c>
      <c r="B45" s="1" t="s">
        <v>61</v>
      </c>
      <c r="C45" s="3" t="s">
        <v>12</v>
      </c>
      <c r="D45" s="3" t="s">
        <v>15</v>
      </c>
      <c r="E45" s="3" t="s">
        <v>11</v>
      </c>
      <c r="F45" s="3" t="s">
        <v>11</v>
      </c>
      <c r="G45" s="3" t="s">
        <v>15</v>
      </c>
      <c r="H45" s="3" t="s">
        <v>16</v>
      </c>
      <c r="I45" s="3" t="s">
        <v>11</v>
      </c>
      <c r="J45" s="3" t="s">
        <v>11</v>
      </c>
    </row>
    <row r="46" spans="1:10" ht="15.5" x14ac:dyDescent="0.35">
      <c r="A46" s="4">
        <v>3122225002045</v>
      </c>
      <c r="B46" s="1" t="s">
        <v>62</v>
      </c>
      <c r="C46" s="3" t="s">
        <v>14</v>
      </c>
      <c r="D46" s="3" t="s">
        <v>14</v>
      </c>
      <c r="E46" s="3" t="s">
        <v>11</v>
      </c>
      <c r="F46" s="3" t="s">
        <v>14</v>
      </c>
      <c r="G46" s="3" t="s">
        <v>15</v>
      </c>
      <c r="H46" s="3" t="s">
        <v>16</v>
      </c>
      <c r="I46" s="3" t="s">
        <v>10</v>
      </c>
      <c r="J46" s="3" t="s">
        <v>11</v>
      </c>
    </row>
    <row r="47" spans="1:10" ht="15.5" x14ac:dyDescent="0.35">
      <c r="A47" s="4">
        <v>3122225002046</v>
      </c>
      <c r="B47" s="1" t="s">
        <v>63</v>
      </c>
      <c r="C47" s="3" t="s">
        <v>15</v>
      </c>
      <c r="D47" s="3" t="s">
        <v>15</v>
      </c>
      <c r="E47" s="3" t="s">
        <v>15</v>
      </c>
      <c r="F47" s="3" t="s">
        <v>15</v>
      </c>
      <c r="G47" s="3" t="s">
        <v>16</v>
      </c>
      <c r="H47" s="3" t="s">
        <v>16</v>
      </c>
      <c r="I47" s="3" t="s">
        <v>10</v>
      </c>
      <c r="J47" s="3" t="s">
        <v>15</v>
      </c>
    </row>
    <row r="48" spans="1:10" ht="15.5" x14ac:dyDescent="0.35">
      <c r="A48" s="4">
        <v>3122225002047</v>
      </c>
      <c r="B48" s="1" t="s">
        <v>64</v>
      </c>
      <c r="C48" s="3" t="s">
        <v>14</v>
      </c>
      <c r="D48" s="3" t="s">
        <v>15</v>
      </c>
      <c r="E48" s="3" t="s">
        <v>14</v>
      </c>
      <c r="F48" s="3" t="s">
        <v>20</v>
      </c>
      <c r="G48" s="3" t="s">
        <v>20</v>
      </c>
      <c r="H48" s="3" t="s">
        <v>16</v>
      </c>
      <c r="I48" s="3" t="s">
        <v>15</v>
      </c>
      <c r="J48" s="3" t="s">
        <v>20</v>
      </c>
    </row>
    <row r="49" spans="1:10" ht="15.5" x14ac:dyDescent="0.35">
      <c r="A49" s="4">
        <v>3122225002048</v>
      </c>
      <c r="B49" s="1" t="s">
        <v>65</v>
      </c>
      <c r="C49" s="3" t="s">
        <v>16</v>
      </c>
      <c r="D49" s="3" t="s">
        <v>15</v>
      </c>
      <c r="E49" s="3" t="s">
        <v>15</v>
      </c>
      <c r="F49" s="3" t="s">
        <v>20</v>
      </c>
      <c r="G49" s="3" t="s">
        <v>16</v>
      </c>
      <c r="H49" s="3" t="s">
        <v>16</v>
      </c>
      <c r="I49" s="3" t="s">
        <v>20</v>
      </c>
      <c r="J49" s="3" t="s">
        <v>15</v>
      </c>
    </row>
    <row r="50" spans="1:10" ht="15.5" x14ac:dyDescent="0.35">
      <c r="A50" s="4">
        <v>3122225002049</v>
      </c>
      <c r="B50" s="1" t="s">
        <v>66</v>
      </c>
      <c r="C50" s="3" t="s">
        <v>15</v>
      </c>
      <c r="D50" s="3" t="s">
        <v>15</v>
      </c>
      <c r="E50" s="3" t="s">
        <v>15</v>
      </c>
      <c r="F50" s="3" t="s">
        <v>20</v>
      </c>
      <c r="G50" s="3" t="s">
        <v>20</v>
      </c>
      <c r="H50" s="3" t="s">
        <v>16</v>
      </c>
      <c r="I50" s="3" t="s">
        <v>14</v>
      </c>
      <c r="J50" s="3" t="s">
        <v>14</v>
      </c>
    </row>
    <row r="51" spans="1:10" ht="15.5" x14ac:dyDescent="0.35">
      <c r="A51" s="4">
        <v>3122225002050</v>
      </c>
      <c r="B51" s="1" t="s">
        <v>67</v>
      </c>
      <c r="C51" s="3" t="s">
        <v>15</v>
      </c>
      <c r="D51" s="3" t="s">
        <v>15</v>
      </c>
      <c r="E51" s="3" t="s">
        <v>15</v>
      </c>
      <c r="F51" s="3" t="s">
        <v>15</v>
      </c>
      <c r="G51" s="3" t="s">
        <v>20</v>
      </c>
      <c r="H51" s="3" t="s">
        <v>16</v>
      </c>
      <c r="I51" s="3" t="s">
        <v>15</v>
      </c>
      <c r="J51" s="3" t="s">
        <v>15</v>
      </c>
    </row>
    <row r="52" spans="1:10" ht="15.5" x14ac:dyDescent="0.35">
      <c r="A52" s="4">
        <v>3122225002051</v>
      </c>
      <c r="B52" s="1" t="s">
        <v>68</v>
      </c>
      <c r="C52" s="3" t="s">
        <v>15</v>
      </c>
      <c r="D52" s="3" t="s">
        <v>15</v>
      </c>
      <c r="E52" s="3" t="s">
        <v>11</v>
      </c>
      <c r="F52" s="3" t="s">
        <v>20</v>
      </c>
      <c r="G52" s="3" t="s">
        <v>16</v>
      </c>
      <c r="H52" s="3" t="s">
        <v>16</v>
      </c>
      <c r="I52" s="3" t="s">
        <v>15</v>
      </c>
      <c r="J52" s="3" t="s">
        <v>15</v>
      </c>
    </row>
    <row r="53" spans="1:10" ht="15.5" x14ac:dyDescent="0.35">
      <c r="A53" s="4">
        <v>3122225002052</v>
      </c>
      <c r="B53" s="1" t="s">
        <v>69</v>
      </c>
      <c r="C53" s="3" t="s">
        <v>15</v>
      </c>
      <c r="D53" s="3" t="s">
        <v>15</v>
      </c>
      <c r="E53" s="3" t="s">
        <v>15</v>
      </c>
      <c r="F53" s="3" t="s">
        <v>15</v>
      </c>
      <c r="G53" s="3" t="s">
        <v>16</v>
      </c>
      <c r="H53" s="3" t="s">
        <v>16</v>
      </c>
      <c r="I53" s="3" t="s">
        <v>15</v>
      </c>
      <c r="J53" s="3" t="s">
        <v>15</v>
      </c>
    </row>
    <row r="54" spans="1:10" ht="15.5" x14ac:dyDescent="0.35">
      <c r="A54" s="4">
        <v>3122225002053</v>
      </c>
      <c r="B54" s="1" t="s">
        <v>70</v>
      </c>
      <c r="C54" s="3" t="s">
        <v>20</v>
      </c>
      <c r="D54" s="3" t="s">
        <v>15</v>
      </c>
      <c r="E54" s="3" t="s">
        <v>15</v>
      </c>
      <c r="F54" s="3" t="s">
        <v>15</v>
      </c>
      <c r="G54" s="3" t="s">
        <v>16</v>
      </c>
      <c r="H54" s="3" t="s">
        <v>16</v>
      </c>
      <c r="I54" s="3" t="s">
        <v>20</v>
      </c>
      <c r="J54" s="3" t="s">
        <v>20</v>
      </c>
    </row>
    <row r="55" spans="1:10" ht="15.5" x14ac:dyDescent="0.35">
      <c r="A55" s="4">
        <v>3122225002054</v>
      </c>
      <c r="B55" s="1" t="s">
        <v>71</v>
      </c>
      <c r="C55" s="3" t="s">
        <v>15</v>
      </c>
      <c r="D55" s="3" t="s">
        <v>15</v>
      </c>
      <c r="E55" s="3" t="s">
        <v>20</v>
      </c>
      <c r="F55" s="3" t="s">
        <v>15</v>
      </c>
      <c r="G55" s="3" t="s">
        <v>16</v>
      </c>
      <c r="H55" s="3" t="s">
        <v>16</v>
      </c>
      <c r="I55" s="3" t="s">
        <v>20</v>
      </c>
      <c r="J55" s="3" t="s">
        <v>15</v>
      </c>
    </row>
    <row r="56" spans="1:10" ht="15.5" x14ac:dyDescent="0.35">
      <c r="A56" s="4">
        <v>3122225002055</v>
      </c>
      <c r="B56" s="1" t="s">
        <v>72</v>
      </c>
      <c r="C56" s="3" t="s">
        <v>14</v>
      </c>
      <c r="D56" s="3" t="s">
        <v>15</v>
      </c>
      <c r="E56" s="3" t="s">
        <v>15</v>
      </c>
      <c r="F56" s="3" t="s">
        <v>15</v>
      </c>
      <c r="G56" s="3" t="s">
        <v>16</v>
      </c>
      <c r="H56" s="3" t="s">
        <v>16</v>
      </c>
      <c r="I56" s="3" t="s">
        <v>15</v>
      </c>
      <c r="J56" s="3" t="s">
        <v>15</v>
      </c>
    </row>
    <row r="57" spans="1:10" ht="15.5" x14ac:dyDescent="0.35">
      <c r="A57" s="4">
        <v>3122225002056</v>
      </c>
      <c r="B57" s="1" t="s">
        <v>73</v>
      </c>
      <c r="C57" s="3" t="s">
        <v>15</v>
      </c>
      <c r="D57" s="3" t="s">
        <v>20</v>
      </c>
      <c r="E57" s="3" t="s">
        <v>16</v>
      </c>
      <c r="F57" s="3" t="s">
        <v>10</v>
      </c>
      <c r="G57" s="3" t="s">
        <v>16</v>
      </c>
      <c r="H57" s="3" t="s">
        <v>16</v>
      </c>
      <c r="I57" s="3" t="s">
        <v>14</v>
      </c>
      <c r="J57" s="3" t="s">
        <v>20</v>
      </c>
    </row>
    <row r="58" spans="1:10" ht="15.5" x14ac:dyDescent="0.35">
      <c r="A58" s="4">
        <v>3122225002057</v>
      </c>
      <c r="B58" s="1" t="s">
        <v>74</v>
      </c>
      <c r="C58" s="3" t="s">
        <v>15</v>
      </c>
      <c r="D58" s="3" t="s">
        <v>14</v>
      </c>
      <c r="E58" s="3" t="s">
        <v>14</v>
      </c>
      <c r="F58" s="3" t="s">
        <v>15</v>
      </c>
      <c r="G58" s="3" t="s">
        <v>16</v>
      </c>
      <c r="H58" s="3" t="s">
        <v>16</v>
      </c>
      <c r="I58" s="3" t="s">
        <v>15</v>
      </c>
      <c r="J58" s="3" t="s">
        <v>15</v>
      </c>
    </row>
    <row r="59" spans="1:10" ht="15.5" x14ac:dyDescent="0.35">
      <c r="A59" s="4">
        <v>3122225002058</v>
      </c>
      <c r="B59" s="1" t="s">
        <v>75</v>
      </c>
      <c r="C59" s="3" t="s">
        <v>20</v>
      </c>
      <c r="D59" s="3" t="s">
        <v>15</v>
      </c>
      <c r="E59" s="3" t="s">
        <v>20</v>
      </c>
      <c r="F59" s="3" t="s">
        <v>15</v>
      </c>
      <c r="G59" s="3" t="s">
        <v>16</v>
      </c>
      <c r="H59" s="3" t="s">
        <v>16</v>
      </c>
      <c r="I59" s="3" t="s">
        <v>16</v>
      </c>
      <c r="J59" s="3" t="s">
        <v>16</v>
      </c>
    </row>
    <row r="60" spans="1:10" ht="15.5" x14ac:dyDescent="0.35">
      <c r="A60" s="4">
        <v>3122225002059</v>
      </c>
      <c r="B60" s="1" t="s">
        <v>76</v>
      </c>
      <c r="C60" s="3" t="s">
        <v>15</v>
      </c>
      <c r="D60" s="3" t="s">
        <v>15</v>
      </c>
      <c r="E60" s="3" t="s">
        <v>20</v>
      </c>
      <c r="F60" s="3" t="s">
        <v>16</v>
      </c>
      <c r="G60" s="3" t="s">
        <v>16</v>
      </c>
      <c r="H60" s="3" t="s">
        <v>16</v>
      </c>
      <c r="I60" s="3" t="s">
        <v>14</v>
      </c>
      <c r="J60" s="3" t="s">
        <v>15</v>
      </c>
    </row>
    <row r="61" spans="1:10" ht="15.5" x14ac:dyDescent="0.35">
      <c r="A61" s="4">
        <v>3122225002060</v>
      </c>
      <c r="B61" s="1" t="s">
        <v>77</v>
      </c>
      <c r="C61" s="3" t="s">
        <v>15</v>
      </c>
      <c r="D61" s="3" t="s">
        <v>14</v>
      </c>
      <c r="E61" s="3" t="s">
        <v>15</v>
      </c>
      <c r="F61" s="3" t="s">
        <v>15</v>
      </c>
      <c r="G61" s="3" t="s">
        <v>16</v>
      </c>
      <c r="H61" s="3" t="s">
        <v>16</v>
      </c>
      <c r="I61" s="3" t="s">
        <v>14</v>
      </c>
      <c r="J61" s="3" t="s">
        <v>15</v>
      </c>
    </row>
    <row r="62" spans="1:10" ht="15.5" x14ac:dyDescent="0.35">
      <c r="A62" s="4">
        <v>3122225002061</v>
      </c>
      <c r="B62" s="1" t="s">
        <v>78</v>
      </c>
      <c r="C62" s="3" t="s">
        <v>14</v>
      </c>
      <c r="D62" s="3" t="s">
        <v>14</v>
      </c>
      <c r="E62" s="3" t="s">
        <v>11</v>
      </c>
      <c r="F62" s="3" t="s">
        <v>11</v>
      </c>
      <c r="G62" s="3" t="s">
        <v>20</v>
      </c>
      <c r="H62" s="3" t="s">
        <v>15</v>
      </c>
      <c r="I62" s="3" t="s">
        <v>10</v>
      </c>
      <c r="J62" s="3" t="s">
        <v>14</v>
      </c>
    </row>
    <row r="63" spans="1:10" ht="15.5" x14ac:dyDescent="0.35">
      <c r="A63" s="4">
        <v>3122225002062</v>
      </c>
      <c r="B63" s="1" t="s">
        <v>79</v>
      </c>
      <c r="C63" s="3" t="s">
        <v>14</v>
      </c>
      <c r="D63" s="3" t="s">
        <v>15</v>
      </c>
      <c r="E63" s="3" t="s">
        <v>11</v>
      </c>
      <c r="F63" s="3" t="s">
        <v>14</v>
      </c>
      <c r="G63" s="3" t="s">
        <v>15</v>
      </c>
      <c r="H63" s="3" t="s">
        <v>16</v>
      </c>
      <c r="I63" s="3" t="s">
        <v>14</v>
      </c>
      <c r="J63" s="3" t="s">
        <v>15</v>
      </c>
    </row>
    <row r="64" spans="1:10" ht="15.5" x14ac:dyDescent="0.35">
      <c r="A64" s="4">
        <v>3122225002063</v>
      </c>
      <c r="B64" s="1" t="s">
        <v>80</v>
      </c>
      <c r="C64" s="3" t="s">
        <v>12</v>
      </c>
      <c r="D64" s="3" t="s">
        <v>14</v>
      </c>
      <c r="E64" s="3" t="s">
        <v>12</v>
      </c>
      <c r="F64" s="3" t="s">
        <v>11</v>
      </c>
      <c r="G64" s="3" t="s">
        <v>20</v>
      </c>
      <c r="H64" s="3" t="s">
        <v>20</v>
      </c>
      <c r="I64" s="3" t="s">
        <v>10</v>
      </c>
      <c r="J64" s="3" t="s">
        <v>11</v>
      </c>
    </row>
    <row r="65" spans="1:10" ht="15.5" x14ac:dyDescent="0.35">
      <c r="A65" s="4">
        <v>3122225002064</v>
      </c>
      <c r="B65" s="1" t="s">
        <v>81</v>
      </c>
      <c r="C65" s="3" t="s">
        <v>15</v>
      </c>
      <c r="D65" s="3" t="s">
        <v>20</v>
      </c>
      <c r="E65" s="3" t="s">
        <v>20</v>
      </c>
      <c r="F65" s="3" t="s">
        <v>15</v>
      </c>
      <c r="G65" s="3" t="s">
        <v>16</v>
      </c>
      <c r="H65" s="3" t="s">
        <v>16</v>
      </c>
      <c r="I65" s="3" t="s">
        <v>14</v>
      </c>
      <c r="J65" s="3" t="s">
        <v>14</v>
      </c>
    </row>
    <row r="66" spans="1:10" ht="15.5" x14ac:dyDescent="0.35">
      <c r="A66" s="4">
        <v>3122225002065</v>
      </c>
      <c r="B66" s="1" t="s">
        <v>82</v>
      </c>
      <c r="C66" s="3" t="s">
        <v>15</v>
      </c>
      <c r="D66" s="3" t="s">
        <v>15</v>
      </c>
      <c r="E66" s="3" t="s">
        <v>15</v>
      </c>
      <c r="F66" s="3" t="s">
        <v>11</v>
      </c>
      <c r="G66" s="3" t="s">
        <v>16</v>
      </c>
      <c r="H66" s="3" t="s">
        <v>16</v>
      </c>
      <c r="I66" s="3" t="s">
        <v>15</v>
      </c>
      <c r="J66" s="3" t="s">
        <v>11</v>
      </c>
    </row>
    <row r="67" spans="1:10" ht="15.5" x14ac:dyDescent="0.35">
      <c r="A67" s="4">
        <v>3122225002066</v>
      </c>
      <c r="B67" s="1" t="s">
        <v>83</v>
      </c>
      <c r="C67" s="3" t="s">
        <v>15</v>
      </c>
      <c r="D67" s="3" t="s">
        <v>15</v>
      </c>
      <c r="E67" s="3" t="s">
        <v>15</v>
      </c>
      <c r="F67" s="3" t="s">
        <v>20</v>
      </c>
      <c r="G67" s="3" t="s">
        <v>16</v>
      </c>
      <c r="H67" s="3" t="s">
        <v>16</v>
      </c>
      <c r="I67" s="3" t="s">
        <v>15</v>
      </c>
      <c r="J67" s="3" t="s">
        <v>15</v>
      </c>
    </row>
    <row r="68" spans="1:10" ht="15.5" x14ac:dyDescent="0.35">
      <c r="A68" s="4">
        <v>3122225002067</v>
      </c>
      <c r="B68" s="1" t="s">
        <v>84</v>
      </c>
      <c r="C68" s="3" t="s">
        <v>15</v>
      </c>
      <c r="D68" s="3" t="s">
        <v>15</v>
      </c>
      <c r="E68" s="3" t="s">
        <v>15</v>
      </c>
      <c r="F68" s="3" t="s">
        <v>20</v>
      </c>
      <c r="G68" s="3" t="s">
        <v>20</v>
      </c>
      <c r="H68" s="3" t="s">
        <v>16</v>
      </c>
      <c r="I68" s="3" t="s">
        <v>15</v>
      </c>
      <c r="J68" s="3" t="s">
        <v>15</v>
      </c>
    </row>
    <row r="69" spans="1:10" ht="15.5" x14ac:dyDescent="0.35">
      <c r="A69" s="4">
        <v>3122225002068</v>
      </c>
      <c r="B69" s="1" t="s">
        <v>85</v>
      </c>
      <c r="C69" s="3" t="s">
        <v>16</v>
      </c>
      <c r="D69" s="3" t="s">
        <v>15</v>
      </c>
      <c r="E69" s="3" t="s">
        <v>16</v>
      </c>
      <c r="F69" s="3" t="s">
        <v>15</v>
      </c>
      <c r="G69" s="3" t="s">
        <v>16</v>
      </c>
      <c r="H69" s="3" t="s">
        <v>16</v>
      </c>
      <c r="I69" s="3" t="s">
        <v>20</v>
      </c>
      <c r="J69" s="3" t="s">
        <v>15</v>
      </c>
    </row>
    <row r="70" spans="1:10" ht="15.5" x14ac:dyDescent="0.35">
      <c r="A70" s="4">
        <v>3122225002069</v>
      </c>
      <c r="B70" s="1" t="s">
        <v>86</v>
      </c>
      <c r="C70" s="3" t="s">
        <v>15</v>
      </c>
      <c r="D70" s="3" t="s">
        <v>15</v>
      </c>
      <c r="E70" s="3" t="s">
        <v>10</v>
      </c>
      <c r="F70" s="3" t="s">
        <v>14</v>
      </c>
      <c r="G70" s="3" t="s">
        <v>11</v>
      </c>
      <c r="H70" s="3" t="s">
        <v>16</v>
      </c>
      <c r="I70" s="3" t="s">
        <v>14</v>
      </c>
      <c r="J70" s="3" t="s">
        <v>15</v>
      </c>
    </row>
    <row r="71" spans="1:10" ht="15.5" x14ac:dyDescent="0.35">
      <c r="A71" s="4">
        <v>3122225002070</v>
      </c>
      <c r="B71" s="1" t="s">
        <v>87</v>
      </c>
      <c r="C71" s="3" t="s">
        <v>15</v>
      </c>
      <c r="D71" s="3" t="s">
        <v>15</v>
      </c>
      <c r="E71" s="3" t="s">
        <v>14</v>
      </c>
      <c r="F71" s="3" t="s">
        <v>15</v>
      </c>
      <c r="G71" s="3" t="s">
        <v>16</v>
      </c>
      <c r="H71" s="3" t="s">
        <v>16</v>
      </c>
      <c r="I71" s="3" t="s">
        <v>14</v>
      </c>
      <c r="J71" s="3" t="s">
        <v>15</v>
      </c>
    </row>
    <row r="72" spans="1:10" ht="15.5" x14ac:dyDescent="0.35">
      <c r="A72" s="4">
        <v>3122225002071</v>
      </c>
      <c r="B72" s="1" t="s">
        <v>88</v>
      </c>
      <c r="C72" s="3" t="s">
        <v>20</v>
      </c>
      <c r="D72" s="3" t="s">
        <v>15</v>
      </c>
      <c r="E72" s="3" t="s">
        <v>15</v>
      </c>
      <c r="F72" s="3" t="s">
        <v>20</v>
      </c>
      <c r="G72" s="3" t="s">
        <v>16</v>
      </c>
      <c r="H72" s="3" t="s">
        <v>16</v>
      </c>
      <c r="I72" s="3" t="s">
        <v>15</v>
      </c>
      <c r="J72" s="3" t="s">
        <v>15</v>
      </c>
    </row>
    <row r="73" spans="1:10" ht="15.5" x14ac:dyDescent="0.35">
      <c r="A73" s="4">
        <v>3122225002072</v>
      </c>
      <c r="B73" s="1" t="s">
        <v>89</v>
      </c>
      <c r="C73" s="3" t="s">
        <v>15</v>
      </c>
      <c r="D73" s="3" t="s">
        <v>15</v>
      </c>
      <c r="E73" s="3" t="s">
        <v>20</v>
      </c>
      <c r="F73" s="3" t="s">
        <v>20</v>
      </c>
      <c r="G73" s="3" t="s">
        <v>16</v>
      </c>
      <c r="H73" s="3" t="s">
        <v>20</v>
      </c>
      <c r="I73" s="3" t="s">
        <v>14</v>
      </c>
      <c r="J73" s="3" t="s">
        <v>15</v>
      </c>
    </row>
    <row r="74" spans="1:10" ht="15.5" x14ac:dyDescent="0.35">
      <c r="A74" s="4">
        <v>3122225002073</v>
      </c>
      <c r="B74" s="1" t="s">
        <v>90</v>
      </c>
      <c r="C74" s="3" t="s">
        <v>20</v>
      </c>
      <c r="D74" s="3" t="s">
        <v>15</v>
      </c>
      <c r="E74" s="3" t="s">
        <v>15</v>
      </c>
      <c r="F74" s="3" t="s">
        <v>20</v>
      </c>
      <c r="G74" s="3" t="s">
        <v>16</v>
      </c>
      <c r="H74" s="3" t="s">
        <v>16</v>
      </c>
      <c r="I74" s="3" t="s">
        <v>15</v>
      </c>
      <c r="J74" s="3" t="s">
        <v>15</v>
      </c>
    </row>
    <row r="75" spans="1:10" ht="15.5" x14ac:dyDescent="0.35">
      <c r="A75" s="4">
        <v>3122225002074</v>
      </c>
      <c r="B75" s="1" t="s">
        <v>91</v>
      </c>
      <c r="C75" s="3" t="s">
        <v>11</v>
      </c>
      <c r="D75" s="3" t="s">
        <v>15</v>
      </c>
      <c r="E75" s="3" t="s">
        <v>10</v>
      </c>
      <c r="F75" s="3" t="s">
        <v>11</v>
      </c>
      <c r="G75" s="3" t="s">
        <v>20</v>
      </c>
      <c r="H75" s="3" t="s">
        <v>15</v>
      </c>
      <c r="I75" s="3" t="s">
        <v>10</v>
      </c>
      <c r="J75" s="3" t="s">
        <v>11</v>
      </c>
    </row>
    <row r="76" spans="1:10" ht="15.5" x14ac:dyDescent="0.35">
      <c r="A76" s="4">
        <v>3122225002075</v>
      </c>
      <c r="B76" s="1" t="s">
        <v>92</v>
      </c>
      <c r="C76" s="3" t="s">
        <v>14</v>
      </c>
      <c r="D76" s="3" t="s">
        <v>14</v>
      </c>
      <c r="E76" s="3" t="s">
        <v>14</v>
      </c>
      <c r="F76" s="3" t="s">
        <v>20</v>
      </c>
      <c r="G76" s="3" t="s">
        <v>16</v>
      </c>
      <c r="H76" s="3" t="s">
        <v>16</v>
      </c>
      <c r="I76" s="3" t="s">
        <v>14</v>
      </c>
      <c r="J76" s="3" t="s">
        <v>15</v>
      </c>
    </row>
    <row r="77" spans="1:10" ht="15.5" x14ac:dyDescent="0.35">
      <c r="A77" s="4">
        <v>3122225002076</v>
      </c>
      <c r="B77" s="1" t="s">
        <v>93</v>
      </c>
      <c r="C77" s="3" t="s">
        <v>20</v>
      </c>
      <c r="D77" s="3" t="s">
        <v>15</v>
      </c>
      <c r="E77" s="3" t="s">
        <v>14</v>
      </c>
      <c r="F77" s="3" t="s">
        <v>20</v>
      </c>
      <c r="G77" s="3" t="s">
        <v>16</v>
      </c>
      <c r="H77" s="3" t="s">
        <v>16</v>
      </c>
      <c r="I77" s="3" t="s">
        <v>15</v>
      </c>
      <c r="J77" s="3" t="s">
        <v>20</v>
      </c>
    </row>
    <row r="78" spans="1:10" ht="15.5" x14ac:dyDescent="0.35">
      <c r="A78" s="4">
        <v>3122225002077</v>
      </c>
      <c r="B78" s="1" t="s">
        <v>94</v>
      </c>
      <c r="C78" s="3" t="s">
        <v>15</v>
      </c>
      <c r="D78" s="3" t="s">
        <v>14</v>
      </c>
      <c r="E78" s="3" t="s">
        <v>15</v>
      </c>
      <c r="F78" s="3" t="s">
        <v>15</v>
      </c>
      <c r="G78" s="3" t="s">
        <v>16</v>
      </c>
      <c r="H78" s="3" t="s">
        <v>16</v>
      </c>
      <c r="I78" s="3" t="s">
        <v>15</v>
      </c>
      <c r="J78" s="3" t="s">
        <v>11</v>
      </c>
    </row>
    <row r="79" spans="1:10" ht="15.5" x14ac:dyDescent="0.35">
      <c r="A79" s="4">
        <v>3122225002078</v>
      </c>
      <c r="B79" s="1" t="s">
        <v>95</v>
      </c>
      <c r="C79" s="3" t="s">
        <v>15</v>
      </c>
      <c r="D79" s="3" t="s">
        <v>15</v>
      </c>
      <c r="E79" s="3" t="s">
        <v>20</v>
      </c>
      <c r="F79" s="3" t="s">
        <v>20</v>
      </c>
      <c r="G79" s="3" t="s">
        <v>16</v>
      </c>
      <c r="H79" s="3" t="s">
        <v>16</v>
      </c>
      <c r="I79" s="3" t="s">
        <v>15</v>
      </c>
      <c r="J79" s="3" t="s">
        <v>16</v>
      </c>
    </row>
    <row r="80" spans="1:10" ht="15.5" x14ac:dyDescent="0.35">
      <c r="A80" s="4">
        <v>3122225002079</v>
      </c>
      <c r="B80" s="1" t="s">
        <v>96</v>
      </c>
      <c r="C80" s="3" t="s">
        <v>20</v>
      </c>
      <c r="D80" s="3" t="s">
        <v>15</v>
      </c>
      <c r="E80" s="3" t="s">
        <v>15</v>
      </c>
      <c r="F80" s="3" t="s">
        <v>14</v>
      </c>
      <c r="G80" s="3" t="s">
        <v>20</v>
      </c>
      <c r="H80" s="3" t="s">
        <v>16</v>
      </c>
      <c r="I80" s="3" t="s">
        <v>11</v>
      </c>
      <c r="J80" s="3" t="s">
        <v>15</v>
      </c>
    </row>
    <row r="81" spans="1:10" ht="15.5" x14ac:dyDescent="0.35">
      <c r="A81" s="4">
        <v>3122225002080</v>
      </c>
      <c r="B81" s="1" t="s">
        <v>97</v>
      </c>
      <c r="C81" s="3" t="s">
        <v>11</v>
      </c>
      <c r="D81" s="3" t="s">
        <v>15</v>
      </c>
      <c r="E81" s="3" t="s">
        <v>15</v>
      </c>
      <c r="F81" s="3" t="s">
        <v>11</v>
      </c>
      <c r="G81" s="3" t="s">
        <v>16</v>
      </c>
      <c r="H81" s="3" t="s">
        <v>20</v>
      </c>
      <c r="I81" s="3" t="s">
        <v>15</v>
      </c>
      <c r="J81" s="3" t="s">
        <v>11</v>
      </c>
    </row>
    <row r="82" spans="1:10" ht="15.5" x14ac:dyDescent="0.35">
      <c r="A82" s="4">
        <v>3122225002081</v>
      </c>
      <c r="B82" s="1" t="s">
        <v>98</v>
      </c>
      <c r="C82" s="3" t="s">
        <v>11</v>
      </c>
      <c r="D82" s="3" t="s">
        <v>15</v>
      </c>
      <c r="E82" s="3" t="s">
        <v>15</v>
      </c>
      <c r="F82" s="3" t="s">
        <v>14</v>
      </c>
      <c r="G82" s="3" t="s">
        <v>16</v>
      </c>
      <c r="H82" s="3" t="s">
        <v>16</v>
      </c>
      <c r="I82" s="3" t="s">
        <v>10</v>
      </c>
      <c r="J82" s="3" t="s">
        <v>14</v>
      </c>
    </row>
    <row r="83" spans="1:10" ht="15.5" x14ac:dyDescent="0.35">
      <c r="A83" s="4">
        <v>3122225002082</v>
      </c>
      <c r="B83" s="1" t="s">
        <v>99</v>
      </c>
      <c r="C83" s="3" t="s">
        <v>20</v>
      </c>
      <c r="D83" s="3" t="s">
        <v>15</v>
      </c>
      <c r="E83" s="3" t="s">
        <v>15</v>
      </c>
      <c r="F83" s="3" t="s">
        <v>15</v>
      </c>
      <c r="G83" s="3" t="s">
        <v>16</v>
      </c>
      <c r="H83" s="3" t="s">
        <v>16</v>
      </c>
      <c r="I83" s="3" t="s">
        <v>20</v>
      </c>
      <c r="J83" s="3" t="s">
        <v>15</v>
      </c>
    </row>
    <row r="84" spans="1:10" ht="15.5" x14ac:dyDescent="0.35">
      <c r="A84" s="4">
        <v>3122225002083</v>
      </c>
      <c r="B84" s="1" t="s">
        <v>100</v>
      </c>
      <c r="C84" s="3" t="s">
        <v>11</v>
      </c>
      <c r="D84" s="3" t="s">
        <v>15</v>
      </c>
      <c r="E84" s="3" t="s">
        <v>10</v>
      </c>
      <c r="F84" s="3" t="s">
        <v>15</v>
      </c>
      <c r="G84" s="3" t="s">
        <v>15</v>
      </c>
      <c r="H84" s="3" t="s">
        <v>16</v>
      </c>
      <c r="I84" s="3" t="s">
        <v>10</v>
      </c>
      <c r="J84" s="3" t="s">
        <v>11</v>
      </c>
    </row>
    <row r="85" spans="1:10" ht="15.5" x14ac:dyDescent="0.35">
      <c r="A85" s="4">
        <v>3122225002084</v>
      </c>
      <c r="B85" s="1" t="s">
        <v>101</v>
      </c>
      <c r="C85" s="3" t="s">
        <v>15</v>
      </c>
      <c r="D85" s="3" t="s">
        <v>15</v>
      </c>
      <c r="E85" s="3" t="s">
        <v>15</v>
      </c>
      <c r="F85" s="3" t="s">
        <v>14</v>
      </c>
      <c r="G85" s="3" t="s">
        <v>16</v>
      </c>
      <c r="H85" s="3" t="s">
        <v>16</v>
      </c>
      <c r="I85" s="3" t="s">
        <v>14</v>
      </c>
      <c r="J85" s="3" t="s">
        <v>15</v>
      </c>
    </row>
    <row r="86" spans="1:10" ht="15.5" x14ac:dyDescent="0.35">
      <c r="A86" s="4">
        <v>3122225002085</v>
      </c>
      <c r="B86" s="1" t="s">
        <v>102</v>
      </c>
      <c r="C86" s="3" t="s">
        <v>15</v>
      </c>
      <c r="D86" s="3" t="s">
        <v>14</v>
      </c>
      <c r="E86" s="3" t="s">
        <v>14</v>
      </c>
      <c r="F86" s="3" t="s">
        <v>20</v>
      </c>
      <c r="G86" s="3" t="s">
        <v>20</v>
      </c>
      <c r="H86" s="3" t="s">
        <v>16</v>
      </c>
      <c r="I86" s="3" t="s">
        <v>11</v>
      </c>
      <c r="J86" s="3" t="s">
        <v>15</v>
      </c>
    </row>
    <row r="87" spans="1:10" ht="15.5" x14ac:dyDescent="0.35">
      <c r="A87" s="4">
        <v>3122225002086</v>
      </c>
      <c r="B87" s="1" t="s">
        <v>103</v>
      </c>
      <c r="C87" s="3" t="s">
        <v>20</v>
      </c>
      <c r="D87" s="3" t="s">
        <v>20</v>
      </c>
      <c r="E87" s="3" t="s">
        <v>20</v>
      </c>
      <c r="F87" s="3" t="s">
        <v>15</v>
      </c>
      <c r="G87" s="3" t="s">
        <v>16</v>
      </c>
      <c r="H87" s="3" t="s">
        <v>16</v>
      </c>
      <c r="I87" s="3" t="s">
        <v>15</v>
      </c>
      <c r="J87" s="3" t="s">
        <v>20</v>
      </c>
    </row>
    <row r="88" spans="1:10" ht="15.5" x14ac:dyDescent="0.35">
      <c r="A88" s="4">
        <v>3122225002087</v>
      </c>
      <c r="B88" s="1" t="s">
        <v>104</v>
      </c>
      <c r="C88" s="3" t="s">
        <v>15</v>
      </c>
      <c r="D88" s="3" t="s">
        <v>15</v>
      </c>
      <c r="E88" s="3" t="s">
        <v>15</v>
      </c>
      <c r="F88" s="3" t="s">
        <v>20</v>
      </c>
      <c r="G88" s="3" t="s">
        <v>16</v>
      </c>
      <c r="H88" s="3" t="s">
        <v>16</v>
      </c>
      <c r="I88" s="3" t="s">
        <v>15</v>
      </c>
      <c r="J88" s="3" t="s">
        <v>15</v>
      </c>
    </row>
    <row r="89" spans="1:10" ht="15.5" x14ac:dyDescent="0.35">
      <c r="A89" s="4">
        <v>3122225002088</v>
      </c>
      <c r="B89" s="1" t="s">
        <v>105</v>
      </c>
      <c r="C89" s="3" t="s">
        <v>20</v>
      </c>
      <c r="D89" s="3" t="s">
        <v>15</v>
      </c>
      <c r="E89" s="3" t="s">
        <v>15</v>
      </c>
      <c r="F89" s="3" t="s">
        <v>15</v>
      </c>
      <c r="G89" s="3" t="s">
        <v>16</v>
      </c>
      <c r="H89" s="3" t="s">
        <v>20</v>
      </c>
      <c r="I89" s="3" t="s">
        <v>14</v>
      </c>
      <c r="J89" s="3" t="s">
        <v>15</v>
      </c>
    </row>
    <row r="90" spans="1:10" ht="15.5" x14ac:dyDescent="0.35">
      <c r="A90" s="4">
        <v>3122225002089</v>
      </c>
      <c r="B90" s="1" t="s">
        <v>106</v>
      </c>
      <c r="C90" s="3" t="s">
        <v>16</v>
      </c>
      <c r="D90" s="3" t="s">
        <v>15</v>
      </c>
      <c r="E90" s="3" t="s">
        <v>20</v>
      </c>
      <c r="F90" s="3" t="s">
        <v>15</v>
      </c>
      <c r="G90" s="3" t="s">
        <v>16</v>
      </c>
      <c r="H90" s="3" t="s">
        <v>16</v>
      </c>
      <c r="I90" s="3" t="s">
        <v>15</v>
      </c>
      <c r="J90" s="3" t="s">
        <v>16</v>
      </c>
    </row>
    <row r="91" spans="1:10" ht="15.5" x14ac:dyDescent="0.35">
      <c r="A91" s="4">
        <v>3122225002090</v>
      </c>
      <c r="B91" s="1" t="s">
        <v>107</v>
      </c>
      <c r="C91" s="3" t="s">
        <v>15</v>
      </c>
      <c r="D91" s="3" t="s">
        <v>15</v>
      </c>
      <c r="E91" s="3" t="s">
        <v>15</v>
      </c>
      <c r="F91" s="3" t="s">
        <v>15</v>
      </c>
      <c r="G91" s="3" t="s">
        <v>20</v>
      </c>
      <c r="H91" s="3" t="s">
        <v>16</v>
      </c>
      <c r="I91" s="3" t="s">
        <v>11</v>
      </c>
      <c r="J91" s="3" t="s">
        <v>15</v>
      </c>
    </row>
    <row r="92" spans="1:10" ht="15.5" x14ac:dyDescent="0.35">
      <c r="A92" s="4">
        <v>3122225002091</v>
      </c>
      <c r="B92" s="1" t="s">
        <v>108</v>
      </c>
      <c r="C92" s="3" t="s">
        <v>15</v>
      </c>
      <c r="D92" s="3" t="s">
        <v>15</v>
      </c>
      <c r="E92" s="3" t="s">
        <v>14</v>
      </c>
      <c r="F92" s="3" t="s">
        <v>15</v>
      </c>
      <c r="G92" s="3" t="s">
        <v>20</v>
      </c>
      <c r="H92" s="3" t="s">
        <v>16</v>
      </c>
      <c r="I92" s="3" t="s">
        <v>14</v>
      </c>
      <c r="J92" s="3" t="s">
        <v>15</v>
      </c>
    </row>
    <row r="93" spans="1:10" ht="15.5" x14ac:dyDescent="0.35">
      <c r="A93" s="4">
        <v>3122225002092</v>
      </c>
      <c r="B93" s="1" t="s">
        <v>109</v>
      </c>
      <c r="C93" s="3" t="s">
        <v>20</v>
      </c>
      <c r="D93" s="3" t="s">
        <v>15</v>
      </c>
      <c r="E93" s="3" t="s">
        <v>20</v>
      </c>
      <c r="F93" s="3" t="s">
        <v>20</v>
      </c>
      <c r="G93" s="3" t="s">
        <v>16</v>
      </c>
      <c r="H93" s="3" t="s">
        <v>16</v>
      </c>
      <c r="I93" s="3" t="s">
        <v>20</v>
      </c>
      <c r="J93" s="3" t="s">
        <v>15</v>
      </c>
    </row>
    <row r="94" spans="1:10" ht="15.5" x14ac:dyDescent="0.35">
      <c r="A94" s="4">
        <v>3122225002093</v>
      </c>
      <c r="B94" s="1" t="s">
        <v>110</v>
      </c>
      <c r="C94" s="3" t="s">
        <v>20</v>
      </c>
      <c r="D94" s="3" t="s">
        <v>15</v>
      </c>
      <c r="E94" s="3" t="s">
        <v>20</v>
      </c>
      <c r="F94" s="3" t="s">
        <v>20</v>
      </c>
      <c r="G94" s="3" t="s">
        <v>16</v>
      </c>
      <c r="H94" s="3" t="s">
        <v>16</v>
      </c>
      <c r="I94" s="3" t="s">
        <v>20</v>
      </c>
      <c r="J94" s="3" t="s">
        <v>20</v>
      </c>
    </row>
    <row r="95" spans="1:10" ht="15.5" x14ac:dyDescent="0.35">
      <c r="A95" s="4">
        <v>3122225002094</v>
      </c>
      <c r="B95" s="1" t="s">
        <v>111</v>
      </c>
      <c r="C95" s="3" t="s">
        <v>16</v>
      </c>
      <c r="D95" s="3" t="s">
        <v>15</v>
      </c>
      <c r="E95" s="3" t="s">
        <v>20</v>
      </c>
      <c r="F95" s="3" t="s">
        <v>15</v>
      </c>
      <c r="G95" s="3" t="s">
        <v>16</v>
      </c>
      <c r="H95" s="3" t="s">
        <v>16</v>
      </c>
      <c r="I95" s="3" t="s">
        <v>15</v>
      </c>
      <c r="J95" s="3" t="s">
        <v>20</v>
      </c>
    </row>
    <row r="96" spans="1:10" ht="15.5" x14ac:dyDescent="0.35">
      <c r="A96" s="4">
        <v>3122225002095</v>
      </c>
      <c r="B96" s="1" t="s">
        <v>112</v>
      </c>
      <c r="C96" s="3" t="s">
        <v>14</v>
      </c>
      <c r="D96" s="3" t="s">
        <v>14</v>
      </c>
      <c r="E96" s="3" t="s">
        <v>11</v>
      </c>
      <c r="F96" s="3" t="s">
        <v>11</v>
      </c>
      <c r="G96" s="3" t="s">
        <v>14</v>
      </c>
      <c r="H96" s="3" t="s">
        <v>16</v>
      </c>
      <c r="I96" s="3" t="s">
        <v>11</v>
      </c>
      <c r="J96" s="3" t="s">
        <v>14</v>
      </c>
    </row>
    <row r="97" spans="1:10" ht="15.5" x14ac:dyDescent="0.35">
      <c r="A97" s="4">
        <v>3122225002096</v>
      </c>
      <c r="B97" s="1" t="s">
        <v>113</v>
      </c>
      <c r="C97" s="3" t="s">
        <v>15</v>
      </c>
      <c r="D97" s="3" t="s">
        <v>14</v>
      </c>
      <c r="E97" s="3" t="s">
        <v>14</v>
      </c>
      <c r="F97" s="3" t="s">
        <v>20</v>
      </c>
      <c r="G97" s="3" t="s">
        <v>16</v>
      </c>
      <c r="H97" s="3" t="s">
        <v>16</v>
      </c>
      <c r="I97" s="3" t="s">
        <v>14</v>
      </c>
      <c r="J97" s="3" t="s">
        <v>15</v>
      </c>
    </row>
    <row r="98" spans="1:10" ht="15.5" x14ac:dyDescent="0.35">
      <c r="A98" s="4">
        <v>3122225002097</v>
      </c>
      <c r="B98" s="1" t="s">
        <v>113</v>
      </c>
      <c r="C98" s="3" t="s">
        <v>15</v>
      </c>
      <c r="D98" s="3" t="s">
        <v>14</v>
      </c>
      <c r="E98" s="3" t="s">
        <v>15</v>
      </c>
      <c r="F98" s="3" t="s">
        <v>20</v>
      </c>
      <c r="G98" s="3" t="s">
        <v>20</v>
      </c>
      <c r="H98" s="3" t="s">
        <v>16</v>
      </c>
      <c r="I98" s="3" t="s">
        <v>15</v>
      </c>
      <c r="J98" s="3" t="s">
        <v>15</v>
      </c>
    </row>
    <row r="99" spans="1:10" ht="15.5" x14ac:dyDescent="0.35">
      <c r="A99" s="4">
        <v>3122225002098</v>
      </c>
      <c r="B99" s="1" t="s">
        <v>114</v>
      </c>
      <c r="C99" s="3" t="s">
        <v>11</v>
      </c>
      <c r="D99" s="3" t="s">
        <v>15</v>
      </c>
      <c r="E99" s="3" t="s">
        <v>11</v>
      </c>
      <c r="F99" s="3" t="s">
        <v>11</v>
      </c>
      <c r="G99" s="3" t="s">
        <v>20</v>
      </c>
      <c r="H99" s="3" t="s">
        <v>20</v>
      </c>
      <c r="I99" s="3" t="s">
        <v>12</v>
      </c>
      <c r="J99" s="3" t="s">
        <v>11</v>
      </c>
    </row>
    <row r="100" spans="1:10" ht="15.5" x14ac:dyDescent="0.35">
      <c r="A100" s="4">
        <v>3122225002099</v>
      </c>
      <c r="B100" s="1" t="s">
        <v>115</v>
      </c>
      <c r="C100" s="3" t="s">
        <v>14</v>
      </c>
      <c r="D100" s="3" t="s">
        <v>14</v>
      </c>
      <c r="E100" s="3" t="s">
        <v>11</v>
      </c>
      <c r="F100" s="3" t="s">
        <v>15</v>
      </c>
      <c r="G100" s="3" t="s">
        <v>20</v>
      </c>
      <c r="H100" s="3" t="s">
        <v>16</v>
      </c>
      <c r="I100" s="3" t="s">
        <v>10</v>
      </c>
      <c r="J100" s="3" t="s">
        <v>14</v>
      </c>
    </row>
    <row r="101" spans="1:10" ht="15.5" x14ac:dyDescent="0.35">
      <c r="A101" s="4">
        <v>3122225002100</v>
      </c>
      <c r="B101" s="1" t="s">
        <v>116</v>
      </c>
      <c r="C101" s="3" t="s">
        <v>14</v>
      </c>
      <c r="D101" s="3" t="s">
        <v>15</v>
      </c>
      <c r="E101" s="3" t="s">
        <v>14</v>
      </c>
      <c r="F101" s="3" t="s">
        <v>14</v>
      </c>
      <c r="G101" s="3" t="s">
        <v>20</v>
      </c>
      <c r="H101" s="3" t="s">
        <v>16</v>
      </c>
      <c r="I101" s="3" t="s">
        <v>14</v>
      </c>
      <c r="J101" s="3" t="s">
        <v>15</v>
      </c>
    </row>
    <row r="102" spans="1:10" ht="15.5" x14ac:dyDescent="0.35">
      <c r="A102" s="4">
        <v>3122225002101</v>
      </c>
      <c r="B102" s="1" t="s">
        <v>117</v>
      </c>
      <c r="C102" s="3" t="s">
        <v>15</v>
      </c>
      <c r="D102" s="3" t="s">
        <v>15</v>
      </c>
      <c r="E102" s="3" t="s">
        <v>14</v>
      </c>
      <c r="F102" s="3" t="s">
        <v>20</v>
      </c>
      <c r="G102" s="3" t="s">
        <v>15</v>
      </c>
      <c r="H102" s="3" t="s">
        <v>20</v>
      </c>
      <c r="I102" s="3" t="s">
        <v>15</v>
      </c>
      <c r="J102" s="3" t="s">
        <v>20</v>
      </c>
    </row>
    <row r="103" spans="1:10" ht="15.5" x14ac:dyDescent="0.35">
      <c r="A103" s="4">
        <v>3122225002102</v>
      </c>
      <c r="B103" s="1" t="s">
        <v>118</v>
      </c>
      <c r="C103" s="3" t="s">
        <v>15</v>
      </c>
      <c r="D103" s="3" t="s">
        <v>15</v>
      </c>
      <c r="E103" s="3" t="s">
        <v>14</v>
      </c>
      <c r="F103" s="3" t="s">
        <v>15</v>
      </c>
      <c r="G103" s="3" t="s">
        <v>20</v>
      </c>
      <c r="H103" s="3" t="s">
        <v>16</v>
      </c>
      <c r="I103" s="3" t="s">
        <v>11</v>
      </c>
      <c r="J103" s="3" t="s">
        <v>15</v>
      </c>
    </row>
    <row r="104" spans="1:10" ht="15.5" x14ac:dyDescent="0.35">
      <c r="A104" s="4">
        <v>3122225002103</v>
      </c>
      <c r="B104" s="1" t="s">
        <v>119</v>
      </c>
      <c r="C104" s="3" t="s">
        <v>14</v>
      </c>
      <c r="D104" s="3" t="s">
        <v>15</v>
      </c>
      <c r="E104" s="3" t="s">
        <v>15</v>
      </c>
      <c r="F104" s="3" t="s">
        <v>15</v>
      </c>
      <c r="G104" s="3" t="s">
        <v>16</v>
      </c>
      <c r="H104" s="3" t="s">
        <v>16</v>
      </c>
      <c r="I104" s="3" t="s">
        <v>20</v>
      </c>
      <c r="J104" s="3" t="s">
        <v>14</v>
      </c>
    </row>
    <row r="105" spans="1:10" ht="15.5" x14ac:dyDescent="0.35">
      <c r="A105" s="4">
        <v>3122225002104</v>
      </c>
      <c r="B105" s="1" t="s">
        <v>120</v>
      </c>
      <c r="C105" s="3" t="s">
        <v>11</v>
      </c>
      <c r="D105" s="3" t="s">
        <v>14</v>
      </c>
      <c r="E105" s="3" t="s">
        <v>14</v>
      </c>
      <c r="F105" s="3" t="s">
        <v>15</v>
      </c>
      <c r="G105" s="3" t="s">
        <v>20</v>
      </c>
      <c r="H105" s="3" t="s">
        <v>16</v>
      </c>
      <c r="I105" s="3" t="s">
        <v>10</v>
      </c>
      <c r="J105" s="3" t="s">
        <v>14</v>
      </c>
    </row>
    <row r="106" spans="1:10" ht="15.5" x14ac:dyDescent="0.35">
      <c r="A106" s="4">
        <v>3122225002105</v>
      </c>
      <c r="B106" s="1" t="s">
        <v>121</v>
      </c>
      <c r="C106" s="3" t="s">
        <v>15</v>
      </c>
      <c r="D106" s="3" t="s">
        <v>15</v>
      </c>
      <c r="E106" s="3" t="s">
        <v>15</v>
      </c>
      <c r="F106" s="3" t="s">
        <v>15</v>
      </c>
      <c r="G106" s="3" t="s">
        <v>20</v>
      </c>
      <c r="H106" s="3" t="s">
        <v>16</v>
      </c>
      <c r="I106" s="3" t="s">
        <v>15</v>
      </c>
      <c r="J106" s="3" t="s">
        <v>15</v>
      </c>
    </row>
    <row r="107" spans="1:10" ht="15.5" x14ac:dyDescent="0.35">
      <c r="A107" s="4">
        <v>3122225002106</v>
      </c>
      <c r="B107" s="1" t="s">
        <v>122</v>
      </c>
      <c r="C107" s="3" t="s">
        <v>11</v>
      </c>
      <c r="D107" s="3" t="s">
        <v>14</v>
      </c>
      <c r="E107" s="3" t="s">
        <v>11</v>
      </c>
      <c r="F107" s="3" t="s">
        <v>11</v>
      </c>
      <c r="G107" s="3" t="s">
        <v>20</v>
      </c>
      <c r="H107" s="3" t="s">
        <v>16</v>
      </c>
      <c r="I107" s="3" t="s">
        <v>10</v>
      </c>
      <c r="J107" s="3" t="s">
        <v>11</v>
      </c>
    </row>
    <row r="108" spans="1:10" ht="15.5" x14ac:dyDescent="0.35">
      <c r="A108" s="4">
        <v>3122225002107</v>
      </c>
      <c r="B108" s="1" t="s">
        <v>123</v>
      </c>
      <c r="C108" s="3" t="s">
        <v>15</v>
      </c>
      <c r="D108" s="3" t="s">
        <v>15</v>
      </c>
      <c r="E108" s="3" t="s">
        <v>20</v>
      </c>
      <c r="F108" s="3" t="s">
        <v>15</v>
      </c>
      <c r="G108" s="3" t="s">
        <v>16</v>
      </c>
      <c r="H108" s="3" t="s">
        <v>16</v>
      </c>
      <c r="I108" s="3" t="s">
        <v>20</v>
      </c>
      <c r="J108" s="3" t="s">
        <v>15</v>
      </c>
    </row>
    <row r="109" spans="1:10" ht="15.5" x14ac:dyDescent="0.35">
      <c r="A109" s="4">
        <v>3122225002108</v>
      </c>
      <c r="B109" s="1" t="s">
        <v>124</v>
      </c>
      <c r="C109" s="3" t="s">
        <v>11</v>
      </c>
      <c r="D109" s="3" t="s">
        <v>14</v>
      </c>
      <c r="E109" s="3" t="s">
        <v>12</v>
      </c>
      <c r="F109" s="3" t="s">
        <v>10</v>
      </c>
      <c r="G109" s="3" t="s">
        <v>20</v>
      </c>
      <c r="H109" s="3" t="s">
        <v>20</v>
      </c>
      <c r="I109" s="3" t="s">
        <v>10</v>
      </c>
      <c r="J109" s="3" t="s">
        <v>11</v>
      </c>
    </row>
    <row r="110" spans="1:10" ht="15.5" x14ac:dyDescent="0.35">
      <c r="A110" s="4">
        <v>3122225002109</v>
      </c>
      <c r="B110" s="1" t="s">
        <v>125</v>
      </c>
      <c r="C110" s="3" t="s">
        <v>20</v>
      </c>
      <c r="D110" s="3" t="s">
        <v>15</v>
      </c>
      <c r="E110" s="3" t="s">
        <v>20</v>
      </c>
      <c r="F110" s="3" t="s">
        <v>16</v>
      </c>
      <c r="G110" s="3" t="s">
        <v>16</v>
      </c>
      <c r="H110" s="3" t="s">
        <v>16</v>
      </c>
      <c r="I110" s="3" t="s">
        <v>20</v>
      </c>
      <c r="J110" s="3" t="s">
        <v>15</v>
      </c>
    </row>
    <row r="111" spans="1:10" ht="15.5" x14ac:dyDescent="0.35">
      <c r="A111" s="4">
        <v>3122225002110</v>
      </c>
      <c r="B111" s="1" t="s">
        <v>126</v>
      </c>
      <c r="C111" s="3" t="s">
        <v>15</v>
      </c>
      <c r="D111" s="3" t="s">
        <v>15</v>
      </c>
      <c r="E111" s="3" t="s">
        <v>15</v>
      </c>
      <c r="F111" s="3" t="s">
        <v>15</v>
      </c>
      <c r="G111" s="3" t="s">
        <v>15</v>
      </c>
      <c r="H111" s="3" t="s">
        <v>16</v>
      </c>
      <c r="I111" s="3" t="s">
        <v>11</v>
      </c>
      <c r="J111" s="3" t="s">
        <v>15</v>
      </c>
    </row>
    <row r="112" spans="1:10" ht="15.5" x14ac:dyDescent="0.35">
      <c r="A112" s="4">
        <v>3122225002111</v>
      </c>
      <c r="B112" s="1" t="s">
        <v>127</v>
      </c>
      <c r="C112" s="3" t="s">
        <v>11</v>
      </c>
      <c r="D112" s="3" t="s">
        <v>15</v>
      </c>
      <c r="E112" s="3" t="s">
        <v>14</v>
      </c>
      <c r="F112" s="3" t="s">
        <v>20</v>
      </c>
      <c r="G112" s="3" t="s">
        <v>20</v>
      </c>
      <c r="H112" s="3" t="s">
        <v>16</v>
      </c>
      <c r="I112" s="3" t="s">
        <v>10</v>
      </c>
      <c r="J112" s="3" t="s">
        <v>10</v>
      </c>
    </row>
    <row r="113" spans="1:10" ht="15.5" x14ac:dyDescent="0.35">
      <c r="A113" s="4">
        <v>3122225002112</v>
      </c>
      <c r="B113" s="1" t="s">
        <v>128</v>
      </c>
      <c r="C113" s="3" t="s">
        <v>15</v>
      </c>
      <c r="D113" s="3" t="s">
        <v>15</v>
      </c>
      <c r="E113" s="3" t="s">
        <v>15</v>
      </c>
      <c r="F113" s="3" t="s">
        <v>15</v>
      </c>
      <c r="G113" s="3" t="s">
        <v>15</v>
      </c>
      <c r="H113" s="3" t="s">
        <v>16</v>
      </c>
      <c r="I113" s="3" t="s">
        <v>20</v>
      </c>
      <c r="J113" s="3" t="s">
        <v>14</v>
      </c>
    </row>
    <row r="114" spans="1:10" ht="15.5" x14ac:dyDescent="0.35">
      <c r="A114" s="4">
        <v>3122225002113</v>
      </c>
      <c r="B114" s="1" t="s">
        <v>129</v>
      </c>
      <c r="C114" s="3" t="s">
        <v>20</v>
      </c>
      <c r="D114" s="3" t="s">
        <v>20</v>
      </c>
      <c r="E114" s="3" t="s">
        <v>20</v>
      </c>
      <c r="F114" s="3" t="s">
        <v>15</v>
      </c>
      <c r="G114" s="3" t="s">
        <v>16</v>
      </c>
      <c r="H114" s="3" t="s">
        <v>16</v>
      </c>
      <c r="I114" s="3" t="s">
        <v>20</v>
      </c>
      <c r="J114" s="3" t="s">
        <v>15</v>
      </c>
    </row>
    <row r="115" spans="1:10" ht="15.5" x14ac:dyDescent="0.35">
      <c r="A115" s="4">
        <v>3122225002114</v>
      </c>
      <c r="B115" s="1" t="s">
        <v>130</v>
      </c>
      <c r="C115" s="3" t="s">
        <v>15</v>
      </c>
      <c r="D115" s="3" t="s">
        <v>15</v>
      </c>
      <c r="E115" s="3" t="s">
        <v>20</v>
      </c>
      <c r="F115" s="3" t="s">
        <v>11</v>
      </c>
      <c r="G115" s="3" t="s">
        <v>16</v>
      </c>
      <c r="H115" s="3" t="s">
        <v>16</v>
      </c>
      <c r="I115" s="3" t="s">
        <v>15</v>
      </c>
      <c r="J115" s="3" t="s">
        <v>15</v>
      </c>
    </row>
    <row r="116" spans="1:10" ht="15.5" x14ac:dyDescent="0.35">
      <c r="A116" s="4">
        <v>3122225002115</v>
      </c>
      <c r="B116" s="1" t="s">
        <v>131</v>
      </c>
      <c r="C116" s="3" t="s">
        <v>15</v>
      </c>
      <c r="D116" s="3" t="s">
        <v>14</v>
      </c>
      <c r="E116" s="3" t="s">
        <v>15</v>
      </c>
      <c r="F116" s="3" t="s">
        <v>20</v>
      </c>
      <c r="G116" s="3" t="s">
        <v>16</v>
      </c>
      <c r="H116" s="3" t="s">
        <v>16</v>
      </c>
      <c r="I116" s="3" t="s">
        <v>20</v>
      </c>
      <c r="J116" s="3" t="s">
        <v>20</v>
      </c>
    </row>
    <row r="117" spans="1:10" ht="15.5" x14ac:dyDescent="0.35">
      <c r="A117" s="4">
        <v>3122225002116</v>
      </c>
      <c r="B117" s="1" t="s">
        <v>132</v>
      </c>
      <c r="C117" s="3" t="s">
        <v>14</v>
      </c>
      <c r="D117" s="3" t="s">
        <v>15</v>
      </c>
      <c r="E117" s="3" t="s">
        <v>14</v>
      </c>
      <c r="F117" s="3" t="s">
        <v>15</v>
      </c>
      <c r="G117" s="3" t="s">
        <v>16</v>
      </c>
      <c r="H117" s="3" t="s">
        <v>16</v>
      </c>
      <c r="I117" s="3" t="s">
        <v>14</v>
      </c>
      <c r="J117" s="3" t="s">
        <v>14</v>
      </c>
    </row>
    <row r="118" spans="1:10" ht="15.5" x14ac:dyDescent="0.35">
      <c r="A118" s="4">
        <v>3122225002117</v>
      </c>
      <c r="B118" s="1" t="s">
        <v>133</v>
      </c>
      <c r="C118" s="3" t="s">
        <v>10</v>
      </c>
      <c r="D118" s="3" t="s">
        <v>15</v>
      </c>
      <c r="E118" s="3" t="s">
        <v>10</v>
      </c>
      <c r="F118" s="3" t="s">
        <v>10</v>
      </c>
      <c r="G118" s="3" t="s">
        <v>20</v>
      </c>
      <c r="H118" s="3" t="s">
        <v>16</v>
      </c>
      <c r="I118" s="3" t="s">
        <v>14</v>
      </c>
      <c r="J118" s="3" t="s">
        <v>10</v>
      </c>
    </row>
    <row r="119" spans="1:10" ht="15.5" x14ac:dyDescent="0.35">
      <c r="A119" s="4">
        <v>3122225002118</v>
      </c>
      <c r="B119" s="1" t="s">
        <v>133</v>
      </c>
      <c r="C119" s="3" t="s">
        <v>14</v>
      </c>
      <c r="D119" s="3" t="s">
        <v>15</v>
      </c>
      <c r="E119" s="3" t="s">
        <v>14</v>
      </c>
      <c r="F119" s="3" t="s">
        <v>14</v>
      </c>
      <c r="G119" s="3" t="s">
        <v>20</v>
      </c>
      <c r="H119" s="3" t="s">
        <v>16</v>
      </c>
      <c r="I119" s="3" t="s">
        <v>15</v>
      </c>
      <c r="J119" s="3" t="s">
        <v>14</v>
      </c>
    </row>
    <row r="120" spans="1:10" ht="15.5" x14ac:dyDescent="0.35">
      <c r="A120" s="4">
        <v>3122225002119</v>
      </c>
      <c r="B120" s="1" t="s">
        <v>134</v>
      </c>
      <c r="C120" s="3" t="s">
        <v>15</v>
      </c>
      <c r="D120" s="3" t="s">
        <v>15</v>
      </c>
      <c r="E120" s="3" t="s">
        <v>15</v>
      </c>
      <c r="F120" s="3" t="s">
        <v>15</v>
      </c>
      <c r="G120" s="3" t="s">
        <v>16</v>
      </c>
      <c r="H120" s="3" t="s">
        <v>16</v>
      </c>
      <c r="I120" s="3" t="s">
        <v>14</v>
      </c>
      <c r="J120" s="3" t="s">
        <v>20</v>
      </c>
    </row>
    <row r="121" spans="1:10" ht="15.5" x14ac:dyDescent="0.35">
      <c r="A121" s="4">
        <v>3122225002120</v>
      </c>
      <c r="B121" s="1" t="s">
        <v>135</v>
      </c>
      <c r="C121" s="3" t="s">
        <v>14</v>
      </c>
      <c r="D121" s="3" t="s">
        <v>15</v>
      </c>
      <c r="E121" s="3" t="s">
        <v>15</v>
      </c>
      <c r="F121" s="3" t="s">
        <v>15</v>
      </c>
      <c r="G121" s="3" t="s">
        <v>16</v>
      </c>
      <c r="H121" s="3" t="s">
        <v>16</v>
      </c>
      <c r="I121" s="3" t="s">
        <v>10</v>
      </c>
      <c r="J121" s="3" t="s">
        <v>14</v>
      </c>
    </row>
    <row r="122" spans="1:10" ht="15.5" x14ac:dyDescent="0.35">
      <c r="A122" s="4">
        <v>3122225002121</v>
      </c>
      <c r="B122" s="1" t="s">
        <v>136</v>
      </c>
      <c r="C122" s="3" t="s">
        <v>10</v>
      </c>
      <c r="D122" s="3" t="s">
        <v>11</v>
      </c>
      <c r="E122" s="3" t="s">
        <v>14</v>
      </c>
      <c r="F122" s="3" t="s">
        <v>11</v>
      </c>
      <c r="G122" s="3" t="s">
        <v>15</v>
      </c>
      <c r="H122" s="3" t="s">
        <v>16</v>
      </c>
      <c r="I122" s="3" t="s">
        <v>10</v>
      </c>
      <c r="J122" s="3" t="s">
        <v>11</v>
      </c>
    </row>
    <row r="123" spans="1:10" ht="15.5" x14ac:dyDescent="0.35">
      <c r="A123" s="4">
        <v>3122225002122</v>
      </c>
      <c r="B123" s="1" t="s">
        <v>137</v>
      </c>
      <c r="C123" s="3" t="s">
        <v>14</v>
      </c>
      <c r="D123" s="3" t="s">
        <v>15</v>
      </c>
      <c r="E123" s="3" t="s">
        <v>20</v>
      </c>
      <c r="F123" s="3" t="s">
        <v>20</v>
      </c>
      <c r="G123" s="3" t="s">
        <v>16</v>
      </c>
      <c r="H123" s="3" t="s">
        <v>16</v>
      </c>
      <c r="I123" s="3" t="s">
        <v>15</v>
      </c>
      <c r="J123" s="3" t="s">
        <v>20</v>
      </c>
    </row>
    <row r="124" spans="1:10" ht="15.5" x14ac:dyDescent="0.35">
      <c r="A124" s="4">
        <v>3122225002123</v>
      </c>
      <c r="B124" s="1" t="s">
        <v>138</v>
      </c>
      <c r="C124" s="3" t="s">
        <v>15</v>
      </c>
      <c r="D124" s="3" t="s">
        <v>15</v>
      </c>
      <c r="E124" s="3" t="s">
        <v>14</v>
      </c>
      <c r="F124" s="3" t="s">
        <v>15</v>
      </c>
      <c r="G124" s="3" t="s">
        <v>16</v>
      </c>
      <c r="H124" s="3" t="s">
        <v>16</v>
      </c>
      <c r="I124" s="3" t="s">
        <v>15</v>
      </c>
      <c r="J124" s="3" t="s">
        <v>15</v>
      </c>
    </row>
    <row r="125" spans="1:10" ht="15.5" x14ac:dyDescent="0.35">
      <c r="A125" s="4">
        <v>3122225002124</v>
      </c>
      <c r="B125" s="1" t="s">
        <v>139</v>
      </c>
      <c r="C125" s="3" t="s">
        <v>20</v>
      </c>
      <c r="D125" s="3" t="s">
        <v>15</v>
      </c>
      <c r="E125" s="3" t="s">
        <v>20</v>
      </c>
      <c r="F125" s="3" t="s">
        <v>20</v>
      </c>
      <c r="G125" s="3" t="s">
        <v>16</v>
      </c>
      <c r="H125" s="3" t="s">
        <v>16</v>
      </c>
      <c r="I125" s="3" t="s">
        <v>15</v>
      </c>
      <c r="J125" s="3" t="s">
        <v>20</v>
      </c>
    </row>
    <row r="126" spans="1:10" ht="15.5" x14ac:dyDescent="0.35">
      <c r="A126" s="4">
        <v>3122225002125</v>
      </c>
      <c r="B126" s="1" t="s">
        <v>140</v>
      </c>
      <c r="C126" s="3" t="s">
        <v>15</v>
      </c>
      <c r="D126" s="3" t="s">
        <v>15</v>
      </c>
      <c r="E126" s="3" t="s">
        <v>15</v>
      </c>
      <c r="F126" s="3" t="s">
        <v>14</v>
      </c>
      <c r="G126" s="3" t="s">
        <v>16</v>
      </c>
      <c r="H126" s="3" t="s">
        <v>16</v>
      </c>
      <c r="I126" s="3" t="s">
        <v>15</v>
      </c>
      <c r="J126" s="3" t="s">
        <v>14</v>
      </c>
    </row>
    <row r="127" spans="1:10" ht="15.5" x14ac:dyDescent="0.35">
      <c r="A127" s="4">
        <v>3122225002126</v>
      </c>
      <c r="B127" s="1" t="s">
        <v>141</v>
      </c>
      <c r="C127" s="3" t="s">
        <v>15</v>
      </c>
      <c r="D127" s="3" t="s">
        <v>15</v>
      </c>
      <c r="E127" s="3" t="s">
        <v>15</v>
      </c>
      <c r="F127" s="3" t="s">
        <v>15</v>
      </c>
      <c r="G127" s="3" t="s">
        <v>16</v>
      </c>
      <c r="H127" s="3" t="s">
        <v>16</v>
      </c>
      <c r="I127" s="3" t="s">
        <v>15</v>
      </c>
      <c r="J127" s="3" t="s">
        <v>15</v>
      </c>
    </row>
    <row r="128" spans="1:10" ht="15.5" x14ac:dyDescent="0.35">
      <c r="A128" s="4">
        <v>3122225002127</v>
      </c>
      <c r="B128" s="1" t="s">
        <v>142</v>
      </c>
      <c r="C128" s="3" t="s">
        <v>14</v>
      </c>
      <c r="D128" s="3" t="s">
        <v>15</v>
      </c>
      <c r="E128" s="3" t="s">
        <v>20</v>
      </c>
      <c r="F128" s="3" t="s">
        <v>15</v>
      </c>
      <c r="G128" s="3" t="s">
        <v>16</v>
      </c>
      <c r="H128" s="3" t="s">
        <v>16</v>
      </c>
      <c r="I128" s="3" t="s">
        <v>14</v>
      </c>
      <c r="J128" s="3" t="s">
        <v>11</v>
      </c>
    </row>
    <row r="129" spans="1:10" ht="15.5" x14ac:dyDescent="0.35">
      <c r="A129" s="4">
        <v>3122225002128</v>
      </c>
      <c r="B129" s="1" t="s">
        <v>143</v>
      </c>
      <c r="C129" s="3" t="s">
        <v>15</v>
      </c>
      <c r="D129" s="3" t="s">
        <v>15</v>
      </c>
      <c r="E129" s="3" t="s">
        <v>15</v>
      </c>
      <c r="F129" s="3" t="s">
        <v>15</v>
      </c>
      <c r="G129" s="3" t="s">
        <v>16</v>
      </c>
      <c r="H129" s="3" t="s">
        <v>16</v>
      </c>
      <c r="I129" s="3" t="s">
        <v>15</v>
      </c>
      <c r="J129" s="3" t="s">
        <v>15</v>
      </c>
    </row>
    <row r="130" spans="1:10" ht="15.5" x14ac:dyDescent="0.35">
      <c r="A130" s="4">
        <v>3122225002129</v>
      </c>
      <c r="B130" s="1" t="s">
        <v>144</v>
      </c>
      <c r="C130" s="3" t="s">
        <v>15</v>
      </c>
      <c r="D130" s="3" t="s">
        <v>15</v>
      </c>
      <c r="E130" s="3" t="s">
        <v>15</v>
      </c>
      <c r="F130" s="3" t="s">
        <v>11</v>
      </c>
      <c r="G130" s="3" t="s">
        <v>16</v>
      </c>
      <c r="H130" s="3" t="s">
        <v>16</v>
      </c>
      <c r="I130" s="3" t="s">
        <v>11</v>
      </c>
      <c r="J130" s="3" t="s">
        <v>15</v>
      </c>
    </row>
    <row r="131" spans="1:10" ht="15.5" x14ac:dyDescent="0.35">
      <c r="A131" s="4">
        <v>3122225002130</v>
      </c>
      <c r="B131" s="1" t="s">
        <v>145</v>
      </c>
      <c r="C131" s="3" t="s">
        <v>15</v>
      </c>
      <c r="D131" s="3" t="s">
        <v>15</v>
      </c>
      <c r="E131" s="3" t="s">
        <v>20</v>
      </c>
      <c r="F131" s="3" t="s">
        <v>15</v>
      </c>
      <c r="G131" s="3" t="s">
        <v>16</v>
      </c>
      <c r="H131" s="3" t="s">
        <v>16</v>
      </c>
      <c r="I131" s="3" t="s">
        <v>20</v>
      </c>
      <c r="J131" s="3" t="s">
        <v>15</v>
      </c>
    </row>
    <row r="132" spans="1:10" ht="15.5" x14ac:dyDescent="0.35">
      <c r="A132" s="4">
        <v>3122225002131</v>
      </c>
      <c r="B132" s="1" t="s">
        <v>146</v>
      </c>
      <c r="C132" s="3" t="s">
        <v>15</v>
      </c>
      <c r="D132" s="3" t="s">
        <v>20</v>
      </c>
      <c r="E132" s="3" t="s">
        <v>16</v>
      </c>
      <c r="F132" s="3" t="s">
        <v>20</v>
      </c>
      <c r="G132" s="3" t="s">
        <v>16</v>
      </c>
      <c r="H132" s="3" t="s">
        <v>16</v>
      </c>
      <c r="I132" s="3" t="s">
        <v>15</v>
      </c>
      <c r="J132" s="3" t="s">
        <v>15</v>
      </c>
    </row>
    <row r="133" spans="1:10" ht="15.5" x14ac:dyDescent="0.35">
      <c r="A133" s="4">
        <v>3122225002132</v>
      </c>
      <c r="B133" s="1" t="s">
        <v>147</v>
      </c>
      <c r="C133" s="3" t="s">
        <v>15</v>
      </c>
      <c r="D133" s="3" t="s">
        <v>15</v>
      </c>
      <c r="E133" s="3" t="s">
        <v>15</v>
      </c>
      <c r="F133" s="3" t="s">
        <v>15</v>
      </c>
      <c r="G133" s="3" t="s">
        <v>16</v>
      </c>
      <c r="H133" s="3" t="s">
        <v>16</v>
      </c>
      <c r="I133" s="3" t="s">
        <v>15</v>
      </c>
      <c r="J133" s="3" t="s">
        <v>15</v>
      </c>
    </row>
    <row r="134" spans="1:10" ht="15.5" x14ac:dyDescent="0.35">
      <c r="A134" s="4">
        <v>3122225002133</v>
      </c>
      <c r="B134" s="1" t="s">
        <v>148</v>
      </c>
      <c r="C134" s="3" t="s">
        <v>20</v>
      </c>
      <c r="D134" s="3" t="s">
        <v>15</v>
      </c>
      <c r="E134" s="3" t="s">
        <v>15</v>
      </c>
      <c r="F134" s="3" t="s">
        <v>15</v>
      </c>
      <c r="G134" s="3" t="s">
        <v>16</v>
      </c>
      <c r="H134" s="3" t="s">
        <v>16</v>
      </c>
      <c r="I134" s="3" t="s">
        <v>15</v>
      </c>
      <c r="J134" s="3" t="s">
        <v>15</v>
      </c>
    </row>
    <row r="135" spans="1:10" ht="15.5" x14ac:dyDescent="0.35">
      <c r="A135" s="4">
        <v>3122225002134</v>
      </c>
      <c r="B135" s="1" t="s">
        <v>149</v>
      </c>
      <c r="C135" s="3" t="s">
        <v>16</v>
      </c>
      <c r="D135" s="3" t="s">
        <v>15</v>
      </c>
      <c r="E135" s="3" t="s">
        <v>15</v>
      </c>
      <c r="F135" s="3" t="s">
        <v>15</v>
      </c>
      <c r="G135" s="3" t="s">
        <v>16</v>
      </c>
      <c r="H135" s="3" t="s">
        <v>16</v>
      </c>
      <c r="I135" s="3" t="s">
        <v>20</v>
      </c>
      <c r="J135" s="3" t="s">
        <v>16</v>
      </c>
    </row>
    <row r="136" spans="1:10" ht="15.5" x14ac:dyDescent="0.35">
      <c r="A136" s="4">
        <v>3122225002135</v>
      </c>
      <c r="B136" s="1" t="s">
        <v>150</v>
      </c>
      <c r="C136" s="3" t="s">
        <v>16</v>
      </c>
      <c r="D136" s="3" t="s">
        <v>15</v>
      </c>
      <c r="E136" s="3" t="s">
        <v>20</v>
      </c>
      <c r="F136" s="3" t="s">
        <v>14</v>
      </c>
      <c r="G136" s="3" t="s">
        <v>16</v>
      </c>
      <c r="H136" s="3" t="s">
        <v>16</v>
      </c>
      <c r="I136" s="3" t="s">
        <v>20</v>
      </c>
      <c r="J136" s="3" t="s">
        <v>15</v>
      </c>
    </row>
    <row r="137" spans="1:10" ht="15.5" x14ac:dyDescent="0.35">
      <c r="A137" s="4">
        <v>3122225002136</v>
      </c>
      <c r="B137" s="1" t="s">
        <v>151</v>
      </c>
      <c r="C137" s="3" t="s">
        <v>14</v>
      </c>
      <c r="D137" s="3" t="s">
        <v>15</v>
      </c>
      <c r="E137" s="3" t="s">
        <v>11</v>
      </c>
      <c r="F137" s="3" t="s">
        <v>11</v>
      </c>
      <c r="G137" s="3" t="s">
        <v>15</v>
      </c>
      <c r="H137" s="3" t="s">
        <v>16</v>
      </c>
      <c r="I137" s="3" t="s">
        <v>10</v>
      </c>
      <c r="J137" s="3" t="s">
        <v>15</v>
      </c>
    </row>
    <row r="138" spans="1:10" ht="15.5" x14ac:dyDescent="0.35">
      <c r="A138" s="4">
        <v>3122225002137</v>
      </c>
      <c r="B138" s="1" t="s">
        <v>152</v>
      </c>
      <c r="C138" s="3" t="s">
        <v>15</v>
      </c>
      <c r="D138" s="3" t="s">
        <v>15</v>
      </c>
      <c r="E138" s="3" t="s">
        <v>15</v>
      </c>
      <c r="F138" s="3" t="s">
        <v>20</v>
      </c>
      <c r="G138" s="3" t="s">
        <v>16</v>
      </c>
      <c r="H138" s="3" t="s">
        <v>16</v>
      </c>
      <c r="I138" s="3" t="s">
        <v>15</v>
      </c>
      <c r="J138" s="3" t="s">
        <v>15</v>
      </c>
    </row>
    <row r="139" spans="1:10" ht="15.5" x14ac:dyDescent="0.35">
      <c r="A139" s="4">
        <v>3122225002138</v>
      </c>
      <c r="B139" s="1" t="s">
        <v>153</v>
      </c>
      <c r="C139" s="3" t="s">
        <v>20</v>
      </c>
      <c r="D139" s="3" t="s">
        <v>15</v>
      </c>
      <c r="E139" s="3" t="s">
        <v>20</v>
      </c>
      <c r="F139" s="3" t="s">
        <v>16</v>
      </c>
      <c r="G139" s="3" t="s">
        <v>16</v>
      </c>
      <c r="H139" s="3" t="s">
        <v>16</v>
      </c>
      <c r="I139" s="3" t="s">
        <v>20</v>
      </c>
      <c r="J139" s="3" t="s">
        <v>15</v>
      </c>
    </row>
    <row r="140" spans="1:10" ht="15.5" x14ac:dyDescent="0.35">
      <c r="A140" s="4">
        <v>3122225002139</v>
      </c>
      <c r="B140" s="1" t="s">
        <v>154</v>
      </c>
      <c r="C140" s="3" t="s">
        <v>15</v>
      </c>
      <c r="D140" s="3" t="s">
        <v>15</v>
      </c>
      <c r="E140" s="3" t="s">
        <v>15</v>
      </c>
      <c r="F140" s="3" t="s">
        <v>15</v>
      </c>
      <c r="G140" s="3" t="s">
        <v>16</v>
      </c>
      <c r="H140" s="3" t="s">
        <v>16</v>
      </c>
      <c r="I140" s="3" t="s">
        <v>14</v>
      </c>
      <c r="J140" s="3" t="s">
        <v>15</v>
      </c>
    </row>
    <row r="141" spans="1:10" ht="15.5" x14ac:dyDescent="0.35">
      <c r="A141" s="4">
        <v>3122225002140</v>
      </c>
      <c r="B141" s="1" t="s">
        <v>155</v>
      </c>
      <c r="C141" s="3" t="s">
        <v>15</v>
      </c>
      <c r="D141" s="3" t="s">
        <v>15</v>
      </c>
      <c r="E141" s="3" t="s">
        <v>15</v>
      </c>
      <c r="F141" s="3" t="s">
        <v>15</v>
      </c>
      <c r="G141" s="3" t="s">
        <v>16</v>
      </c>
      <c r="H141" s="3" t="s">
        <v>16</v>
      </c>
      <c r="I141" s="3" t="s">
        <v>14</v>
      </c>
      <c r="J141" s="3" t="s">
        <v>14</v>
      </c>
    </row>
    <row r="142" spans="1:10" ht="15.5" x14ac:dyDescent="0.35">
      <c r="A142" s="4">
        <v>3122225002141</v>
      </c>
      <c r="B142" s="1" t="s">
        <v>156</v>
      </c>
      <c r="C142" s="3" t="s">
        <v>15</v>
      </c>
      <c r="D142" s="3" t="s">
        <v>20</v>
      </c>
      <c r="E142" s="3" t="s">
        <v>15</v>
      </c>
      <c r="F142" s="3" t="s">
        <v>14</v>
      </c>
      <c r="G142" s="3" t="s">
        <v>15</v>
      </c>
      <c r="H142" s="3" t="s">
        <v>16</v>
      </c>
      <c r="I142" s="3" t="s">
        <v>11</v>
      </c>
      <c r="J142" s="3" t="s">
        <v>15</v>
      </c>
    </row>
    <row r="143" spans="1:10" ht="15.5" x14ac:dyDescent="0.35">
      <c r="A143" s="4">
        <v>3122225002142</v>
      </c>
      <c r="B143" s="1" t="s">
        <v>157</v>
      </c>
      <c r="C143" s="3" t="s">
        <v>20</v>
      </c>
      <c r="D143" s="3" t="s">
        <v>15</v>
      </c>
      <c r="E143" s="3" t="s">
        <v>15</v>
      </c>
      <c r="F143" s="3" t="s">
        <v>15</v>
      </c>
      <c r="G143" s="3" t="s">
        <v>16</v>
      </c>
      <c r="H143" s="3" t="s">
        <v>16</v>
      </c>
      <c r="I143" s="3" t="s">
        <v>15</v>
      </c>
      <c r="J143" s="3" t="s">
        <v>15</v>
      </c>
    </row>
    <row r="144" spans="1:10" ht="15.5" x14ac:dyDescent="0.35">
      <c r="A144" s="4">
        <v>3122225002143</v>
      </c>
      <c r="B144" s="1" t="s">
        <v>158</v>
      </c>
      <c r="C144" s="3" t="s">
        <v>15</v>
      </c>
      <c r="D144" s="3" t="s">
        <v>15</v>
      </c>
      <c r="E144" s="3" t="s">
        <v>15</v>
      </c>
      <c r="F144" s="3" t="s">
        <v>15</v>
      </c>
      <c r="G144" s="3" t="s">
        <v>16</v>
      </c>
      <c r="H144" s="3" t="s">
        <v>16</v>
      </c>
      <c r="I144" s="3" t="s">
        <v>20</v>
      </c>
      <c r="J144" s="3" t="s">
        <v>15</v>
      </c>
    </row>
    <row r="145" spans="1:10" ht="15.5" x14ac:dyDescent="0.35">
      <c r="A145" s="4">
        <v>3122225002144</v>
      </c>
      <c r="B145" s="1" t="s">
        <v>159</v>
      </c>
      <c r="C145" s="3" t="s">
        <v>15</v>
      </c>
      <c r="D145" s="3" t="s">
        <v>15</v>
      </c>
      <c r="E145" s="3" t="s">
        <v>15</v>
      </c>
      <c r="F145" s="3" t="s">
        <v>15</v>
      </c>
      <c r="G145" s="3" t="s">
        <v>16</v>
      </c>
      <c r="H145" s="3" t="s">
        <v>16</v>
      </c>
      <c r="I145" s="3" t="s">
        <v>15</v>
      </c>
      <c r="J145" s="3" t="s">
        <v>15</v>
      </c>
    </row>
    <row r="146" spans="1:10" ht="15.5" x14ac:dyDescent="0.35">
      <c r="A146" s="4">
        <v>3122225002145</v>
      </c>
      <c r="B146" s="1" t="s">
        <v>160</v>
      </c>
      <c r="C146" s="3" t="s">
        <v>16</v>
      </c>
      <c r="D146" s="3" t="s">
        <v>20</v>
      </c>
      <c r="E146" s="3" t="s">
        <v>15</v>
      </c>
      <c r="F146" s="3" t="s">
        <v>15</v>
      </c>
      <c r="G146" s="3" t="s">
        <v>15</v>
      </c>
      <c r="H146" s="3" t="s">
        <v>16</v>
      </c>
      <c r="I146" s="3" t="s">
        <v>15</v>
      </c>
      <c r="J146" s="3" t="s">
        <v>15</v>
      </c>
    </row>
    <row r="147" spans="1:10" ht="15.5" x14ac:dyDescent="0.35">
      <c r="A147" s="4">
        <v>3122225002146</v>
      </c>
      <c r="B147" s="1" t="s">
        <v>161</v>
      </c>
      <c r="C147" s="3" t="s">
        <v>14</v>
      </c>
      <c r="D147" s="3" t="s">
        <v>15</v>
      </c>
      <c r="E147" s="3" t="s">
        <v>15</v>
      </c>
      <c r="F147" s="3" t="s">
        <v>15</v>
      </c>
      <c r="G147" s="3" t="s">
        <v>16</v>
      </c>
      <c r="H147" s="3" t="s">
        <v>16</v>
      </c>
      <c r="I147" s="3" t="s">
        <v>15</v>
      </c>
      <c r="J147" s="3" t="s">
        <v>15</v>
      </c>
    </row>
    <row r="148" spans="1:10" ht="15.5" x14ac:dyDescent="0.35">
      <c r="A148" s="4">
        <v>3122225002147</v>
      </c>
      <c r="B148" s="1" t="s">
        <v>162</v>
      </c>
      <c r="C148" s="3" t="s">
        <v>12</v>
      </c>
      <c r="D148" s="3" t="s">
        <v>11</v>
      </c>
      <c r="E148" s="3" t="s">
        <v>10</v>
      </c>
      <c r="F148" s="3" t="s">
        <v>11</v>
      </c>
      <c r="G148" s="3" t="s">
        <v>20</v>
      </c>
      <c r="H148" s="3" t="s">
        <v>20</v>
      </c>
      <c r="I148" s="3" t="s">
        <v>10</v>
      </c>
      <c r="J148" s="3" t="s">
        <v>12</v>
      </c>
    </row>
    <row r="149" spans="1:10" ht="15.5" x14ac:dyDescent="0.35">
      <c r="A149" s="4">
        <v>3122225002148</v>
      </c>
      <c r="B149" s="1" t="s">
        <v>163</v>
      </c>
      <c r="C149" s="3" t="s">
        <v>15</v>
      </c>
      <c r="D149" s="3" t="s">
        <v>15</v>
      </c>
      <c r="E149" s="3" t="s">
        <v>16</v>
      </c>
      <c r="F149" s="3" t="s">
        <v>15</v>
      </c>
      <c r="G149" s="3" t="s">
        <v>16</v>
      </c>
      <c r="H149" s="3" t="s">
        <v>16</v>
      </c>
      <c r="I149" s="3" t="s">
        <v>16</v>
      </c>
      <c r="J149" s="3" t="s">
        <v>15</v>
      </c>
    </row>
    <row r="150" spans="1:10" ht="15.5" x14ac:dyDescent="0.35">
      <c r="A150" s="4">
        <v>3122225002149</v>
      </c>
      <c r="B150" s="1" t="s">
        <v>164</v>
      </c>
      <c r="C150" s="3" t="s">
        <v>15</v>
      </c>
      <c r="D150" s="3" t="s">
        <v>20</v>
      </c>
      <c r="E150" s="3" t="s">
        <v>11</v>
      </c>
      <c r="F150" s="3" t="s">
        <v>14</v>
      </c>
      <c r="G150" s="3" t="s">
        <v>15</v>
      </c>
      <c r="H150" s="3" t="s">
        <v>16</v>
      </c>
      <c r="I150" s="3" t="s">
        <v>14</v>
      </c>
      <c r="J150" s="3" t="s">
        <v>15</v>
      </c>
    </row>
    <row r="151" spans="1:10" ht="15.5" x14ac:dyDescent="0.35">
      <c r="A151" s="4">
        <v>3122225002150</v>
      </c>
      <c r="B151" s="1" t="s">
        <v>165</v>
      </c>
      <c r="C151" s="3" t="s">
        <v>15</v>
      </c>
      <c r="D151" s="3" t="s">
        <v>15</v>
      </c>
      <c r="E151" s="3" t="s">
        <v>20</v>
      </c>
      <c r="F151" s="3" t="s">
        <v>15</v>
      </c>
      <c r="G151" s="3" t="s">
        <v>16</v>
      </c>
      <c r="H151" s="3" t="s">
        <v>16</v>
      </c>
      <c r="I151" s="3" t="s">
        <v>15</v>
      </c>
      <c r="J151" s="3" t="s">
        <v>14</v>
      </c>
    </row>
    <row r="152" spans="1:10" ht="15.5" x14ac:dyDescent="0.35">
      <c r="A152" s="4">
        <v>3122225002151</v>
      </c>
      <c r="B152" s="1" t="s">
        <v>166</v>
      </c>
      <c r="C152" s="3" t="s">
        <v>15</v>
      </c>
      <c r="D152" s="3" t="s">
        <v>14</v>
      </c>
      <c r="E152" s="3" t="s">
        <v>11</v>
      </c>
      <c r="F152" s="3" t="s">
        <v>14</v>
      </c>
      <c r="G152" s="3" t="s">
        <v>14</v>
      </c>
      <c r="H152" s="3" t="s">
        <v>16</v>
      </c>
      <c r="I152" s="3" t="s">
        <v>10</v>
      </c>
      <c r="J152" s="3" t="s">
        <v>14</v>
      </c>
    </row>
    <row r="153" spans="1:10" ht="15.5" x14ac:dyDescent="0.35">
      <c r="A153" s="4">
        <v>3122225002152</v>
      </c>
      <c r="B153" s="1" t="s">
        <v>167</v>
      </c>
      <c r="C153" s="3" t="s">
        <v>15</v>
      </c>
      <c r="D153" s="3" t="s">
        <v>15</v>
      </c>
      <c r="E153" s="3" t="s">
        <v>15</v>
      </c>
      <c r="F153" s="3" t="s">
        <v>15</v>
      </c>
      <c r="G153" s="3" t="s">
        <v>16</v>
      </c>
      <c r="H153" s="3" t="s">
        <v>16</v>
      </c>
      <c r="I153" s="3" t="s">
        <v>15</v>
      </c>
      <c r="J153" s="3" t="s">
        <v>15</v>
      </c>
    </row>
    <row r="154" spans="1:10" ht="15.5" x14ac:dyDescent="0.35">
      <c r="A154" s="4">
        <v>3122225002153</v>
      </c>
      <c r="B154" s="1" t="s">
        <v>168</v>
      </c>
      <c r="C154" s="3" t="s">
        <v>16</v>
      </c>
      <c r="D154" s="3" t="s">
        <v>15</v>
      </c>
      <c r="E154" s="3" t="s">
        <v>14</v>
      </c>
      <c r="F154" s="3" t="s">
        <v>15</v>
      </c>
      <c r="G154" s="3" t="s">
        <v>16</v>
      </c>
      <c r="H154" s="3" t="s">
        <v>16</v>
      </c>
      <c r="I154" s="3" t="s">
        <v>20</v>
      </c>
      <c r="J154" s="3" t="s">
        <v>20</v>
      </c>
    </row>
    <row r="155" spans="1:10" ht="15.5" x14ac:dyDescent="0.35">
      <c r="A155" s="4">
        <v>3122225002154</v>
      </c>
      <c r="B155" s="1" t="s">
        <v>169</v>
      </c>
      <c r="C155" s="3" t="s">
        <v>15</v>
      </c>
      <c r="D155" s="3" t="s">
        <v>14</v>
      </c>
      <c r="E155" s="3" t="s">
        <v>15</v>
      </c>
      <c r="F155" s="3" t="s">
        <v>14</v>
      </c>
      <c r="G155" s="3" t="s">
        <v>16</v>
      </c>
      <c r="H155" s="3" t="s">
        <v>16</v>
      </c>
      <c r="I155" s="3" t="s">
        <v>10</v>
      </c>
      <c r="J155" s="3" t="s">
        <v>15</v>
      </c>
    </row>
    <row r="156" spans="1:10" ht="15.5" x14ac:dyDescent="0.35">
      <c r="A156" s="4">
        <v>3122225002155</v>
      </c>
      <c r="B156" s="1" t="s">
        <v>170</v>
      </c>
      <c r="C156" s="3" t="s">
        <v>12</v>
      </c>
      <c r="D156" s="3" t="s">
        <v>20</v>
      </c>
      <c r="E156" s="3" t="s">
        <v>10</v>
      </c>
      <c r="F156" s="3" t="s">
        <v>10</v>
      </c>
      <c r="G156" s="3" t="s">
        <v>14</v>
      </c>
      <c r="H156" s="3" t="s">
        <v>16</v>
      </c>
      <c r="I156" s="3" t="s">
        <v>10</v>
      </c>
      <c r="J156" s="3" t="s">
        <v>10</v>
      </c>
    </row>
    <row r="157" spans="1:10" ht="15.5" x14ac:dyDescent="0.35">
      <c r="A157" s="4">
        <v>3122225002156</v>
      </c>
      <c r="B157" s="1" t="s">
        <v>171</v>
      </c>
      <c r="C157" s="3" t="s">
        <v>14</v>
      </c>
      <c r="D157" s="3" t="s">
        <v>14</v>
      </c>
      <c r="E157" s="3" t="s">
        <v>15</v>
      </c>
      <c r="F157" s="3" t="s">
        <v>11</v>
      </c>
      <c r="G157" s="3" t="s">
        <v>16</v>
      </c>
      <c r="H157" s="3" t="s">
        <v>16</v>
      </c>
      <c r="I157" s="3" t="s">
        <v>14</v>
      </c>
      <c r="J157" s="3" t="s">
        <v>14</v>
      </c>
    </row>
    <row r="158" spans="1:10" ht="15.5" x14ac:dyDescent="0.35">
      <c r="A158" s="4">
        <v>3122225002157</v>
      </c>
      <c r="B158" s="1" t="s">
        <v>172</v>
      </c>
      <c r="C158" s="3" t="s">
        <v>14</v>
      </c>
      <c r="D158" s="3" t="s">
        <v>15</v>
      </c>
      <c r="E158" s="3" t="s">
        <v>15</v>
      </c>
      <c r="F158" s="3" t="s">
        <v>15</v>
      </c>
      <c r="G158" s="3" t="s">
        <v>20</v>
      </c>
      <c r="H158" s="3" t="s">
        <v>16</v>
      </c>
      <c r="I158" s="3" t="s">
        <v>14</v>
      </c>
      <c r="J158" s="3" t="s">
        <v>15</v>
      </c>
    </row>
    <row r="159" spans="1:10" ht="15.5" x14ac:dyDescent="0.35">
      <c r="A159" s="4">
        <v>3122225002158</v>
      </c>
      <c r="B159" s="1" t="s">
        <v>173</v>
      </c>
      <c r="C159" s="3" t="s">
        <v>20</v>
      </c>
      <c r="D159" s="3" t="s">
        <v>15</v>
      </c>
      <c r="E159" s="3" t="s">
        <v>20</v>
      </c>
      <c r="F159" s="3" t="s">
        <v>20</v>
      </c>
      <c r="G159" s="3" t="s">
        <v>16</v>
      </c>
      <c r="H159" s="3" t="s">
        <v>16</v>
      </c>
      <c r="I159" s="3" t="s">
        <v>20</v>
      </c>
      <c r="J159" s="3" t="s">
        <v>15</v>
      </c>
    </row>
    <row r="160" spans="1:10" ht="15.5" x14ac:dyDescent="0.35">
      <c r="A160" s="4">
        <v>3122225002159</v>
      </c>
      <c r="B160" s="1" t="s">
        <v>174</v>
      </c>
      <c r="C160" s="3" t="s">
        <v>15</v>
      </c>
      <c r="D160" s="3" t="s">
        <v>15</v>
      </c>
      <c r="E160" s="3" t="s">
        <v>15</v>
      </c>
      <c r="F160" s="3" t="s">
        <v>20</v>
      </c>
      <c r="G160" s="3" t="s">
        <v>16</v>
      </c>
      <c r="H160" s="3" t="s">
        <v>16</v>
      </c>
      <c r="I160" s="3" t="s">
        <v>20</v>
      </c>
      <c r="J160" s="3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52EB-E0DA-4A73-84C7-D94E798597D4}">
  <dimension ref="A1:D23"/>
  <sheetViews>
    <sheetView workbookViewId="0">
      <selection activeCell="G16" sqref="G16"/>
    </sheetView>
  </sheetViews>
  <sheetFormatPr defaultRowHeight="14.5" x14ac:dyDescent="0.35"/>
  <cols>
    <col min="1" max="1" width="16.54296875" bestFit="1" customWidth="1"/>
    <col min="2" max="2" width="56.81640625" bestFit="1" customWidth="1"/>
  </cols>
  <sheetData>
    <row r="1" spans="1:4" ht="15.5" x14ac:dyDescent="0.35">
      <c r="A1" s="32" t="s">
        <v>175</v>
      </c>
      <c r="B1" s="32"/>
      <c r="C1" s="32"/>
      <c r="D1" s="32"/>
    </row>
    <row r="2" spans="1:4" ht="15.5" x14ac:dyDescent="0.35">
      <c r="A2" s="32" t="s">
        <v>176</v>
      </c>
      <c r="B2" s="32"/>
      <c r="C2" s="32"/>
      <c r="D2" s="32"/>
    </row>
    <row r="3" spans="1:4" ht="15.5" x14ac:dyDescent="0.35">
      <c r="A3" s="5" t="s">
        <v>177</v>
      </c>
      <c r="B3" s="5" t="s">
        <v>178</v>
      </c>
      <c r="C3" s="5"/>
      <c r="D3" s="5"/>
    </row>
    <row r="4" spans="1:4" ht="15.5" x14ac:dyDescent="0.35">
      <c r="A4" s="5" t="s">
        <v>179</v>
      </c>
      <c r="B4" s="5" t="s">
        <v>235</v>
      </c>
      <c r="C4" s="5"/>
      <c r="D4" s="5"/>
    </row>
    <row r="5" spans="1:4" ht="15.5" x14ac:dyDescent="0.35">
      <c r="A5" s="5" t="s">
        <v>180</v>
      </c>
      <c r="B5" s="5" t="s">
        <v>234</v>
      </c>
      <c r="C5" s="5"/>
      <c r="D5" s="5"/>
    </row>
    <row r="6" spans="1:4" ht="15.5" x14ac:dyDescent="0.35">
      <c r="A6" s="5" t="s">
        <v>181</v>
      </c>
      <c r="B6" s="5" t="s">
        <v>182</v>
      </c>
      <c r="C6" s="5" t="s">
        <v>183</v>
      </c>
      <c r="D6" s="5" t="s">
        <v>184</v>
      </c>
    </row>
    <row r="7" spans="1:4" ht="15.5" x14ac:dyDescent="0.35">
      <c r="A7" s="6"/>
      <c r="B7" s="7"/>
      <c r="D7" s="8"/>
    </row>
    <row r="8" spans="1:4" ht="15.5" x14ac:dyDescent="0.35">
      <c r="A8" s="6" t="s">
        <v>3</v>
      </c>
      <c r="B8" s="7" t="s">
        <v>186</v>
      </c>
      <c r="C8" s="7" t="s">
        <v>243</v>
      </c>
      <c r="D8" s="8">
        <v>3</v>
      </c>
    </row>
    <row r="9" spans="1:4" ht="15.5" x14ac:dyDescent="0.35">
      <c r="A9" s="6" t="s">
        <v>8</v>
      </c>
      <c r="B9" s="7" t="s">
        <v>187</v>
      </c>
      <c r="C9" s="7" t="s">
        <v>243</v>
      </c>
      <c r="D9" s="8">
        <v>4</v>
      </c>
    </row>
    <row r="10" spans="1:4" ht="15.5" x14ac:dyDescent="0.35">
      <c r="A10" s="6" t="s">
        <v>9</v>
      </c>
      <c r="B10" s="7" t="s">
        <v>188</v>
      </c>
      <c r="C10" s="7" t="s">
        <v>243</v>
      </c>
      <c r="D10" s="8">
        <v>3</v>
      </c>
    </row>
    <row r="11" spans="1:4" ht="15.5" x14ac:dyDescent="0.35">
      <c r="A11" s="6" t="s">
        <v>2</v>
      </c>
      <c r="B11" s="7" t="s">
        <v>189</v>
      </c>
      <c r="C11" s="7" t="s">
        <v>243</v>
      </c>
      <c r="D11" s="8">
        <v>3</v>
      </c>
    </row>
    <row r="12" spans="1:4" ht="15.5" x14ac:dyDescent="0.35">
      <c r="A12" s="6" t="s">
        <v>4</v>
      </c>
      <c r="B12" s="7" t="s">
        <v>190</v>
      </c>
      <c r="C12" s="7" t="s">
        <v>243</v>
      </c>
      <c r="D12" s="8">
        <v>3</v>
      </c>
    </row>
    <row r="13" spans="1:4" ht="15.5" x14ac:dyDescent="0.35">
      <c r="A13" s="6" t="s">
        <v>5</v>
      </c>
      <c r="B13" s="7" t="s">
        <v>191</v>
      </c>
      <c r="C13" s="7" t="s">
        <v>243</v>
      </c>
      <c r="D13" s="8">
        <v>3</v>
      </c>
    </row>
    <row r="14" spans="1:4" ht="15.5" x14ac:dyDescent="0.35">
      <c r="A14" s="6" t="s">
        <v>6</v>
      </c>
      <c r="B14" s="7" t="s">
        <v>192</v>
      </c>
      <c r="C14" s="7" t="s">
        <v>244</v>
      </c>
      <c r="D14" s="8">
        <v>1.5</v>
      </c>
    </row>
    <row r="15" spans="1:4" ht="15.5" x14ac:dyDescent="0.35">
      <c r="A15" s="6" t="s">
        <v>7</v>
      </c>
      <c r="B15" s="7" t="s">
        <v>193</v>
      </c>
      <c r="C15" s="7" t="s">
        <v>244</v>
      </c>
      <c r="D15" s="8">
        <v>1.5</v>
      </c>
    </row>
    <row r="16" spans="1:4" ht="15.5" x14ac:dyDescent="0.35">
      <c r="A16" s="6"/>
      <c r="B16" s="7"/>
      <c r="C16" s="7"/>
      <c r="D16" s="8"/>
    </row>
    <row r="17" spans="1:4" ht="15.5" x14ac:dyDescent="0.35">
      <c r="A17" s="6"/>
      <c r="B17" s="7"/>
      <c r="C17" s="7"/>
      <c r="D17" s="8"/>
    </row>
    <row r="18" spans="1:4" ht="15.5" x14ac:dyDescent="0.35">
      <c r="A18" s="6"/>
      <c r="B18" s="7"/>
      <c r="C18" s="7"/>
      <c r="D18" s="8"/>
    </row>
    <row r="19" spans="1:4" ht="15.5" x14ac:dyDescent="0.35">
      <c r="A19" s="6"/>
      <c r="B19" s="7"/>
      <c r="C19" s="7"/>
      <c r="D19" s="8"/>
    </row>
    <row r="20" spans="1:4" ht="15.5" x14ac:dyDescent="0.35">
      <c r="A20" s="6"/>
      <c r="B20" s="7"/>
      <c r="C20" s="7"/>
      <c r="D20" s="8"/>
    </row>
    <row r="21" spans="1:4" ht="15.5" x14ac:dyDescent="0.35">
      <c r="A21" s="6"/>
      <c r="B21" s="7"/>
      <c r="C21" s="7"/>
      <c r="D21" s="8"/>
    </row>
    <row r="22" spans="1:4" ht="15.5" x14ac:dyDescent="0.35">
      <c r="A22" s="6"/>
      <c r="B22" s="7"/>
      <c r="C22" s="7"/>
      <c r="D22" s="8"/>
    </row>
    <row r="23" spans="1:4" ht="15.5" x14ac:dyDescent="0.35">
      <c r="A23" s="31" t="s">
        <v>185</v>
      </c>
      <c r="B23" s="31"/>
      <c r="C23" s="31"/>
      <c r="D23" s="8">
        <f>SUM(D8:D15)</f>
        <v>22</v>
      </c>
    </row>
  </sheetData>
  <mergeCells count="3">
    <mergeCell ref="A23:C23"/>
    <mergeCell ref="A2:D2"/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0D762-D758-4E09-A9E4-FEA5D5E4D86E}">
  <dimension ref="A1:K167"/>
  <sheetViews>
    <sheetView workbookViewId="0">
      <selection activeCell="E3" sqref="E3"/>
    </sheetView>
  </sheetViews>
  <sheetFormatPr defaultRowHeight="14.5" x14ac:dyDescent="0.35"/>
  <cols>
    <col min="1" max="1" width="15" style="11" bestFit="1" customWidth="1"/>
    <col min="2" max="2" width="19.1796875" bestFit="1" customWidth="1"/>
    <col min="3" max="3" width="32.453125" bestFit="1" customWidth="1"/>
    <col min="4" max="4" width="11.1796875" bestFit="1" customWidth="1"/>
    <col min="5" max="5" width="10.81640625" bestFit="1" customWidth="1"/>
    <col min="6" max="6" width="12.453125" customWidth="1"/>
    <col min="7" max="7" width="10.26953125" bestFit="1" customWidth="1"/>
    <col min="8" max="8" width="10.81640625" bestFit="1" customWidth="1"/>
    <col min="9" max="9" width="10.1796875" bestFit="1" customWidth="1"/>
    <col min="10" max="10" width="11" bestFit="1" customWidth="1"/>
    <col min="11" max="11" width="9.7265625" bestFit="1" customWidth="1"/>
  </cols>
  <sheetData>
    <row r="1" spans="1:11" ht="15.5" x14ac:dyDescent="0.35">
      <c r="A1" s="32" t="s">
        <v>175</v>
      </c>
      <c r="B1" s="32"/>
      <c r="C1" s="32"/>
      <c r="D1" s="32"/>
      <c r="E1" s="32"/>
      <c r="F1" s="32"/>
      <c r="G1" s="32"/>
      <c r="H1" s="32"/>
      <c r="I1" s="32"/>
      <c r="J1" s="32"/>
      <c r="K1" s="32"/>
    </row>
    <row r="2" spans="1:11" ht="15.5" x14ac:dyDescent="0.35">
      <c r="A2" s="32" t="s">
        <v>176</v>
      </c>
      <c r="B2" s="32"/>
      <c r="C2" s="32"/>
      <c r="D2" s="32"/>
      <c r="E2" s="32"/>
      <c r="F2" s="32"/>
      <c r="G2" s="32"/>
      <c r="H2" s="32"/>
      <c r="I2" s="32"/>
      <c r="J2" s="32"/>
      <c r="K2" s="32"/>
    </row>
    <row r="3" spans="1:11" s="29" customFormat="1" ht="15" x14ac:dyDescent="0.35">
      <c r="A3" s="30" t="s">
        <v>194</v>
      </c>
      <c r="B3" s="30" t="s">
        <v>235</v>
      </c>
      <c r="C3" s="34" t="s">
        <v>195</v>
      </c>
      <c r="D3" s="34"/>
      <c r="E3" s="30" t="s">
        <v>234</v>
      </c>
      <c r="F3" s="34" t="s">
        <v>196</v>
      </c>
      <c r="G3" s="34"/>
      <c r="H3" s="30" t="str">
        <f>'[1]SEMESTER DATA'!E3</f>
        <v>2022-2023</v>
      </c>
      <c r="I3" s="34"/>
      <c r="J3" s="34"/>
      <c r="K3" s="34"/>
    </row>
    <row r="4" spans="1:11" s="29" customFormat="1" ht="15" x14ac:dyDescent="0.35">
      <c r="A4" s="34" t="s">
        <v>197</v>
      </c>
      <c r="B4" s="34"/>
      <c r="C4" s="34"/>
      <c r="D4" s="35" t="s">
        <v>198</v>
      </c>
      <c r="E4" s="36"/>
      <c r="F4" s="36"/>
      <c r="G4" s="36"/>
      <c r="H4" s="36"/>
      <c r="I4" s="36"/>
      <c r="J4" s="36"/>
      <c r="K4" s="36"/>
    </row>
    <row r="5" spans="1:11" ht="15" x14ac:dyDescent="0.35">
      <c r="A5" s="33" t="s">
        <v>199</v>
      </c>
      <c r="B5" s="33" t="s">
        <v>200</v>
      </c>
      <c r="C5" s="33" t="s">
        <v>201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  <c r="I5" s="2" t="s">
        <v>7</v>
      </c>
      <c r="J5" s="2" t="s">
        <v>8</v>
      </c>
      <c r="K5" s="2" t="s">
        <v>9</v>
      </c>
    </row>
    <row r="6" spans="1:11" ht="15.5" x14ac:dyDescent="0.35">
      <c r="A6" s="33"/>
      <c r="B6" s="33"/>
      <c r="C6" s="33"/>
      <c r="D6" s="9">
        <v>3</v>
      </c>
      <c r="E6" s="9">
        <v>3</v>
      </c>
      <c r="F6" s="9">
        <v>3</v>
      </c>
      <c r="G6" s="9">
        <v>3</v>
      </c>
      <c r="H6" s="9">
        <v>1.5</v>
      </c>
      <c r="I6" s="9">
        <v>1.5</v>
      </c>
      <c r="J6" s="9">
        <v>4</v>
      </c>
      <c r="K6" s="9">
        <v>3</v>
      </c>
    </row>
    <row r="7" spans="1:11" ht="15.5" x14ac:dyDescent="0.35">
      <c r="A7" s="10">
        <v>1</v>
      </c>
      <c r="B7" s="4">
        <v>3122225002001</v>
      </c>
      <c r="C7" s="1" t="s">
        <v>13</v>
      </c>
      <c r="D7" s="3" t="s">
        <v>14</v>
      </c>
      <c r="E7" s="3" t="s">
        <v>15</v>
      </c>
      <c r="F7" s="3" t="s">
        <v>15</v>
      </c>
      <c r="G7" s="3" t="s">
        <v>15</v>
      </c>
      <c r="H7" s="3" t="s">
        <v>16</v>
      </c>
      <c r="I7" s="3" t="s">
        <v>16</v>
      </c>
      <c r="J7" s="3" t="s">
        <v>15</v>
      </c>
      <c r="K7" s="3" t="s">
        <v>15</v>
      </c>
    </row>
    <row r="8" spans="1:11" ht="15.5" x14ac:dyDescent="0.35">
      <c r="A8" s="10">
        <v>2</v>
      </c>
      <c r="B8" s="4">
        <v>3122225002002</v>
      </c>
      <c r="C8" s="1" t="s">
        <v>17</v>
      </c>
      <c r="D8" s="3" t="s">
        <v>15</v>
      </c>
      <c r="E8" s="3" t="s">
        <v>15</v>
      </c>
      <c r="F8" s="3" t="s">
        <v>15</v>
      </c>
      <c r="G8" s="3" t="s">
        <v>14</v>
      </c>
      <c r="H8" s="3" t="s">
        <v>16</v>
      </c>
      <c r="I8" s="3" t="s">
        <v>16</v>
      </c>
      <c r="J8" s="3" t="s">
        <v>16</v>
      </c>
      <c r="K8" s="3" t="s">
        <v>15</v>
      </c>
    </row>
    <row r="9" spans="1:11" ht="15.5" x14ac:dyDescent="0.35">
      <c r="A9" s="10">
        <v>3</v>
      </c>
      <c r="B9" s="4">
        <v>3122225002003</v>
      </c>
      <c r="C9" s="1" t="s">
        <v>18</v>
      </c>
      <c r="D9" s="3" t="s">
        <v>15</v>
      </c>
      <c r="E9" s="3" t="s">
        <v>14</v>
      </c>
      <c r="F9" s="3" t="s">
        <v>14</v>
      </c>
      <c r="G9" s="3" t="s">
        <v>15</v>
      </c>
      <c r="H9" s="3" t="s">
        <v>16</v>
      </c>
      <c r="I9" s="3" t="s">
        <v>16</v>
      </c>
      <c r="J9" s="3" t="s">
        <v>14</v>
      </c>
      <c r="K9" s="3" t="s">
        <v>15</v>
      </c>
    </row>
    <row r="10" spans="1:11" ht="15.5" x14ac:dyDescent="0.35">
      <c r="A10" s="10">
        <v>4</v>
      </c>
      <c r="B10" s="4">
        <v>3122225002004</v>
      </c>
      <c r="C10" s="1" t="s">
        <v>19</v>
      </c>
      <c r="D10" s="3" t="s">
        <v>15</v>
      </c>
      <c r="E10" s="3" t="s">
        <v>15</v>
      </c>
      <c r="F10" s="3" t="s">
        <v>15</v>
      </c>
      <c r="G10" s="3" t="s">
        <v>11</v>
      </c>
      <c r="H10" s="3" t="s">
        <v>16</v>
      </c>
      <c r="I10" s="3" t="s">
        <v>16</v>
      </c>
      <c r="J10" s="3" t="s">
        <v>20</v>
      </c>
      <c r="K10" s="3" t="s">
        <v>15</v>
      </c>
    </row>
    <row r="11" spans="1:11" ht="15.5" x14ac:dyDescent="0.35">
      <c r="A11" s="10">
        <v>5</v>
      </c>
      <c r="B11" s="4">
        <v>3122225002005</v>
      </c>
      <c r="C11" s="1" t="s">
        <v>21</v>
      </c>
      <c r="D11" s="3" t="s">
        <v>15</v>
      </c>
      <c r="E11" s="3" t="s">
        <v>20</v>
      </c>
      <c r="F11" s="3" t="s">
        <v>20</v>
      </c>
      <c r="G11" s="3" t="s">
        <v>15</v>
      </c>
      <c r="H11" s="3" t="s">
        <v>16</v>
      </c>
      <c r="I11" s="3" t="s">
        <v>16</v>
      </c>
      <c r="J11" s="3" t="s">
        <v>15</v>
      </c>
      <c r="K11" s="3" t="s">
        <v>15</v>
      </c>
    </row>
    <row r="12" spans="1:11" ht="15.5" x14ac:dyDescent="0.35">
      <c r="A12" s="10">
        <v>6</v>
      </c>
      <c r="B12" s="4">
        <v>3122225002006</v>
      </c>
      <c r="C12" s="1" t="s">
        <v>22</v>
      </c>
      <c r="D12" s="3" t="s">
        <v>15</v>
      </c>
      <c r="E12" s="3" t="s">
        <v>20</v>
      </c>
      <c r="F12" s="3" t="s">
        <v>20</v>
      </c>
      <c r="G12" s="3" t="s">
        <v>15</v>
      </c>
      <c r="H12" s="3" t="s">
        <v>20</v>
      </c>
      <c r="I12" s="3" t="s">
        <v>16</v>
      </c>
      <c r="J12" s="3" t="s">
        <v>15</v>
      </c>
      <c r="K12" s="3" t="s">
        <v>15</v>
      </c>
    </row>
    <row r="13" spans="1:11" ht="15.5" x14ac:dyDescent="0.35">
      <c r="A13" s="10">
        <v>7</v>
      </c>
      <c r="B13" s="4">
        <v>3122225002007</v>
      </c>
      <c r="C13" s="1" t="s">
        <v>23</v>
      </c>
      <c r="D13" s="3" t="s">
        <v>15</v>
      </c>
      <c r="E13" s="3" t="s">
        <v>15</v>
      </c>
      <c r="F13" s="3" t="s">
        <v>15</v>
      </c>
      <c r="G13" s="3" t="s">
        <v>14</v>
      </c>
      <c r="H13" s="3" t="s">
        <v>16</v>
      </c>
      <c r="I13" s="3" t="s">
        <v>16</v>
      </c>
      <c r="J13" s="3" t="s">
        <v>14</v>
      </c>
      <c r="K13" s="3" t="s">
        <v>14</v>
      </c>
    </row>
    <row r="14" spans="1:11" ht="15.5" x14ac:dyDescent="0.35">
      <c r="A14" s="10">
        <v>8</v>
      </c>
      <c r="B14" s="4">
        <v>3122225002008</v>
      </c>
      <c r="C14" s="1" t="s">
        <v>24</v>
      </c>
      <c r="D14" s="3" t="s">
        <v>15</v>
      </c>
      <c r="E14" s="3" t="s">
        <v>15</v>
      </c>
      <c r="F14" s="3" t="s">
        <v>20</v>
      </c>
      <c r="G14" s="3" t="s">
        <v>15</v>
      </c>
      <c r="H14" s="3" t="s">
        <v>20</v>
      </c>
      <c r="I14" s="3" t="s">
        <v>16</v>
      </c>
      <c r="J14" s="3" t="s">
        <v>15</v>
      </c>
      <c r="K14" s="3" t="s">
        <v>16</v>
      </c>
    </row>
    <row r="15" spans="1:11" ht="15.5" x14ac:dyDescent="0.35">
      <c r="A15" s="10">
        <v>9</v>
      </c>
      <c r="B15" s="4">
        <v>3122225002009</v>
      </c>
      <c r="C15" s="1" t="s">
        <v>25</v>
      </c>
      <c r="D15" s="3" t="s">
        <v>15</v>
      </c>
      <c r="E15" s="3" t="s">
        <v>14</v>
      </c>
      <c r="F15" s="3" t="s">
        <v>14</v>
      </c>
      <c r="G15" s="3" t="s">
        <v>15</v>
      </c>
      <c r="H15" s="3" t="s">
        <v>20</v>
      </c>
      <c r="I15" s="3" t="s">
        <v>16</v>
      </c>
      <c r="J15" s="3" t="s">
        <v>15</v>
      </c>
      <c r="K15" s="3" t="s">
        <v>20</v>
      </c>
    </row>
    <row r="16" spans="1:11" ht="15.5" x14ac:dyDescent="0.35">
      <c r="A16" s="10">
        <v>10</v>
      </c>
      <c r="B16" s="4">
        <v>3122225002010</v>
      </c>
      <c r="C16" s="1" t="s">
        <v>26</v>
      </c>
      <c r="D16" s="3" t="s">
        <v>15</v>
      </c>
      <c r="E16" s="3" t="s">
        <v>15</v>
      </c>
      <c r="F16" s="3" t="s">
        <v>15</v>
      </c>
      <c r="G16" s="3" t="s">
        <v>15</v>
      </c>
      <c r="H16" s="3" t="s">
        <v>16</v>
      </c>
      <c r="I16" s="3" t="s">
        <v>16</v>
      </c>
      <c r="J16" s="3" t="s">
        <v>11</v>
      </c>
      <c r="K16" s="3" t="s">
        <v>15</v>
      </c>
    </row>
    <row r="17" spans="1:11" ht="15.5" x14ac:dyDescent="0.35">
      <c r="A17" s="10">
        <v>11</v>
      </c>
      <c r="B17" s="4">
        <v>3122225002011</v>
      </c>
      <c r="C17" s="1" t="s">
        <v>27</v>
      </c>
      <c r="D17" s="3" t="s">
        <v>28</v>
      </c>
      <c r="E17" s="3" t="s">
        <v>28</v>
      </c>
      <c r="F17" s="3" t="s">
        <v>28</v>
      </c>
      <c r="G17" s="3" t="s">
        <v>28</v>
      </c>
      <c r="H17" s="3" t="s">
        <v>28</v>
      </c>
      <c r="I17" s="3" t="s">
        <v>28</v>
      </c>
      <c r="J17" s="3" t="s">
        <v>28</v>
      </c>
      <c r="K17" s="3" t="s">
        <v>28</v>
      </c>
    </row>
    <row r="18" spans="1:11" ht="15.5" x14ac:dyDescent="0.35">
      <c r="A18" s="10">
        <v>12</v>
      </c>
      <c r="B18" s="4">
        <v>3122225002012</v>
      </c>
      <c r="C18" s="1" t="s">
        <v>29</v>
      </c>
      <c r="D18" s="3" t="s">
        <v>15</v>
      </c>
      <c r="E18" s="3" t="s">
        <v>11</v>
      </c>
      <c r="F18" s="3" t="s">
        <v>14</v>
      </c>
      <c r="G18" s="3" t="s">
        <v>15</v>
      </c>
      <c r="H18" s="3" t="s">
        <v>16</v>
      </c>
      <c r="I18" s="3" t="s">
        <v>16</v>
      </c>
      <c r="J18" s="3" t="s">
        <v>11</v>
      </c>
      <c r="K18" s="3" t="s">
        <v>14</v>
      </c>
    </row>
    <row r="19" spans="1:11" ht="15.5" x14ac:dyDescent="0.35">
      <c r="A19" s="10">
        <v>13</v>
      </c>
      <c r="B19" s="4">
        <v>3122225002013</v>
      </c>
      <c r="C19" s="1" t="s">
        <v>30</v>
      </c>
      <c r="D19" s="3" t="s">
        <v>15</v>
      </c>
      <c r="E19" s="3" t="s">
        <v>15</v>
      </c>
      <c r="F19" s="3" t="s">
        <v>20</v>
      </c>
      <c r="G19" s="3" t="s">
        <v>15</v>
      </c>
      <c r="H19" s="3" t="s">
        <v>16</v>
      </c>
      <c r="I19" s="3" t="s">
        <v>16</v>
      </c>
      <c r="J19" s="3" t="s">
        <v>15</v>
      </c>
      <c r="K19" s="3" t="s">
        <v>20</v>
      </c>
    </row>
    <row r="20" spans="1:11" ht="15.5" x14ac:dyDescent="0.35">
      <c r="A20" s="10">
        <v>14</v>
      </c>
      <c r="B20" s="4">
        <v>3122225002014</v>
      </c>
      <c r="C20" s="1" t="s">
        <v>31</v>
      </c>
      <c r="D20" s="3" t="s">
        <v>20</v>
      </c>
      <c r="E20" s="3" t="s">
        <v>15</v>
      </c>
      <c r="F20" s="3" t="s">
        <v>20</v>
      </c>
      <c r="G20" s="3" t="s">
        <v>15</v>
      </c>
      <c r="H20" s="3" t="s">
        <v>16</v>
      </c>
      <c r="I20" s="3" t="s">
        <v>16</v>
      </c>
      <c r="J20" s="3" t="s">
        <v>16</v>
      </c>
      <c r="K20" s="3" t="s">
        <v>20</v>
      </c>
    </row>
    <row r="21" spans="1:11" ht="15.5" x14ac:dyDescent="0.35">
      <c r="A21" s="10">
        <v>15</v>
      </c>
      <c r="B21" s="4">
        <v>3122225002015</v>
      </c>
      <c r="C21" s="1" t="s">
        <v>32</v>
      </c>
      <c r="D21" s="3" t="s">
        <v>15</v>
      </c>
      <c r="E21" s="3" t="s">
        <v>15</v>
      </c>
      <c r="F21" s="3" t="s">
        <v>15</v>
      </c>
      <c r="G21" s="3" t="s">
        <v>15</v>
      </c>
      <c r="H21" s="3" t="s">
        <v>16</v>
      </c>
      <c r="I21" s="3" t="s">
        <v>16</v>
      </c>
      <c r="J21" s="3" t="s">
        <v>15</v>
      </c>
      <c r="K21" s="3" t="s">
        <v>15</v>
      </c>
    </row>
    <row r="22" spans="1:11" ht="15.5" x14ac:dyDescent="0.35">
      <c r="A22" s="10">
        <v>16</v>
      </c>
      <c r="B22" s="4">
        <v>3122225002016</v>
      </c>
      <c r="C22" s="1" t="s">
        <v>33</v>
      </c>
      <c r="D22" s="3" t="s">
        <v>20</v>
      </c>
      <c r="E22" s="3" t="s">
        <v>15</v>
      </c>
      <c r="F22" s="3" t="s">
        <v>15</v>
      </c>
      <c r="G22" s="3" t="s">
        <v>15</v>
      </c>
      <c r="H22" s="3" t="s">
        <v>16</v>
      </c>
      <c r="I22" s="3" t="s">
        <v>16</v>
      </c>
      <c r="J22" s="3" t="s">
        <v>15</v>
      </c>
      <c r="K22" s="3" t="s">
        <v>15</v>
      </c>
    </row>
    <row r="23" spans="1:11" ht="15.5" x14ac:dyDescent="0.35">
      <c r="A23" s="10">
        <v>17</v>
      </c>
      <c r="B23" s="4">
        <v>3122225002017</v>
      </c>
      <c r="C23" s="1" t="s">
        <v>34</v>
      </c>
      <c r="D23" s="3" t="s">
        <v>14</v>
      </c>
      <c r="E23" s="3" t="s">
        <v>15</v>
      </c>
      <c r="F23" s="3" t="s">
        <v>11</v>
      </c>
      <c r="G23" s="3" t="s">
        <v>11</v>
      </c>
      <c r="H23" s="3" t="s">
        <v>20</v>
      </c>
      <c r="I23" s="3" t="s">
        <v>16</v>
      </c>
      <c r="J23" s="3" t="s">
        <v>14</v>
      </c>
      <c r="K23" s="3" t="s">
        <v>15</v>
      </c>
    </row>
    <row r="24" spans="1:11" ht="15.5" x14ac:dyDescent="0.35">
      <c r="A24" s="10">
        <v>18</v>
      </c>
      <c r="B24" s="4">
        <v>3122225002018</v>
      </c>
      <c r="C24" s="1" t="s">
        <v>35</v>
      </c>
      <c r="D24" s="3" t="s">
        <v>15</v>
      </c>
      <c r="E24" s="3" t="s">
        <v>15</v>
      </c>
      <c r="F24" s="3" t="s">
        <v>14</v>
      </c>
      <c r="G24" s="3" t="s">
        <v>11</v>
      </c>
      <c r="H24" s="3" t="s">
        <v>16</v>
      </c>
      <c r="I24" s="3" t="s">
        <v>16</v>
      </c>
      <c r="J24" s="3" t="s">
        <v>14</v>
      </c>
      <c r="K24" s="3" t="s">
        <v>14</v>
      </c>
    </row>
    <row r="25" spans="1:11" ht="15.5" x14ac:dyDescent="0.35">
      <c r="A25" s="10">
        <v>19</v>
      </c>
      <c r="B25" s="4">
        <v>3122225002019</v>
      </c>
      <c r="C25" s="1" t="s">
        <v>36</v>
      </c>
      <c r="D25" s="3" t="s">
        <v>20</v>
      </c>
      <c r="E25" s="3" t="s">
        <v>15</v>
      </c>
      <c r="F25" s="3" t="s">
        <v>15</v>
      </c>
      <c r="G25" s="3" t="s">
        <v>15</v>
      </c>
      <c r="H25" s="3" t="s">
        <v>16</v>
      </c>
      <c r="I25" s="3" t="s">
        <v>16</v>
      </c>
      <c r="J25" s="3" t="s">
        <v>15</v>
      </c>
      <c r="K25" s="3" t="s">
        <v>20</v>
      </c>
    </row>
    <row r="26" spans="1:11" ht="15.5" x14ac:dyDescent="0.35">
      <c r="A26" s="10">
        <v>20</v>
      </c>
      <c r="B26" s="4">
        <v>3122225002020</v>
      </c>
      <c r="C26" s="1" t="s">
        <v>37</v>
      </c>
      <c r="D26" s="3" t="s">
        <v>14</v>
      </c>
      <c r="E26" s="3" t="s">
        <v>15</v>
      </c>
      <c r="F26" s="3" t="s">
        <v>14</v>
      </c>
      <c r="G26" s="3" t="s">
        <v>16</v>
      </c>
      <c r="H26" s="3" t="s">
        <v>20</v>
      </c>
      <c r="I26" s="3" t="s">
        <v>16</v>
      </c>
      <c r="J26" s="3" t="s">
        <v>14</v>
      </c>
      <c r="K26" s="3" t="s">
        <v>15</v>
      </c>
    </row>
    <row r="27" spans="1:11" ht="15.5" x14ac:dyDescent="0.35">
      <c r="A27" s="10">
        <v>21</v>
      </c>
      <c r="B27" s="4">
        <v>3122225002021</v>
      </c>
      <c r="C27" s="1" t="s">
        <v>38</v>
      </c>
      <c r="D27" s="3" t="s">
        <v>16</v>
      </c>
      <c r="E27" s="3" t="s">
        <v>14</v>
      </c>
      <c r="F27" s="3" t="s">
        <v>15</v>
      </c>
      <c r="G27" s="3" t="s">
        <v>20</v>
      </c>
      <c r="H27" s="3" t="s">
        <v>16</v>
      </c>
      <c r="I27" s="3" t="s">
        <v>16</v>
      </c>
      <c r="J27" s="3" t="s">
        <v>15</v>
      </c>
      <c r="K27" s="3" t="s">
        <v>20</v>
      </c>
    </row>
    <row r="28" spans="1:11" ht="15.5" x14ac:dyDescent="0.35">
      <c r="A28" s="10">
        <v>22</v>
      </c>
      <c r="B28" s="4">
        <v>3122225002022</v>
      </c>
      <c r="C28" s="1" t="s">
        <v>39</v>
      </c>
      <c r="D28" s="3" t="s">
        <v>14</v>
      </c>
      <c r="E28" s="3" t="s">
        <v>14</v>
      </c>
      <c r="F28" s="3" t="s">
        <v>14</v>
      </c>
      <c r="G28" s="3" t="s">
        <v>14</v>
      </c>
      <c r="H28" s="3" t="s">
        <v>20</v>
      </c>
      <c r="I28" s="3" t="s">
        <v>16</v>
      </c>
      <c r="J28" s="3" t="s">
        <v>10</v>
      </c>
      <c r="K28" s="3" t="s">
        <v>15</v>
      </c>
    </row>
    <row r="29" spans="1:11" ht="15.5" x14ac:dyDescent="0.35">
      <c r="A29" s="10">
        <v>23</v>
      </c>
      <c r="B29" s="4">
        <v>3122225002023</v>
      </c>
      <c r="C29" s="1" t="s">
        <v>40</v>
      </c>
      <c r="D29" s="3" t="s">
        <v>14</v>
      </c>
      <c r="E29" s="3" t="s">
        <v>14</v>
      </c>
      <c r="F29" s="3" t="s">
        <v>10</v>
      </c>
      <c r="G29" s="3" t="s">
        <v>14</v>
      </c>
      <c r="H29" s="3" t="s">
        <v>20</v>
      </c>
      <c r="I29" s="3" t="s">
        <v>16</v>
      </c>
      <c r="J29" s="3" t="s">
        <v>14</v>
      </c>
      <c r="K29" s="3" t="s">
        <v>11</v>
      </c>
    </row>
    <row r="30" spans="1:11" ht="15.5" x14ac:dyDescent="0.35">
      <c r="A30" s="10">
        <v>24</v>
      </c>
      <c r="B30" s="4">
        <v>3122225002024</v>
      </c>
      <c r="C30" s="1" t="s">
        <v>41</v>
      </c>
      <c r="D30" s="3" t="s">
        <v>20</v>
      </c>
      <c r="E30" s="3" t="s">
        <v>15</v>
      </c>
      <c r="F30" s="3" t="s">
        <v>15</v>
      </c>
      <c r="G30" s="3" t="s">
        <v>15</v>
      </c>
      <c r="H30" s="3" t="s">
        <v>16</v>
      </c>
      <c r="I30" s="3" t="s">
        <v>16</v>
      </c>
      <c r="J30" s="3" t="s">
        <v>15</v>
      </c>
      <c r="K30" s="3" t="s">
        <v>15</v>
      </c>
    </row>
    <row r="31" spans="1:11" ht="15.5" x14ac:dyDescent="0.35">
      <c r="A31" s="10">
        <v>25</v>
      </c>
      <c r="B31" s="4">
        <v>3122225002025</v>
      </c>
      <c r="C31" s="1" t="s">
        <v>42</v>
      </c>
      <c r="D31" s="3" t="s">
        <v>11</v>
      </c>
      <c r="E31" s="3" t="s">
        <v>14</v>
      </c>
      <c r="F31" s="3" t="s">
        <v>10</v>
      </c>
      <c r="G31" s="3" t="s">
        <v>11</v>
      </c>
      <c r="H31" s="3" t="s">
        <v>15</v>
      </c>
      <c r="I31" s="3" t="s">
        <v>16</v>
      </c>
      <c r="J31" s="3" t="s">
        <v>14</v>
      </c>
      <c r="K31" s="3" t="s">
        <v>14</v>
      </c>
    </row>
    <row r="32" spans="1:11" ht="15.5" x14ac:dyDescent="0.35">
      <c r="A32" s="10">
        <v>26</v>
      </c>
      <c r="B32" s="4">
        <v>3122225002026</v>
      </c>
      <c r="C32" s="1" t="s">
        <v>43</v>
      </c>
      <c r="D32" s="3" t="s">
        <v>15</v>
      </c>
      <c r="E32" s="3" t="s">
        <v>15</v>
      </c>
      <c r="F32" s="3" t="s">
        <v>15</v>
      </c>
      <c r="G32" s="3" t="s">
        <v>15</v>
      </c>
      <c r="H32" s="3" t="s">
        <v>16</v>
      </c>
      <c r="I32" s="3" t="s">
        <v>16</v>
      </c>
      <c r="J32" s="3" t="s">
        <v>15</v>
      </c>
      <c r="K32" s="3" t="s">
        <v>14</v>
      </c>
    </row>
    <row r="33" spans="1:11" ht="15.5" x14ac:dyDescent="0.35">
      <c r="A33" s="10">
        <v>27</v>
      </c>
      <c r="B33" s="4">
        <v>3122225002027</v>
      </c>
      <c r="C33" s="1" t="s">
        <v>44</v>
      </c>
      <c r="D33" s="3" t="s">
        <v>14</v>
      </c>
      <c r="E33" s="3" t="s">
        <v>15</v>
      </c>
      <c r="F33" s="3" t="s">
        <v>15</v>
      </c>
      <c r="G33" s="3" t="s">
        <v>15</v>
      </c>
      <c r="H33" s="3" t="s">
        <v>16</v>
      </c>
      <c r="I33" s="3" t="s">
        <v>20</v>
      </c>
      <c r="J33" s="3" t="s">
        <v>15</v>
      </c>
      <c r="K33" s="3" t="s">
        <v>14</v>
      </c>
    </row>
    <row r="34" spans="1:11" ht="15.5" x14ac:dyDescent="0.35">
      <c r="A34" s="10">
        <v>28</v>
      </c>
      <c r="B34" s="4">
        <v>3122225002028</v>
      </c>
      <c r="C34" s="1" t="s">
        <v>45</v>
      </c>
      <c r="D34" s="3" t="s">
        <v>20</v>
      </c>
      <c r="E34" s="3" t="s">
        <v>15</v>
      </c>
      <c r="F34" s="3" t="s">
        <v>15</v>
      </c>
      <c r="G34" s="3" t="s">
        <v>15</v>
      </c>
      <c r="H34" s="3" t="s">
        <v>16</v>
      </c>
      <c r="I34" s="3" t="s">
        <v>16</v>
      </c>
      <c r="J34" s="3" t="s">
        <v>15</v>
      </c>
      <c r="K34" s="3" t="s">
        <v>20</v>
      </c>
    </row>
    <row r="35" spans="1:11" ht="15.5" x14ac:dyDescent="0.35">
      <c r="A35" s="10">
        <v>29</v>
      </c>
      <c r="B35" s="4">
        <v>3122225002029</v>
      </c>
      <c r="C35" s="1" t="s">
        <v>46</v>
      </c>
      <c r="D35" s="3" t="s">
        <v>15</v>
      </c>
      <c r="E35" s="3" t="s">
        <v>15</v>
      </c>
      <c r="F35" s="3" t="s">
        <v>20</v>
      </c>
      <c r="G35" s="3" t="s">
        <v>15</v>
      </c>
      <c r="H35" s="3" t="s">
        <v>16</v>
      </c>
      <c r="I35" s="3" t="s">
        <v>16</v>
      </c>
      <c r="J35" s="3" t="s">
        <v>16</v>
      </c>
      <c r="K35" s="3" t="s">
        <v>20</v>
      </c>
    </row>
    <row r="36" spans="1:11" ht="15.5" x14ac:dyDescent="0.35">
      <c r="A36" s="10">
        <v>30</v>
      </c>
      <c r="B36" s="4">
        <v>3122225002030</v>
      </c>
      <c r="C36" s="1" t="s">
        <v>47</v>
      </c>
      <c r="D36" s="3" t="s">
        <v>14</v>
      </c>
      <c r="E36" s="3" t="s">
        <v>14</v>
      </c>
      <c r="F36" s="3" t="s">
        <v>11</v>
      </c>
      <c r="G36" s="3" t="s">
        <v>14</v>
      </c>
      <c r="H36" s="3" t="s">
        <v>16</v>
      </c>
      <c r="I36" s="3" t="s">
        <v>16</v>
      </c>
      <c r="J36" s="3" t="s">
        <v>10</v>
      </c>
      <c r="K36" s="3" t="s">
        <v>15</v>
      </c>
    </row>
    <row r="37" spans="1:11" ht="15.5" x14ac:dyDescent="0.35">
      <c r="A37" s="10">
        <v>31</v>
      </c>
      <c r="B37" s="4">
        <v>3122225002031</v>
      </c>
      <c r="C37" s="1" t="s">
        <v>48</v>
      </c>
      <c r="D37" s="3" t="s">
        <v>16</v>
      </c>
      <c r="E37" s="3" t="s">
        <v>15</v>
      </c>
      <c r="F37" s="3" t="s">
        <v>15</v>
      </c>
      <c r="G37" s="3" t="s">
        <v>15</v>
      </c>
      <c r="H37" s="3" t="s">
        <v>16</v>
      </c>
      <c r="I37" s="3" t="s">
        <v>16</v>
      </c>
      <c r="J37" s="3" t="s">
        <v>20</v>
      </c>
      <c r="K37" s="3" t="s">
        <v>20</v>
      </c>
    </row>
    <row r="38" spans="1:11" ht="15.5" x14ac:dyDescent="0.35">
      <c r="A38" s="10">
        <v>32</v>
      </c>
      <c r="B38" s="4">
        <v>3122225002032</v>
      </c>
      <c r="C38" s="1" t="s">
        <v>49</v>
      </c>
      <c r="D38" s="3" t="s">
        <v>15</v>
      </c>
      <c r="E38" s="3" t="s">
        <v>20</v>
      </c>
      <c r="F38" s="3" t="s">
        <v>20</v>
      </c>
      <c r="G38" s="3" t="s">
        <v>20</v>
      </c>
      <c r="H38" s="3" t="s">
        <v>16</v>
      </c>
      <c r="I38" s="3" t="s">
        <v>16</v>
      </c>
      <c r="J38" s="3" t="s">
        <v>15</v>
      </c>
      <c r="K38" s="3" t="s">
        <v>15</v>
      </c>
    </row>
    <row r="39" spans="1:11" ht="15.5" x14ac:dyDescent="0.35">
      <c r="A39" s="10">
        <v>33</v>
      </c>
      <c r="B39" s="4">
        <v>3122225002033</v>
      </c>
      <c r="C39" s="1" t="s">
        <v>50</v>
      </c>
      <c r="D39" s="3" t="s">
        <v>15</v>
      </c>
      <c r="E39" s="3" t="s">
        <v>14</v>
      </c>
      <c r="F39" s="3" t="s">
        <v>16</v>
      </c>
      <c r="G39" s="3" t="s">
        <v>14</v>
      </c>
      <c r="H39" s="3" t="s">
        <v>16</v>
      </c>
      <c r="I39" s="3" t="s">
        <v>16</v>
      </c>
      <c r="J39" s="3" t="s">
        <v>20</v>
      </c>
      <c r="K39" s="3" t="s">
        <v>15</v>
      </c>
    </row>
    <row r="40" spans="1:11" ht="15.5" x14ac:dyDescent="0.35">
      <c r="A40" s="10">
        <v>34</v>
      </c>
      <c r="B40" s="4">
        <v>3122225002034</v>
      </c>
      <c r="C40" s="1" t="s">
        <v>51</v>
      </c>
      <c r="D40" s="3" t="s">
        <v>15</v>
      </c>
      <c r="E40" s="3" t="s">
        <v>15</v>
      </c>
      <c r="F40" s="3" t="s">
        <v>20</v>
      </c>
      <c r="G40" s="3" t="s">
        <v>15</v>
      </c>
      <c r="H40" s="3" t="s">
        <v>16</v>
      </c>
      <c r="I40" s="3" t="s">
        <v>16</v>
      </c>
      <c r="J40" s="3" t="s">
        <v>15</v>
      </c>
      <c r="K40" s="3" t="s">
        <v>15</v>
      </c>
    </row>
    <row r="41" spans="1:11" ht="15.5" x14ac:dyDescent="0.35">
      <c r="A41" s="10">
        <v>35</v>
      </c>
      <c r="B41" s="4">
        <v>3122225002035</v>
      </c>
      <c r="C41" s="1" t="s">
        <v>52</v>
      </c>
      <c r="D41" s="3" t="s">
        <v>10</v>
      </c>
      <c r="E41" s="3" t="s">
        <v>11</v>
      </c>
      <c r="F41" s="3" t="s">
        <v>10</v>
      </c>
      <c r="G41" s="3" t="s">
        <v>11</v>
      </c>
      <c r="H41" s="3" t="s">
        <v>14</v>
      </c>
      <c r="I41" s="3" t="s">
        <v>20</v>
      </c>
      <c r="J41" s="3" t="s">
        <v>10</v>
      </c>
      <c r="K41" s="3" t="s">
        <v>14</v>
      </c>
    </row>
    <row r="42" spans="1:11" ht="15.5" x14ac:dyDescent="0.35">
      <c r="A42" s="10">
        <v>36</v>
      </c>
      <c r="B42" s="4">
        <v>3122225002036</v>
      </c>
      <c r="C42" s="1" t="s">
        <v>53</v>
      </c>
      <c r="D42" s="3" t="s">
        <v>15</v>
      </c>
      <c r="E42" s="3" t="s">
        <v>15</v>
      </c>
      <c r="F42" s="3" t="s">
        <v>15</v>
      </c>
      <c r="G42" s="3" t="s">
        <v>15</v>
      </c>
      <c r="H42" s="3" t="s">
        <v>16</v>
      </c>
      <c r="I42" s="3" t="s">
        <v>16</v>
      </c>
      <c r="J42" s="3" t="s">
        <v>15</v>
      </c>
      <c r="K42" s="3" t="s">
        <v>14</v>
      </c>
    </row>
    <row r="43" spans="1:11" ht="15.5" x14ac:dyDescent="0.35">
      <c r="A43" s="10">
        <v>37</v>
      </c>
      <c r="B43" s="4">
        <v>3122225002037</v>
      </c>
      <c r="C43" s="1" t="s">
        <v>54</v>
      </c>
      <c r="D43" s="3" t="s">
        <v>15</v>
      </c>
      <c r="E43" s="3" t="s">
        <v>14</v>
      </c>
      <c r="F43" s="3" t="s">
        <v>15</v>
      </c>
      <c r="G43" s="3" t="s">
        <v>14</v>
      </c>
      <c r="H43" s="3" t="s">
        <v>16</v>
      </c>
      <c r="I43" s="3" t="s">
        <v>16</v>
      </c>
      <c r="J43" s="3" t="s">
        <v>15</v>
      </c>
      <c r="K43" s="3" t="s">
        <v>15</v>
      </c>
    </row>
    <row r="44" spans="1:11" ht="15.5" x14ac:dyDescent="0.35">
      <c r="A44" s="10">
        <v>38</v>
      </c>
      <c r="B44" s="4">
        <v>3122225002038</v>
      </c>
      <c r="C44" s="1" t="s">
        <v>55</v>
      </c>
      <c r="D44" s="3" t="s">
        <v>15</v>
      </c>
      <c r="E44" s="3" t="s">
        <v>14</v>
      </c>
      <c r="F44" s="3" t="s">
        <v>15</v>
      </c>
      <c r="G44" s="3" t="s">
        <v>15</v>
      </c>
      <c r="H44" s="3" t="s">
        <v>16</v>
      </c>
      <c r="I44" s="3" t="s">
        <v>16</v>
      </c>
      <c r="J44" s="3" t="s">
        <v>15</v>
      </c>
      <c r="K44" s="3" t="s">
        <v>15</v>
      </c>
    </row>
    <row r="45" spans="1:11" ht="15.5" x14ac:dyDescent="0.35">
      <c r="A45" s="10">
        <v>39</v>
      </c>
      <c r="B45" s="4">
        <v>3122225002039</v>
      </c>
      <c r="C45" s="1" t="s">
        <v>56</v>
      </c>
      <c r="D45" s="3" t="s">
        <v>15</v>
      </c>
      <c r="E45" s="3" t="s">
        <v>14</v>
      </c>
      <c r="F45" s="3" t="s">
        <v>15</v>
      </c>
      <c r="G45" s="3" t="s">
        <v>20</v>
      </c>
      <c r="H45" s="3" t="s">
        <v>16</v>
      </c>
      <c r="I45" s="3" t="s">
        <v>16</v>
      </c>
      <c r="J45" s="3" t="s">
        <v>15</v>
      </c>
      <c r="K45" s="3" t="s">
        <v>14</v>
      </c>
    </row>
    <row r="46" spans="1:11" ht="15.5" x14ac:dyDescent="0.35">
      <c r="A46" s="10">
        <v>40</v>
      </c>
      <c r="B46" s="4">
        <v>3122225002040</v>
      </c>
      <c r="C46" s="1" t="s">
        <v>57</v>
      </c>
      <c r="D46" s="3" t="s">
        <v>20</v>
      </c>
      <c r="E46" s="3" t="s">
        <v>15</v>
      </c>
      <c r="F46" s="3" t="s">
        <v>20</v>
      </c>
      <c r="G46" s="3" t="s">
        <v>20</v>
      </c>
      <c r="H46" s="3" t="s">
        <v>16</v>
      </c>
      <c r="I46" s="3" t="s">
        <v>16</v>
      </c>
      <c r="J46" s="3" t="s">
        <v>20</v>
      </c>
      <c r="K46" s="3" t="s">
        <v>20</v>
      </c>
    </row>
    <row r="47" spans="1:11" ht="15.5" x14ac:dyDescent="0.35">
      <c r="A47" s="10">
        <v>41</v>
      </c>
      <c r="B47" s="4">
        <v>3122225002041</v>
      </c>
      <c r="C47" s="1" t="s">
        <v>58</v>
      </c>
      <c r="D47" s="3" t="s">
        <v>20</v>
      </c>
      <c r="E47" s="3" t="s">
        <v>15</v>
      </c>
      <c r="F47" s="3" t="s">
        <v>15</v>
      </c>
      <c r="G47" s="3" t="s">
        <v>15</v>
      </c>
      <c r="H47" s="3" t="s">
        <v>16</v>
      </c>
      <c r="I47" s="3" t="s">
        <v>16</v>
      </c>
      <c r="J47" s="3" t="s">
        <v>14</v>
      </c>
      <c r="K47" s="3" t="s">
        <v>15</v>
      </c>
    </row>
    <row r="48" spans="1:11" ht="15.5" x14ac:dyDescent="0.35">
      <c r="A48" s="10">
        <v>42</v>
      </c>
      <c r="B48" s="4">
        <v>3122225002042</v>
      </c>
      <c r="C48" s="1" t="s">
        <v>59</v>
      </c>
      <c r="D48" s="3" t="s">
        <v>20</v>
      </c>
      <c r="E48" s="3" t="s">
        <v>16</v>
      </c>
      <c r="F48" s="3" t="s">
        <v>15</v>
      </c>
      <c r="G48" s="3" t="s">
        <v>15</v>
      </c>
      <c r="H48" s="3" t="s">
        <v>16</v>
      </c>
      <c r="I48" s="3" t="s">
        <v>16</v>
      </c>
      <c r="J48" s="3" t="s">
        <v>14</v>
      </c>
      <c r="K48" s="3" t="s">
        <v>20</v>
      </c>
    </row>
    <row r="49" spans="1:11" ht="15.5" x14ac:dyDescent="0.35">
      <c r="A49" s="10">
        <v>43</v>
      </c>
      <c r="B49" s="4">
        <v>3122225002043</v>
      </c>
      <c r="C49" s="1" t="s">
        <v>60</v>
      </c>
      <c r="D49" s="3" t="s">
        <v>20</v>
      </c>
      <c r="E49" s="3" t="s">
        <v>15</v>
      </c>
      <c r="F49" s="3" t="s">
        <v>15</v>
      </c>
      <c r="G49" s="3" t="s">
        <v>15</v>
      </c>
      <c r="H49" s="3" t="s">
        <v>16</v>
      </c>
      <c r="I49" s="3" t="s">
        <v>16</v>
      </c>
      <c r="J49" s="3" t="s">
        <v>14</v>
      </c>
      <c r="K49" s="3" t="s">
        <v>15</v>
      </c>
    </row>
    <row r="50" spans="1:11" ht="15.5" x14ac:dyDescent="0.35">
      <c r="A50" s="10">
        <v>44</v>
      </c>
      <c r="B50" s="4">
        <v>3122225002044</v>
      </c>
      <c r="C50" s="1" t="s">
        <v>61</v>
      </c>
      <c r="D50" s="3" t="s">
        <v>12</v>
      </c>
      <c r="E50" s="3" t="s">
        <v>15</v>
      </c>
      <c r="F50" s="3" t="s">
        <v>11</v>
      </c>
      <c r="G50" s="3" t="s">
        <v>11</v>
      </c>
      <c r="H50" s="3" t="s">
        <v>15</v>
      </c>
      <c r="I50" s="3" t="s">
        <v>16</v>
      </c>
      <c r="J50" s="3" t="s">
        <v>11</v>
      </c>
      <c r="K50" s="3" t="s">
        <v>11</v>
      </c>
    </row>
    <row r="51" spans="1:11" ht="15.5" x14ac:dyDescent="0.35">
      <c r="A51" s="10">
        <v>45</v>
      </c>
      <c r="B51" s="4">
        <v>3122225002045</v>
      </c>
      <c r="C51" s="1" t="s">
        <v>62</v>
      </c>
      <c r="D51" s="3" t="s">
        <v>14</v>
      </c>
      <c r="E51" s="3" t="s">
        <v>14</v>
      </c>
      <c r="F51" s="3" t="s">
        <v>11</v>
      </c>
      <c r="G51" s="3" t="s">
        <v>14</v>
      </c>
      <c r="H51" s="3" t="s">
        <v>15</v>
      </c>
      <c r="I51" s="3" t="s">
        <v>16</v>
      </c>
      <c r="J51" s="3" t="s">
        <v>10</v>
      </c>
      <c r="K51" s="3" t="s">
        <v>11</v>
      </c>
    </row>
    <row r="52" spans="1:11" ht="15.5" x14ac:dyDescent="0.35">
      <c r="A52" s="10">
        <v>46</v>
      </c>
      <c r="B52" s="4">
        <v>3122225002046</v>
      </c>
      <c r="C52" s="1" t="s">
        <v>63</v>
      </c>
      <c r="D52" s="3" t="s">
        <v>15</v>
      </c>
      <c r="E52" s="3" t="s">
        <v>15</v>
      </c>
      <c r="F52" s="3" t="s">
        <v>15</v>
      </c>
      <c r="G52" s="3" t="s">
        <v>15</v>
      </c>
      <c r="H52" s="3" t="s">
        <v>16</v>
      </c>
      <c r="I52" s="3" t="s">
        <v>16</v>
      </c>
      <c r="J52" s="3" t="s">
        <v>10</v>
      </c>
      <c r="K52" s="3" t="s">
        <v>15</v>
      </c>
    </row>
    <row r="53" spans="1:11" ht="15.5" x14ac:dyDescent="0.35">
      <c r="A53" s="10">
        <v>47</v>
      </c>
      <c r="B53" s="4">
        <v>3122225002047</v>
      </c>
      <c r="C53" s="1" t="s">
        <v>64</v>
      </c>
      <c r="D53" s="3" t="s">
        <v>14</v>
      </c>
      <c r="E53" s="3" t="s">
        <v>15</v>
      </c>
      <c r="F53" s="3" t="s">
        <v>14</v>
      </c>
      <c r="G53" s="3" t="s">
        <v>20</v>
      </c>
      <c r="H53" s="3" t="s">
        <v>20</v>
      </c>
      <c r="I53" s="3" t="s">
        <v>16</v>
      </c>
      <c r="J53" s="3" t="s">
        <v>15</v>
      </c>
      <c r="K53" s="3" t="s">
        <v>20</v>
      </c>
    </row>
    <row r="54" spans="1:11" ht="15.5" x14ac:dyDescent="0.35">
      <c r="A54" s="10">
        <v>48</v>
      </c>
      <c r="B54" s="4">
        <v>3122225002048</v>
      </c>
      <c r="C54" s="1" t="s">
        <v>65</v>
      </c>
      <c r="D54" s="3" t="s">
        <v>16</v>
      </c>
      <c r="E54" s="3" t="s">
        <v>15</v>
      </c>
      <c r="F54" s="3" t="s">
        <v>15</v>
      </c>
      <c r="G54" s="3" t="s">
        <v>20</v>
      </c>
      <c r="H54" s="3" t="s">
        <v>16</v>
      </c>
      <c r="I54" s="3" t="s">
        <v>16</v>
      </c>
      <c r="J54" s="3" t="s">
        <v>20</v>
      </c>
      <c r="K54" s="3" t="s">
        <v>15</v>
      </c>
    </row>
    <row r="55" spans="1:11" ht="15.5" x14ac:dyDescent="0.35">
      <c r="A55" s="10">
        <v>49</v>
      </c>
      <c r="B55" s="4">
        <v>3122225002049</v>
      </c>
      <c r="C55" s="1" t="s">
        <v>66</v>
      </c>
      <c r="D55" s="3" t="s">
        <v>15</v>
      </c>
      <c r="E55" s="3" t="s">
        <v>15</v>
      </c>
      <c r="F55" s="3" t="s">
        <v>15</v>
      </c>
      <c r="G55" s="3" t="s">
        <v>20</v>
      </c>
      <c r="H55" s="3" t="s">
        <v>20</v>
      </c>
      <c r="I55" s="3" t="s">
        <v>16</v>
      </c>
      <c r="J55" s="3" t="s">
        <v>14</v>
      </c>
      <c r="K55" s="3" t="s">
        <v>14</v>
      </c>
    </row>
    <row r="56" spans="1:11" ht="15.5" x14ac:dyDescent="0.35">
      <c r="A56" s="10">
        <v>50</v>
      </c>
      <c r="B56" s="4">
        <v>3122225002050</v>
      </c>
      <c r="C56" s="1" t="s">
        <v>67</v>
      </c>
      <c r="D56" s="3" t="s">
        <v>15</v>
      </c>
      <c r="E56" s="3" t="s">
        <v>15</v>
      </c>
      <c r="F56" s="3" t="s">
        <v>15</v>
      </c>
      <c r="G56" s="3" t="s">
        <v>15</v>
      </c>
      <c r="H56" s="3" t="s">
        <v>20</v>
      </c>
      <c r="I56" s="3" t="s">
        <v>16</v>
      </c>
      <c r="J56" s="3" t="s">
        <v>15</v>
      </c>
      <c r="K56" s="3" t="s">
        <v>15</v>
      </c>
    </row>
    <row r="57" spans="1:11" ht="15.5" x14ac:dyDescent="0.35">
      <c r="A57" s="10">
        <v>51</v>
      </c>
      <c r="B57" s="4">
        <v>3122225002051</v>
      </c>
      <c r="C57" s="1" t="s">
        <v>68</v>
      </c>
      <c r="D57" s="3" t="s">
        <v>15</v>
      </c>
      <c r="E57" s="3" t="s">
        <v>15</v>
      </c>
      <c r="F57" s="3" t="s">
        <v>11</v>
      </c>
      <c r="G57" s="3" t="s">
        <v>20</v>
      </c>
      <c r="H57" s="3" t="s">
        <v>16</v>
      </c>
      <c r="I57" s="3" t="s">
        <v>16</v>
      </c>
      <c r="J57" s="3" t="s">
        <v>15</v>
      </c>
      <c r="K57" s="3" t="s">
        <v>15</v>
      </c>
    </row>
    <row r="58" spans="1:11" ht="15.5" x14ac:dyDescent="0.35">
      <c r="A58" s="10">
        <v>52</v>
      </c>
      <c r="B58" s="4">
        <v>3122225002052</v>
      </c>
      <c r="C58" s="1" t="s">
        <v>69</v>
      </c>
      <c r="D58" s="3" t="s">
        <v>15</v>
      </c>
      <c r="E58" s="3" t="s">
        <v>15</v>
      </c>
      <c r="F58" s="3" t="s">
        <v>15</v>
      </c>
      <c r="G58" s="3" t="s">
        <v>15</v>
      </c>
      <c r="H58" s="3" t="s">
        <v>16</v>
      </c>
      <c r="I58" s="3" t="s">
        <v>16</v>
      </c>
      <c r="J58" s="3" t="s">
        <v>15</v>
      </c>
      <c r="K58" s="3" t="s">
        <v>15</v>
      </c>
    </row>
    <row r="59" spans="1:11" ht="15.5" x14ac:dyDescent="0.35">
      <c r="A59" s="10">
        <v>53</v>
      </c>
      <c r="B59" s="4">
        <v>3122225002053</v>
      </c>
      <c r="C59" s="1" t="s">
        <v>70</v>
      </c>
      <c r="D59" s="3" t="s">
        <v>20</v>
      </c>
      <c r="E59" s="3" t="s">
        <v>15</v>
      </c>
      <c r="F59" s="3" t="s">
        <v>15</v>
      </c>
      <c r="G59" s="3" t="s">
        <v>15</v>
      </c>
      <c r="H59" s="3" t="s">
        <v>16</v>
      </c>
      <c r="I59" s="3" t="s">
        <v>16</v>
      </c>
      <c r="J59" s="3" t="s">
        <v>20</v>
      </c>
      <c r="K59" s="3" t="s">
        <v>20</v>
      </c>
    </row>
    <row r="60" spans="1:11" ht="15.5" x14ac:dyDescent="0.35">
      <c r="A60" s="10">
        <v>54</v>
      </c>
      <c r="B60" s="4">
        <v>3122225002054</v>
      </c>
      <c r="C60" s="1" t="s">
        <v>71</v>
      </c>
      <c r="D60" s="3" t="s">
        <v>15</v>
      </c>
      <c r="E60" s="3" t="s">
        <v>15</v>
      </c>
      <c r="F60" s="3" t="s">
        <v>20</v>
      </c>
      <c r="G60" s="3" t="s">
        <v>15</v>
      </c>
      <c r="H60" s="3" t="s">
        <v>16</v>
      </c>
      <c r="I60" s="3" t="s">
        <v>16</v>
      </c>
      <c r="J60" s="3" t="s">
        <v>20</v>
      </c>
      <c r="K60" s="3" t="s">
        <v>15</v>
      </c>
    </row>
    <row r="61" spans="1:11" ht="15.5" x14ac:dyDescent="0.35">
      <c r="A61" s="10">
        <v>55</v>
      </c>
      <c r="B61" s="4">
        <v>3122225002055</v>
      </c>
      <c r="C61" s="1" t="s">
        <v>72</v>
      </c>
      <c r="D61" s="3" t="s">
        <v>14</v>
      </c>
      <c r="E61" s="3" t="s">
        <v>15</v>
      </c>
      <c r="F61" s="3" t="s">
        <v>15</v>
      </c>
      <c r="G61" s="3" t="s">
        <v>15</v>
      </c>
      <c r="H61" s="3" t="s">
        <v>16</v>
      </c>
      <c r="I61" s="3" t="s">
        <v>16</v>
      </c>
      <c r="J61" s="3" t="s">
        <v>15</v>
      </c>
      <c r="K61" s="3" t="s">
        <v>15</v>
      </c>
    </row>
    <row r="62" spans="1:11" ht="15.5" x14ac:dyDescent="0.35">
      <c r="A62" s="10">
        <v>56</v>
      </c>
      <c r="B62" s="4">
        <v>3122225002056</v>
      </c>
      <c r="C62" s="1" t="s">
        <v>73</v>
      </c>
      <c r="D62" s="3" t="s">
        <v>15</v>
      </c>
      <c r="E62" s="3" t="s">
        <v>20</v>
      </c>
      <c r="F62" s="3" t="s">
        <v>16</v>
      </c>
      <c r="G62" s="3" t="s">
        <v>10</v>
      </c>
      <c r="H62" s="3" t="s">
        <v>16</v>
      </c>
      <c r="I62" s="3" t="s">
        <v>16</v>
      </c>
      <c r="J62" s="3" t="s">
        <v>14</v>
      </c>
      <c r="K62" s="3" t="s">
        <v>20</v>
      </c>
    </row>
    <row r="63" spans="1:11" ht="15.5" x14ac:dyDescent="0.35">
      <c r="A63" s="10">
        <v>57</v>
      </c>
      <c r="B63" s="4">
        <v>3122225002057</v>
      </c>
      <c r="C63" s="1" t="s">
        <v>74</v>
      </c>
      <c r="D63" s="3" t="s">
        <v>15</v>
      </c>
      <c r="E63" s="3" t="s">
        <v>14</v>
      </c>
      <c r="F63" s="3" t="s">
        <v>14</v>
      </c>
      <c r="G63" s="3" t="s">
        <v>15</v>
      </c>
      <c r="H63" s="3" t="s">
        <v>16</v>
      </c>
      <c r="I63" s="3" t="s">
        <v>16</v>
      </c>
      <c r="J63" s="3" t="s">
        <v>15</v>
      </c>
      <c r="K63" s="3" t="s">
        <v>15</v>
      </c>
    </row>
    <row r="64" spans="1:11" ht="15.5" x14ac:dyDescent="0.35">
      <c r="A64" s="10">
        <v>58</v>
      </c>
      <c r="B64" s="4">
        <v>3122225002058</v>
      </c>
      <c r="C64" s="1" t="s">
        <v>75</v>
      </c>
      <c r="D64" s="3" t="s">
        <v>20</v>
      </c>
      <c r="E64" s="3" t="s">
        <v>15</v>
      </c>
      <c r="F64" s="3" t="s">
        <v>20</v>
      </c>
      <c r="G64" s="3" t="s">
        <v>15</v>
      </c>
      <c r="H64" s="3" t="s">
        <v>16</v>
      </c>
      <c r="I64" s="3" t="s">
        <v>16</v>
      </c>
      <c r="J64" s="3" t="s">
        <v>16</v>
      </c>
      <c r="K64" s="3" t="s">
        <v>16</v>
      </c>
    </row>
    <row r="65" spans="1:11" ht="15.5" x14ac:dyDescent="0.35">
      <c r="A65" s="10">
        <v>59</v>
      </c>
      <c r="B65" s="4">
        <v>3122225002059</v>
      </c>
      <c r="C65" s="1" t="s">
        <v>76</v>
      </c>
      <c r="D65" s="3" t="s">
        <v>15</v>
      </c>
      <c r="E65" s="3" t="s">
        <v>15</v>
      </c>
      <c r="F65" s="3" t="s">
        <v>20</v>
      </c>
      <c r="G65" s="3" t="s">
        <v>16</v>
      </c>
      <c r="H65" s="3" t="s">
        <v>16</v>
      </c>
      <c r="I65" s="3" t="s">
        <v>16</v>
      </c>
      <c r="J65" s="3" t="s">
        <v>14</v>
      </c>
      <c r="K65" s="3" t="s">
        <v>15</v>
      </c>
    </row>
    <row r="66" spans="1:11" ht="15.5" x14ac:dyDescent="0.35">
      <c r="A66" s="10">
        <v>60</v>
      </c>
      <c r="B66" s="4">
        <v>3122225002060</v>
      </c>
      <c r="C66" s="1" t="s">
        <v>77</v>
      </c>
      <c r="D66" s="3" t="s">
        <v>15</v>
      </c>
      <c r="E66" s="3" t="s">
        <v>14</v>
      </c>
      <c r="F66" s="3" t="s">
        <v>15</v>
      </c>
      <c r="G66" s="3" t="s">
        <v>15</v>
      </c>
      <c r="H66" s="3" t="s">
        <v>16</v>
      </c>
      <c r="I66" s="3" t="s">
        <v>16</v>
      </c>
      <c r="J66" s="3" t="s">
        <v>14</v>
      </c>
      <c r="K66" s="3" t="s">
        <v>15</v>
      </c>
    </row>
    <row r="67" spans="1:11" ht="15.5" x14ac:dyDescent="0.35">
      <c r="A67" s="10">
        <v>61</v>
      </c>
      <c r="B67" s="4">
        <v>3122225002061</v>
      </c>
      <c r="C67" s="1" t="s">
        <v>78</v>
      </c>
      <c r="D67" s="3" t="s">
        <v>14</v>
      </c>
      <c r="E67" s="3" t="s">
        <v>14</v>
      </c>
      <c r="F67" s="3" t="s">
        <v>11</v>
      </c>
      <c r="G67" s="3" t="s">
        <v>11</v>
      </c>
      <c r="H67" s="3" t="s">
        <v>20</v>
      </c>
      <c r="I67" s="3" t="s">
        <v>15</v>
      </c>
      <c r="J67" s="3" t="s">
        <v>10</v>
      </c>
      <c r="K67" s="3" t="s">
        <v>14</v>
      </c>
    </row>
    <row r="68" spans="1:11" ht="15.5" x14ac:dyDescent="0.35">
      <c r="A68" s="10">
        <v>62</v>
      </c>
      <c r="B68" s="4">
        <v>3122225002062</v>
      </c>
      <c r="C68" s="1" t="s">
        <v>79</v>
      </c>
      <c r="D68" s="3" t="s">
        <v>14</v>
      </c>
      <c r="E68" s="3" t="s">
        <v>15</v>
      </c>
      <c r="F68" s="3" t="s">
        <v>11</v>
      </c>
      <c r="G68" s="3" t="s">
        <v>14</v>
      </c>
      <c r="H68" s="3" t="s">
        <v>15</v>
      </c>
      <c r="I68" s="3" t="s">
        <v>16</v>
      </c>
      <c r="J68" s="3" t="s">
        <v>14</v>
      </c>
      <c r="K68" s="3" t="s">
        <v>15</v>
      </c>
    </row>
    <row r="69" spans="1:11" ht="15.5" x14ac:dyDescent="0.35">
      <c r="A69" s="10">
        <v>63</v>
      </c>
      <c r="B69" s="4">
        <v>3122225002063</v>
      </c>
      <c r="C69" s="1" t="s">
        <v>80</v>
      </c>
      <c r="D69" s="3" t="s">
        <v>12</v>
      </c>
      <c r="E69" s="3" t="s">
        <v>14</v>
      </c>
      <c r="F69" s="3" t="s">
        <v>12</v>
      </c>
      <c r="G69" s="3" t="s">
        <v>11</v>
      </c>
      <c r="H69" s="3" t="s">
        <v>20</v>
      </c>
      <c r="I69" s="3" t="s">
        <v>20</v>
      </c>
      <c r="J69" s="3" t="s">
        <v>10</v>
      </c>
      <c r="K69" s="3" t="s">
        <v>11</v>
      </c>
    </row>
    <row r="70" spans="1:11" ht="15.5" x14ac:dyDescent="0.35">
      <c r="A70" s="10">
        <v>64</v>
      </c>
      <c r="B70" s="4">
        <v>3122225002064</v>
      </c>
      <c r="C70" s="1" t="s">
        <v>81</v>
      </c>
      <c r="D70" s="3" t="s">
        <v>15</v>
      </c>
      <c r="E70" s="3" t="s">
        <v>20</v>
      </c>
      <c r="F70" s="3" t="s">
        <v>20</v>
      </c>
      <c r="G70" s="3" t="s">
        <v>15</v>
      </c>
      <c r="H70" s="3" t="s">
        <v>16</v>
      </c>
      <c r="I70" s="3" t="s">
        <v>16</v>
      </c>
      <c r="J70" s="3" t="s">
        <v>14</v>
      </c>
      <c r="K70" s="3" t="s">
        <v>14</v>
      </c>
    </row>
    <row r="71" spans="1:11" ht="15.5" x14ac:dyDescent="0.35">
      <c r="A71" s="10">
        <v>65</v>
      </c>
      <c r="B71" s="4">
        <v>3122225002065</v>
      </c>
      <c r="C71" s="1" t="s">
        <v>82</v>
      </c>
      <c r="D71" s="3" t="s">
        <v>15</v>
      </c>
      <c r="E71" s="3" t="s">
        <v>15</v>
      </c>
      <c r="F71" s="3" t="s">
        <v>15</v>
      </c>
      <c r="G71" s="3" t="s">
        <v>11</v>
      </c>
      <c r="H71" s="3" t="s">
        <v>16</v>
      </c>
      <c r="I71" s="3" t="s">
        <v>16</v>
      </c>
      <c r="J71" s="3" t="s">
        <v>15</v>
      </c>
      <c r="K71" s="3" t="s">
        <v>11</v>
      </c>
    </row>
    <row r="72" spans="1:11" ht="15.5" x14ac:dyDescent="0.35">
      <c r="A72" s="10">
        <v>66</v>
      </c>
      <c r="B72" s="4">
        <v>3122225002066</v>
      </c>
      <c r="C72" s="1" t="s">
        <v>83</v>
      </c>
      <c r="D72" s="3" t="s">
        <v>15</v>
      </c>
      <c r="E72" s="3" t="s">
        <v>15</v>
      </c>
      <c r="F72" s="3" t="s">
        <v>15</v>
      </c>
      <c r="G72" s="3" t="s">
        <v>20</v>
      </c>
      <c r="H72" s="3" t="s">
        <v>16</v>
      </c>
      <c r="I72" s="3" t="s">
        <v>16</v>
      </c>
      <c r="J72" s="3" t="s">
        <v>15</v>
      </c>
      <c r="K72" s="3" t="s">
        <v>15</v>
      </c>
    </row>
    <row r="73" spans="1:11" ht="15.5" x14ac:dyDescent="0.35">
      <c r="A73" s="10">
        <v>67</v>
      </c>
      <c r="B73" s="4">
        <v>3122225002067</v>
      </c>
      <c r="C73" s="1" t="s">
        <v>84</v>
      </c>
      <c r="D73" s="3" t="s">
        <v>15</v>
      </c>
      <c r="E73" s="3" t="s">
        <v>15</v>
      </c>
      <c r="F73" s="3" t="s">
        <v>15</v>
      </c>
      <c r="G73" s="3" t="s">
        <v>20</v>
      </c>
      <c r="H73" s="3" t="s">
        <v>20</v>
      </c>
      <c r="I73" s="3" t="s">
        <v>16</v>
      </c>
      <c r="J73" s="3" t="s">
        <v>15</v>
      </c>
      <c r="K73" s="3" t="s">
        <v>15</v>
      </c>
    </row>
    <row r="74" spans="1:11" ht="15.5" x14ac:dyDescent="0.35">
      <c r="A74" s="10">
        <v>68</v>
      </c>
      <c r="B74" s="4">
        <v>3122225002068</v>
      </c>
      <c r="C74" s="1" t="s">
        <v>85</v>
      </c>
      <c r="D74" s="3" t="s">
        <v>16</v>
      </c>
      <c r="E74" s="3" t="s">
        <v>15</v>
      </c>
      <c r="F74" s="3" t="s">
        <v>16</v>
      </c>
      <c r="G74" s="3" t="s">
        <v>15</v>
      </c>
      <c r="H74" s="3" t="s">
        <v>16</v>
      </c>
      <c r="I74" s="3" t="s">
        <v>16</v>
      </c>
      <c r="J74" s="3" t="s">
        <v>20</v>
      </c>
      <c r="K74" s="3" t="s">
        <v>15</v>
      </c>
    </row>
    <row r="75" spans="1:11" ht="15.5" x14ac:dyDescent="0.35">
      <c r="A75" s="10">
        <v>69</v>
      </c>
      <c r="B75" s="4">
        <v>3122225002069</v>
      </c>
      <c r="C75" s="1" t="s">
        <v>86</v>
      </c>
      <c r="D75" s="3" t="s">
        <v>15</v>
      </c>
      <c r="E75" s="3" t="s">
        <v>15</v>
      </c>
      <c r="F75" s="3" t="s">
        <v>10</v>
      </c>
      <c r="G75" s="3" t="s">
        <v>14</v>
      </c>
      <c r="H75" s="3" t="s">
        <v>11</v>
      </c>
      <c r="I75" s="3" t="s">
        <v>16</v>
      </c>
      <c r="J75" s="3" t="s">
        <v>14</v>
      </c>
      <c r="K75" s="3" t="s">
        <v>15</v>
      </c>
    </row>
    <row r="76" spans="1:11" ht="15.5" x14ac:dyDescent="0.35">
      <c r="A76" s="10">
        <v>70</v>
      </c>
      <c r="B76" s="4">
        <v>3122225002070</v>
      </c>
      <c r="C76" s="1" t="s">
        <v>87</v>
      </c>
      <c r="D76" s="3" t="s">
        <v>15</v>
      </c>
      <c r="E76" s="3" t="s">
        <v>15</v>
      </c>
      <c r="F76" s="3" t="s">
        <v>14</v>
      </c>
      <c r="G76" s="3" t="s">
        <v>15</v>
      </c>
      <c r="H76" s="3" t="s">
        <v>16</v>
      </c>
      <c r="I76" s="3" t="s">
        <v>16</v>
      </c>
      <c r="J76" s="3" t="s">
        <v>14</v>
      </c>
      <c r="K76" s="3" t="s">
        <v>15</v>
      </c>
    </row>
    <row r="77" spans="1:11" ht="15.5" x14ac:dyDescent="0.35">
      <c r="A77" s="10">
        <v>71</v>
      </c>
      <c r="B77" s="4">
        <v>3122225002071</v>
      </c>
      <c r="C77" s="1" t="s">
        <v>88</v>
      </c>
      <c r="D77" s="3" t="s">
        <v>20</v>
      </c>
      <c r="E77" s="3" t="s">
        <v>15</v>
      </c>
      <c r="F77" s="3" t="s">
        <v>15</v>
      </c>
      <c r="G77" s="3" t="s">
        <v>20</v>
      </c>
      <c r="H77" s="3" t="s">
        <v>16</v>
      </c>
      <c r="I77" s="3" t="s">
        <v>16</v>
      </c>
      <c r="J77" s="3" t="s">
        <v>15</v>
      </c>
      <c r="K77" s="3" t="s">
        <v>15</v>
      </c>
    </row>
    <row r="78" spans="1:11" ht="15.5" x14ac:dyDescent="0.35">
      <c r="A78" s="10">
        <v>72</v>
      </c>
      <c r="B78" s="4">
        <v>3122225002072</v>
      </c>
      <c r="C78" s="1" t="s">
        <v>89</v>
      </c>
      <c r="D78" s="3" t="s">
        <v>15</v>
      </c>
      <c r="E78" s="3" t="s">
        <v>15</v>
      </c>
      <c r="F78" s="3" t="s">
        <v>20</v>
      </c>
      <c r="G78" s="3" t="s">
        <v>20</v>
      </c>
      <c r="H78" s="3" t="s">
        <v>16</v>
      </c>
      <c r="I78" s="3" t="s">
        <v>20</v>
      </c>
      <c r="J78" s="3" t="s">
        <v>14</v>
      </c>
      <c r="K78" s="3" t="s">
        <v>15</v>
      </c>
    </row>
    <row r="79" spans="1:11" ht="15.5" x14ac:dyDescent="0.35">
      <c r="A79" s="10">
        <v>73</v>
      </c>
      <c r="B79" s="4">
        <v>3122225002073</v>
      </c>
      <c r="C79" s="1" t="s">
        <v>90</v>
      </c>
      <c r="D79" s="3" t="s">
        <v>20</v>
      </c>
      <c r="E79" s="3" t="s">
        <v>15</v>
      </c>
      <c r="F79" s="3" t="s">
        <v>15</v>
      </c>
      <c r="G79" s="3" t="s">
        <v>20</v>
      </c>
      <c r="H79" s="3" t="s">
        <v>16</v>
      </c>
      <c r="I79" s="3" t="s">
        <v>16</v>
      </c>
      <c r="J79" s="3" t="s">
        <v>15</v>
      </c>
      <c r="K79" s="3" t="s">
        <v>15</v>
      </c>
    </row>
    <row r="80" spans="1:11" ht="15.5" x14ac:dyDescent="0.35">
      <c r="A80" s="10">
        <v>74</v>
      </c>
      <c r="B80" s="4">
        <v>3122225002074</v>
      </c>
      <c r="C80" s="1" t="s">
        <v>91</v>
      </c>
      <c r="D80" s="3" t="s">
        <v>11</v>
      </c>
      <c r="E80" s="3" t="s">
        <v>15</v>
      </c>
      <c r="F80" s="3" t="s">
        <v>10</v>
      </c>
      <c r="G80" s="3" t="s">
        <v>11</v>
      </c>
      <c r="H80" s="3" t="s">
        <v>20</v>
      </c>
      <c r="I80" s="3" t="s">
        <v>15</v>
      </c>
      <c r="J80" s="3" t="s">
        <v>10</v>
      </c>
      <c r="K80" s="3" t="s">
        <v>11</v>
      </c>
    </row>
    <row r="81" spans="1:11" ht="15.5" x14ac:dyDescent="0.35">
      <c r="A81" s="10">
        <v>75</v>
      </c>
      <c r="B81" s="4">
        <v>3122225002075</v>
      </c>
      <c r="C81" s="1" t="s">
        <v>92</v>
      </c>
      <c r="D81" s="3" t="s">
        <v>14</v>
      </c>
      <c r="E81" s="3" t="s">
        <v>14</v>
      </c>
      <c r="F81" s="3" t="s">
        <v>14</v>
      </c>
      <c r="G81" s="3" t="s">
        <v>20</v>
      </c>
      <c r="H81" s="3" t="s">
        <v>16</v>
      </c>
      <c r="I81" s="3" t="s">
        <v>16</v>
      </c>
      <c r="J81" s="3" t="s">
        <v>14</v>
      </c>
      <c r="K81" s="3" t="s">
        <v>15</v>
      </c>
    </row>
    <row r="82" spans="1:11" ht="15.5" x14ac:dyDescent="0.35">
      <c r="A82" s="10">
        <v>76</v>
      </c>
      <c r="B82" s="4">
        <v>3122225002076</v>
      </c>
      <c r="C82" s="1" t="s">
        <v>93</v>
      </c>
      <c r="D82" s="3" t="s">
        <v>20</v>
      </c>
      <c r="E82" s="3" t="s">
        <v>15</v>
      </c>
      <c r="F82" s="3" t="s">
        <v>14</v>
      </c>
      <c r="G82" s="3" t="s">
        <v>20</v>
      </c>
      <c r="H82" s="3" t="s">
        <v>16</v>
      </c>
      <c r="I82" s="3" t="s">
        <v>16</v>
      </c>
      <c r="J82" s="3" t="s">
        <v>15</v>
      </c>
      <c r="K82" s="3" t="s">
        <v>20</v>
      </c>
    </row>
    <row r="83" spans="1:11" ht="15.5" x14ac:dyDescent="0.35">
      <c r="A83" s="10">
        <v>77</v>
      </c>
      <c r="B83" s="4">
        <v>3122225002077</v>
      </c>
      <c r="C83" s="1" t="s">
        <v>94</v>
      </c>
      <c r="D83" s="3" t="s">
        <v>15</v>
      </c>
      <c r="E83" s="3" t="s">
        <v>14</v>
      </c>
      <c r="F83" s="3" t="s">
        <v>15</v>
      </c>
      <c r="G83" s="3" t="s">
        <v>15</v>
      </c>
      <c r="H83" s="3" t="s">
        <v>16</v>
      </c>
      <c r="I83" s="3" t="s">
        <v>16</v>
      </c>
      <c r="J83" s="3" t="s">
        <v>15</v>
      </c>
      <c r="K83" s="3" t="s">
        <v>11</v>
      </c>
    </row>
    <row r="84" spans="1:11" ht="15.5" x14ac:dyDescent="0.35">
      <c r="A84" s="10">
        <v>78</v>
      </c>
      <c r="B84" s="4">
        <v>3122225002078</v>
      </c>
      <c r="C84" s="1" t="s">
        <v>95</v>
      </c>
      <c r="D84" s="3" t="s">
        <v>15</v>
      </c>
      <c r="E84" s="3" t="s">
        <v>15</v>
      </c>
      <c r="F84" s="3" t="s">
        <v>20</v>
      </c>
      <c r="G84" s="3" t="s">
        <v>20</v>
      </c>
      <c r="H84" s="3" t="s">
        <v>16</v>
      </c>
      <c r="I84" s="3" t="s">
        <v>16</v>
      </c>
      <c r="J84" s="3" t="s">
        <v>15</v>
      </c>
      <c r="K84" s="3" t="s">
        <v>16</v>
      </c>
    </row>
    <row r="85" spans="1:11" ht="15.5" x14ac:dyDescent="0.35">
      <c r="A85" s="10">
        <v>79</v>
      </c>
      <c r="B85" s="4">
        <v>3122225002079</v>
      </c>
      <c r="C85" s="1" t="s">
        <v>96</v>
      </c>
      <c r="D85" s="3" t="s">
        <v>20</v>
      </c>
      <c r="E85" s="3" t="s">
        <v>15</v>
      </c>
      <c r="F85" s="3" t="s">
        <v>15</v>
      </c>
      <c r="G85" s="3" t="s">
        <v>14</v>
      </c>
      <c r="H85" s="3" t="s">
        <v>20</v>
      </c>
      <c r="I85" s="3" t="s">
        <v>16</v>
      </c>
      <c r="J85" s="3" t="s">
        <v>11</v>
      </c>
      <c r="K85" s="3" t="s">
        <v>15</v>
      </c>
    </row>
    <row r="86" spans="1:11" ht="15.5" x14ac:dyDescent="0.35">
      <c r="A86" s="10">
        <v>80</v>
      </c>
      <c r="B86" s="4">
        <v>3122225002080</v>
      </c>
      <c r="C86" s="1" t="s">
        <v>97</v>
      </c>
      <c r="D86" s="3" t="s">
        <v>11</v>
      </c>
      <c r="E86" s="3" t="s">
        <v>15</v>
      </c>
      <c r="F86" s="3" t="s">
        <v>15</v>
      </c>
      <c r="G86" s="3" t="s">
        <v>11</v>
      </c>
      <c r="H86" s="3" t="s">
        <v>16</v>
      </c>
      <c r="I86" s="3" t="s">
        <v>20</v>
      </c>
      <c r="J86" s="3" t="s">
        <v>15</v>
      </c>
      <c r="K86" s="3" t="s">
        <v>11</v>
      </c>
    </row>
    <row r="87" spans="1:11" ht="15.5" x14ac:dyDescent="0.35">
      <c r="A87" s="10">
        <v>81</v>
      </c>
      <c r="B87" s="4">
        <v>3122225002081</v>
      </c>
      <c r="C87" s="1" t="s">
        <v>98</v>
      </c>
      <c r="D87" s="3" t="s">
        <v>11</v>
      </c>
      <c r="E87" s="3" t="s">
        <v>15</v>
      </c>
      <c r="F87" s="3" t="s">
        <v>15</v>
      </c>
      <c r="G87" s="3" t="s">
        <v>14</v>
      </c>
      <c r="H87" s="3" t="s">
        <v>16</v>
      </c>
      <c r="I87" s="3" t="s">
        <v>16</v>
      </c>
      <c r="J87" s="3" t="s">
        <v>10</v>
      </c>
      <c r="K87" s="3" t="s">
        <v>14</v>
      </c>
    </row>
    <row r="88" spans="1:11" ht="15.5" x14ac:dyDescent="0.35">
      <c r="A88" s="10">
        <v>82</v>
      </c>
      <c r="B88" s="4">
        <v>3122225002082</v>
      </c>
      <c r="C88" s="1" t="s">
        <v>99</v>
      </c>
      <c r="D88" s="3" t="s">
        <v>20</v>
      </c>
      <c r="E88" s="3" t="s">
        <v>15</v>
      </c>
      <c r="F88" s="3" t="s">
        <v>15</v>
      </c>
      <c r="G88" s="3" t="s">
        <v>15</v>
      </c>
      <c r="H88" s="3" t="s">
        <v>16</v>
      </c>
      <c r="I88" s="3" t="s">
        <v>16</v>
      </c>
      <c r="J88" s="3" t="s">
        <v>20</v>
      </c>
      <c r="K88" s="3" t="s">
        <v>15</v>
      </c>
    </row>
    <row r="89" spans="1:11" ht="15.5" x14ac:dyDescent="0.35">
      <c r="A89" s="10">
        <v>83</v>
      </c>
      <c r="B89" s="4">
        <v>3122225002083</v>
      </c>
      <c r="C89" s="1" t="s">
        <v>100</v>
      </c>
      <c r="D89" s="3" t="s">
        <v>11</v>
      </c>
      <c r="E89" s="3" t="s">
        <v>15</v>
      </c>
      <c r="F89" s="3" t="s">
        <v>10</v>
      </c>
      <c r="G89" s="3" t="s">
        <v>15</v>
      </c>
      <c r="H89" s="3" t="s">
        <v>15</v>
      </c>
      <c r="I89" s="3" t="s">
        <v>16</v>
      </c>
      <c r="J89" s="3" t="s">
        <v>10</v>
      </c>
      <c r="K89" s="3" t="s">
        <v>11</v>
      </c>
    </row>
    <row r="90" spans="1:11" ht="15.5" x14ac:dyDescent="0.35">
      <c r="A90" s="10">
        <v>84</v>
      </c>
      <c r="B90" s="4">
        <v>3122225002084</v>
      </c>
      <c r="C90" s="1" t="s">
        <v>101</v>
      </c>
      <c r="D90" s="3" t="s">
        <v>15</v>
      </c>
      <c r="E90" s="3" t="s">
        <v>15</v>
      </c>
      <c r="F90" s="3" t="s">
        <v>15</v>
      </c>
      <c r="G90" s="3" t="s">
        <v>14</v>
      </c>
      <c r="H90" s="3" t="s">
        <v>16</v>
      </c>
      <c r="I90" s="3" t="s">
        <v>16</v>
      </c>
      <c r="J90" s="3" t="s">
        <v>14</v>
      </c>
      <c r="K90" s="3" t="s">
        <v>15</v>
      </c>
    </row>
    <row r="91" spans="1:11" ht="15.5" x14ac:dyDescent="0.35">
      <c r="A91" s="10">
        <v>85</v>
      </c>
      <c r="B91" s="4">
        <v>3122225002085</v>
      </c>
      <c r="C91" s="1" t="s">
        <v>102</v>
      </c>
      <c r="D91" s="3" t="s">
        <v>15</v>
      </c>
      <c r="E91" s="3" t="s">
        <v>14</v>
      </c>
      <c r="F91" s="3" t="s">
        <v>14</v>
      </c>
      <c r="G91" s="3" t="s">
        <v>20</v>
      </c>
      <c r="H91" s="3" t="s">
        <v>20</v>
      </c>
      <c r="I91" s="3" t="s">
        <v>16</v>
      </c>
      <c r="J91" s="3" t="s">
        <v>11</v>
      </c>
      <c r="K91" s="3" t="s">
        <v>15</v>
      </c>
    </row>
    <row r="92" spans="1:11" ht="15.5" x14ac:dyDescent="0.35">
      <c r="A92" s="10">
        <v>86</v>
      </c>
      <c r="B92" s="4">
        <v>3122225002086</v>
      </c>
      <c r="C92" s="1" t="s">
        <v>103</v>
      </c>
      <c r="D92" s="3" t="s">
        <v>20</v>
      </c>
      <c r="E92" s="3" t="s">
        <v>20</v>
      </c>
      <c r="F92" s="3" t="s">
        <v>20</v>
      </c>
      <c r="G92" s="3" t="s">
        <v>15</v>
      </c>
      <c r="H92" s="3" t="s">
        <v>16</v>
      </c>
      <c r="I92" s="3" t="s">
        <v>16</v>
      </c>
      <c r="J92" s="3" t="s">
        <v>15</v>
      </c>
      <c r="K92" s="3" t="s">
        <v>20</v>
      </c>
    </row>
    <row r="93" spans="1:11" ht="15.5" x14ac:dyDescent="0.35">
      <c r="A93" s="10">
        <v>87</v>
      </c>
      <c r="B93" s="4">
        <v>3122225002087</v>
      </c>
      <c r="C93" s="1" t="s">
        <v>104</v>
      </c>
      <c r="D93" s="3" t="s">
        <v>15</v>
      </c>
      <c r="E93" s="3" t="s">
        <v>15</v>
      </c>
      <c r="F93" s="3" t="s">
        <v>15</v>
      </c>
      <c r="G93" s="3" t="s">
        <v>20</v>
      </c>
      <c r="H93" s="3" t="s">
        <v>16</v>
      </c>
      <c r="I93" s="3" t="s">
        <v>16</v>
      </c>
      <c r="J93" s="3" t="s">
        <v>15</v>
      </c>
      <c r="K93" s="3" t="s">
        <v>15</v>
      </c>
    </row>
    <row r="94" spans="1:11" ht="15.5" x14ac:dyDescent="0.35">
      <c r="A94" s="10">
        <v>88</v>
      </c>
      <c r="B94" s="4">
        <v>3122225002088</v>
      </c>
      <c r="C94" s="1" t="s">
        <v>105</v>
      </c>
      <c r="D94" s="3" t="s">
        <v>20</v>
      </c>
      <c r="E94" s="3" t="s">
        <v>15</v>
      </c>
      <c r="F94" s="3" t="s">
        <v>15</v>
      </c>
      <c r="G94" s="3" t="s">
        <v>15</v>
      </c>
      <c r="H94" s="3" t="s">
        <v>16</v>
      </c>
      <c r="I94" s="3" t="s">
        <v>20</v>
      </c>
      <c r="J94" s="3" t="s">
        <v>14</v>
      </c>
      <c r="K94" s="3" t="s">
        <v>15</v>
      </c>
    </row>
    <row r="95" spans="1:11" ht="15.5" x14ac:dyDescent="0.35">
      <c r="A95" s="10">
        <v>89</v>
      </c>
      <c r="B95" s="4">
        <v>3122225002089</v>
      </c>
      <c r="C95" s="1" t="s">
        <v>106</v>
      </c>
      <c r="D95" s="3" t="s">
        <v>16</v>
      </c>
      <c r="E95" s="3" t="s">
        <v>15</v>
      </c>
      <c r="F95" s="3" t="s">
        <v>20</v>
      </c>
      <c r="G95" s="3" t="s">
        <v>15</v>
      </c>
      <c r="H95" s="3" t="s">
        <v>16</v>
      </c>
      <c r="I95" s="3" t="s">
        <v>16</v>
      </c>
      <c r="J95" s="3" t="s">
        <v>15</v>
      </c>
      <c r="K95" s="3" t="s">
        <v>16</v>
      </c>
    </row>
    <row r="96" spans="1:11" ht="15.5" x14ac:dyDescent="0.35">
      <c r="A96" s="10">
        <v>90</v>
      </c>
      <c r="B96" s="4">
        <v>3122225002090</v>
      </c>
      <c r="C96" s="1" t="s">
        <v>107</v>
      </c>
      <c r="D96" s="3" t="s">
        <v>15</v>
      </c>
      <c r="E96" s="3" t="s">
        <v>15</v>
      </c>
      <c r="F96" s="3" t="s">
        <v>15</v>
      </c>
      <c r="G96" s="3" t="s">
        <v>15</v>
      </c>
      <c r="H96" s="3" t="s">
        <v>20</v>
      </c>
      <c r="I96" s="3" t="s">
        <v>16</v>
      </c>
      <c r="J96" s="3" t="s">
        <v>11</v>
      </c>
      <c r="K96" s="3" t="s">
        <v>15</v>
      </c>
    </row>
    <row r="97" spans="1:11" ht="15.5" x14ac:dyDescent="0.35">
      <c r="A97" s="10">
        <v>91</v>
      </c>
      <c r="B97" s="4">
        <v>3122225002091</v>
      </c>
      <c r="C97" s="1" t="s">
        <v>108</v>
      </c>
      <c r="D97" s="3" t="s">
        <v>15</v>
      </c>
      <c r="E97" s="3" t="s">
        <v>15</v>
      </c>
      <c r="F97" s="3" t="s">
        <v>14</v>
      </c>
      <c r="G97" s="3" t="s">
        <v>15</v>
      </c>
      <c r="H97" s="3" t="s">
        <v>20</v>
      </c>
      <c r="I97" s="3" t="s">
        <v>16</v>
      </c>
      <c r="J97" s="3" t="s">
        <v>14</v>
      </c>
      <c r="K97" s="3" t="s">
        <v>15</v>
      </c>
    </row>
    <row r="98" spans="1:11" ht="15.5" x14ac:dyDescent="0.35">
      <c r="A98" s="10">
        <v>92</v>
      </c>
      <c r="B98" s="4">
        <v>3122225002092</v>
      </c>
      <c r="C98" s="1" t="s">
        <v>109</v>
      </c>
      <c r="D98" s="3" t="s">
        <v>20</v>
      </c>
      <c r="E98" s="3" t="s">
        <v>15</v>
      </c>
      <c r="F98" s="3" t="s">
        <v>20</v>
      </c>
      <c r="G98" s="3" t="s">
        <v>20</v>
      </c>
      <c r="H98" s="3" t="s">
        <v>16</v>
      </c>
      <c r="I98" s="3" t="s">
        <v>16</v>
      </c>
      <c r="J98" s="3" t="s">
        <v>20</v>
      </c>
      <c r="K98" s="3" t="s">
        <v>15</v>
      </c>
    </row>
    <row r="99" spans="1:11" ht="15.5" x14ac:dyDescent="0.35">
      <c r="A99" s="10">
        <v>93</v>
      </c>
      <c r="B99" s="4">
        <v>3122225002093</v>
      </c>
      <c r="C99" s="1" t="s">
        <v>110</v>
      </c>
      <c r="D99" s="3" t="s">
        <v>20</v>
      </c>
      <c r="E99" s="3" t="s">
        <v>15</v>
      </c>
      <c r="F99" s="3" t="s">
        <v>20</v>
      </c>
      <c r="G99" s="3" t="s">
        <v>20</v>
      </c>
      <c r="H99" s="3" t="s">
        <v>16</v>
      </c>
      <c r="I99" s="3" t="s">
        <v>16</v>
      </c>
      <c r="J99" s="3" t="s">
        <v>20</v>
      </c>
      <c r="K99" s="3" t="s">
        <v>20</v>
      </c>
    </row>
    <row r="100" spans="1:11" ht="15.5" x14ac:dyDescent="0.35">
      <c r="A100" s="10">
        <v>94</v>
      </c>
      <c r="B100" s="4">
        <v>3122225002094</v>
      </c>
      <c r="C100" s="1" t="s">
        <v>111</v>
      </c>
      <c r="D100" s="3" t="s">
        <v>16</v>
      </c>
      <c r="E100" s="3" t="s">
        <v>15</v>
      </c>
      <c r="F100" s="3" t="s">
        <v>20</v>
      </c>
      <c r="G100" s="3" t="s">
        <v>15</v>
      </c>
      <c r="H100" s="3" t="s">
        <v>16</v>
      </c>
      <c r="I100" s="3" t="s">
        <v>16</v>
      </c>
      <c r="J100" s="3" t="s">
        <v>15</v>
      </c>
      <c r="K100" s="3" t="s">
        <v>20</v>
      </c>
    </row>
    <row r="101" spans="1:11" ht="15.5" x14ac:dyDescent="0.35">
      <c r="A101" s="10">
        <v>95</v>
      </c>
      <c r="B101" s="4">
        <v>3122225002095</v>
      </c>
      <c r="C101" s="1" t="s">
        <v>112</v>
      </c>
      <c r="D101" s="3" t="s">
        <v>14</v>
      </c>
      <c r="E101" s="3" t="s">
        <v>14</v>
      </c>
      <c r="F101" s="3" t="s">
        <v>11</v>
      </c>
      <c r="G101" s="3" t="s">
        <v>11</v>
      </c>
      <c r="H101" s="3" t="s">
        <v>14</v>
      </c>
      <c r="I101" s="3" t="s">
        <v>16</v>
      </c>
      <c r="J101" s="3" t="s">
        <v>11</v>
      </c>
      <c r="K101" s="3" t="s">
        <v>14</v>
      </c>
    </row>
    <row r="102" spans="1:11" ht="15.5" x14ac:dyDescent="0.35">
      <c r="A102" s="10">
        <v>96</v>
      </c>
      <c r="B102" s="4">
        <v>3122225002096</v>
      </c>
      <c r="C102" s="1" t="s">
        <v>113</v>
      </c>
      <c r="D102" s="3" t="s">
        <v>15</v>
      </c>
      <c r="E102" s="3" t="s">
        <v>14</v>
      </c>
      <c r="F102" s="3" t="s">
        <v>14</v>
      </c>
      <c r="G102" s="3" t="s">
        <v>20</v>
      </c>
      <c r="H102" s="3" t="s">
        <v>16</v>
      </c>
      <c r="I102" s="3" t="s">
        <v>16</v>
      </c>
      <c r="J102" s="3" t="s">
        <v>14</v>
      </c>
      <c r="K102" s="3" t="s">
        <v>15</v>
      </c>
    </row>
    <row r="103" spans="1:11" ht="15.5" x14ac:dyDescent="0.35">
      <c r="A103" s="10">
        <v>97</v>
      </c>
      <c r="B103" s="4">
        <v>3122225002097</v>
      </c>
      <c r="C103" s="1" t="s">
        <v>113</v>
      </c>
      <c r="D103" s="3" t="s">
        <v>15</v>
      </c>
      <c r="E103" s="3" t="s">
        <v>14</v>
      </c>
      <c r="F103" s="3" t="s">
        <v>15</v>
      </c>
      <c r="G103" s="3" t="s">
        <v>20</v>
      </c>
      <c r="H103" s="3" t="s">
        <v>20</v>
      </c>
      <c r="I103" s="3" t="s">
        <v>16</v>
      </c>
      <c r="J103" s="3" t="s">
        <v>15</v>
      </c>
      <c r="K103" s="3" t="s">
        <v>15</v>
      </c>
    </row>
    <row r="104" spans="1:11" ht="15.5" x14ac:dyDescent="0.35">
      <c r="A104" s="10">
        <v>98</v>
      </c>
      <c r="B104" s="4">
        <v>3122225002098</v>
      </c>
      <c r="C104" s="1" t="s">
        <v>114</v>
      </c>
      <c r="D104" s="3" t="s">
        <v>11</v>
      </c>
      <c r="E104" s="3" t="s">
        <v>15</v>
      </c>
      <c r="F104" s="3" t="s">
        <v>11</v>
      </c>
      <c r="G104" s="3" t="s">
        <v>11</v>
      </c>
      <c r="H104" s="3" t="s">
        <v>20</v>
      </c>
      <c r="I104" s="3" t="s">
        <v>20</v>
      </c>
      <c r="J104" s="3" t="s">
        <v>12</v>
      </c>
      <c r="K104" s="3" t="s">
        <v>11</v>
      </c>
    </row>
    <row r="105" spans="1:11" ht="15.5" x14ac:dyDescent="0.35">
      <c r="A105" s="10">
        <v>99</v>
      </c>
      <c r="B105" s="4">
        <v>3122225002099</v>
      </c>
      <c r="C105" s="1" t="s">
        <v>115</v>
      </c>
      <c r="D105" s="3" t="s">
        <v>14</v>
      </c>
      <c r="E105" s="3" t="s">
        <v>14</v>
      </c>
      <c r="F105" s="3" t="s">
        <v>11</v>
      </c>
      <c r="G105" s="3" t="s">
        <v>15</v>
      </c>
      <c r="H105" s="3" t="s">
        <v>20</v>
      </c>
      <c r="I105" s="3" t="s">
        <v>16</v>
      </c>
      <c r="J105" s="3" t="s">
        <v>10</v>
      </c>
      <c r="K105" s="3" t="s">
        <v>14</v>
      </c>
    </row>
    <row r="106" spans="1:11" ht="15.5" x14ac:dyDescent="0.35">
      <c r="A106" s="10">
        <v>100</v>
      </c>
      <c r="B106" s="4">
        <v>3122225002100</v>
      </c>
      <c r="C106" s="1" t="s">
        <v>116</v>
      </c>
      <c r="D106" s="3" t="s">
        <v>14</v>
      </c>
      <c r="E106" s="3" t="s">
        <v>15</v>
      </c>
      <c r="F106" s="3" t="s">
        <v>14</v>
      </c>
      <c r="G106" s="3" t="s">
        <v>14</v>
      </c>
      <c r="H106" s="3" t="s">
        <v>20</v>
      </c>
      <c r="I106" s="3" t="s">
        <v>16</v>
      </c>
      <c r="J106" s="3" t="s">
        <v>14</v>
      </c>
      <c r="K106" s="3" t="s">
        <v>15</v>
      </c>
    </row>
    <row r="107" spans="1:11" ht="15.5" x14ac:dyDescent="0.35">
      <c r="A107" s="10">
        <v>101</v>
      </c>
      <c r="B107" s="4">
        <v>3122225002101</v>
      </c>
      <c r="C107" s="1" t="s">
        <v>117</v>
      </c>
      <c r="D107" s="3" t="s">
        <v>15</v>
      </c>
      <c r="E107" s="3" t="s">
        <v>15</v>
      </c>
      <c r="F107" s="3" t="s">
        <v>14</v>
      </c>
      <c r="G107" s="3" t="s">
        <v>20</v>
      </c>
      <c r="H107" s="3" t="s">
        <v>15</v>
      </c>
      <c r="I107" s="3" t="s">
        <v>20</v>
      </c>
      <c r="J107" s="3" t="s">
        <v>15</v>
      </c>
      <c r="K107" s="3" t="s">
        <v>20</v>
      </c>
    </row>
    <row r="108" spans="1:11" ht="15.5" x14ac:dyDescent="0.35">
      <c r="A108" s="10">
        <v>102</v>
      </c>
      <c r="B108" s="4">
        <v>3122225002102</v>
      </c>
      <c r="C108" s="1" t="s">
        <v>118</v>
      </c>
      <c r="D108" s="3" t="s">
        <v>15</v>
      </c>
      <c r="E108" s="3" t="s">
        <v>15</v>
      </c>
      <c r="F108" s="3" t="s">
        <v>14</v>
      </c>
      <c r="G108" s="3" t="s">
        <v>15</v>
      </c>
      <c r="H108" s="3" t="s">
        <v>20</v>
      </c>
      <c r="I108" s="3" t="s">
        <v>16</v>
      </c>
      <c r="J108" s="3" t="s">
        <v>11</v>
      </c>
      <c r="K108" s="3" t="s">
        <v>15</v>
      </c>
    </row>
    <row r="109" spans="1:11" ht="15.5" x14ac:dyDescent="0.35">
      <c r="A109" s="10">
        <v>103</v>
      </c>
      <c r="B109" s="4">
        <v>3122225002103</v>
      </c>
      <c r="C109" s="1" t="s">
        <v>119</v>
      </c>
      <c r="D109" s="3" t="s">
        <v>14</v>
      </c>
      <c r="E109" s="3" t="s">
        <v>15</v>
      </c>
      <c r="F109" s="3" t="s">
        <v>15</v>
      </c>
      <c r="G109" s="3" t="s">
        <v>15</v>
      </c>
      <c r="H109" s="3" t="s">
        <v>16</v>
      </c>
      <c r="I109" s="3" t="s">
        <v>16</v>
      </c>
      <c r="J109" s="3" t="s">
        <v>20</v>
      </c>
      <c r="K109" s="3" t="s">
        <v>14</v>
      </c>
    </row>
    <row r="110" spans="1:11" ht="15.5" x14ac:dyDescent="0.35">
      <c r="A110" s="10">
        <v>104</v>
      </c>
      <c r="B110" s="4">
        <v>3122225002104</v>
      </c>
      <c r="C110" s="1" t="s">
        <v>120</v>
      </c>
      <c r="D110" s="3" t="s">
        <v>11</v>
      </c>
      <c r="E110" s="3" t="s">
        <v>14</v>
      </c>
      <c r="F110" s="3" t="s">
        <v>14</v>
      </c>
      <c r="G110" s="3" t="s">
        <v>15</v>
      </c>
      <c r="H110" s="3" t="s">
        <v>20</v>
      </c>
      <c r="I110" s="3" t="s">
        <v>16</v>
      </c>
      <c r="J110" s="3" t="s">
        <v>10</v>
      </c>
      <c r="K110" s="3" t="s">
        <v>14</v>
      </c>
    </row>
    <row r="111" spans="1:11" ht="15.5" x14ac:dyDescent="0.35">
      <c r="A111" s="10">
        <v>105</v>
      </c>
      <c r="B111" s="4">
        <v>3122225002105</v>
      </c>
      <c r="C111" s="1" t="s">
        <v>121</v>
      </c>
      <c r="D111" s="3" t="s">
        <v>15</v>
      </c>
      <c r="E111" s="3" t="s">
        <v>15</v>
      </c>
      <c r="F111" s="3" t="s">
        <v>15</v>
      </c>
      <c r="G111" s="3" t="s">
        <v>15</v>
      </c>
      <c r="H111" s="3" t="s">
        <v>20</v>
      </c>
      <c r="I111" s="3" t="s">
        <v>16</v>
      </c>
      <c r="J111" s="3" t="s">
        <v>15</v>
      </c>
      <c r="K111" s="3" t="s">
        <v>15</v>
      </c>
    </row>
    <row r="112" spans="1:11" ht="15.5" x14ac:dyDescent="0.35">
      <c r="A112" s="10">
        <v>106</v>
      </c>
      <c r="B112" s="4">
        <v>3122225002106</v>
      </c>
      <c r="C112" s="1" t="s">
        <v>122</v>
      </c>
      <c r="D112" s="3" t="s">
        <v>11</v>
      </c>
      <c r="E112" s="3" t="s">
        <v>14</v>
      </c>
      <c r="F112" s="3" t="s">
        <v>11</v>
      </c>
      <c r="G112" s="3" t="s">
        <v>11</v>
      </c>
      <c r="H112" s="3" t="s">
        <v>20</v>
      </c>
      <c r="I112" s="3" t="s">
        <v>16</v>
      </c>
      <c r="J112" s="3" t="s">
        <v>10</v>
      </c>
      <c r="K112" s="3" t="s">
        <v>11</v>
      </c>
    </row>
    <row r="113" spans="1:11" ht="15.5" x14ac:dyDescent="0.35">
      <c r="A113" s="10">
        <v>107</v>
      </c>
      <c r="B113" s="4">
        <v>3122225002107</v>
      </c>
      <c r="C113" s="1" t="s">
        <v>123</v>
      </c>
      <c r="D113" s="3" t="s">
        <v>15</v>
      </c>
      <c r="E113" s="3" t="s">
        <v>15</v>
      </c>
      <c r="F113" s="3" t="s">
        <v>20</v>
      </c>
      <c r="G113" s="3" t="s">
        <v>15</v>
      </c>
      <c r="H113" s="3" t="s">
        <v>16</v>
      </c>
      <c r="I113" s="3" t="s">
        <v>16</v>
      </c>
      <c r="J113" s="3" t="s">
        <v>20</v>
      </c>
      <c r="K113" s="3" t="s">
        <v>15</v>
      </c>
    </row>
    <row r="114" spans="1:11" ht="15.5" x14ac:dyDescent="0.35">
      <c r="A114" s="10">
        <v>108</v>
      </c>
      <c r="B114" s="4">
        <v>3122225002108</v>
      </c>
      <c r="C114" s="1" t="s">
        <v>124</v>
      </c>
      <c r="D114" s="3" t="s">
        <v>11</v>
      </c>
      <c r="E114" s="3" t="s">
        <v>14</v>
      </c>
      <c r="F114" s="3" t="s">
        <v>12</v>
      </c>
      <c r="G114" s="3" t="s">
        <v>10</v>
      </c>
      <c r="H114" s="3" t="s">
        <v>20</v>
      </c>
      <c r="I114" s="3" t="s">
        <v>20</v>
      </c>
      <c r="J114" s="3" t="s">
        <v>10</v>
      </c>
      <c r="K114" s="3" t="s">
        <v>11</v>
      </c>
    </row>
    <row r="115" spans="1:11" ht="15.5" x14ac:dyDescent="0.35">
      <c r="A115" s="10">
        <v>109</v>
      </c>
      <c r="B115" s="4">
        <v>3122225002109</v>
      </c>
      <c r="C115" s="1" t="s">
        <v>125</v>
      </c>
      <c r="D115" s="3" t="s">
        <v>20</v>
      </c>
      <c r="E115" s="3" t="s">
        <v>15</v>
      </c>
      <c r="F115" s="3" t="s">
        <v>20</v>
      </c>
      <c r="G115" s="3" t="s">
        <v>16</v>
      </c>
      <c r="H115" s="3" t="s">
        <v>16</v>
      </c>
      <c r="I115" s="3" t="s">
        <v>16</v>
      </c>
      <c r="J115" s="3" t="s">
        <v>20</v>
      </c>
      <c r="K115" s="3" t="s">
        <v>15</v>
      </c>
    </row>
    <row r="116" spans="1:11" ht="15.5" x14ac:dyDescent="0.35">
      <c r="A116" s="10">
        <v>110</v>
      </c>
      <c r="B116" s="4">
        <v>3122225002110</v>
      </c>
      <c r="C116" s="1" t="s">
        <v>126</v>
      </c>
      <c r="D116" s="3" t="s">
        <v>15</v>
      </c>
      <c r="E116" s="3" t="s">
        <v>15</v>
      </c>
      <c r="F116" s="3" t="s">
        <v>15</v>
      </c>
      <c r="G116" s="3" t="s">
        <v>15</v>
      </c>
      <c r="H116" s="3" t="s">
        <v>15</v>
      </c>
      <c r="I116" s="3" t="s">
        <v>16</v>
      </c>
      <c r="J116" s="3" t="s">
        <v>11</v>
      </c>
      <c r="K116" s="3" t="s">
        <v>15</v>
      </c>
    </row>
    <row r="117" spans="1:11" ht="15.5" x14ac:dyDescent="0.35">
      <c r="A117" s="10">
        <v>111</v>
      </c>
      <c r="B117" s="4">
        <v>3122225002111</v>
      </c>
      <c r="C117" s="1" t="s">
        <v>127</v>
      </c>
      <c r="D117" s="3" t="s">
        <v>11</v>
      </c>
      <c r="E117" s="3" t="s">
        <v>15</v>
      </c>
      <c r="F117" s="3" t="s">
        <v>14</v>
      </c>
      <c r="G117" s="3" t="s">
        <v>20</v>
      </c>
      <c r="H117" s="3" t="s">
        <v>20</v>
      </c>
      <c r="I117" s="3" t="s">
        <v>16</v>
      </c>
      <c r="J117" s="3" t="s">
        <v>10</v>
      </c>
      <c r="K117" s="3" t="s">
        <v>10</v>
      </c>
    </row>
    <row r="118" spans="1:11" ht="15.5" x14ac:dyDescent="0.35">
      <c r="A118" s="10">
        <v>112</v>
      </c>
      <c r="B118" s="4">
        <v>3122225002112</v>
      </c>
      <c r="C118" s="1" t="s">
        <v>128</v>
      </c>
      <c r="D118" s="3" t="s">
        <v>15</v>
      </c>
      <c r="E118" s="3" t="s">
        <v>15</v>
      </c>
      <c r="F118" s="3" t="s">
        <v>15</v>
      </c>
      <c r="G118" s="3" t="s">
        <v>15</v>
      </c>
      <c r="H118" s="3" t="s">
        <v>15</v>
      </c>
      <c r="I118" s="3" t="s">
        <v>16</v>
      </c>
      <c r="J118" s="3" t="s">
        <v>20</v>
      </c>
      <c r="K118" s="3" t="s">
        <v>14</v>
      </c>
    </row>
    <row r="119" spans="1:11" ht="15.5" x14ac:dyDescent="0.35">
      <c r="A119" s="10">
        <v>113</v>
      </c>
      <c r="B119" s="4">
        <v>3122225002113</v>
      </c>
      <c r="C119" s="1" t="s">
        <v>129</v>
      </c>
      <c r="D119" s="3" t="s">
        <v>20</v>
      </c>
      <c r="E119" s="3" t="s">
        <v>20</v>
      </c>
      <c r="F119" s="3" t="s">
        <v>20</v>
      </c>
      <c r="G119" s="3" t="s">
        <v>15</v>
      </c>
      <c r="H119" s="3" t="s">
        <v>16</v>
      </c>
      <c r="I119" s="3" t="s">
        <v>16</v>
      </c>
      <c r="J119" s="3" t="s">
        <v>20</v>
      </c>
      <c r="K119" s="3" t="s">
        <v>15</v>
      </c>
    </row>
    <row r="120" spans="1:11" ht="15.5" x14ac:dyDescent="0.35">
      <c r="A120" s="10">
        <v>114</v>
      </c>
      <c r="B120" s="4">
        <v>3122225002114</v>
      </c>
      <c r="C120" s="1" t="s">
        <v>130</v>
      </c>
      <c r="D120" s="3" t="s">
        <v>15</v>
      </c>
      <c r="E120" s="3" t="s">
        <v>15</v>
      </c>
      <c r="F120" s="3" t="s">
        <v>20</v>
      </c>
      <c r="G120" s="3" t="s">
        <v>11</v>
      </c>
      <c r="H120" s="3" t="s">
        <v>16</v>
      </c>
      <c r="I120" s="3" t="s">
        <v>16</v>
      </c>
      <c r="J120" s="3" t="s">
        <v>15</v>
      </c>
      <c r="K120" s="3" t="s">
        <v>15</v>
      </c>
    </row>
    <row r="121" spans="1:11" ht="15.5" x14ac:dyDescent="0.35">
      <c r="A121" s="10">
        <v>115</v>
      </c>
      <c r="B121" s="4">
        <v>3122225002115</v>
      </c>
      <c r="C121" s="1" t="s">
        <v>131</v>
      </c>
      <c r="D121" s="3" t="s">
        <v>15</v>
      </c>
      <c r="E121" s="3" t="s">
        <v>14</v>
      </c>
      <c r="F121" s="3" t="s">
        <v>15</v>
      </c>
      <c r="G121" s="3" t="s">
        <v>20</v>
      </c>
      <c r="H121" s="3" t="s">
        <v>16</v>
      </c>
      <c r="I121" s="3" t="s">
        <v>16</v>
      </c>
      <c r="J121" s="3" t="s">
        <v>20</v>
      </c>
      <c r="K121" s="3" t="s">
        <v>20</v>
      </c>
    </row>
    <row r="122" spans="1:11" ht="15.5" x14ac:dyDescent="0.35">
      <c r="A122" s="10">
        <v>116</v>
      </c>
      <c r="B122" s="4">
        <v>3122225002116</v>
      </c>
      <c r="C122" s="1" t="s">
        <v>132</v>
      </c>
      <c r="D122" s="3" t="s">
        <v>14</v>
      </c>
      <c r="E122" s="3" t="s">
        <v>15</v>
      </c>
      <c r="F122" s="3" t="s">
        <v>14</v>
      </c>
      <c r="G122" s="3" t="s">
        <v>15</v>
      </c>
      <c r="H122" s="3" t="s">
        <v>16</v>
      </c>
      <c r="I122" s="3" t="s">
        <v>16</v>
      </c>
      <c r="J122" s="3" t="s">
        <v>14</v>
      </c>
      <c r="K122" s="3" t="s">
        <v>14</v>
      </c>
    </row>
    <row r="123" spans="1:11" ht="15.5" x14ac:dyDescent="0.35">
      <c r="A123" s="10">
        <v>117</v>
      </c>
      <c r="B123" s="4">
        <v>3122225002117</v>
      </c>
      <c r="C123" s="1" t="s">
        <v>133</v>
      </c>
      <c r="D123" s="3" t="s">
        <v>10</v>
      </c>
      <c r="E123" s="3" t="s">
        <v>15</v>
      </c>
      <c r="F123" s="3" t="s">
        <v>10</v>
      </c>
      <c r="G123" s="3" t="s">
        <v>10</v>
      </c>
      <c r="H123" s="3" t="s">
        <v>20</v>
      </c>
      <c r="I123" s="3" t="s">
        <v>16</v>
      </c>
      <c r="J123" s="3" t="s">
        <v>14</v>
      </c>
      <c r="K123" s="3" t="s">
        <v>10</v>
      </c>
    </row>
    <row r="124" spans="1:11" ht="15.5" x14ac:dyDescent="0.35">
      <c r="A124" s="10">
        <v>118</v>
      </c>
      <c r="B124" s="4">
        <v>3122225002118</v>
      </c>
      <c r="C124" s="1" t="s">
        <v>133</v>
      </c>
      <c r="D124" s="3" t="s">
        <v>14</v>
      </c>
      <c r="E124" s="3" t="s">
        <v>15</v>
      </c>
      <c r="F124" s="3" t="s">
        <v>14</v>
      </c>
      <c r="G124" s="3" t="s">
        <v>14</v>
      </c>
      <c r="H124" s="3" t="s">
        <v>20</v>
      </c>
      <c r="I124" s="3" t="s">
        <v>16</v>
      </c>
      <c r="J124" s="3" t="s">
        <v>15</v>
      </c>
      <c r="K124" s="3" t="s">
        <v>14</v>
      </c>
    </row>
    <row r="125" spans="1:11" ht="15.5" x14ac:dyDescent="0.35">
      <c r="A125" s="10">
        <v>119</v>
      </c>
      <c r="B125" s="4">
        <v>3122225002119</v>
      </c>
      <c r="C125" s="1" t="s">
        <v>134</v>
      </c>
      <c r="D125" s="3" t="s">
        <v>15</v>
      </c>
      <c r="E125" s="3" t="s">
        <v>15</v>
      </c>
      <c r="F125" s="3" t="s">
        <v>15</v>
      </c>
      <c r="G125" s="3" t="s">
        <v>15</v>
      </c>
      <c r="H125" s="3" t="s">
        <v>16</v>
      </c>
      <c r="I125" s="3" t="s">
        <v>16</v>
      </c>
      <c r="J125" s="3" t="s">
        <v>14</v>
      </c>
      <c r="K125" s="3" t="s">
        <v>20</v>
      </c>
    </row>
    <row r="126" spans="1:11" ht="15.5" x14ac:dyDescent="0.35">
      <c r="A126" s="10">
        <v>120</v>
      </c>
      <c r="B126" s="4">
        <v>3122225002120</v>
      </c>
      <c r="C126" s="1" t="s">
        <v>135</v>
      </c>
      <c r="D126" s="3" t="s">
        <v>14</v>
      </c>
      <c r="E126" s="3" t="s">
        <v>15</v>
      </c>
      <c r="F126" s="3" t="s">
        <v>15</v>
      </c>
      <c r="G126" s="3" t="s">
        <v>15</v>
      </c>
      <c r="H126" s="3" t="s">
        <v>16</v>
      </c>
      <c r="I126" s="3" t="s">
        <v>16</v>
      </c>
      <c r="J126" s="3" t="s">
        <v>10</v>
      </c>
      <c r="K126" s="3" t="s">
        <v>14</v>
      </c>
    </row>
    <row r="127" spans="1:11" ht="15.5" x14ac:dyDescent="0.35">
      <c r="A127" s="10">
        <v>121</v>
      </c>
      <c r="B127" s="4">
        <v>3122225002121</v>
      </c>
      <c r="C127" s="1" t="s">
        <v>136</v>
      </c>
      <c r="D127" s="3" t="s">
        <v>10</v>
      </c>
      <c r="E127" s="3" t="s">
        <v>11</v>
      </c>
      <c r="F127" s="3" t="s">
        <v>14</v>
      </c>
      <c r="G127" s="3" t="s">
        <v>11</v>
      </c>
      <c r="H127" s="3" t="s">
        <v>15</v>
      </c>
      <c r="I127" s="3" t="s">
        <v>16</v>
      </c>
      <c r="J127" s="3" t="s">
        <v>10</v>
      </c>
      <c r="K127" s="3" t="s">
        <v>11</v>
      </c>
    </row>
    <row r="128" spans="1:11" ht="15.5" x14ac:dyDescent="0.35">
      <c r="A128" s="10">
        <v>122</v>
      </c>
      <c r="B128" s="4">
        <v>3122225002122</v>
      </c>
      <c r="C128" s="1" t="s">
        <v>137</v>
      </c>
      <c r="D128" s="3" t="s">
        <v>14</v>
      </c>
      <c r="E128" s="3" t="s">
        <v>15</v>
      </c>
      <c r="F128" s="3" t="s">
        <v>20</v>
      </c>
      <c r="G128" s="3" t="s">
        <v>20</v>
      </c>
      <c r="H128" s="3" t="s">
        <v>16</v>
      </c>
      <c r="I128" s="3" t="s">
        <v>16</v>
      </c>
      <c r="J128" s="3" t="s">
        <v>15</v>
      </c>
      <c r="K128" s="3" t="s">
        <v>20</v>
      </c>
    </row>
    <row r="129" spans="1:11" ht="15.5" x14ac:dyDescent="0.35">
      <c r="A129" s="10">
        <v>123</v>
      </c>
      <c r="B129" s="4">
        <v>3122225002123</v>
      </c>
      <c r="C129" s="1" t="s">
        <v>138</v>
      </c>
      <c r="D129" s="3" t="s">
        <v>15</v>
      </c>
      <c r="E129" s="3" t="s">
        <v>15</v>
      </c>
      <c r="F129" s="3" t="s">
        <v>14</v>
      </c>
      <c r="G129" s="3" t="s">
        <v>15</v>
      </c>
      <c r="H129" s="3" t="s">
        <v>16</v>
      </c>
      <c r="I129" s="3" t="s">
        <v>16</v>
      </c>
      <c r="J129" s="3" t="s">
        <v>15</v>
      </c>
      <c r="K129" s="3" t="s">
        <v>15</v>
      </c>
    </row>
    <row r="130" spans="1:11" ht="15.5" x14ac:dyDescent="0.35">
      <c r="A130" s="10">
        <v>124</v>
      </c>
      <c r="B130" s="4">
        <v>3122225002124</v>
      </c>
      <c r="C130" s="1" t="s">
        <v>139</v>
      </c>
      <c r="D130" s="3" t="s">
        <v>20</v>
      </c>
      <c r="E130" s="3" t="s">
        <v>15</v>
      </c>
      <c r="F130" s="3" t="s">
        <v>20</v>
      </c>
      <c r="G130" s="3" t="s">
        <v>20</v>
      </c>
      <c r="H130" s="3" t="s">
        <v>16</v>
      </c>
      <c r="I130" s="3" t="s">
        <v>16</v>
      </c>
      <c r="J130" s="3" t="s">
        <v>15</v>
      </c>
      <c r="K130" s="3" t="s">
        <v>20</v>
      </c>
    </row>
    <row r="131" spans="1:11" ht="15.5" x14ac:dyDescent="0.35">
      <c r="A131" s="10">
        <v>125</v>
      </c>
      <c r="B131" s="4">
        <v>3122225002125</v>
      </c>
      <c r="C131" s="1" t="s">
        <v>140</v>
      </c>
      <c r="D131" s="3" t="s">
        <v>15</v>
      </c>
      <c r="E131" s="3" t="s">
        <v>15</v>
      </c>
      <c r="F131" s="3" t="s">
        <v>15</v>
      </c>
      <c r="G131" s="3" t="s">
        <v>14</v>
      </c>
      <c r="H131" s="3" t="s">
        <v>16</v>
      </c>
      <c r="I131" s="3" t="s">
        <v>16</v>
      </c>
      <c r="J131" s="3" t="s">
        <v>15</v>
      </c>
      <c r="K131" s="3" t="s">
        <v>14</v>
      </c>
    </row>
    <row r="132" spans="1:11" ht="15.5" x14ac:dyDescent="0.35">
      <c r="A132" s="10">
        <v>126</v>
      </c>
      <c r="B132" s="4">
        <v>3122225002126</v>
      </c>
      <c r="C132" s="1" t="s">
        <v>141</v>
      </c>
      <c r="D132" s="3" t="s">
        <v>15</v>
      </c>
      <c r="E132" s="3" t="s">
        <v>15</v>
      </c>
      <c r="F132" s="3" t="s">
        <v>15</v>
      </c>
      <c r="G132" s="3" t="s">
        <v>15</v>
      </c>
      <c r="H132" s="3" t="s">
        <v>16</v>
      </c>
      <c r="I132" s="3" t="s">
        <v>16</v>
      </c>
      <c r="J132" s="3" t="s">
        <v>15</v>
      </c>
      <c r="K132" s="3" t="s">
        <v>15</v>
      </c>
    </row>
    <row r="133" spans="1:11" ht="15.5" x14ac:dyDescent="0.35">
      <c r="A133" s="10">
        <v>127</v>
      </c>
      <c r="B133" s="4">
        <v>3122225002127</v>
      </c>
      <c r="C133" s="1" t="s">
        <v>142</v>
      </c>
      <c r="D133" s="3" t="s">
        <v>14</v>
      </c>
      <c r="E133" s="3" t="s">
        <v>15</v>
      </c>
      <c r="F133" s="3" t="s">
        <v>20</v>
      </c>
      <c r="G133" s="3" t="s">
        <v>15</v>
      </c>
      <c r="H133" s="3" t="s">
        <v>16</v>
      </c>
      <c r="I133" s="3" t="s">
        <v>16</v>
      </c>
      <c r="J133" s="3" t="s">
        <v>14</v>
      </c>
      <c r="K133" s="3" t="s">
        <v>11</v>
      </c>
    </row>
    <row r="134" spans="1:11" ht="15.5" x14ac:dyDescent="0.35">
      <c r="A134" s="10">
        <v>128</v>
      </c>
      <c r="B134" s="4">
        <v>3122225002128</v>
      </c>
      <c r="C134" s="1" t="s">
        <v>143</v>
      </c>
      <c r="D134" s="3" t="s">
        <v>15</v>
      </c>
      <c r="E134" s="3" t="s">
        <v>15</v>
      </c>
      <c r="F134" s="3" t="s">
        <v>15</v>
      </c>
      <c r="G134" s="3" t="s">
        <v>15</v>
      </c>
      <c r="H134" s="3" t="s">
        <v>16</v>
      </c>
      <c r="I134" s="3" t="s">
        <v>16</v>
      </c>
      <c r="J134" s="3" t="s">
        <v>15</v>
      </c>
      <c r="K134" s="3" t="s">
        <v>15</v>
      </c>
    </row>
    <row r="135" spans="1:11" ht="15.5" x14ac:dyDescent="0.35">
      <c r="A135" s="10">
        <v>129</v>
      </c>
      <c r="B135" s="4">
        <v>3122225002129</v>
      </c>
      <c r="C135" s="1" t="s">
        <v>144</v>
      </c>
      <c r="D135" s="3" t="s">
        <v>15</v>
      </c>
      <c r="E135" s="3" t="s">
        <v>15</v>
      </c>
      <c r="F135" s="3" t="s">
        <v>15</v>
      </c>
      <c r="G135" s="3" t="s">
        <v>11</v>
      </c>
      <c r="H135" s="3" t="s">
        <v>16</v>
      </c>
      <c r="I135" s="3" t="s">
        <v>16</v>
      </c>
      <c r="J135" s="3" t="s">
        <v>11</v>
      </c>
      <c r="K135" s="3" t="s">
        <v>15</v>
      </c>
    </row>
    <row r="136" spans="1:11" ht="15.5" x14ac:dyDescent="0.35">
      <c r="A136" s="10">
        <v>130</v>
      </c>
      <c r="B136" s="4">
        <v>3122225002130</v>
      </c>
      <c r="C136" s="1" t="s">
        <v>145</v>
      </c>
      <c r="D136" s="3" t="s">
        <v>15</v>
      </c>
      <c r="E136" s="3" t="s">
        <v>15</v>
      </c>
      <c r="F136" s="3" t="s">
        <v>20</v>
      </c>
      <c r="G136" s="3" t="s">
        <v>15</v>
      </c>
      <c r="H136" s="3" t="s">
        <v>16</v>
      </c>
      <c r="I136" s="3" t="s">
        <v>16</v>
      </c>
      <c r="J136" s="3" t="s">
        <v>20</v>
      </c>
      <c r="K136" s="3" t="s">
        <v>15</v>
      </c>
    </row>
    <row r="137" spans="1:11" ht="15.5" x14ac:dyDescent="0.35">
      <c r="A137" s="10">
        <v>131</v>
      </c>
      <c r="B137" s="4">
        <v>3122225002131</v>
      </c>
      <c r="C137" s="1" t="s">
        <v>146</v>
      </c>
      <c r="D137" s="3" t="s">
        <v>15</v>
      </c>
      <c r="E137" s="3" t="s">
        <v>20</v>
      </c>
      <c r="F137" s="3" t="s">
        <v>16</v>
      </c>
      <c r="G137" s="3" t="s">
        <v>20</v>
      </c>
      <c r="H137" s="3" t="s">
        <v>16</v>
      </c>
      <c r="I137" s="3" t="s">
        <v>16</v>
      </c>
      <c r="J137" s="3" t="s">
        <v>15</v>
      </c>
      <c r="K137" s="3" t="s">
        <v>15</v>
      </c>
    </row>
    <row r="138" spans="1:11" ht="15.5" x14ac:dyDescent="0.35">
      <c r="A138" s="10">
        <v>132</v>
      </c>
      <c r="B138" s="4">
        <v>3122225002132</v>
      </c>
      <c r="C138" s="1" t="s">
        <v>147</v>
      </c>
      <c r="D138" s="3" t="s">
        <v>15</v>
      </c>
      <c r="E138" s="3" t="s">
        <v>15</v>
      </c>
      <c r="F138" s="3" t="s">
        <v>15</v>
      </c>
      <c r="G138" s="3" t="s">
        <v>15</v>
      </c>
      <c r="H138" s="3" t="s">
        <v>16</v>
      </c>
      <c r="I138" s="3" t="s">
        <v>16</v>
      </c>
      <c r="J138" s="3" t="s">
        <v>15</v>
      </c>
      <c r="K138" s="3" t="s">
        <v>15</v>
      </c>
    </row>
    <row r="139" spans="1:11" ht="15.5" x14ac:dyDescent="0.35">
      <c r="A139" s="10">
        <v>133</v>
      </c>
      <c r="B139" s="4">
        <v>3122225002133</v>
      </c>
      <c r="C139" s="1" t="s">
        <v>148</v>
      </c>
      <c r="D139" s="3" t="s">
        <v>20</v>
      </c>
      <c r="E139" s="3" t="s">
        <v>15</v>
      </c>
      <c r="F139" s="3" t="s">
        <v>15</v>
      </c>
      <c r="G139" s="3" t="s">
        <v>15</v>
      </c>
      <c r="H139" s="3" t="s">
        <v>16</v>
      </c>
      <c r="I139" s="3" t="s">
        <v>16</v>
      </c>
      <c r="J139" s="3" t="s">
        <v>15</v>
      </c>
      <c r="K139" s="3" t="s">
        <v>15</v>
      </c>
    </row>
    <row r="140" spans="1:11" ht="15.5" x14ac:dyDescent="0.35">
      <c r="A140" s="10">
        <v>134</v>
      </c>
      <c r="B140" s="4">
        <v>3122225002134</v>
      </c>
      <c r="C140" s="1" t="s">
        <v>149</v>
      </c>
      <c r="D140" s="3" t="s">
        <v>16</v>
      </c>
      <c r="E140" s="3" t="s">
        <v>15</v>
      </c>
      <c r="F140" s="3" t="s">
        <v>15</v>
      </c>
      <c r="G140" s="3" t="s">
        <v>15</v>
      </c>
      <c r="H140" s="3" t="s">
        <v>16</v>
      </c>
      <c r="I140" s="3" t="s">
        <v>16</v>
      </c>
      <c r="J140" s="3" t="s">
        <v>20</v>
      </c>
      <c r="K140" s="3" t="s">
        <v>16</v>
      </c>
    </row>
    <row r="141" spans="1:11" ht="15.5" x14ac:dyDescent="0.35">
      <c r="A141" s="10">
        <v>135</v>
      </c>
      <c r="B141" s="4">
        <v>3122225002135</v>
      </c>
      <c r="C141" s="1" t="s">
        <v>150</v>
      </c>
      <c r="D141" s="3" t="s">
        <v>16</v>
      </c>
      <c r="E141" s="3" t="s">
        <v>15</v>
      </c>
      <c r="F141" s="3" t="s">
        <v>20</v>
      </c>
      <c r="G141" s="3" t="s">
        <v>14</v>
      </c>
      <c r="H141" s="3" t="s">
        <v>16</v>
      </c>
      <c r="I141" s="3" t="s">
        <v>16</v>
      </c>
      <c r="J141" s="3" t="s">
        <v>20</v>
      </c>
      <c r="K141" s="3" t="s">
        <v>15</v>
      </c>
    </row>
    <row r="142" spans="1:11" ht="15.5" x14ac:dyDescent="0.35">
      <c r="A142" s="10">
        <v>136</v>
      </c>
      <c r="B142" s="4">
        <v>3122225002136</v>
      </c>
      <c r="C142" s="1" t="s">
        <v>151</v>
      </c>
      <c r="D142" s="3" t="s">
        <v>14</v>
      </c>
      <c r="E142" s="3" t="s">
        <v>15</v>
      </c>
      <c r="F142" s="3" t="s">
        <v>11</v>
      </c>
      <c r="G142" s="3" t="s">
        <v>11</v>
      </c>
      <c r="H142" s="3" t="s">
        <v>15</v>
      </c>
      <c r="I142" s="3" t="s">
        <v>16</v>
      </c>
      <c r="J142" s="3" t="s">
        <v>10</v>
      </c>
      <c r="K142" s="3" t="s">
        <v>15</v>
      </c>
    </row>
    <row r="143" spans="1:11" ht="15.5" x14ac:dyDescent="0.35">
      <c r="A143" s="10">
        <v>137</v>
      </c>
      <c r="B143" s="4">
        <v>3122225002137</v>
      </c>
      <c r="C143" s="1" t="s">
        <v>152</v>
      </c>
      <c r="D143" s="3" t="s">
        <v>15</v>
      </c>
      <c r="E143" s="3" t="s">
        <v>15</v>
      </c>
      <c r="F143" s="3" t="s">
        <v>15</v>
      </c>
      <c r="G143" s="3" t="s">
        <v>20</v>
      </c>
      <c r="H143" s="3" t="s">
        <v>16</v>
      </c>
      <c r="I143" s="3" t="s">
        <v>16</v>
      </c>
      <c r="J143" s="3" t="s">
        <v>15</v>
      </c>
      <c r="K143" s="3" t="s">
        <v>15</v>
      </c>
    </row>
    <row r="144" spans="1:11" ht="15.5" x14ac:dyDescent="0.35">
      <c r="A144" s="10">
        <v>138</v>
      </c>
      <c r="B144" s="4">
        <v>3122225002138</v>
      </c>
      <c r="C144" s="1" t="s">
        <v>153</v>
      </c>
      <c r="D144" s="3" t="s">
        <v>20</v>
      </c>
      <c r="E144" s="3" t="s">
        <v>15</v>
      </c>
      <c r="F144" s="3" t="s">
        <v>20</v>
      </c>
      <c r="G144" s="3" t="s">
        <v>16</v>
      </c>
      <c r="H144" s="3" t="s">
        <v>16</v>
      </c>
      <c r="I144" s="3" t="s">
        <v>16</v>
      </c>
      <c r="J144" s="3" t="s">
        <v>20</v>
      </c>
      <c r="K144" s="3" t="s">
        <v>15</v>
      </c>
    </row>
    <row r="145" spans="1:11" ht="15.5" x14ac:dyDescent="0.35">
      <c r="A145" s="10">
        <v>139</v>
      </c>
      <c r="B145" s="4">
        <v>3122225002139</v>
      </c>
      <c r="C145" s="1" t="s">
        <v>154</v>
      </c>
      <c r="D145" s="3" t="s">
        <v>15</v>
      </c>
      <c r="E145" s="3" t="s">
        <v>15</v>
      </c>
      <c r="F145" s="3" t="s">
        <v>15</v>
      </c>
      <c r="G145" s="3" t="s">
        <v>15</v>
      </c>
      <c r="H145" s="3" t="s">
        <v>16</v>
      </c>
      <c r="I145" s="3" t="s">
        <v>16</v>
      </c>
      <c r="J145" s="3" t="s">
        <v>14</v>
      </c>
      <c r="K145" s="3" t="s">
        <v>15</v>
      </c>
    </row>
    <row r="146" spans="1:11" ht="15.5" x14ac:dyDescent="0.35">
      <c r="A146" s="10">
        <v>140</v>
      </c>
      <c r="B146" s="4">
        <v>3122225002140</v>
      </c>
      <c r="C146" s="1" t="s">
        <v>155</v>
      </c>
      <c r="D146" s="3" t="s">
        <v>15</v>
      </c>
      <c r="E146" s="3" t="s">
        <v>15</v>
      </c>
      <c r="F146" s="3" t="s">
        <v>15</v>
      </c>
      <c r="G146" s="3" t="s">
        <v>15</v>
      </c>
      <c r="H146" s="3" t="s">
        <v>16</v>
      </c>
      <c r="I146" s="3" t="s">
        <v>16</v>
      </c>
      <c r="J146" s="3" t="s">
        <v>14</v>
      </c>
      <c r="K146" s="3" t="s">
        <v>14</v>
      </c>
    </row>
    <row r="147" spans="1:11" ht="15.5" x14ac:dyDescent="0.35">
      <c r="A147" s="10">
        <v>141</v>
      </c>
      <c r="B147" s="4">
        <v>3122225002141</v>
      </c>
      <c r="C147" s="1" t="s">
        <v>156</v>
      </c>
      <c r="D147" s="3" t="s">
        <v>15</v>
      </c>
      <c r="E147" s="3" t="s">
        <v>20</v>
      </c>
      <c r="F147" s="3" t="s">
        <v>15</v>
      </c>
      <c r="G147" s="3" t="s">
        <v>14</v>
      </c>
      <c r="H147" s="3" t="s">
        <v>15</v>
      </c>
      <c r="I147" s="3" t="s">
        <v>16</v>
      </c>
      <c r="J147" s="3" t="s">
        <v>11</v>
      </c>
      <c r="K147" s="3" t="s">
        <v>15</v>
      </c>
    </row>
    <row r="148" spans="1:11" ht="15.5" x14ac:dyDescent="0.35">
      <c r="A148" s="10">
        <v>142</v>
      </c>
      <c r="B148" s="4">
        <v>3122225002142</v>
      </c>
      <c r="C148" s="1" t="s">
        <v>157</v>
      </c>
      <c r="D148" s="3" t="s">
        <v>20</v>
      </c>
      <c r="E148" s="3" t="s">
        <v>15</v>
      </c>
      <c r="F148" s="3" t="s">
        <v>15</v>
      </c>
      <c r="G148" s="3" t="s">
        <v>15</v>
      </c>
      <c r="H148" s="3" t="s">
        <v>16</v>
      </c>
      <c r="I148" s="3" t="s">
        <v>16</v>
      </c>
      <c r="J148" s="3" t="s">
        <v>15</v>
      </c>
      <c r="K148" s="3" t="s">
        <v>15</v>
      </c>
    </row>
    <row r="149" spans="1:11" ht="15.5" x14ac:dyDescent="0.35">
      <c r="A149" s="10">
        <v>143</v>
      </c>
      <c r="B149" s="4">
        <v>3122225002143</v>
      </c>
      <c r="C149" s="1" t="s">
        <v>158</v>
      </c>
      <c r="D149" s="3" t="s">
        <v>15</v>
      </c>
      <c r="E149" s="3" t="s">
        <v>15</v>
      </c>
      <c r="F149" s="3" t="s">
        <v>15</v>
      </c>
      <c r="G149" s="3" t="s">
        <v>15</v>
      </c>
      <c r="H149" s="3" t="s">
        <v>16</v>
      </c>
      <c r="I149" s="3" t="s">
        <v>16</v>
      </c>
      <c r="J149" s="3" t="s">
        <v>20</v>
      </c>
      <c r="K149" s="3" t="s">
        <v>15</v>
      </c>
    </row>
    <row r="150" spans="1:11" ht="15.5" x14ac:dyDescent="0.35">
      <c r="A150" s="10">
        <v>144</v>
      </c>
      <c r="B150" s="4">
        <v>3122225002144</v>
      </c>
      <c r="C150" s="1" t="s">
        <v>159</v>
      </c>
      <c r="D150" s="3" t="s">
        <v>15</v>
      </c>
      <c r="E150" s="3" t="s">
        <v>15</v>
      </c>
      <c r="F150" s="3" t="s">
        <v>15</v>
      </c>
      <c r="G150" s="3" t="s">
        <v>15</v>
      </c>
      <c r="H150" s="3" t="s">
        <v>16</v>
      </c>
      <c r="I150" s="3" t="s">
        <v>16</v>
      </c>
      <c r="J150" s="3" t="s">
        <v>15</v>
      </c>
      <c r="K150" s="3" t="s">
        <v>15</v>
      </c>
    </row>
    <row r="151" spans="1:11" ht="15.5" x14ac:dyDescent="0.35">
      <c r="A151" s="10">
        <v>145</v>
      </c>
      <c r="B151" s="4">
        <v>3122225002145</v>
      </c>
      <c r="C151" s="1" t="s">
        <v>160</v>
      </c>
      <c r="D151" s="3" t="s">
        <v>16</v>
      </c>
      <c r="E151" s="3" t="s">
        <v>20</v>
      </c>
      <c r="F151" s="3" t="s">
        <v>15</v>
      </c>
      <c r="G151" s="3" t="s">
        <v>15</v>
      </c>
      <c r="H151" s="3" t="s">
        <v>15</v>
      </c>
      <c r="I151" s="3" t="s">
        <v>16</v>
      </c>
      <c r="J151" s="3" t="s">
        <v>15</v>
      </c>
      <c r="K151" s="3" t="s">
        <v>15</v>
      </c>
    </row>
    <row r="152" spans="1:11" ht="15.5" x14ac:dyDescent="0.35">
      <c r="A152" s="10">
        <v>146</v>
      </c>
      <c r="B152" s="4">
        <v>3122225002146</v>
      </c>
      <c r="C152" s="1" t="s">
        <v>161</v>
      </c>
      <c r="D152" s="3" t="s">
        <v>14</v>
      </c>
      <c r="E152" s="3" t="s">
        <v>15</v>
      </c>
      <c r="F152" s="3" t="s">
        <v>15</v>
      </c>
      <c r="G152" s="3" t="s">
        <v>15</v>
      </c>
      <c r="H152" s="3" t="s">
        <v>16</v>
      </c>
      <c r="I152" s="3" t="s">
        <v>16</v>
      </c>
      <c r="J152" s="3" t="s">
        <v>15</v>
      </c>
      <c r="K152" s="3" t="s">
        <v>15</v>
      </c>
    </row>
    <row r="153" spans="1:11" ht="15.5" x14ac:dyDescent="0.35">
      <c r="A153" s="10">
        <v>147</v>
      </c>
      <c r="B153" s="4">
        <v>3122225002147</v>
      </c>
      <c r="C153" s="1" t="s">
        <v>162</v>
      </c>
      <c r="D153" s="3" t="s">
        <v>12</v>
      </c>
      <c r="E153" s="3" t="s">
        <v>11</v>
      </c>
      <c r="F153" s="3" t="s">
        <v>10</v>
      </c>
      <c r="G153" s="3" t="s">
        <v>11</v>
      </c>
      <c r="H153" s="3" t="s">
        <v>20</v>
      </c>
      <c r="I153" s="3" t="s">
        <v>20</v>
      </c>
      <c r="J153" s="3" t="s">
        <v>10</v>
      </c>
      <c r="K153" s="3" t="s">
        <v>12</v>
      </c>
    </row>
    <row r="154" spans="1:11" ht="15.5" x14ac:dyDescent="0.35">
      <c r="A154" s="10">
        <v>148</v>
      </c>
      <c r="B154" s="4">
        <v>3122225002148</v>
      </c>
      <c r="C154" s="1" t="s">
        <v>163</v>
      </c>
      <c r="D154" s="3" t="s">
        <v>15</v>
      </c>
      <c r="E154" s="3" t="s">
        <v>15</v>
      </c>
      <c r="F154" s="3" t="s">
        <v>16</v>
      </c>
      <c r="G154" s="3" t="s">
        <v>15</v>
      </c>
      <c r="H154" s="3" t="s">
        <v>16</v>
      </c>
      <c r="I154" s="3" t="s">
        <v>16</v>
      </c>
      <c r="J154" s="3" t="s">
        <v>16</v>
      </c>
      <c r="K154" s="3" t="s">
        <v>15</v>
      </c>
    </row>
    <row r="155" spans="1:11" ht="15.5" x14ac:dyDescent="0.35">
      <c r="A155" s="10">
        <v>149</v>
      </c>
      <c r="B155" s="4">
        <v>3122225002149</v>
      </c>
      <c r="C155" s="1" t="s">
        <v>164</v>
      </c>
      <c r="D155" s="3" t="s">
        <v>15</v>
      </c>
      <c r="E155" s="3" t="s">
        <v>20</v>
      </c>
      <c r="F155" s="3" t="s">
        <v>11</v>
      </c>
      <c r="G155" s="3" t="s">
        <v>14</v>
      </c>
      <c r="H155" s="3" t="s">
        <v>15</v>
      </c>
      <c r="I155" s="3" t="s">
        <v>16</v>
      </c>
      <c r="J155" s="3" t="s">
        <v>14</v>
      </c>
      <c r="K155" s="3" t="s">
        <v>15</v>
      </c>
    </row>
    <row r="156" spans="1:11" ht="15.5" x14ac:dyDescent="0.35">
      <c r="A156" s="10">
        <v>150</v>
      </c>
      <c r="B156" s="4">
        <v>3122225002150</v>
      </c>
      <c r="C156" s="1" t="s">
        <v>165</v>
      </c>
      <c r="D156" s="3" t="s">
        <v>15</v>
      </c>
      <c r="E156" s="3" t="s">
        <v>15</v>
      </c>
      <c r="F156" s="3" t="s">
        <v>20</v>
      </c>
      <c r="G156" s="3" t="s">
        <v>15</v>
      </c>
      <c r="H156" s="3" t="s">
        <v>16</v>
      </c>
      <c r="I156" s="3" t="s">
        <v>16</v>
      </c>
      <c r="J156" s="3" t="s">
        <v>15</v>
      </c>
      <c r="K156" s="3" t="s">
        <v>14</v>
      </c>
    </row>
    <row r="157" spans="1:11" ht="15.5" x14ac:dyDescent="0.35">
      <c r="A157" s="10">
        <v>151</v>
      </c>
      <c r="B157" s="4">
        <v>3122225002151</v>
      </c>
      <c r="C157" s="1" t="s">
        <v>166</v>
      </c>
      <c r="D157" s="3" t="s">
        <v>15</v>
      </c>
      <c r="E157" s="3" t="s">
        <v>14</v>
      </c>
      <c r="F157" s="3" t="s">
        <v>11</v>
      </c>
      <c r="G157" s="3" t="s">
        <v>14</v>
      </c>
      <c r="H157" s="3" t="s">
        <v>14</v>
      </c>
      <c r="I157" s="3" t="s">
        <v>16</v>
      </c>
      <c r="J157" s="3" t="s">
        <v>10</v>
      </c>
      <c r="K157" s="3" t="s">
        <v>14</v>
      </c>
    </row>
    <row r="158" spans="1:11" ht="15.5" x14ac:dyDescent="0.35">
      <c r="A158" s="10">
        <v>152</v>
      </c>
      <c r="B158" s="4">
        <v>3122225002152</v>
      </c>
      <c r="C158" s="1" t="s">
        <v>167</v>
      </c>
      <c r="D158" s="3" t="s">
        <v>15</v>
      </c>
      <c r="E158" s="3" t="s">
        <v>15</v>
      </c>
      <c r="F158" s="3" t="s">
        <v>15</v>
      </c>
      <c r="G158" s="3" t="s">
        <v>15</v>
      </c>
      <c r="H158" s="3" t="s">
        <v>16</v>
      </c>
      <c r="I158" s="3" t="s">
        <v>16</v>
      </c>
      <c r="J158" s="3" t="s">
        <v>15</v>
      </c>
      <c r="K158" s="3" t="s">
        <v>15</v>
      </c>
    </row>
    <row r="159" spans="1:11" ht="15.5" x14ac:dyDescent="0.35">
      <c r="A159" s="10">
        <v>153</v>
      </c>
      <c r="B159" s="4">
        <v>3122225002153</v>
      </c>
      <c r="C159" s="1" t="s">
        <v>168</v>
      </c>
      <c r="D159" s="3" t="s">
        <v>16</v>
      </c>
      <c r="E159" s="3" t="s">
        <v>15</v>
      </c>
      <c r="F159" s="3" t="s">
        <v>14</v>
      </c>
      <c r="G159" s="3" t="s">
        <v>15</v>
      </c>
      <c r="H159" s="3" t="s">
        <v>16</v>
      </c>
      <c r="I159" s="3" t="s">
        <v>16</v>
      </c>
      <c r="J159" s="3" t="s">
        <v>20</v>
      </c>
      <c r="K159" s="3" t="s">
        <v>20</v>
      </c>
    </row>
    <row r="160" spans="1:11" ht="15.5" x14ac:dyDescent="0.35">
      <c r="A160" s="10">
        <v>154</v>
      </c>
      <c r="B160" s="4">
        <v>3122225002154</v>
      </c>
      <c r="C160" s="1" t="s">
        <v>169</v>
      </c>
      <c r="D160" s="3" t="s">
        <v>15</v>
      </c>
      <c r="E160" s="3" t="s">
        <v>14</v>
      </c>
      <c r="F160" s="3" t="s">
        <v>15</v>
      </c>
      <c r="G160" s="3" t="s">
        <v>14</v>
      </c>
      <c r="H160" s="3" t="s">
        <v>16</v>
      </c>
      <c r="I160" s="3" t="s">
        <v>16</v>
      </c>
      <c r="J160" s="3" t="s">
        <v>10</v>
      </c>
      <c r="K160" s="3" t="s">
        <v>15</v>
      </c>
    </row>
    <row r="161" spans="1:11" ht="15.5" x14ac:dyDescent="0.35">
      <c r="A161" s="10">
        <v>155</v>
      </c>
      <c r="B161" s="4">
        <v>3122225002155</v>
      </c>
      <c r="C161" s="1" t="s">
        <v>170</v>
      </c>
      <c r="D161" s="3" t="s">
        <v>12</v>
      </c>
      <c r="E161" s="3" t="s">
        <v>20</v>
      </c>
      <c r="F161" s="3" t="s">
        <v>10</v>
      </c>
      <c r="G161" s="3" t="s">
        <v>10</v>
      </c>
      <c r="H161" s="3" t="s">
        <v>14</v>
      </c>
      <c r="I161" s="3" t="s">
        <v>16</v>
      </c>
      <c r="J161" s="3" t="s">
        <v>10</v>
      </c>
      <c r="K161" s="3" t="s">
        <v>10</v>
      </c>
    </row>
    <row r="162" spans="1:11" ht="15.5" x14ac:dyDescent="0.35">
      <c r="A162" s="10">
        <v>156</v>
      </c>
      <c r="B162" s="4">
        <v>3122225002156</v>
      </c>
      <c r="C162" s="1" t="s">
        <v>171</v>
      </c>
      <c r="D162" s="3" t="s">
        <v>14</v>
      </c>
      <c r="E162" s="3" t="s">
        <v>14</v>
      </c>
      <c r="F162" s="3" t="s">
        <v>15</v>
      </c>
      <c r="G162" s="3" t="s">
        <v>11</v>
      </c>
      <c r="H162" s="3" t="s">
        <v>16</v>
      </c>
      <c r="I162" s="3" t="s">
        <v>16</v>
      </c>
      <c r="J162" s="3" t="s">
        <v>14</v>
      </c>
      <c r="K162" s="3" t="s">
        <v>14</v>
      </c>
    </row>
    <row r="163" spans="1:11" ht="15.5" x14ac:dyDescent="0.35">
      <c r="A163" s="10">
        <v>157</v>
      </c>
      <c r="B163" s="4">
        <v>3122225002157</v>
      </c>
      <c r="C163" s="1" t="s">
        <v>172</v>
      </c>
      <c r="D163" s="3" t="s">
        <v>14</v>
      </c>
      <c r="E163" s="3" t="s">
        <v>15</v>
      </c>
      <c r="F163" s="3" t="s">
        <v>15</v>
      </c>
      <c r="G163" s="3" t="s">
        <v>15</v>
      </c>
      <c r="H163" s="3" t="s">
        <v>20</v>
      </c>
      <c r="I163" s="3" t="s">
        <v>16</v>
      </c>
      <c r="J163" s="3" t="s">
        <v>14</v>
      </c>
      <c r="K163" s="3" t="s">
        <v>15</v>
      </c>
    </row>
    <row r="164" spans="1:11" ht="15.5" x14ac:dyDescent="0.35">
      <c r="A164" s="10">
        <v>158</v>
      </c>
      <c r="B164" s="4">
        <v>3122225002158</v>
      </c>
      <c r="C164" s="1" t="s">
        <v>173</v>
      </c>
      <c r="D164" s="3" t="s">
        <v>20</v>
      </c>
      <c r="E164" s="3" t="s">
        <v>15</v>
      </c>
      <c r="F164" s="3" t="s">
        <v>20</v>
      </c>
      <c r="G164" s="3" t="s">
        <v>20</v>
      </c>
      <c r="H164" s="3" t="s">
        <v>16</v>
      </c>
      <c r="I164" s="3" t="s">
        <v>16</v>
      </c>
      <c r="J164" s="3" t="s">
        <v>20</v>
      </c>
      <c r="K164" s="3" t="s">
        <v>15</v>
      </c>
    </row>
    <row r="165" spans="1:11" ht="15.5" x14ac:dyDescent="0.35">
      <c r="A165" s="10">
        <v>159</v>
      </c>
      <c r="B165" s="4">
        <v>3122225002159</v>
      </c>
      <c r="C165" s="1" t="s">
        <v>174</v>
      </c>
      <c r="D165" s="3" t="s">
        <v>15</v>
      </c>
      <c r="E165" s="3" t="s">
        <v>15</v>
      </c>
      <c r="F165" s="3" t="s">
        <v>15</v>
      </c>
      <c r="G165" s="3" t="s">
        <v>20</v>
      </c>
      <c r="H165" s="3" t="s">
        <v>16</v>
      </c>
      <c r="I165" s="3" t="s">
        <v>16</v>
      </c>
      <c r="J165" s="3" t="s">
        <v>20</v>
      </c>
      <c r="K165" s="3" t="s">
        <v>20</v>
      </c>
    </row>
    <row r="167" spans="1:11" x14ac:dyDescent="0.35">
      <c r="D167">
        <f t="shared" ref="D167:K167" si="0">COUNTIF(D7:D165,"=WH")</f>
        <v>0</v>
      </c>
      <c r="E167">
        <f t="shared" si="0"/>
        <v>0</v>
      </c>
      <c r="F167">
        <f t="shared" si="0"/>
        <v>0</v>
      </c>
      <c r="G167">
        <f t="shared" si="0"/>
        <v>0</v>
      </c>
      <c r="H167">
        <f t="shared" si="0"/>
        <v>0</v>
      </c>
      <c r="I167">
        <f t="shared" si="0"/>
        <v>0</v>
      </c>
      <c r="J167">
        <f t="shared" si="0"/>
        <v>0</v>
      </c>
      <c r="K167">
        <f t="shared" si="0"/>
        <v>0</v>
      </c>
    </row>
  </sheetData>
  <mergeCells count="10">
    <mergeCell ref="A5:A6"/>
    <mergeCell ref="B5:B6"/>
    <mergeCell ref="C5:C6"/>
    <mergeCell ref="A1:K1"/>
    <mergeCell ref="A2:K2"/>
    <mergeCell ref="C3:D3"/>
    <mergeCell ref="F3:G3"/>
    <mergeCell ref="I3:K3"/>
    <mergeCell ref="A4:C4"/>
    <mergeCell ref="D4:K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6276-00A8-4EC4-800F-D2103ACD9FFD}">
  <dimension ref="A1:Z168"/>
  <sheetViews>
    <sheetView topLeftCell="A33" workbookViewId="0">
      <selection activeCell="U6" sqref="U1:U1048576"/>
    </sheetView>
  </sheetViews>
  <sheetFormatPr defaultRowHeight="14.5" x14ac:dyDescent="0.35"/>
  <cols>
    <col min="1" max="1" width="12" bestFit="1" customWidth="1"/>
    <col min="2" max="2" width="16" bestFit="1" customWidth="1"/>
    <col min="3" max="3" width="32.453125" bestFit="1" customWidth="1"/>
    <col min="4" max="4" width="10.1796875" bestFit="1" customWidth="1"/>
    <col min="5" max="8" width="10.26953125" bestFit="1" customWidth="1"/>
    <col min="9" max="9" width="10.1796875" bestFit="1" customWidth="1"/>
    <col min="10" max="10" width="11" bestFit="1" customWidth="1"/>
    <col min="11" max="11" width="10.1796875" bestFit="1" customWidth="1"/>
    <col min="21" max="21" width="0" hidden="1" customWidth="1"/>
    <col min="22" max="22" width="12.1796875" bestFit="1" customWidth="1"/>
    <col min="24" max="24" width="9.453125" bestFit="1" customWidth="1"/>
    <col min="25" max="25" width="12.1796875" bestFit="1" customWidth="1"/>
  </cols>
  <sheetData>
    <row r="1" spans="1:26" x14ac:dyDescent="0.35">
      <c r="A1" s="40" t="s">
        <v>175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spans="1:26" x14ac:dyDescent="0.35">
      <c r="A2" s="40" t="s">
        <v>176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spans="1:26" x14ac:dyDescent="0.35">
      <c r="A3" s="24" t="s">
        <v>194</v>
      </c>
      <c r="B3" s="24" t="s">
        <v>236</v>
      </c>
      <c r="C3" s="41" t="s">
        <v>195</v>
      </c>
      <c r="D3" s="41"/>
      <c r="E3" s="24" t="s">
        <v>234</v>
      </c>
      <c r="F3" s="41" t="s">
        <v>196</v>
      </c>
      <c r="G3" s="41"/>
      <c r="H3" s="24" t="str">
        <f>'[1]SEMESTER DATA'!E3</f>
        <v>2022-2023</v>
      </c>
      <c r="I3" s="41" t="s">
        <v>202</v>
      </c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spans="1:26" x14ac:dyDescent="0.35">
      <c r="A4" s="41" t="s">
        <v>197</v>
      </c>
      <c r="B4" s="41"/>
      <c r="C4" s="41"/>
      <c r="D4" s="25"/>
      <c r="E4" s="25"/>
      <c r="F4" s="25"/>
      <c r="G4" s="25"/>
      <c r="H4" s="25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spans="1:26" x14ac:dyDescent="0.35">
      <c r="A5" s="39" t="s">
        <v>199</v>
      </c>
      <c r="B5" s="39" t="s">
        <v>200</v>
      </c>
      <c r="C5" s="39" t="s">
        <v>201</v>
      </c>
      <c r="D5" s="39" t="s">
        <v>203</v>
      </c>
      <c r="E5" s="39"/>
      <c r="F5" s="39"/>
      <c r="G5" s="39"/>
      <c r="H5" s="39"/>
      <c r="I5" s="39"/>
      <c r="J5" s="39"/>
      <c r="K5" s="39"/>
      <c r="L5" s="39" t="s">
        <v>204</v>
      </c>
      <c r="M5" s="39"/>
      <c r="N5" s="39"/>
      <c r="O5" s="39"/>
      <c r="P5" s="39"/>
      <c r="Q5" s="39"/>
      <c r="R5" s="39"/>
      <c r="S5" s="39"/>
      <c r="T5" s="39"/>
      <c r="U5" s="39" t="s">
        <v>205</v>
      </c>
      <c r="V5" s="39"/>
      <c r="W5" s="39"/>
      <c r="X5" s="39"/>
      <c r="Y5" s="39"/>
      <c r="Z5" s="39"/>
    </row>
    <row r="6" spans="1:26" ht="15" x14ac:dyDescent="0.35">
      <c r="A6" s="39"/>
      <c r="B6" s="39"/>
      <c r="C6" s="39"/>
      <c r="D6" s="2" t="s">
        <v>2</v>
      </c>
      <c r="E6" s="2" t="s">
        <v>3</v>
      </c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12" t="s">
        <v>16</v>
      </c>
      <c r="M6" s="12" t="s">
        <v>20</v>
      </c>
      <c r="N6" s="12" t="s">
        <v>15</v>
      </c>
      <c r="O6" s="12" t="s">
        <v>14</v>
      </c>
      <c r="P6" s="12" t="s">
        <v>11</v>
      </c>
      <c r="Q6" s="12" t="s">
        <v>12</v>
      </c>
      <c r="R6" s="12" t="s">
        <v>10</v>
      </c>
      <c r="S6" s="12" t="s">
        <v>28</v>
      </c>
      <c r="T6" s="12" t="s">
        <v>206</v>
      </c>
      <c r="U6" s="12" t="s">
        <v>184</v>
      </c>
      <c r="V6" s="37" t="s">
        <v>203</v>
      </c>
      <c r="W6" s="37" t="s">
        <v>207</v>
      </c>
      <c r="X6" s="37" t="s">
        <v>208</v>
      </c>
      <c r="Y6" s="37" t="s">
        <v>209</v>
      </c>
      <c r="Z6" s="37" t="s">
        <v>210</v>
      </c>
    </row>
    <row r="7" spans="1:26" ht="15.5" x14ac:dyDescent="0.35">
      <c r="A7" s="39"/>
      <c r="B7" s="39"/>
      <c r="C7" s="39"/>
      <c r="D7" s="9">
        <v>3</v>
      </c>
      <c r="E7" s="9">
        <v>3</v>
      </c>
      <c r="F7" s="9">
        <v>3</v>
      </c>
      <c r="G7" s="9">
        <v>3</v>
      </c>
      <c r="H7" s="9">
        <v>1.5</v>
      </c>
      <c r="I7" s="9">
        <v>1.5</v>
      </c>
      <c r="J7" s="9">
        <v>4</v>
      </c>
      <c r="K7" s="9">
        <v>3</v>
      </c>
      <c r="L7" s="12">
        <v>10</v>
      </c>
      <c r="M7" s="12">
        <v>9</v>
      </c>
      <c r="N7" s="12">
        <v>8</v>
      </c>
      <c r="O7" s="12">
        <v>7</v>
      </c>
      <c r="P7" s="12">
        <v>6</v>
      </c>
      <c r="Q7" s="12">
        <v>5</v>
      </c>
      <c r="R7" s="12">
        <v>0</v>
      </c>
      <c r="S7" s="12">
        <v>0</v>
      </c>
      <c r="T7" s="12">
        <v>0</v>
      </c>
      <c r="U7" s="13">
        <v>22</v>
      </c>
      <c r="V7" s="38"/>
      <c r="W7" s="38"/>
      <c r="X7" s="38"/>
      <c r="Y7" s="38"/>
      <c r="Z7" s="38"/>
    </row>
    <row r="8" spans="1:26" ht="15.5" x14ac:dyDescent="0.35">
      <c r="A8" s="10">
        <v>10</v>
      </c>
      <c r="B8" s="4">
        <v>3122225002001</v>
      </c>
      <c r="C8" s="1" t="s">
        <v>13</v>
      </c>
      <c r="D8" s="3">
        <f>IF('Result Data'!D7="O",10,IF('Result Data'!D7="A+",9,IF('Result Data'!D7="A",8,IF('Result Data'!D7="B+",7,IF('Result Data'!D7="B",6,IF('Result Data'!D7="RA",0,IF('Result Data'!D7="SA",0,IF('Result Data'!D7="W",0,0))))))))+IF('Result Data'!D7="AB",0,IF('Result Data'!D7="WH",0))</f>
        <v>7</v>
      </c>
      <c r="E8" s="3">
        <f>IF('Result Data'!E7="O",10,IF('Result Data'!E7="A+",9,IF('Result Data'!E7="A",8,IF('Result Data'!E7="B+",7,IF('Result Data'!E7="B",6,IF('Result Data'!E7="RA",0,IF('Result Data'!E7="SA",0,IF('Result Data'!E7="W",0,0))))))))+IF('Result Data'!E7="AB",0,IF('Result Data'!E7="WH",0))</f>
        <v>8</v>
      </c>
      <c r="F8" s="3">
        <f>IF('Result Data'!F7="O",10,IF('Result Data'!F7="A+",9,IF('Result Data'!F7="A",8,IF('Result Data'!F7="B+",7,IF('Result Data'!F7="B",6,IF('Result Data'!F7="RA",0,IF('Result Data'!F7="SA",0,IF('Result Data'!F7="W",0,0))))))))+IF('Result Data'!F7="AB",0,IF('Result Data'!F7="WH",0))</f>
        <v>8</v>
      </c>
      <c r="G8" s="3">
        <f>IF('Result Data'!G7="O",10,IF('Result Data'!G7="A+",9,IF('Result Data'!G7="A",8,IF('Result Data'!G7="B+",7,IF('Result Data'!G7="B",6,IF('Result Data'!G7="RA",0,IF('Result Data'!G7="SA",0,IF('Result Data'!G7="W",0,0))))))))+IF('Result Data'!G7="AB",0,IF('Result Data'!G7="WH",0))</f>
        <v>8</v>
      </c>
      <c r="H8" s="3">
        <f>IF('Result Data'!H7="O",10,IF('Result Data'!H7="A+",9,IF('Result Data'!H7="A",8,IF('Result Data'!H7="B+",7,IF('Result Data'!H7="B",6,IF('Result Data'!H7="RA",0,IF('Result Data'!H7="SA",0,IF('Result Data'!H7="W",0,0))))))))+IF('Result Data'!H7="AB",0,IF('Result Data'!H7="WH",0))</f>
        <v>10</v>
      </c>
      <c r="I8" s="3">
        <f>IF('Result Data'!I7="O",10,IF('Result Data'!I7="A+",9,IF('Result Data'!I7="A",8,IF('Result Data'!I7="B+",7,IF('Result Data'!I7="B",6,IF('Result Data'!I7="RA",0,IF('Result Data'!I7="SA",0,IF('Result Data'!I7="W",0,0))))))))+IF('Result Data'!I7="AB",0,IF('Result Data'!I7="WH",0))</f>
        <v>10</v>
      </c>
      <c r="J8" s="3">
        <f>IF('Result Data'!J7="O",10,IF('Result Data'!J7="A+",9,IF('Result Data'!J7="A",8,IF('Result Data'!J7="B+",7,IF('Result Data'!J7="B",6,IF('Result Data'!J7="RA",0,IF('Result Data'!J7="SA",0,IF('Result Data'!J7="W",0,0))))))))+IF('Result Data'!J7="AB",0,IF('Result Data'!J7="WH",0))</f>
        <v>8</v>
      </c>
      <c r="K8" s="3">
        <f>IF('Result Data'!K7="O",10,IF('Result Data'!K7="A+",9,IF('Result Data'!K7="A",8,IF('Result Data'!K7="B+",7,IF('Result Data'!K7="B",6,IF('Result Data'!K7="RA",0,IF('Result Data'!K7="SA",0,IF('Result Data'!K7="W",0,0))))))))+IF('Result Data'!K7="AB",0,IF('Result Data'!K7="WH",0))</f>
        <v>8</v>
      </c>
      <c r="L8" s="10">
        <f t="shared" ref="L8:L63" si="0">COUNTIF(D8:K8,"=10")</f>
        <v>2</v>
      </c>
      <c r="M8" s="10">
        <f t="shared" ref="M8:M63" si="1">COUNTIF(D8:K8,"=9")</f>
        <v>0</v>
      </c>
      <c r="N8" s="10">
        <f t="shared" ref="N8:N63" si="2">COUNTIF(D8:K8,"=8")</f>
        <v>5</v>
      </c>
      <c r="O8" s="10">
        <f t="shared" ref="O8:O63" si="3">COUNTIF(D8:K8,"=7")</f>
        <v>1</v>
      </c>
      <c r="P8" s="10">
        <f t="shared" ref="P8:P63" si="4">COUNTIF(D8:K8,"=6")</f>
        <v>0</v>
      </c>
      <c r="Q8" s="10">
        <f t="shared" ref="Q8:Q63" si="5">COUNTIF(D8:K8,"=5")</f>
        <v>0</v>
      </c>
      <c r="R8" s="10">
        <f>COUNTIF('Result Data'!D7:K7,"=U")</f>
        <v>0</v>
      </c>
      <c r="S8" s="10">
        <f>COUNTIF('Result Data'!D7:K7,"=AB")</f>
        <v>0</v>
      </c>
      <c r="T8" s="10">
        <f>COUNTIF('Result Data'!D7:K7,"=WH")</f>
        <v>0</v>
      </c>
      <c r="U8" s="13">
        <v>22</v>
      </c>
      <c r="V8" s="10">
        <f t="shared" ref="V8:V63" si="6">D8*$D$7+$E$7*E8+$F$7*F8+$G$7*G8+$H$7*H8+$I$7*I8+$J$7*J8+$K$7*K8</f>
        <v>179</v>
      </c>
      <c r="W8" s="14">
        <f t="shared" ref="W8:W63" si="7">V8/U8</f>
        <v>8.1363636363636367</v>
      </c>
      <c r="X8" s="14">
        <f t="shared" ref="X8:X39" si="8">W8-AVERAGE($W$8:$W$166)</f>
        <v>0.43053173241851894</v>
      </c>
      <c r="Y8" s="10" t="str">
        <f t="shared" ref="Y8:Y63" si="9">IF(SUM(R8:T8)=0,"PASS","FAIL")</f>
        <v>PASS</v>
      </c>
      <c r="Z8" s="10">
        <f t="shared" ref="Z8:Z39" si="10">RANK(W8,$W$8:$W$166,0)</f>
        <v>80</v>
      </c>
    </row>
    <row r="9" spans="1:26" ht="15.5" x14ac:dyDescent="0.35">
      <c r="A9" s="10">
        <v>11</v>
      </c>
      <c r="B9" s="4">
        <v>3122225002002</v>
      </c>
      <c r="C9" s="1" t="s">
        <v>17</v>
      </c>
      <c r="D9" s="3">
        <f>IF('Result Data'!D8="O",10,IF('Result Data'!D8="A+",9,IF('Result Data'!D8="A",8,IF('Result Data'!D8="B+",7,IF('Result Data'!D8="B",6,IF('Result Data'!D8="RA",0,IF('Result Data'!D8="SA",0,IF('Result Data'!D8="W",0,0))))))))+IF('Result Data'!D8="AB",0,IF('Result Data'!D8="WH",0))</f>
        <v>8</v>
      </c>
      <c r="E9" s="3">
        <f>IF('Result Data'!E8="O",10,IF('Result Data'!E8="A+",9,IF('Result Data'!E8="A",8,IF('Result Data'!E8="B+",7,IF('Result Data'!E8="B",6,IF('Result Data'!E8="RA",0,IF('Result Data'!E8="SA",0,IF('Result Data'!E8="W",0,0))))))))+IF('Result Data'!E8="AB",0,IF('Result Data'!E8="WH",0))</f>
        <v>8</v>
      </c>
      <c r="F9" s="3">
        <f>IF('Result Data'!F8="O",10,IF('Result Data'!F8="A+",9,IF('Result Data'!F8="A",8,IF('Result Data'!F8="B+",7,IF('Result Data'!F8="B",6,IF('Result Data'!F8="RA",0,IF('Result Data'!F8="SA",0,IF('Result Data'!F8="W",0,0))))))))+IF('Result Data'!F8="AB",0,IF('Result Data'!F8="WH",0))</f>
        <v>8</v>
      </c>
      <c r="G9" s="3">
        <f>IF('Result Data'!G8="O",10,IF('Result Data'!G8="A+",9,IF('Result Data'!G8="A",8,IF('Result Data'!G8="B+",7,IF('Result Data'!G8="B",6,IF('Result Data'!G8="RA",0,IF('Result Data'!G8="SA",0,IF('Result Data'!G8="W",0,0))))))))+IF('Result Data'!G8="AB",0,IF('Result Data'!G8="WH",0))</f>
        <v>7</v>
      </c>
      <c r="H9" s="3">
        <f>IF('Result Data'!H8="O",10,IF('Result Data'!H8="A+",9,IF('Result Data'!H8="A",8,IF('Result Data'!H8="B+",7,IF('Result Data'!H8="B",6,IF('Result Data'!H8="RA",0,IF('Result Data'!H8="SA",0,IF('Result Data'!H8="W",0,0))))))))+IF('Result Data'!H8="AB",0,IF('Result Data'!H8="WH",0))</f>
        <v>10</v>
      </c>
      <c r="I9" s="3">
        <f>IF('Result Data'!I8="O",10,IF('Result Data'!I8="A+",9,IF('Result Data'!I8="A",8,IF('Result Data'!I8="B+",7,IF('Result Data'!I8="B",6,IF('Result Data'!I8="RA",0,IF('Result Data'!I8="SA",0,IF('Result Data'!I8="W",0,0))))))))+IF('Result Data'!I8="AB",0,IF('Result Data'!I8="WH",0))</f>
        <v>10</v>
      </c>
      <c r="J9" s="3">
        <f>IF('Result Data'!J8="O",10,IF('Result Data'!J8="A+",9,IF('Result Data'!J8="A",8,IF('Result Data'!J8="B+",7,IF('Result Data'!J8="B",6,IF('Result Data'!J8="RA",0,IF('Result Data'!J8="SA",0,IF('Result Data'!J8="W",0,0))))))))+IF('Result Data'!J8="AB",0,IF('Result Data'!J8="WH",0))</f>
        <v>10</v>
      </c>
      <c r="K9" s="3">
        <f>IF('Result Data'!K8="O",10,IF('Result Data'!K8="A+",9,IF('Result Data'!K8="A",8,IF('Result Data'!K8="B+",7,IF('Result Data'!K8="B",6,IF('Result Data'!K8="RA",0,IF('Result Data'!K8="SA",0,IF('Result Data'!K8="W",0,0))))))))+IF('Result Data'!K8="AB",0,IF('Result Data'!K8="WH",0))</f>
        <v>8</v>
      </c>
      <c r="L9" s="10">
        <f t="shared" si="0"/>
        <v>3</v>
      </c>
      <c r="M9" s="10">
        <f t="shared" si="1"/>
        <v>0</v>
      </c>
      <c r="N9" s="10">
        <f t="shared" si="2"/>
        <v>4</v>
      </c>
      <c r="O9" s="10">
        <f t="shared" si="3"/>
        <v>1</v>
      </c>
      <c r="P9" s="10">
        <f t="shared" si="4"/>
        <v>0</v>
      </c>
      <c r="Q9" s="10">
        <f t="shared" si="5"/>
        <v>0</v>
      </c>
      <c r="R9" s="10">
        <f>COUNTIF('Result Data'!D8:K8,"=U")</f>
        <v>0</v>
      </c>
      <c r="S9" s="10">
        <f>COUNTIF('Result Data'!D8:K8,"=AB")</f>
        <v>0</v>
      </c>
      <c r="T9" s="10">
        <f>COUNTIF('Result Data'!D8:K8,"=WH")</f>
        <v>0</v>
      </c>
      <c r="U9" s="13">
        <v>22</v>
      </c>
      <c r="V9" s="10">
        <f t="shared" si="6"/>
        <v>187</v>
      </c>
      <c r="W9" s="14">
        <f t="shared" si="7"/>
        <v>8.5</v>
      </c>
      <c r="X9" s="14">
        <f t="shared" si="8"/>
        <v>0.79416809605488226</v>
      </c>
      <c r="Y9" s="10" t="str">
        <f t="shared" si="9"/>
        <v>PASS</v>
      </c>
      <c r="Z9" s="10">
        <f t="shared" si="10"/>
        <v>44</v>
      </c>
    </row>
    <row r="10" spans="1:26" ht="15.5" x14ac:dyDescent="0.35">
      <c r="A10" s="10">
        <v>12</v>
      </c>
      <c r="B10" s="4">
        <v>3122225002003</v>
      </c>
      <c r="C10" s="1" t="s">
        <v>18</v>
      </c>
      <c r="D10" s="3">
        <f>IF('Result Data'!D9="O",10,IF('Result Data'!D9="A+",9,IF('Result Data'!D9="A",8,IF('Result Data'!D9="B+",7,IF('Result Data'!D9="B",6,IF('Result Data'!D9="RA",0,IF('Result Data'!D9="SA",0,IF('Result Data'!D9="W",0,0))))))))+IF('Result Data'!D9="AB",0,IF('Result Data'!D9="WH",0))</f>
        <v>8</v>
      </c>
      <c r="E10" s="3">
        <f>IF('Result Data'!E9="O",10,IF('Result Data'!E9="A+",9,IF('Result Data'!E9="A",8,IF('Result Data'!E9="B+",7,IF('Result Data'!E9="B",6,IF('Result Data'!E9="RA",0,IF('Result Data'!E9="SA",0,IF('Result Data'!E9="W",0,0))))))))+IF('Result Data'!E9="AB",0,IF('Result Data'!E9="WH",0))</f>
        <v>7</v>
      </c>
      <c r="F10" s="3">
        <f>IF('Result Data'!F9="O",10,IF('Result Data'!F9="A+",9,IF('Result Data'!F9="A",8,IF('Result Data'!F9="B+",7,IF('Result Data'!F9="B",6,IF('Result Data'!F9="RA",0,IF('Result Data'!F9="SA",0,IF('Result Data'!F9="W",0,0))))))))+IF('Result Data'!F9="AB",0,IF('Result Data'!F9="WH",0))</f>
        <v>7</v>
      </c>
      <c r="G10" s="3">
        <f>IF('Result Data'!G9="O",10,IF('Result Data'!G9="A+",9,IF('Result Data'!G9="A",8,IF('Result Data'!G9="B+",7,IF('Result Data'!G9="B",6,IF('Result Data'!G9="RA",0,IF('Result Data'!G9="SA",0,IF('Result Data'!G9="W",0,0))))))))+IF('Result Data'!G9="AB",0,IF('Result Data'!G9="WH",0))</f>
        <v>8</v>
      </c>
      <c r="H10" s="3">
        <f>IF('Result Data'!H9="O",10,IF('Result Data'!H9="A+",9,IF('Result Data'!H9="A",8,IF('Result Data'!H9="B+",7,IF('Result Data'!H9="B",6,IF('Result Data'!H9="RA",0,IF('Result Data'!H9="SA",0,IF('Result Data'!H9="W",0,0))))))))+IF('Result Data'!H9="AB",0,IF('Result Data'!H9="WH",0))</f>
        <v>10</v>
      </c>
      <c r="I10" s="3">
        <f>IF('Result Data'!I9="O",10,IF('Result Data'!I9="A+",9,IF('Result Data'!I9="A",8,IF('Result Data'!I9="B+",7,IF('Result Data'!I9="B",6,IF('Result Data'!I9="RA",0,IF('Result Data'!I9="SA",0,IF('Result Data'!I9="W",0,0))))))))+IF('Result Data'!I9="AB",0,IF('Result Data'!I9="WH",0))</f>
        <v>10</v>
      </c>
      <c r="J10" s="3">
        <f>IF('Result Data'!J9="O",10,IF('Result Data'!J9="A+",9,IF('Result Data'!J9="A",8,IF('Result Data'!J9="B+",7,IF('Result Data'!J9="B",6,IF('Result Data'!J9="RA",0,IF('Result Data'!J9="SA",0,IF('Result Data'!J9="W",0,0))))))))+IF('Result Data'!J9="AB",0,IF('Result Data'!J9="WH",0))</f>
        <v>7</v>
      </c>
      <c r="K10" s="3">
        <f>IF('Result Data'!K9="O",10,IF('Result Data'!K9="A+",9,IF('Result Data'!K9="A",8,IF('Result Data'!K9="B+",7,IF('Result Data'!K9="B",6,IF('Result Data'!K9="RA",0,IF('Result Data'!K9="SA",0,IF('Result Data'!K9="W",0,0))))))))+IF('Result Data'!K9="AB",0,IF('Result Data'!K9="WH",0))</f>
        <v>8</v>
      </c>
      <c r="L10" s="10">
        <f t="shared" si="0"/>
        <v>2</v>
      </c>
      <c r="M10" s="10">
        <f t="shared" si="1"/>
        <v>0</v>
      </c>
      <c r="N10" s="10">
        <f t="shared" si="2"/>
        <v>3</v>
      </c>
      <c r="O10" s="10">
        <f t="shared" si="3"/>
        <v>3</v>
      </c>
      <c r="P10" s="10">
        <f t="shared" si="4"/>
        <v>0</v>
      </c>
      <c r="Q10" s="10">
        <f t="shared" si="5"/>
        <v>0</v>
      </c>
      <c r="R10" s="10">
        <f>COUNTIF('Result Data'!D9:K9,"=U")</f>
        <v>0</v>
      </c>
      <c r="S10" s="10">
        <f>COUNTIF('Result Data'!D9:K9,"=AB")</f>
        <v>0</v>
      </c>
      <c r="T10" s="10">
        <f>COUNTIF('Result Data'!D9:K9,"=WH")</f>
        <v>0</v>
      </c>
      <c r="U10" s="13">
        <v>22</v>
      </c>
      <c r="V10" s="10">
        <f t="shared" si="6"/>
        <v>172</v>
      </c>
      <c r="W10" s="14">
        <f t="shared" si="7"/>
        <v>7.8181818181818183</v>
      </c>
      <c r="X10" s="14">
        <f t="shared" si="8"/>
        <v>0.1123499142367006</v>
      </c>
      <c r="Y10" s="10" t="str">
        <f t="shared" si="9"/>
        <v>PASS</v>
      </c>
      <c r="Z10" s="10">
        <f t="shared" si="10"/>
        <v>109</v>
      </c>
    </row>
    <row r="11" spans="1:26" ht="15.5" x14ac:dyDescent="0.35">
      <c r="A11" s="10">
        <v>13</v>
      </c>
      <c r="B11" s="4">
        <v>3122225002004</v>
      </c>
      <c r="C11" s="1" t="s">
        <v>19</v>
      </c>
      <c r="D11" s="3">
        <f>IF('Result Data'!D10="O",10,IF('Result Data'!D10="A+",9,IF('Result Data'!D10="A",8,IF('Result Data'!D10="B+",7,IF('Result Data'!D10="B",6,IF('Result Data'!D10="RA",0,IF('Result Data'!D10="SA",0,IF('Result Data'!D10="W",0,0))))))))+IF('Result Data'!D10="AB",0,IF('Result Data'!D10="WH",0))</f>
        <v>8</v>
      </c>
      <c r="E11" s="3">
        <f>IF('Result Data'!E10="O",10,IF('Result Data'!E10="A+",9,IF('Result Data'!E10="A",8,IF('Result Data'!E10="B+",7,IF('Result Data'!E10="B",6,IF('Result Data'!E10="RA",0,IF('Result Data'!E10="SA",0,IF('Result Data'!E10="W",0,0))))))))+IF('Result Data'!E10="AB",0,IF('Result Data'!E10="WH",0))</f>
        <v>8</v>
      </c>
      <c r="F11" s="3">
        <f>IF('Result Data'!F10="O",10,IF('Result Data'!F10="A+",9,IF('Result Data'!F10="A",8,IF('Result Data'!F10="B+",7,IF('Result Data'!F10="B",6,IF('Result Data'!F10="RA",0,IF('Result Data'!F10="SA",0,IF('Result Data'!F10="W",0,0))))))))+IF('Result Data'!F10="AB",0,IF('Result Data'!F10="WH",0))</f>
        <v>8</v>
      </c>
      <c r="G11" s="3">
        <f>IF('Result Data'!G10="O",10,IF('Result Data'!G10="A+",9,IF('Result Data'!G10="A",8,IF('Result Data'!G10="B+",7,IF('Result Data'!G10="B",6,IF('Result Data'!G10="RA",0,IF('Result Data'!G10="SA",0,IF('Result Data'!G10="W",0,0))))))))+IF('Result Data'!G10="AB",0,IF('Result Data'!G10="WH",0))</f>
        <v>6</v>
      </c>
      <c r="H11" s="3">
        <f>IF('Result Data'!H10="O",10,IF('Result Data'!H10="A+",9,IF('Result Data'!H10="A",8,IF('Result Data'!H10="B+",7,IF('Result Data'!H10="B",6,IF('Result Data'!H10="RA",0,IF('Result Data'!H10="SA",0,IF('Result Data'!H10="W",0,0))))))))+IF('Result Data'!H10="AB",0,IF('Result Data'!H10="WH",0))</f>
        <v>10</v>
      </c>
      <c r="I11" s="3">
        <f>IF('Result Data'!I10="O",10,IF('Result Data'!I10="A+",9,IF('Result Data'!I10="A",8,IF('Result Data'!I10="B+",7,IF('Result Data'!I10="B",6,IF('Result Data'!I10="RA",0,IF('Result Data'!I10="SA",0,IF('Result Data'!I10="W",0,0))))))))+IF('Result Data'!I10="AB",0,IF('Result Data'!I10="WH",0))</f>
        <v>10</v>
      </c>
      <c r="J11" s="3">
        <f>IF('Result Data'!J10="O",10,IF('Result Data'!J10="A+",9,IF('Result Data'!J10="A",8,IF('Result Data'!J10="B+",7,IF('Result Data'!J10="B",6,IF('Result Data'!J10="RA",0,IF('Result Data'!J10="SA",0,IF('Result Data'!J10="W",0,0))))))))+IF('Result Data'!J10="AB",0,IF('Result Data'!J10="WH",0))</f>
        <v>9</v>
      </c>
      <c r="K11" s="3">
        <f>IF('Result Data'!K10="O",10,IF('Result Data'!K10="A+",9,IF('Result Data'!K10="A",8,IF('Result Data'!K10="B+",7,IF('Result Data'!K10="B",6,IF('Result Data'!K10="RA",0,IF('Result Data'!K10="SA",0,IF('Result Data'!K10="W",0,0))))))))+IF('Result Data'!K10="AB",0,IF('Result Data'!K10="WH",0))</f>
        <v>8</v>
      </c>
      <c r="L11" s="10">
        <f t="shared" si="0"/>
        <v>2</v>
      </c>
      <c r="M11" s="10">
        <f t="shared" si="1"/>
        <v>1</v>
      </c>
      <c r="N11" s="10">
        <f t="shared" si="2"/>
        <v>4</v>
      </c>
      <c r="O11" s="10">
        <f t="shared" si="3"/>
        <v>0</v>
      </c>
      <c r="P11" s="10">
        <f t="shared" si="4"/>
        <v>1</v>
      </c>
      <c r="Q11" s="10">
        <f t="shared" si="5"/>
        <v>0</v>
      </c>
      <c r="R11" s="10">
        <f>COUNTIF('Result Data'!D10:K10,"=U")</f>
        <v>0</v>
      </c>
      <c r="S11" s="10">
        <f>COUNTIF('Result Data'!D10:K10,"=AB")</f>
        <v>0</v>
      </c>
      <c r="T11" s="10">
        <f>COUNTIF('Result Data'!D10:K10,"=WH")</f>
        <v>0</v>
      </c>
      <c r="U11" s="13">
        <v>22</v>
      </c>
      <c r="V11" s="10">
        <f t="shared" si="6"/>
        <v>180</v>
      </c>
      <c r="W11" s="14">
        <f t="shared" si="7"/>
        <v>8.1818181818181817</v>
      </c>
      <c r="X11" s="14">
        <f t="shared" si="8"/>
        <v>0.47598627787306391</v>
      </c>
      <c r="Y11" s="10" t="str">
        <f t="shared" si="9"/>
        <v>PASS</v>
      </c>
      <c r="Z11" s="10">
        <f t="shared" si="10"/>
        <v>76</v>
      </c>
    </row>
    <row r="12" spans="1:26" ht="15.5" x14ac:dyDescent="0.35">
      <c r="A12" s="10">
        <v>14</v>
      </c>
      <c r="B12" s="4">
        <v>3122225002005</v>
      </c>
      <c r="C12" s="1" t="s">
        <v>21</v>
      </c>
      <c r="D12" s="3">
        <f>IF('Result Data'!D11="O",10,IF('Result Data'!D11="A+",9,IF('Result Data'!D11="A",8,IF('Result Data'!D11="B+",7,IF('Result Data'!D11="B",6,IF('Result Data'!D11="RA",0,IF('Result Data'!D11="SA",0,IF('Result Data'!D11="W",0,0))))))))+IF('Result Data'!D11="AB",0,IF('Result Data'!D11="WH",0))</f>
        <v>8</v>
      </c>
      <c r="E12" s="3">
        <f>IF('Result Data'!E11="O",10,IF('Result Data'!E11="A+",9,IF('Result Data'!E11="A",8,IF('Result Data'!E11="B+",7,IF('Result Data'!E11="B",6,IF('Result Data'!E11="RA",0,IF('Result Data'!E11="SA",0,IF('Result Data'!E11="W",0,0))))))))+IF('Result Data'!E11="AB",0,IF('Result Data'!E11="WH",0))</f>
        <v>9</v>
      </c>
      <c r="F12" s="3">
        <f>IF('Result Data'!F11="O",10,IF('Result Data'!F11="A+",9,IF('Result Data'!F11="A",8,IF('Result Data'!F11="B+",7,IF('Result Data'!F11="B",6,IF('Result Data'!F11="RA",0,IF('Result Data'!F11="SA",0,IF('Result Data'!F11="W",0,0))))))))+IF('Result Data'!F11="AB",0,IF('Result Data'!F11="WH",0))</f>
        <v>9</v>
      </c>
      <c r="G12" s="3">
        <f>IF('Result Data'!G11="O",10,IF('Result Data'!G11="A+",9,IF('Result Data'!G11="A",8,IF('Result Data'!G11="B+",7,IF('Result Data'!G11="B",6,IF('Result Data'!G11="RA",0,IF('Result Data'!G11="SA",0,IF('Result Data'!G11="W",0,0))))))))+IF('Result Data'!G11="AB",0,IF('Result Data'!G11="WH",0))</f>
        <v>8</v>
      </c>
      <c r="H12" s="3">
        <f>IF('Result Data'!H11="O",10,IF('Result Data'!H11="A+",9,IF('Result Data'!H11="A",8,IF('Result Data'!H11="B+",7,IF('Result Data'!H11="B",6,IF('Result Data'!H11="RA",0,IF('Result Data'!H11="SA",0,IF('Result Data'!H11="W",0,0))))))))+IF('Result Data'!H11="AB",0,IF('Result Data'!H11="WH",0))</f>
        <v>10</v>
      </c>
      <c r="I12" s="3">
        <f>IF('Result Data'!I11="O",10,IF('Result Data'!I11="A+",9,IF('Result Data'!I11="A",8,IF('Result Data'!I11="B+",7,IF('Result Data'!I11="B",6,IF('Result Data'!I11="RA",0,IF('Result Data'!I11="SA",0,IF('Result Data'!I11="W",0,0))))))))+IF('Result Data'!I11="AB",0,IF('Result Data'!I11="WH",0))</f>
        <v>10</v>
      </c>
      <c r="J12" s="3">
        <f>IF('Result Data'!J11="O",10,IF('Result Data'!J11="A+",9,IF('Result Data'!J11="A",8,IF('Result Data'!J11="B+",7,IF('Result Data'!J11="B",6,IF('Result Data'!J11="RA",0,IF('Result Data'!J11="SA",0,IF('Result Data'!J11="W",0,0))))))))+IF('Result Data'!J11="AB",0,IF('Result Data'!J11="WH",0))</f>
        <v>8</v>
      </c>
      <c r="K12" s="3">
        <f>IF('Result Data'!K11="O",10,IF('Result Data'!K11="A+",9,IF('Result Data'!K11="A",8,IF('Result Data'!K11="B+",7,IF('Result Data'!K11="B",6,IF('Result Data'!K11="RA",0,IF('Result Data'!K11="SA",0,IF('Result Data'!K11="W",0,0))))))))+IF('Result Data'!K11="AB",0,IF('Result Data'!K11="WH",0))</f>
        <v>8</v>
      </c>
      <c r="L12" s="10">
        <f t="shared" si="0"/>
        <v>2</v>
      </c>
      <c r="M12" s="10">
        <f t="shared" si="1"/>
        <v>2</v>
      </c>
      <c r="N12" s="10">
        <f t="shared" si="2"/>
        <v>4</v>
      </c>
      <c r="O12" s="10">
        <f t="shared" si="3"/>
        <v>0</v>
      </c>
      <c r="P12" s="10">
        <f t="shared" si="4"/>
        <v>0</v>
      </c>
      <c r="Q12" s="10">
        <f t="shared" si="5"/>
        <v>0</v>
      </c>
      <c r="R12" s="10">
        <f>COUNTIF('Result Data'!D11:K11,"=U")</f>
        <v>0</v>
      </c>
      <c r="S12" s="10">
        <f>COUNTIF('Result Data'!D11:K11,"=AB")</f>
        <v>0</v>
      </c>
      <c r="T12" s="10">
        <f>COUNTIF('Result Data'!D11:K11,"=WH")</f>
        <v>0</v>
      </c>
      <c r="U12" s="13">
        <v>22</v>
      </c>
      <c r="V12" s="10">
        <f t="shared" si="6"/>
        <v>188</v>
      </c>
      <c r="W12" s="14">
        <f t="shared" si="7"/>
        <v>8.545454545454545</v>
      </c>
      <c r="X12" s="14">
        <f t="shared" si="8"/>
        <v>0.83962264150942723</v>
      </c>
      <c r="Y12" s="10" t="str">
        <f t="shared" si="9"/>
        <v>PASS</v>
      </c>
      <c r="Z12" s="10">
        <f t="shared" si="10"/>
        <v>35</v>
      </c>
    </row>
    <row r="13" spans="1:26" ht="15.5" x14ac:dyDescent="0.35">
      <c r="A13" s="10">
        <v>15</v>
      </c>
      <c r="B13" s="4">
        <v>3122225002006</v>
      </c>
      <c r="C13" s="1" t="s">
        <v>22</v>
      </c>
      <c r="D13" s="3">
        <f>IF('Result Data'!D12="O",10,IF('Result Data'!D12="A+",9,IF('Result Data'!D12="A",8,IF('Result Data'!D12="B+",7,IF('Result Data'!D12="B",6,IF('Result Data'!D12="RA",0,IF('Result Data'!D12="SA",0,IF('Result Data'!D12="W",0,0))))))))+IF('Result Data'!D12="AB",0,IF('Result Data'!D12="WH",0))</f>
        <v>8</v>
      </c>
      <c r="E13" s="3">
        <f>IF('Result Data'!E12="O",10,IF('Result Data'!E12="A+",9,IF('Result Data'!E12="A",8,IF('Result Data'!E12="B+",7,IF('Result Data'!E12="B",6,IF('Result Data'!E12="RA",0,IF('Result Data'!E12="SA",0,IF('Result Data'!E12="W",0,0))))))))+IF('Result Data'!E12="AB",0,IF('Result Data'!E12="WH",0))</f>
        <v>9</v>
      </c>
      <c r="F13" s="3">
        <f>IF('Result Data'!F12="O",10,IF('Result Data'!F12="A+",9,IF('Result Data'!F12="A",8,IF('Result Data'!F12="B+",7,IF('Result Data'!F12="B",6,IF('Result Data'!F12="RA",0,IF('Result Data'!F12="SA",0,IF('Result Data'!F12="W",0,0))))))))+IF('Result Data'!F12="AB",0,IF('Result Data'!F12="WH",0))</f>
        <v>9</v>
      </c>
      <c r="G13" s="3">
        <f>IF('Result Data'!G12="O",10,IF('Result Data'!G12="A+",9,IF('Result Data'!G12="A",8,IF('Result Data'!G12="B+",7,IF('Result Data'!G12="B",6,IF('Result Data'!G12="RA",0,IF('Result Data'!G12="SA",0,IF('Result Data'!G12="W",0,0))))))))+IF('Result Data'!G12="AB",0,IF('Result Data'!G12="WH",0))</f>
        <v>8</v>
      </c>
      <c r="H13" s="3">
        <f>IF('Result Data'!H12="O",10,IF('Result Data'!H12="A+",9,IF('Result Data'!H12="A",8,IF('Result Data'!H12="B+",7,IF('Result Data'!H12="B",6,IF('Result Data'!H12="RA",0,IF('Result Data'!H12="SA",0,IF('Result Data'!H12="W",0,0))))))))+IF('Result Data'!H12="AB",0,IF('Result Data'!H12="WH",0))</f>
        <v>9</v>
      </c>
      <c r="I13" s="3">
        <f>IF('Result Data'!I12="O",10,IF('Result Data'!I12="A+",9,IF('Result Data'!I12="A",8,IF('Result Data'!I12="B+",7,IF('Result Data'!I12="B",6,IF('Result Data'!I12="RA",0,IF('Result Data'!I12="SA",0,IF('Result Data'!I12="W",0,0))))))))+IF('Result Data'!I12="AB",0,IF('Result Data'!I12="WH",0))</f>
        <v>10</v>
      </c>
      <c r="J13" s="3">
        <f>IF('Result Data'!J12="O",10,IF('Result Data'!J12="A+",9,IF('Result Data'!J12="A",8,IF('Result Data'!J12="B+",7,IF('Result Data'!J12="B",6,IF('Result Data'!J12="RA",0,IF('Result Data'!J12="SA",0,IF('Result Data'!J12="W",0,0))))))))+IF('Result Data'!J12="AB",0,IF('Result Data'!J12="WH",0))</f>
        <v>8</v>
      </c>
      <c r="K13" s="3">
        <f>IF('Result Data'!K12="O",10,IF('Result Data'!K12="A+",9,IF('Result Data'!K12="A",8,IF('Result Data'!K12="B+",7,IF('Result Data'!K12="B",6,IF('Result Data'!K12="RA",0,IF('Result Data'!K12="SA",0,IF('Result Data'!K12="W",0,0))))))))+IF('Result Data'!K12="AB",0,IF('Result Data'!K12="WH",0))</f>
        <v>8</v>
      </c>
      <c r="L13" s="10">
        <f t="shared" si="0"/>
        <v>1</v>
      </c>
      <c r="M13" s="10">
        <f t="shared" si="1"/>
        <v>3</v>
      </c>
      <c r="N13" s="10">
        <f t="shared" si="2"/>
        <v>4</v>
      </c>
      <c r="O13" s="10">
        <f t="shared" si="3"/>
        <v>0</v>
      </c>
      <c r="P13" s="10">
        <f t="shared" si="4"/>
        <v>0</v>
      </c>
      <c r="Q13" s="10">
        <f t="shared" si="5"/>
        <v>0</v>
      </c>
      <c r="R13" s="10">
        <f>COUNTIF('Result Data'!D12:K12,"=U")</f>
        <v>0</v>
      </c>
      <c r="S13" s="10">
        <f>COUNTIF('Result Data'!D12:K12,"=AB")</f>
        <v>0</v>
      </c>
      <c r="T13" s="10">
        <f>COUNTIF('Result Data'!D12:K12,"=WH")</f>
        <v>0</v>
      </c>
      <c r="U13" s="13">
        <v>22</v>
      </c>
      <c r="V13" s="10">
        <f t="shared" si="6"/>
        <v>186.5</v>
      </c>
      <c r="W13" s="14">
        <f t="shared" si="7"/>
        <v>8.4772727272727266</v>
      </c>
      <c r="X13" s="14">
        <f t="shared" si="8"/>
        <v>0.77144082332760888</v>
      </c>
      <c r="Y13" s="10" t="str">
        <f t="shared" si="9"/>
        <v>PASS</v>
      </c>
      <c r="Z13" s="10">
        <f t="shared" si="10"/>
        <v>46</v>
      </c>
    </row>
    <row r="14" spans="1:26" ht="15.5" x14ac:dyDescent="0.35">
      <c r="A14" s="10">
        <v>16</v>
      </c>
      <c r="B14" s="4">
        <v>3122225002007</v>
      </c>
      <c r="C14" s="1" t="s">
        <v>23</v>
      </c>
      <c r="D14" s="3">
        <f>IF('Result Data'!D13="O",10,IF('Result Data'!D13="A+",9,IF('Result Data'!D13="A",8,IF('Result Data'!D13="B+",7,IF('Result Data'!D13="B",6,IF('Result Data'!D13="RA",0,IF('Result Data'!D13="SA",0,IF('Result Data'!D13="W",0,0))))))))+IF('Result Data'!D13="AB",0,IF('Result Data'!D13="WH",0))</f>
        <v>8</v>
      </c>
      <c r="E14" s="3">
        <f>IF('Result Data'!E13="O",10,IF('Result Data'!E13="A+",9,IF('Result Data'!E13="A",8,IF('Result Data'!E13="B+",7,IF('Result Data'!E13="B",6,IF('Result Data'!E13="RA",0,IF('Result Data'!E13="SA",0,IF('Result Data'!E13="W",0,0))))))))+IF('Result Data'!E13="AB",0,IF('Result Data'!E13="WH",0))</f>
        <v>8</v>
      </c>
      <c r="F14" s="3">
        <f>IF('Result Data'!F13="O",10,IF('Result Data'!F13="A+",9,IF('Result Data'!F13="A",8,IF('Result Data'!F13="B+",7,IF('Result Data'!F13="B",6,IF('Result Data'!F13="RA",0,IF('Result Data'!F13="SA",0,IF('Result Data'!F13="W",0,0))))))))+IF('Result Data'!F13="AB",0,IF('Result Data'!F13="WH",0))</f>
        <v>8</v>
      </c>
      <c r="G14" s="3">
        <f>IF('Result Data'!G13="O",10,IF('Result Data'!G13="A+",9,IF('Result Data'!G13="A",8,IF('Result Data'!G13="B+",7,IF('Result Data'!G13="B",6,IF('Result Data'!G13="RA",0,IF('Result Data'!G13="SA",0,IF('Result Data'!G13="W",0,0))))))))+IF('Result Data'!G13="AB",0,IF('Result Data'!G13="WH",0))</f>
        <v>7</v>
      </c>
      <c r="H14" s="3">
        <f>IF('Result Data'!H13="O",10,IF('Result Data'!H13="A+",9,IF('Result Data'!H13="A",8,IF('Result Data'!H13="B+",7,IF('Result Data'!H13="B",6,IF('Result Data'!H13="RA",0,IF('Result Data'!H13="SA",0,IF('Result Data'!H13="W",0,0))))))))+IF('Result Data'!H13="AB",0,IF('Result Data'!H13="WH",0))</f>
        <v>10</v>
      </c>
      <c r="I14" s="3">
        <f>IF('Result Data'!I13="O",10,IF('Result Data'!I13="A+",9,IF('Result Data'!I13="A",8,IF('Result Data'!I13="B+",7,IF('Result Data'!I13="B",6,IF('Result Data'!I13="RA",0,IF('Result Data'!I13="SA",0,IF('Result Data'!I13="W",0,0))))))))+IF('Result Data'!I13="AB",0,IF('Result Data'!I13="WH",0))</f>
        <v>10</v>
      </c>
      <c r="J14" s="3">
        <f>IF('Result Data'!J13="O",10,IF('Result Data'!J13="A+",9,IF('Result Data'!J13="A",8,IF('Result Data'!J13="B+",7,IF('Result Data'!J13="B",6,IF('Result Data'!J13="RA",0,IF('Result Data'!J13="SA",0,IF('Result Data'!J13="W",0,0))))))))+IF('Result Data'!J13="AB",0,IF('Result Data'!J13="WH",0))</f>
        <v>7</v>
      </c>
      <c r="K14" s="3">
        <f>IF('Result Data'!K13="O",10,IF('Result Data'!K13="A+",9,IF('Result Data'!K13="A",8,IF('Result Data'!K13="B+",7,IF('Result Data'!K13="B",6,IF('Result Data'!K13="RA",0,IF('Result Data'!K13="SA",0,IF('Result Data'!K13="W",0,0))))))))+IF('Result Data'!K13="AB",0,IF('Result Data'!K13="WH",0))</f>
        <v>7</v>
      </c>
      <c r="L14" s="10">
        <f t="shared" si="0"/>
        <v>2</v>
      </c>
      <c r="M14" s="10">
        <f t="shared" si="1"/>
        <v>0</v>
      </c>
      <c r="N14" s="10">
        <f t="shared" si="2"/>
        <v>3</v>
      </c>
      <c r="O14" s="10">
        <f t="shared" si="3"/>
        <v>3</v>
      </c>
      <c r="P14" s="10">
        <f t="shared" si="4"/>
        <v>0</v>
      </c>
      <c r="Q14" s="10">
        <f t="shared" si="5"/>
        <v>0</v>
      </c>
      <c r="R14" s="10">
        <f>COUNTIF('Result Data'!D13:K13,"=U")</f>
        <v>0</v>
      </c>
      <c r="S14" s="10">
        <f>COUNTIF('Result Data'!D13:K13,"=AB")</f>
        <v>0</v>
      </c>
      <c r="T14" s="10">
        <f>COUNTIF('Result Data'!D13:K13,"=WH")</f>
        <v>0</v>
      </c>
      <c r="U14" s="13">
        <v>22</v>
      </c>
      <c r="V14" s="10">
        <f t="shared" si="6"/>
        <v>172</v>
      </c>
      <c r="W14" s="14">
        <f t="shared" si="7"/>
        <v>7.8181818181818183</v>
      </c>
      <c r="X14" s="14">
        <f t="shared" si="8"/>
        <v>0.1123499142367006</v>
      </c>
      <c r="Y14" s="10" t="str">
        <f t="shared" si="9"/>
        <v>PASS</v>
      </c>
      <c r="Z14" s="10">
        <f t="shared" si="10"/>
        <v>109</v>
      </c>
    </row>
    <row r="15" spans="1:26" ht="15.5" x14ac:dyDescent="0.35">
      <c r="A15" s="10">
        <v>17</v>
      </c>
      <c r="B15" s="4">
        <v>3122225002008</v>
      </c>
      <c r="C15" s="1" t="s">
        <v>24</v>
      </c>
      <c r="D15" s="3">
        <f>IF('Result Data'!D14="O",10,IF('Result Data'!D14="A+",9,IF('Result Data'!D14="A",8,IF('Result Data'!D14="B+",7,IF('Result Data'!D14="B",6,IF('Result Data'!D14="RA",0,IF('Result Data'!D14="SA",0,IF('Result Data'!D14="W",0,0))))))))+IF('Result Data'!D14="AB",0,IF('Result Data'!D14="WH",0))</f>
        <v>8</v>
      </c>
      <c r="E15" s="3">
        <f>IF('Result Data'!E14="O",10,IF('Result Data'!E14="A+",9,IF('Result Data'!E14="A",8,IF('Result Data'!E14="B+",7,IF('Result Data'!E14="B",6,IF('Result Data'!E14="RA",0,IF('Result Data'!E14="SA",0,IF('Result Data'!E14="W",0,0))))))))+IF('Result Data'!E14="AB",0,IF('Result Data'!E14="WH",0))</f>
        <v>8</v>
      </c>
      <c r="F15" s="3">
        <f>IF('Result Data'!F14="O",10,IF('Result Data'!F14="A+",9,IF('Result Data'!F14="A",8,IF('Result Data'!F14="B+",7,IF('Result Data'!F14="B",6,IF('Result Data'!F14="RA",0,IF('Result Data'!F14="SA",0,IF('Result Data'!F14="W",0,0))))))))+IF('Result Data'!F14="AB",0,IF('Result Data'!F14="WH",0))</f>
        <v>9</v>
      </c>
      <c r="G15" s="3">
        <f>IF('Result Data'!G14="O",10,IF('Result Data'!G14="A+",9,IF('Result Data'!G14="A",8,IF('Result Data'!G14="B+",7,IF('Result Data'!G14="B",6,IF('Result Data'!G14="RA",0,IF('Result Data'!G14="SA",0,IF('Result Data'!G14="W",0,0))))))))+IF('Result Data'!G14="AB",0,IF('Result Data'!G14="WH",0))</f>
        <v>8</v>
      </c>
      <c r="H15" s="3">
        <f>IF('Result Data'!H14="O",10,IF('Result Data'!H14="A+",9,IF('Result Data'!H14="A",8,IF('Result Data'!H14="B+",7,IF('Result Data'!H14="B",6,IF('Result Data'!H14="RA",0,IF('Result Data'!H14="SA",0,IF('Result Data'!H14="W",0,0))))))))+IF('Result Data'!H14="AB",0,IF('Result Data'!H14="WH",0))</f>
        <v>9</v>
      </c>
      <c r="I15" s="3">
        <f>IF('Result Data'!I14="O",10,IF('Result Data'!I14="A+",9,IF('Result Data'!I14="A",8,IF('Result Data'!I14="B+",7,IF('Result Data'!I14="B",6,IF('Result Data'!I14="RA",0,IF('Result Data'!I14="SA",0,IF('Result Data'!I14="W",0,0))))))))+IF('Result Data'!I14="AB",0,IF('Result Data'!I14="WH",0))</f>
        <v>10</v>
      </c>
      <c r="J15" s="3">
        <f>IF('Result Data'!J14="O",10,IF('Result Data'!J14="A+",9,IF('Result Data'!J14="A",8,IF('Result Data'!J14="B+",7,IF('Result Data'!J14="B",6,IF('Result Data'!J14="RA",0,IF('Result Data'!J14="SA",0,IF('Result Data'!J14="W",0,0))))))))+IF('Result Data'!J14="AB",0,IF('Result Data'!J14="WH",0))</f>
        <v>8</v>
      </c>
      <c r="K15" s="3">
        <f>IF('Result Data'!K14="O",10,IF('Result Data'!K14="A+",9,IF('Result Data'!K14="A",8,IF('Result Data'!K14="B+",7,IF('Result Data'!K14="B",6,IF('Result Data'!K14="RA",0,IF('Result Data'!K14="SA",0,IF('Result Data'!K14="W",0,0))))))))+IF('Result Data'!K14="AB",0,IF('Result Data'!K14="WH",0))</f>
        <v>10</v>
      </c>
      <c r="L15" s="10">
        <f t="shared" si="0"/>
        <v>2</v>
      </c>
      <c r="M15" s="10">
        <f t="shared" si="1"/>
        <v>2</v>
      </c>
      <c r="N15" s="10">
        <f t="shared" si="2"/>
        <v>4</v>
      </c>
      <c r="O15" s="10">
        <f t="shared" si="3"/>
        <v>0</v>
      </c>
      <c r="P15" s="10">
        <f t="shared" si="4"/>
        <v>0</v>
      </c>
      <c r="Q15" s="10">
        <f t="shared" si="5"/>
        <v>0</v>
      </c>
      <c r="R15" s="10">
        <f>COUNTIF('Result Data'!D14:K14,"=U")</f>
        <v>0</v>
      </c>
      <c r="S15" s="10">
        <f>COUNTIF('Result Data'!D14:K14,"=AB")</f>
        <v>0</v>
      </c>
      <c r="T15" s="10">
        <f>COUNTIF('Result Data'!D14:K14,"=WH")</f>
        <v>0</v>
      </c>
      <c r="U15" s="13">
        <v>22</v>
      </c>
      <c r="V15" s="10">
        <f t="shared" si="6"/>
        <v>189.5</v>
      </c>
      <c r="W15" s="14">
        <f t="shared" si="7"/>
        <v>8.6136363636363633</v>
      </c>
      <c r="X15" s="14">
        <f t="shared" si="8"/>
        <v>0.90780445969124557</v>
      </c>
      <c r="Y15" s="10" t="str">
        <f t="shared" si="9"/>
        <v>PASS</v>
      </c>
      <c r="Z15" s="10">
        <f t="shared" si="10"/>
        <v>29</v>
      </c>
    </row>
    <row r="16" spans="1:26" ht="15.5" x14ac:dyDescent="0.35">
      <c r="A16" s="10">
        <v>18</v>
      </c>
      <c r="B16" s="4">
        <v>3122225002009</v>
      </c>
      <c r="C16" s="1" t="s">
        <v>25</v>
      </c>
      <c r="D16" s="3">
        <f>IF('Result Data'!D15="O",10,IF('Result Data'!D15="A+",9,IF('Result Data'!D15="A",8,IF('Result Data'!D15="B+",7,IF('Result Data'!D15="B",6,IF('Result Data'!D15="RA",0,IF('Result Data'!D15="SA",0,IF('Result Data'!D15="W",0,0))))))))+IF('Result Data'!D15="AB",0,IF('Result Data'!D15="WH",0))</f>
        <v>8</v>
      </c>
      <c r="E16" s="3">
        <f>IF('Result Data'!E15="O",10,IF('Result Data'!E15="A+",9,IF('Result Data'!E15="A",8,IF('Result Data'!E15="B+",7,IF('Result Data'!E15="B",6,IF('Result Data'!E15="RA",0,IF('Result Data'!E15="SA",0,IF('Result Data'!E15="W",0,0))))))))+IF('Result Data'!E15="AB",0,IF('Result Data'!E15="WH",0))</f>
        <v>7</v>
      </c>
      <c r="F16" s="3">
        <f>IF('Result Data'!F15="O",10,IF('Result Data'!F15="A+",9,IF('Result Data'!F15="A",8,IF('Result Data'!F15="B+",7,IF('Result Data'!F15="B",6,IF('Result Data'!F15="RA",0,IF('Result Data'!F15="SA",0,IF('Result Data'!F15="W",0,0))))))))+IF('Result Data'!F15="AB",0,IF('Result Data'!F15="WH",0))</f>
        <v>7</v>
      </c>
      <c r="G16" s="3">
        <f>IF('Result Data'!G15="O",10,IF('Result Data'!G15="A+",9,IF('Result Data'!G15="A",8,IF('Result Data'!G15="B+",7,IF('Result Data'!G15="B",6,IF('Result Data'!G15="RA",0,IF('Result Data'!G15="SA",0,IF('Result Data'!G15="W",0,0))))))))+IF('Result Data'!G15="AB",0,IF('Result Data'!G15="WH",0))</f>
        <v>8</v>
      </c>
      <c r="H16" s="3">
        <f>IF('Result Data'!H15="O",10,IF('Result Data'!H15="A+",9,IF('Result Data'!H15="A",8,IF('Result Data'!H15="B+",7,IF('Result Data'!H15="B",6,IF('Result Data'!H15="RA",0,IF('Result Data'!H15="SA",0,IF('Result Data'!H15="W",0,0))))))))+IF('Result Data'!H15="AB",0,IF('Result Data'!H15="WH",0))</f>
        <v>9</v>
      </c>
      <c r="I16" s="3">
        <f>IF('Result Data'!I15="O",10,IF('Result Data'!I15="A+",9,IF('Result Data'!I15="A",8,IF('Result Data'!I15="B+",7,IF('Result Data'!I15="B",6,IF('Result Data'!I15="RA",0,IF('Result Data'!I15="SA",0,IF('Result Data'!I15="W",0,0))))))))+IF('Result Data'!I15="AB",0,IF('Result Data'!I15="WH",0))</f>
        <v>10</v>
      </c>
      <c r="J16" s="3">
        <f>IF('Result Data'!J15="O",10,IF('Result Data'!J15="A+",9,IF('Result Data'!J15="A",8,IF('Result Data'!J15="B+",7,IF('Result Data'!J15="B",6,IF('Result Data'!J15="RA",0,IF('Result Data'!J15="SA",0,IF('Result Data'!J15="W",0,0))))))))+IF('Result Data'!J15="AB",0,IF('Result Data'!J15="WH",0))</f>
        <v>8</v>
      </c>
      <c r="K16" s="3">
        <f>IF('Result Data'!K15="O",10,IF('Result Data'!K15="A+",9,IF('Result Data'!K15="A",8,IF('Result Data'!K15="B+",7,IF('Result Data'!K15="B",6,IF('Result Data'!K15="RA",0,IF('Result Data'!K15="SA",0,IF('Result Data'!K15="W",0,0))))))))+IF('Result Data'!K15="AB",0,IF('Result Data'!K15="WH",0))</f>
        <v>9</v>
      </c>
      <c r="L16" s="10">
        <f t="shared" si="0"/>
        <v>1</v>
      </c>
      <c r="M16" s="10">
        <f t="shared" si="1"/>
        <v>2</v>
      </c>
      <c r="N16" s="10">
        <f t="shared" si="2"/>
        <v>3</v>
      </c>
      <c r="O16" s="10">
        <f t="shared" si="3"/>
        <v>2</v>
      </c>
      <c r="P16" s="10">
        <f t="shared" si="4"/>
        <v>0</v>
      </c>
      <c r="Q16" s="10">
        <f t="shared" si="5"/>
        <v>0</v>
      </c>
      <c r="R16" s="10">
        <f>COUNTIF('Result Data'!D15:K15,"=U")</f>
        <v>0</v>
      </c>
      <c r="S16" s="10">
        <f>COUNTIF('Result Data'!D15:K15,"=AB")</f>
        <v>0</v>
      </c>
      <c r="T16" s="10">
        <f>COUNTIF('Result Data'!D15:K15,"=WH")</f>
        <v>0</v>
      </c>
      <c r="U16" s="13">
        <v>22</v>
      </c>
      <c r="V16" s="10">
        <f t="shared" si="6"/>
        <v>177.5</v>
      </c>
      <c r="W16" s="14">
        <f t="shared" si="7"/>
        <v>8.0681818181818183</v>
      </c>
      <c r="X16" s="14">
        <f t="shared" si="8"/>
        <v>0.3623499142367006</v>
      </c>
      <c r="Y16" s="10" t="str">
        <f t="shared" si="9"/>
        <v>PASS</v>
      </c>
      <c r="Z16" s="10">
        <f t="shared" si="10"/>
        <v>91</v>
      </c>
    </row>
    <row r="17" spans="1:26" ht="15.5" x14ac:dyDescent="0.35">
      <c r="A17" s="10">
        <v>19</v>
      </c>
      <c r="B17" s="4">
        <v>3122225002010</v>
      </c>
      <c r="C17" s="1" t="s">
        <v>26</v>
      </c>
      <c r="D17" s="3">
        <f>IF('Result Data'!D16="O",10,IF('Result Data'!D16="A+",9,IF('Result Data'!D16="A",8,IF('Result Data'!D16="B+",7,IF('Result Data'!D16="B",6,IF('Result Data'!D16="RA",0,IF('Result Data'!D16="SA",0,IF('Result Data'!D16="W",0,0))))))))+IF('Result Data'!D16="AB",0,IF('Result Data'!D16="WH",0))</f>
        <v>8</v>
      </c>
      <c r="E17" s="3">
        <f>IF('Result Data'!E16="O",10,IF('Result Data'!E16="A+",9,IF('Result Data'!E16="A",8,IF('Result Data'!E16="B+",7,IF('Result Data'!E16="B",6,IF('Result Data'!E16="RA",0,IF('Result Data'!E16="SA",0,IF('Result Data'!E16="W",0,0))))))))+IF('Result Data'!E16="AB",0,IF('Result Data'!E16="WH",0))</f>
        <v>8</v>
      </c>
      <c r="F17" s="3">
        <f>IF('Result Data'!F16="O",10,IF('Result Data'!F16="A+",9,IF('Result Data'!F16="A",8,IF('Result Data'!F16="B+",7,IF('Result Data'!F16="B",6,IF('Result Data'!F16="RA",0,IF('Result Data'!F16="SA",0,IF('Result Data'!F16="W",0,0))))))))+IF('Result Data'!F16="AB",0,IF('Result Data'!F16="WH",0))</f>
        <v>8</v>
      </c>
      <c r="G17" s="3">
        <f>IF('Result Data'!G16="O",10,IF('Result Data'!G16="A+",9,IF('Result Data'!G16="A",8,IF('Result Data'!G16="B+",7,IF('Result Data'!G16="B",6,IF('Result Data'!G16="RA",0,IF('Result Data'!G16="SA",0,IF('Result Data'!G16="W",0,0))))))))+IF('Result Data'!G16="AB",0,IF('Result Data'!G16="WH",0))</f>
        <v>8</v>
      </c>
      <c r="H17" s="3">
        <f>IF('Result Data'!H16="O",10,IF('Result Data'!H16="A+",9,IF('Result Data'!H16="A",8,IF('Result Data'!H16="B+",7,IF('Result Data'!H16="B",6,IF('Result Data'!H16="RA",0,IF('Result Data'!H16="SA",0,IF('Result Data'!H16="W",0,0))))))))+IF('Result Data'!H16="AB",0,IF('Result Data'!H16="WH",0))</f>
        <v>10</v>
      </c>
      <c r="I17" s="3">
        <f>IF('Result Data'!I16="O",10,IF('Result Data'!I16="A+",9,IF('Result Data'!I16="A",8,IF('Result Data'!I16="B+",7,IF('Result Data'!I16="B",6,IF('Result Data'!I16="RA",0,IF('Result Data'!I16="SA",0,IF('Result Data'!I16="W",0,0))))))))+IF('Result Data'!I16="AB",0,IF('Result Data'!I16="WH",0))</f>
        <v>10</v>
      </c>
      <c r="J17" s="3">
        <f>IF('Result Data'!J16="O",10,IF('Result Data'!J16="A+",9,IF('Result Data'!J16="A",8,IF('Result Data'!J16="B+",7,IF('Result Data'!J16="B",6,IF('Result Data'!J16="RA",0,IF('Result Data'!J16="SA",0,IF('Result Data'!J16="W",0,0))))))))+IF('Result Data'!J16="AB",0,IF('Result Data'!J16="WH",0))</f>
        <v>6</v>
      </c>
      <c r="K17" s="3">
        <f>IF('Result Data'!K16="O",10,IF('Result Data'!K16="A+",9,IF('Result Data'!K16="A",8,IF('Result Data'!K16="B+",7,IF('Result Data'!K16="B",6,IF('Result Data'!K16="RA",0,IF('Result Data'!K16="SA",0,IF('Result Data'!K16="W",0,0))))))))+IF('Result Data'!K16="AB",0,IF('Result Data'!K16="WH",0))</f>
        <v>8</v>
      </c>
      <c r="L17" s="10">
        <f t="shared" si="0"/>
        <v>2</v>
      </c>
      <c r="M17" s="10">
        <f t="shared" si="1"/>
        <v>0</v>
      </c>
      <c r="N17" s="10">
        <f t="shared" si="2"/>
        <v>5</v>
      </c>
      <c r="O17" s="10">
        <f t="shared" si="3"/>
        <v>0</v>
      </c>
      <c r="P17" s="10">
        <f t="shared" si="4"/>
        <v>1</v>
      </c>
      <c r="Q17" s="10">
        <f t="shared" si="5"/>
        <v>0</v>
      </c>
      <c r="R17" s="10">
        <f>COUNTIF('Result Data'!D16:K16,"=U")</f>
        <v>0</v>
      </c>
      <c r="S17" s="10">
        <f>COUNTIF('Result Data'!D16:K16,"=AB")</f>
        <v>0</v>
      </c>
      <c r="T17" s="10">
        <f>COUNTIF('Result Data'!D16:K16,"=WH")</f>
        <v>0</v>
      </c>
      <c r="U17" s="13">
        <v>22</v>
      </c>
      <c r="V17" s="10">
        <f t="shared" si="6"/>
        <v>174</v>
      </c>
      <c r="W17" s="14">
        <f t="shared" si="7"/>
        <v>7.9090909090909092</v>
      </c>
      <c r="X17" s="14">
        <f t="shared" si="8"/>
        <v>0.20325900514579143</v>
      </c>
      <c r="Y17" s="10" t="str">
        <f t="shared" si="9"/>
        <v>PASS</v>
      </c>
      <c r="Z17" s="10">
        <f t="shared" si="10"/>
        <v>103</v>
      </c>
    </row>
    <row r="18" spans="1:26" ht="15.5" x14ac:dyDescent="0.35">
      <c r="A18" s="10">
        <v>20</v>
      </c>
      <c r="B18" s="4">
        <v>3122225002011</v>
      </c>
      <c r="C18" s="1" t="s">
        <v>27</v>
      </c>
      <c r="D18" s="3">
        <f>IF('Result Data'!D17="O",10,IF('Result Data'!D17="A+",9,IF('Result Data'!D17="A",8,IF('Result Data'!D17="B+",7,IF('Result Data'!D17="B",6,IF('Result Data'!D17="RA",0,IF('Result Data'!D17="SA",0,IF('Result Data'!D17="W",0,0))))))))+IF('Result Data'!D17="AB",0,IF('Result Data'!D17="WH",0))</f>
        <v>0</v>
      </c>
      <c r="E18" s="3">
        <f>IF('Result Data'!E17="O",10,IF('Result Data'!E17="A+",9,IF('Result Data'!E17="A",8,IF('Result Data'!E17="B+",7,IF('Result Data'!E17="B",6,IF('Result Data'!E17="RA",0,IF('Result Data'!E17="SA",0,IF('Result Data'!E17="W",0,0))))))))+IF('Result Data'!E17="AB",0,IF('Result Data'!E17="WH",0))</f>
        <v>0</v>
      </c>
      <c r="F18" s="3">
        <f>IF('Result Data'!F17="O",10,IF('Result Data'!F17="A+",9,IF('Result Data'!F17="A",8,IF('Result Data'!F17="B+",7,IF('Result Data'!F17="B",6,IF('Result Data'!F17="RA",0,IF('Result Data'!F17="SA",0,IF('Result Data'!F17="W",0,0))))))))+IF('Result Data'!F17="AB",0,IF('Result Data'!F17="WH",0))</f>
        <v>0</v>
      </c>
      <c r="G18" s="3">
        <f>IF('Result Data'!G17="O",10,IF('Result Data'!G17="A+",9,IF('Result Data'!G17="A",8,IF('Result Data'!G17="B+",7,IF('Result Data'!G17="B",6,IF('Result Data'!G17="RA",0,IF('Result Data'!G17="SA",0,IF('Result Data'!G17="W",0,0))))))))+IF('Result Data'!G17="AB",0,IF('Result Data'!G17="WH",0))</f>
        <v>0</v>
      </c>
      <c r="H18" s="3">
        <f>IF('Result Data'!H17="O",10,IF('Result Data'!H17="A+",9,IF('Result Data'!H17="A",8,IF('Result Data'!H17="B+",7,IF('Result Data'!H17="B",6,IF('Result Data'!H17="RA",0,IF('Result Data'!H17="SA",0,IF('Result Data'!H17="W",0,0))))))))+IF('Result Data'!H17="AB",0,IF('Result Data'!H17="WH",0))</f>
        <v>0</v>
      </c>
      <c r="I18" s="3">
        <f>IF('Result Data'!I17="O",10,IF('Result Data'!I17="A+",9,IF('Result Data'!I17="A",8,IF('Result Data'!I17="B+",7,IF('Result Data'!I17="B",6,IF('Result Data'!I17="RA",0,IF('Result Data'!I17="SA",0,IF('Result Data'!I17="W",0,0))))))))+IF('Result Data'!I17="AB",0,IF('Result Data'!I17="WH",0))</f>
        <v>0</v>
      </c>
      <c r="J18" s="3">
        <f>IF('Result Data'!J17="O",10,IF('Result Data'!J17="A+",9,IF('Result Data'!J17="A",8,IF('Result Data'!J17="B+",7,IF('Result Data'!J17="B",6,IF('Result Data'!J17="RA",0,IF('Result Data'!J17="SA",0,IF('Result Data'!J17="W",0,0))))))))+IF('Result Data'!J17="AB",0,IF('Result Data'!J17="WH",0))</f>
        <v>0</v>
      </c>
      <c r="K18" s="3">
        <f>IF('Result Data'!K17="O",10,IF('Result Data'!K17="A+",9,IF('Result Data'!K17="A",8,IF('Result Data'!K17="B+",7,IF('Result Data'!K17="B",6,IF('Result Data'!K17="RA",0,IF('Result Data'!K17="SA",0,IF('Result Data'!K17="W",0,0))))))))+IF('Result Data'!K17="AB",0,IF('Result Data'!K17="WH",0))</f>
        <v>0</v>
      </c>
      <c r="L18" s="10">
        <f t="shared" si="0"/>
        <v>0</v>
      </c>
      <c r="M18" s="10">
        <f t="shared" si="1"/>
        <v>0</v>
      </c>
      <c r="N18" s="10">
        <f t="shared" si="2"/>
        <v>0</v>
      </c>
      <c r="O18" s="10">
        <f t="shared" si="3"/>
        <v>0</v>
      </c>
      <c r="P18" s="10">
        <f t="shared" si="4"/>
        <v>0</v>
      </c>
      <c r="Q18" s="10">
        <f t="shared" si="5"/>
        <v>0</v>
      </c>
      <c r="R18" s="10">
        <f>COUNTIF('Result Data'!D17:K17,"=U")</f>
        <v>0</v>
      </c>
      <c r="S18" s="10">
        <f>COUNTIF('Result Data'!D17:K17,"=AB")</f>
        <v>8</v>
      </c>
      <c r="T18" s="10">
        <f>COUNTIF('Result Data'!D17:K17,"=WH")</f>
        <v>0</v>
      </c>
      <c r="U18" s="13">
        <v>22</v>
      </c>
      <c r="V18" s="10">
        <f t="shared" si="6"/>
        <v>0</v>
      </c>
      <c r="W18" s="14">
        <f t="shared" si="7"/>
        <v>0</v>
      </c>
      <c r="X18" s="14">
        <f t="shared" si="8"/>
        <v>-7.7058319039451177</v>
      </c>
      <c r="Y18" s="10" t="str">
        <f t="shared" si="9"/>
        <v>FAIL</v>
      </c>
      <c r="Z18" s="10">
        <f t="shared" si="10"/>
        <v>159</v>
      </c>
    </row>
    <row r="19" spans="1:26" ht="15.5" x14ac:dyDescent="0.35">
      <c r="A19" s="10">
        <v>21</v>
      </c>
      <c r="B19" s="4">
        <v>3122225002012</v>
      </c>
      <c r="C19" s="1" t="s">
        <v>29</v>
      </c>
      <c r="D19" s="3">
        <f>IF('Result Data'!D18="O",10,IF('Result Data'!D18="A+",9,IF('Result Data'!D18="A",8,IF('Result Data'!D18="B+",7,IF('Result Data'!D18="B",6,IF('Result Data'!D18="RA",0,IF('Result Data'!D18="SA",0,IF('Result Data'!D18="W",0,0))))))))+IF('Result Data'!D18="AB",0,IF('Result Data'!D18="WH",0))</f>
        <v>8</v>
      </c>
      <c r="E19" s="3">
        <f>IF('Result Data'!E18="O",10,IF('Result Data'!E18="A+",9,IF('Result Data'!E18="A",8,IF('Result Data'!E18="B+",7,IF('Result Data'!E18="B",6,IF('Result Data'!E18="RA",0,IF('Result Data'!E18="SA",0,IF('Result Data'!E18="W",0,0))))))))+IF('Result Data'!E18="AB",0,IF('Result Data'!E18="WH",0))</f>
        <v>6</v>
      </c>
      <c r="F19" s="3">
        <f>IF('Result Data'!F18="O",10,IF('Result Data'!F18="A+",9,IF('Result Data'!F18="A",8,IF('Result Data'!F18="B+",7,IF('Result Data'!F18="B",6,IF('Result Data'!F18="RA",0,IF('Result Data'!F18="SA",0,IF('Result Data'!F18="W",0,0))))))))+IF('Result Data'!F18="AB",0,IF('Result Data'!F18="WH",0))</f>
        <v>7</v>
      </c>
      <c r="G19" s="3">
        <f>IF('Result Data'!G18="O",10,IF('Result Data'!G18="A+",9,IF('Result Data'!G18="A",8,IF('Result Data'!G18="B+",7,IF('Result Data'!G18="B",6,IF('Result Data'!G18="RA",0,IF('Result Data'!G18="SA",0,IF('Result Data'!G18="W",0,0))))))))+IF('Result Data'!G18="AB",0,IF('Result Data'!G18="WH",0))</f>
        <v>8</v>
      </c>
      <c r="H19" s="3">
        <f>IF('Result Data'!H18="O",10,IF('Result Data'!H18="A+",9,IF('Result Data'!H18="A",8,IF('Result Data'!H18="B+",7,IF('Result Data'!H18="B",6,IF('Result Data'!H18="RA",0,IF('Result Data'!H18="SA",0,IF('Result Data'!H18="W",0,0))))))))+IF('Result Data'!H18="AB",0,IF('Result Data'!H18="WH",0))</f>
        <v>10</v>
      </c>
      <c r="I19" s="3">
        <f>IF('Result Data'!I18="O",10,IF('Result Data'!I18="A+",9,IF('Result Data'!I18="A",8,IF('Result Data'!I18="B+",7,IF('Result Data'!I18="B",6,IF('Result Data'!I18="RA",0,IF('Result Data'!I18="SA",0,IF('Result Data'!I18="W",0,0))))))))+IF('Result Data'!I18="AB",0,IF('Result Data'!I18="WH",0))</f>
        <v>10</v>
      </c>
      <c r="J19" s="3">
        <f>IF('Result Data'!J18="O",10,IF('Result Data'!J18="A+",9,IF('Result Data'!J18="A",8,IF('Result Data'!J18="B+",7,IF('Result Data'!J18="B",6,IF('Result Data'!J18="RA",0,IF('Result Data'!J18="SA",0,IF('Result Data'!J18="W",0,0))))))))+IF('Result Data'!J18="AB",0,IF('Result Data'!J18="WH",0))</f>
        <v>6</v>
      </c>
      <c r="K19" s="3">
        <f>IF('Result Data'!K18="O",10,IF('Result Data'!K18="A+",9,IF('Result Data'!K18="A",8,IF('Result Data'!K18="B+",7,IF('Result Data'!K18="B",6,IF('Result Data'!K18="RA",0,IF('Result Data'!K18="SA",0,IF('Result Data'!K18="W",0,0))))))))+IF('Result Data'!K18="AB",0,IF('Result Data'!K18="WH",0))</f>
        <v>7</v>
      </c>
      <c r="L19" s="10">
        <f t="shared" si="0"/>
        <v>2</v>
      </c>
      <c r="M19" s="10">
        <f t="shared" si="1"/>
        <v>0</v>
      </c>
      <c r="N19" s="10">
        <f t="shared" si="2"/>
        <v>2</v>
      </c>
      <c r="O19" s="10">
        <f t="shared" si="3"/>
        <v>2</v>
      </c>
      <c r="P19" s="10">
        <f t="shared" si="4"/>
        <v>2</v>
      </c>
      <c r="Q19" s="10">
        <f t="shared" si="5"/>
        <v>0</v>
      </c>
      <c r="R19" s="10">
        <f>COUNTIF('Result Data'!D18:K18,"=U")</f>
        <v>0</v>
      </c>
      <c r="S19" s="10">
        <f>COUNTIF('Result Data'!D18:K18,"=AB")</f>
        <v>0</v>
      </c>
      <c r="T19" s="10">
        <f>COUNTIF('Result Data'!D18:K18,"=WH")</f>
        <v>0</v>
      </c>
      <c r="U19" s="13">
        <v>22</v>
      </c>
      <c r="V19" s="10">
        <f t="shared" si="6"/>
        <v>162</v>
      </c>
      <c r="W19" s="14">
        <f t="shared" si="7"/>
        <v>7.3636363636363633</v>
      </c>
      <c r="X19" s="14">
        <f t="shared" si="8"/>
        <v>-0.34219554030875443</v>
      </c>
      <c r="Y19" s="10" t="str">
        <f t="shared" si="9"/>
        <v>PASS</v>
      </c>
      <c r="Z19" s="10">
        <f t="shared" si="10"/>
        <v>128</v>
      </c>
    </row>
    <row r="20" spans="1:26" ht="15.5" x14ac:dyDescent="0.35">
      <c r="A20" s="10">
        <v>22</v>
      </c>
      <c r="B20" s="4">
        <v>3122225002013</v>
      </c>
      <c r="C20" s="1" t="s">
        <v>30</v>
      </c>
      <c r="D20" s="3">
        <f>IF('Result Data'!D19="O",10,IF('Result Data'!D19="A+",9,IF('Result Data'!D19="A",8,IF('Result Data'!D19="B+",7,IF('Result Data'!D19="B",6,IF('Result Data'!D19="RA",0,IF('Result Data'!D19="SA",0,IF('Result Data'!D19="W",0,0))))))))+IF('Result Data'!D19="AB",0,IF('Result Data'!D19="WH",0))</f>
        <v>8</v>
      </c>
      <c r="E20" s="3">
        <f>IF('Result Data'!E19="O",10,IF('Result Data'!E19="A+",9,IF('Result Data'!E19="A",8,IF('Result Data'!E19="B+",7,IF('Result Data'!E19="B",6,IF('Result Data'!E19="RA",0,IF('Result Data'!E19="SA",0,IF('Result Data'!E19="W",0,0))))))))+IF('Result Data'!E19="AB",0,IF('Result Data'!E19="WH",0))</f>
        <v>8</v>
      </c>
      <c r="F20" s="3">
        <f>IF('Result Data'!F19="O",10,IF('Result Data'!F19="A+",9,IF('Result Data'!F19="A",8,IF('Result Data'!F19="B+",7,IF('Result Data'!F19="B",6,IF('Result Data'!F19="RA",0,IF('Result Data'!F19="SA",0,IF('Result Data'!F19="W",0,0))))))))+IF('Result Data'!F19="AB",0,IF('Result Data'!F19="WH",0))</f>
        <v>9</v>
      </c>
      <c r="G20" s="3">
        <f>IF('Result Data'!G19="O",10,IF('Result Data'!G19="A+",9,IF('Result Data'!G19="A",8,IF('Result Data'!G19="B+",7,IF('Result Data'!G19="B",6,IF('Result Data'!G19="RA",0,IF('Result Data'!G19="SA",0,IF('Result Data'!G19="W",0,0))))))))+IF('Result Data'!G19="AB",0,IF('Result Data'!G19="WH",0))</f>
        <v>8</v>
      </c>
      <c r="H20" s="3">
        <f>IF('Result Data'!H19="O",10,IF('Result Data'!H19="A+",9,IF('Result Data'!H19="A",8,IF('Result Data'!H19="B+",7,IF('Result Data'!H19="B",6,IF('Result Data'!H19="RA",0,IF('Result Data'!H19="SA",0,IF('Result Data'!H19="W",0,0))))))))+IF('Result Data'!H19="AB",0,IF('Result Data'!H19="WH",0))</f>
        <v>10</v>
      </c>
      <c r="I20" s="3">
        <f>IF('Result Data'!I19="O",10,IF('Result Data'!I19="A+",9,IF('Result Data'!I19="A",8,IF('Result Data'!I19="B+",7,IF('Result Data'!I19="B",6,IF('Result Data'!I19="RA",0,IF('Result Data'!I19="SA",0,IF('Result Data'!I19="W",0,0))))))))+IF('Result Data'!I19="AB",0,IF('Result Data'!I19="WH",0))</f>
        <v>10</v>
      </c>
      <c r="J20" s="3">
        <f>IF('Result Data'!J19="O",10,IF('Result Data'!J19="A+",9,IF('Result Data'!J19="A",8,IF('Result Data'!J19="B+",7,IF('Result Data'!J19="B",6,IF('Result Data'!J19="RA",0,IF('Result Data'!J19="SA",0,IF('Result Data'!J19="W",0,0))))))))+IF('Result Data'!J19="AB",0,IF('Result Data'!J19="WH",0))</f>
        <v>8</v>
      </c>
      <c r="K20" s="3">
        <f>IF('Result Data'!K19="O",10,IF('Result Data'!K19="A+",9,IF('Result Data'!K19="A",8,IF('Result Data'!K19="B+",7,IF('Result Data'!K19="B",6,IF('Result Data'!K19="RA",0,IF('Result Data'!K19="SA",0,IF('Result Data'!K19="W",0,0))))))))+IF('Result Data'!K19="AB",0,IF('Result Data'!K19="WH",0))</f>
        <v>9</v>
      </c>
      <c r="L20" s="10">
        <f t="shared" si="0"/>
        <v>2</v>
      </c>
      <c r="M20" s="10">
        <f t="shared" si="1"/>
        <v>2</v>
      </c>
      <c r="N20" s="10">
        <f t="shared" si="2"/>
        <v>4</v>
      </c>
      <c r="O20" s="10">
        <f t="shared" si="3"/>
        <v>0</v>
      </c>
      <c r="P20" s="10">
        <f t="shared" si="4"/>
        <v>0</v>
      </c>
      <c r="Q20" s="10">
        <f t="shared" si="5"/>
        <v>0</v>
      </c>
      <c r="R20" s="10">
        <f>COUNTIF('Result Data'!D19:K19,"=U")</f>
        <v>0</v>
      </c>
      <c r="S20" s="10">
        <f>COUNTIF('Result Data'!D19:K19,"=AB")</f>
        <v>0</v>
      </c>
      <c r="T20" s="10">
        <f>COUNTIF('Result Data'!D19:K19,"=WH")</f>
        <v>0</v>
      </c>
      <c r="U20" s="13">
        <v>22</v>
      </c>
      <c r="V20" s="10">
        <f t="shared" si="6"/>
        <v>188</v>
      </c>
      <c r="W20" s="14">
        <f t="shared" si="7"/>
        <v>8.545454545454545</v>
      </c>
      <c r="X20" s="14">
        <f t="shared" si="8"/>
        <v>0.83962264150942723</v>
      </c>
      <c r="Y20" s="10" t="str">
        <f t="shared" si="9"/>
        <v>PASS</v>
      </c>
      <c r="Z20" s="10">
        <f t="shared" si="10"/>
        <v>35</v>
      </c>
    </row>
    <row r="21" spans="1:26" ht="15.5" x14ac:dyDescent="0.35">
      <c r="A21" s="10">
        <v>23</v>
      </c>
      <c r="B21" s="4">
        <v>3122225002014</v>
      </c>
      <c r="C21" s="1" t="s">
        <v>31</v>
      </c>
      <c r="D21" s="3">
        <f>IF('Result Data'!D20="O",10,IF('Result Data'!D20="A+",9,IF('Result Data'!D20="A",8,IF('Result Data'!D20="B+",7,IF('Result Data'!D20="B",6,IF('Result Data'!D20="RA",0,IF('Result Data'!D20="SA",0,IF('Result Data'!D20="W",0,0))))))))+IF('Result Data'!D20="AB",0,IF('Result Data'!D20="WH",0))</f>
        <v>9</v>
      </c>
      <c r="E21" s="3">
        <f>IF('Result Data'!E20="O",10,IF('Result Data'!E20="A+",9,IF('Result Data'!E20="A",8,IF('Result Data'!E20="B+",7,IF('Result Data'!E20="B",6,IF('Result Data'!E20="RA",0,IF('Result Data'!E20="SA",0,IF('Result Data'!E20="W",0,0))))))))+IF('Result Data'!E20="AB",0,IF('Result Data'!E20="WH",0))</f>
        <v>8</v>
      </c>
      <c r="F21" s="3">
        <f>IF('Result Data'!F20="O",10,IF('Result Data'!F20="A+",9,IF('Result Data'!F20="A",8,IF('Result Data'!F20="B+",7,IF('Result Data'!F20="B",6,IF('Result Data'!F20="RA",0,IF('Result Data'!F20="SA",0,IF('Result Data'!F20="W",0,0))))))))+IF('Result Data'!F20="AB",0,IF('Result Data'!F20="WH",0))</f>
        <v>9</v>
      </c>
      <c r="G21" s="3">
        <f>IF('Result Data'!G20="O",10,IF('Result Data'!G20="A+",9,IF('Result Data'!G20="A",8,IF('Result Data'!G20="B+",7,IF('Result Data'!G20="B",6,IF('Result Data'!G20="RA",0,IF('Result Data'!G20="SA",0,IF('Result Data'!G20="W",0,0))))))))+IF('Result Data'!G20="AB",0,IF('Result Data'!G20="WH",0))</f>
        <v>8</v>
      </c>
      <c r="H21" s="3">
        <f>IF('Result Data'!H20="O",10,IF('Result Data'!H20="A+",9,IF('Result Data'!H20="A",8,IF('Result Data'!H20="B+",7,IF('Result Data'!H20="B",6,IF('Result Data'!H20="RA",0,IF('Result Data'!H20="SA",0,IF('Result Data'!H20="W",0,0))))))))+IF('Result Data'!H20="AB",0,IF('Result Data'!H20="WH",0))</f>
        <v>10</v>
      </c>
      <c r="I21" s="3">
        <f>IF('Result Data'!I20="O",10,IF('Result Data'!I20="A+",9,IF('Result Data'!I20="A",8,IF('Result Data'!I20="B+",7,IF('Result Data'!I20="B",6,IF('Result Data'!I20="RA",0,IF('Result Data'!I20="SA",0,IF('Result Data'!I20="W",0,0))))))))+IF('Result Data'!I20="AB",0,IF('Result Data'!I20="WH",0))</f>
        <v>10</v>
      </c>
      <c r="J21" s="3">
        <f>IF('Result Data'!J20="O",10,IF('Result Data'!J20="A+",9,IF('Result Data'!J20="A",8,IF('Result Data'!J20="B+",7,IF('Result Data'!J20="B",6,IF('Result Data'!J20="RA",0,IF('Result Data'!J20="SA",0,IF('Result Data'!J20="W",0,0))))))))+IF('Result Data'!J20="AB",0,IF('Result Data'!J20="WH",0))</f>
        <v>10</v>
      </c>
      <c r="K21" s="3">
        <f>IF('Result Data'!K20="O",10,IF('Result Data'!K20="A+",9,IF('Result Data'!K20="A",8,IF('Result Data'!K20="B+",7,IF('Result Data'!K20="B",6,IF('Result Data'!K20="RA",0,IF('Result Data'!K20="SA",0,IF('Result Data'!K20="W",0,0))))))))+IF('Result Data'!K20="AB",0,IF('Result Data'!K20="WH",0))</f>
        <v>9</v>
      </c>
      <c r="L21" s="10">
        <f t="shared" si="0"/>
        <v>3</v>
      </c>
      <c r="M21" s="10">
        <f t="shared" si="1"/>
        <v>3</v>
      </c>
      <c r="N21" s="10">
        <f t="shared" si="2"/>
        <v>2</v>
      </c>
      <c r="O21" s="10">
        <f t="shared" si="3"/>
        <v>0</v>
      </c>
      <c r="P21" s="10">
        <f t="shared" si="4"/>
        <v>0</v>
      </c>
      <c r="Q21" s="10">
        <f t="shared" si="5"/>
        <v>0</v>
      </c>
      <c r="R21" s="10">
        <f>COUNTIF('Result Data'!D20:K20,"=U")</f>
        <v>0</v>
      </c>
      <c r="S21" s="10">
        <f>COUNTIF('Result Data'!D20:K20,"=AB")</f>
        <v>0</v>
      </c>
      <c r="T21" s="10">
        <f>COUNTIF('Result Data'!D20:K20,"=WH")</f>
        <v>0</v>
      </c>
      <c r="U21" s="13">
        <v>22</v>
      </c>
      <c r="V21" s="10">
        <f t="shared" si="6"/>
        <v>199</v>
      </c>
      <c r="W21" s="14">
        <f t="shared" si="7"/>
        <v>9.045454545454545</v>
      </c>
      <c r="X21" s="14">
        <f t="shared" si="8"/>
        <v>1.3396226415094272</v>
      </c>
      <c r="Y21" s="10" t="str">
        <f t="shared" si="9"/>
        <v>PASS</v>
      </c>
      <c r="Z21" s="10">
        <f t="shared" si="10"/>
        <v>2</v>
      </c>
    </row>
    <row r="22" spans="1:26" ht="15.5" x14ac:dyDescent="0.35">
      <c r="A22" s="10">
        <v>24</v>
      </c>
      <c r="B22" s="4">
        <v>3122225002015</v>
      </c>
      <c r="C22" s="1" t="s">
        <v>32</v>
      </c>
      <c r="D22" s="3">
        <f>IF('Result Data'!D21="O",10,IF('Result Data'!D21="A+",9,IF('Result Data'!D21="A",8,IF('Result Data'!D21="B+",7,IF('Result Data'!D21="B",6,IF('Result Data'!D21="RA",0,IF('Result Data'!D21="SA",0,IF('Result Data'!D21="W",0,0))))))))+IF('Result Data'!D21="AB",0,IF('Result Data'!D21="WH",0))</f>
        <v>8</v>
      </c>
      <c r="E22" s="3">
        <f>IF('Result Data'!E21="O",10,IF('Result Data'!E21="A+",9,IF('Result Data'!E21="A",8,IF('Result Data'!E21="B+",7,IF('Result Data'!E21="B",6,IF('Result Data'!E21="RA",0,IF('Result Data'!E21="SA",0,IF('Result Data'!E21="W",0,0))))))))+IF('Result Data'!E21="AB",0,IF('Result Data'!E21="WH",0))</f>
        <v>8</v>
      </c>
      <c r="F22" s="3">
        <f>IF('Result Data'!F21="O",10,IF('Result Data'!F21="A+",9,IF('Result Data'!F21="A",8,IF('Result Data'!F21="B+",7,IF('Result Data'!F21="B",6,IF('Result Data'!F21="RA",0,IF('Result Data'!F21="SA",0,IF('Result Data'!F21="W",0,0))))))))+IF('Result Data'!F21="AB",0,IF('Result Data'!F21="WH",0))</f>
        <v>8</v>
      </c>
      <c r="G22" s="3">
        <f>IF('Result Data'!G21="O",10,IF('Result Data'!G21="A+",9,IF('Result Data'!G21="A",8,IF('Result Data'!G21="B+",7,IF('Result Data'!G21="B",6,IF('Result Data'!G21="RA",0,IF('Result Data'!G21="SA",0,IF('Result Data'!G21="W",0,0))))))))+IF('Result Data'!G21="AB",0,IF('Result Data'!G21="WH",0))</f>
        <v>8</v>
      </c>
      <c r="H22" s="3">
        <f>IF('Result Data'!H21="O",10,IF('Result Data'!H21="A+",9,IF('Result Data'!H21="A",8,IF('Result Data'!H21="B+",7,IF('Result Data'!H21="B",6,IF('Result Data'!H21="RA",0,IF('Result Data'!H21="SA",0,IF('Result Data'!H21="W",0,0))))))))+IF('Result Data'!H21="AB",0,IF('Result Data'!H21="WH",0))</f>
        <v>10</v>
      </c>
      <c r="I22" s="3">
        <f>IF('Result Data'!I21="O",10,IF('Result Data'!I21="A+",9,IF('Result Data'!I21="A",8,IF('Result Data'!I21="B+",7,IF('Result Data'!I21="B",6,IF('Result Data'!I21="RA",0,IF('Result Data'!I21="SA",0,IF('Result Data'!I21="W",0,0))))))))+IF('Result Data'!I21="AB",0,IF('Result Data'!I21="WH",0))</f>
        <v>10</v>
      </c>
      <c r="J22" s="3">
        <f>IF('Result Data'!J21="O",10,IF('Result Data'!J21="A+",9,IF('Result Data'!J21="A",8,IF('Result Data'!J21="B+",7,IF('Result Data'!J21="B",6,IF('Result Data'!J21="RA",0,IF('Result Data'!J21="SA",0,IF('Result Data'!J21="W",0,0))))))))+IF('Result Data'!J21="AB",0,IF('Result Data'!J21="WH",0))</f>
        <v>8</v>
      </c>
      <c r="K22" s="3">
        <f>IF('Result Data'!K21="O",10,IF('Result Data'!K21="A+",9,IF('Result Data'!K21="A",8,IF('Result Data'!K21="B+",7,IF('Result Data'!K21="B",6,IF('Result Data'!K21="RA",0,IF('Result Data'!K21="SA",0,IF('Result Data'!K21="W",0,0))))))))+IF('Result Data'!K21="AB",0,IF('Result Data'!K21="WH",0))</f>
        <v>8</v>
      </c>
      <c r="L22" s="10">
        <f t="shared" si="0"/>
        <v>2</v>
      </c>
      <c r="M22" s="10">
        <f t="shared" si="1"/>
        <v>0</v>
      </c>
      <c r="N22" s="10">
        <f t="shared" si="2"/>
        <v>6</v>
      </c>
      <c r="O22" s="10">
        <f t="shared" si="3"/>
        <v>0</v>
      </c>
      <c r="P22" s="10">
        <f t="shared" si="4"/>
        <v>0</v>
      </c>
      <c r="Q22" s="10">
        <f t="shared" si="5"/>
        <v>0</v>
      </c>
      <c r="R22" s="10">
        <f>COUNTIF('Result Data'!D21:K21,"=U")</f>
        <v>0</v>
      </c>
      <c r="S22" s="10">
        <f>COUNTIF('Result Data'!D21:K21,"=AB")</f>
        <v>0</v>
      </c>
      <c r="T22" s="10">
        <f>COUNTIF('Result Data'!D21:K21,"=WH")</f>
        <v>0</v>
      </c>
      <c r="U22" s="13">
        <v>22</v>
      </c>
      <c r="V22" s="10">
        <f t="shared" si="6"/>
        <v>182</v>
      </c>
      <c r="W22" s="14">
        <f t="shared" si="7"/>
        <v>8.2727272727272734</v>
      </c>
      <c r="X22" s="14">
        <f t="shared" si="8"/>
        <v>0.56689536878215563</v>
      </c>
      <c r="Y22" s="10" t="str">
        <f t="shared" si="9"/>
        <v>PASS</v>
      </c>
      <c r="Z22" s="10">
        <f t="shared" si="10"/>
        <v>59</v>
      </c>
    </row>
    <row r="23" spans="1:26" ht="15.5" x14ac:dyDescent="0.35">
      <c r="A23" s="10">
        <v>25</v>
      </c>
      <c r="B23" s="4">
        <v>3122225002016</v>
      </c>
      <c r="C23" s="1" t="s">
        <v>33</v>
      </c>
      <c r="D23" s="3">
        <f>IF('Result Data'!D22="O",10,IF('Result Data'!D22="A+",9,IF('Result Data'!D22="A",8,IF('Result Data'!D22="B+",7,IF('Result Data'!D22="B",6,IF('Result Data'!D22="RA",0,IF('Result Data'!D22="SA",0,IF('Result Data'!D22="W",0,0))))))))+IF('Result Data'!D22="AB",0,IF('Result Data'!D22="WH",0))</f>
        <v>9</v>
      </c>
      <c r="E23" s="3">
        <f>IF('Result Data'!E22="O",10,IF('Result Data'!E22="A+",9,IF('Result Data'!E22="A",8,IF('Result Data'!E22="B+",7,IF('Result Data'!E22="B",6,IF('Result Data'!E22="RA",0,IF('Result Data'!E22="SA",0,IF('Result Data'!E22="W",0,0))))))))+IF('Result Data'!E22="AB",0,IF('Result Data'!E22="WH",0))</f>
        <v>8</v>
      </c>
      <c r="F23" s="3">
        <f>IF('Result Data'!F22="O",10,IF('Result Data'!F22="A+",9,IF('Result Data'!F22="A",8,IF('Result Data'!F22="B+",7,IF('Result Data'!F22="B",6,IF('Result Data'!F22="RA",0,IF('Result Data'!F22="SA",0,IF('Result Data'!F22="W",0,0))))))))+IF('Result Data'!F22="AB",0,IF('Result Data'!F22="WH",0))</f>
        <v>8</v>
      </c>
      <c r="G23" s="3">
        <f>IF('Result Data'!G22="O",10,IF('Result Data'!G22="A+",9,IF('Result Data'!G22="A",8,IF('Result Data'!G22="B+",7,IF('Result Data'!G22="B",6,IF('Result Data'!G22="RA",0,IF('Result Data'!G22="SA",0,IF('Result Data'!G22="W",0,0))))))))+IF('Result Data'!G22="AB",0,IF('Result Data'!G22="WH",0))</f>
        <v>8</v>
      </c>
      <c r="H23" s="3">
        <f>IF('Result Data'!H22="O",10,IF('Result Data'!H22="A+",9,IF('Result Data'!H22="A",8,IF('Result Data'!H22="B+",7,IF('Result Data'!H22="B",6,IF('Result Data'!H22="RA",0,IF('Result Data'!H22="SA",0,IF('Result Data'!H22="W",0,0))))))))+IF('Result Data'!H22="AB",0,IF('Result Data'!H22="WH",0))</f>
        <v>10</v>
      </c>
      <c r="I23" s="3">
        <f>IF('Result Data'!I22="O",10,IF('Result Data'!I22="A+",9,IF('Result Data'!I22="A",8,IF('Result Data'!I22="B+",7,IF('Result Data'!I22="B",6,IF('Result Data'!I22="RA",0,IF('Result Data'!I22="SA",0,IF('Result Data'!I22="W",0,0))))))))+IF('Result Data'!I22="AB",0,IF('Result Data'!I22="WH",0))</f>
        <v>10</v>
      </c>
      <c r="J23" s="3">
        <f>IF('Result Data'!J22="O",10,IF('Result Data'!J22="A+",9,IF('Result Data'!J22="A",8,IF('Result Data'!J22="B+",7,IF('Result Data'!J22="B",6,IF('Result Data'!J22="RA",0,IF('Result Data'!J22="SA",0,IF('Result Data'!J22="W",0,0))))))))+IF('Result Data'!J22="AB",0,IF('Result Data'!J22="WH",0))</f>
        <v>8</v>
      </c>
      <c r="K23" s="3">
        <f>IF('Result Data'!K22="O",10,IF('Result Data'!K22="A+",9,IF('Result Data'!K22="A",8,IF('Result Data'!K22="B+",7,IF('Result Data'!K22="B",6,IF('Result Data'!K22="RA",0,IF('Result Data'!K22="SA",0,IF('Result Data'!K22="W",0,0))))))))+IF('Result Data'!K22="AB",0,IF('Result Data'!K22="WH",0))</f>
        <v>8</v>
      </c>
      <c r="L23" s="10">
        <f t="shared" si="0"/>
        <v>2</v>
      </c>
      <c r="M23" s="10">
        <f t="shared" si="1"/>
        <v>1</v>
      </c>
      <c r="N23" s="10">
        <f t="shared" si="2"/>
        <v>5</v>
      </c>
      <c r="O23" s="10">
        <f t="shared" si="3"/>
        <v>0</v>
      </c>
      <c r="P23" s="10">
        <f t="shared" si="4"/>
        <v>0</v>
      </c>
      <c r="Q23" s="10">
        <f t="shared" si="5"/>
        <v>0</v>
      </c>
      <c r="R23" s="10">
        <f>COUNTIF('Result Data'!D22:K22,"=U")</f>
        <v>0</v>
      </c>
      <c r="S23" s="10">
        <f>COUNTIF('Result Data'!D22:K22,"=AB")</f>
        <v>0</v>
      </c>
      <c r="T23" s="10">
        <f>COUNTIF('Result Data'!D22:K22,"=WH")</f>
        <v>0</v>
      </c>
      <c r="U23" s="13">
        <v>22</v>
      </c>
      <c r="V23" s="10">
        <f t="shared" si="6"/>
        <v>185</v>
      </c>
      <c r="W23" s="14">
        <f t="shared" si="7"/>
        <v>8.4090909090909083</v>
      </c>
      <c r="X23" s="14">
        <f t="shared" si="8"/>
        <v>0.70325900514579054</v>
      </c>
      <c r="Y23" s="10" t="str">
        <f t="shared" si="9"/>
        <v>PASS</v>
      </c>
      <c r="Z23" s="10">
        <f t="shared" si="10"/>
        <v>49</v>
      </c>
    </row>
    <row r="24" spans="1:26" ht="15.5" x14ac:dyDescent="0.35">
      <c r="A24" s="10">
        <v>26</v>
      </c>
      <c r="B24" s="4">
        <v>3122225002017</v>
      </c>
      <c r="C24" s="1" t="s">
        <v>34</v>
      </c>
      <c r="D24" s="3">
        <f>IF('Result Data'!D23="O",10,IF('Result Data'!D23="A+",9,IF('Result Data'!D23="A",8,IF('Result Data'!D23="B+",7,IF('Result Data'!D23="B",6,IF('Result Data'!D23="RA",0,IF('Result Data'!D23="SA",0,IF('Result Data'!D23="W",0,0))))))))+IF('Result Data'!D23="AB",0,IF('Result Data'!D23="WH",0))</f>
        <v>7</v>
      </c>
      <c r="E24" s="3">
        <f>IF('Result Data'!E23="O",10,IF('Result Data'!E23="A+",9,IF('Result Data'!E23="A",8,IF('Result Data'!E23="B+",7,IF('Result Data'!E23="B",6,IF('Result Data'!E23="RA",0,IF('Result Data'!E23="SA",0,IF('Result Data'!E23="W",0,0))))))))+IF('Result Data'!E23="AB",0,IF('Result Data'!E23="WH",0))</f>
        <v>8</v>
      </c>
      <c r="F24" s="3">
        <f>IF('Result Data'!F23="O",10,IF('Result Data'!F23="A+",9,IF('Result Data'!F23="A",8,IF('Result Data'!F23="B+",7,IF('Result Data'!F23="B",6,IF('Result Data'!F23="RA",0,IF('Result Data'!F23="SA",0,IF('Result Data'!F23="W",0,0))))))))+IF('Result Data'!F23="AB",0,IF('Result Data'!F23="WH",0))</f>
        <v>6</v>
      </c>
      <c r="G24" s="3">
        <f>IF('Result Data'!G23="O",10,IF('Result Data'!G23="A+",9,IF('Result Data'!G23="A",8,IF('Result Data'!G23="B+",7,IF('Result Data'!G23="B",6,IF('Result Data'!G23="RA",0,IF('Result Data'!G23="SA",0,IF('Result Data'!G23="W",0,0))))))))+IF('Result Data'!G23="AB",0,IF('Result Data'!G23="WH",0))</f>
        <v>6</v>
      </c>
      <c r="H24" s="3">
        <f>IF('Result Data'!H23="O",10,IF('Result Data'!H23="A+",9,IF('Result Data'!H23="A",8,IF('Result Data'!H23="B+",7,IF('Result Data'!H23="B",6,IF('Result Data'!H23="RA",0,IF('Result Data'!H23="SA",0,IF('Result Data'!H23="W",0,0))))))))+IF('Result Data'!H23="AB",0,IF('Result Data'!H23="WH",0))</f>
        <v>9</v>
      </c>
      <c r="I24" s="3">
        <f>IF('Result Data'!I23="O",10,IF('Result Data'!I23="A+",9,IF('Result Data'!I23="A",8,IF('Result Data'!I23="B+",7,IF('Result Data'!I23="B",6,IF('Result Data'!I23="RA",0,IF('Result Data'!I23="SA",0,IF('Result Data'!I23="W",0,0))))))))+IF('Result Data'!I23="AB",0,IF('Result Data'!I23="WH",0))</f>
        <v>10</v>
      </c>
      <c r="J24" s="3">
        <f>IF('Result Data'!J23="O",10,IF('Result Data'!J23="A+",9,IF('Result Data'!J23="A",8,IF('Result Data'!J23="B+",7,IF('Result Data'!J23="B",6,IF('Result Data'!J23="RA",0,IF('Result Data'!J23="SA",0,IF('Result Data'!J23="W",0,0))))))))+IF('Result Data'!J23="AB",0,IF('Result Data'!J23="WH",0))</f>
        <v>7</v>
      </c>
      <c r="K24" s="3">
        <f>IF('Result Data'!K23="O",10,IF('Result Data'!K23="A+",9,IF('Result Data'!K23="A",8,IF('Result Data'!K23="B+",7,IF('Result Data'!K23="B",6,IF('Result Data'!K23="RA",0,IF('Result Data'!K23="SA",0,IF('Result Data'!K23="W",0,0))))))))+IF('Result Data'!K23="AB",0,IF('Result Data'!K23="WH",0))</f>
        <v>8</v>
      </c>
      <c r="L24" s="10">
        <f t="shared" si="0"/>
        <v>1</v>
      </c>
      <c r="M24" s="10">
        <f t="shared" si="1"/>
        <v>1</v>
      </c>
      <c r="N24" s="10">
        <f t="shared" si="2"/>
        <v>2</v>
      </c>
      <c r="O24" s="10">
        <f t="shared" si="3"/>
        <v>2</v>
      </c>
      <c r="P24" s="10">
        <f t="shared" si="4"/>
        <v>2</v>
      </c>
      <c r="Q24" s="10">
        <f t="shared" si="5"/>
        <v>0</v>
      </c>
      <c r="R24" s="10">
        <f>COUNTIF('Result Data'!D23:K23,"=U")</f>
        <v>0</v>
      </c>
      <c r="S24" s="10">
        <f>COUNTIF('Result Data'!D23:K23,"=AB")</f>
        <v>0</v>
      </c>
      <c r="T24" s="10">
        <f>COUNTIF('Result Data'!D23:K23,"=WH")</f>
        <v>0</v>
      </c>
      <c r="U24" s="13">
        <v>22</v>
      </c>
      <c r="V24" s="10">
        <f t="shared" si="6"/>
        <v>161.5</v>
      </c>
      <c r="W24" s="14">
        <f t="shared" si="7"/>
        <v>7.3409090909090908</v>
      </c>
      <c r="X24" s="14">
        <f t="shared" si="8"/>
        <v>-0.36492281303602692</v>
      </c>
      <c r="Y24" s="10" t="str">
        <f t="shared" si="9"/>
        <v>PASS</v>
      </c>
      <c r="Z24" s="10">
        <f t="shared" si="10"/>
        <v>129</v>
      </c>
    </row>
    <row r="25" spans="1:26" ht="15.5" x14ac:dyDescent="0.35">
      <c r="A25" s="10">
        <v>27</v>
      </c>
      <c r="B25" s="4">
        <v>3122225002018</v>
      </c>
      <c r="C25" s="1" t="s">
        <v>35</v>
      </c>
      <c r="D25" s="3">
        <f>IF('Result Data'!D24="O",10,IF('Result Data'!D24="A+",9,IF('Result Data'!D24="A",8,IF('Result Data'!D24="B+",7,IF('Result Data'!D24="B",6,IF('Result Data'!D24="RA",0,IF('Result Data'!D24="SA",0,IF('Result Data'!D24="W",0,0))))))))+IF('Result Data'!D24="AB",0,IF('Result Data'!D24="WH",0))</f>
        <v>8</v>
      </c>
      <c r="E25" s="3">
        <f>IF('Result Data'!E24="O",10,IF('Result Data'!E24="A+",9,IF('Result Data'!E24="A",8,IF('Result Data'!E24="B+",7,IF('Result Data'!E24="B",6,IF('Result Data'!E24="RA",0,IF('Result Data'!E24="SA",0,IF('Result Data'!E24="W",0,0))))))))+IF('Result Data'!E24="AB",0,IF('Result Data'!E24="WH",0))</f>
        <v>8</v>
      </c>
      <c r="F25" s="3">
        <f>IF('Result Data'!F24="O",10,IF('Result Data'!F24="A+",9,IF('Result Data'!F24="A",8,IF('Result Data'!F24="B+",7,IF('Result Data'!F24="B",6,IF('Result Data'!F24="RA",0,IF('Result Data'!F24="SA",0,IF('Result Data'!F24="W",0,0))))))))+IF('Result Data'!F24="AB",0,IF('Result Data'!F24="WH",0))</f>
        <v>7</v>
      </c>
      <c r="G25" s="3">
        <f>IF('Result Data'!G24="O",10,IF('Result Data'!G24="A+",9,IF('Result Data'!G24="A",8,IF('Result Data'!G24="B+",7,IF('Result Data'!G24="B",6,IF('Result Data'!G24="RA",0,IF('Result Data'!G24="SA",0,IF('Result Data'!G24="W",0,0))))))))+IF('Result Data'!G24="AB",0,IF('Result Data'!G24="WH",0))</f>
        <v>6</v>
      </c>
      <c r="H25" s="3">
        <f>IF('Result Data'!H24="O",10,IF('Result Data'!H24="A+",9,IF('Result Data'!H24="A",8,IF('Result Data'!H24="B+",7,IF('Result Data'!H24="B",6,IF('Result Data'!H24="RA",0,IF('Result Data'!H24="SA",0,IF('Result Data'!H24="W",0,0))))))))+IF('Result Data'!H24="AB",0,IF('Result Data'!H24="WH",0))</f>
        <v>10</v>
      </c>
      <c r="I25" s="3">
        <f>IF('Result Data'!I24="O",10,IF('Result Data'!I24="A+",9,IF('Result Data'!I24="A",8,IF('Result Data'!I24="B+",7,IF('Result Data'!I24="B",6,IF('Result Data'!I24="RA",0,IF('Result Data'!I24="SA",0,IF('Result Data'!I24="W",0,0))))))))+IF('Result Data'!I24="AB",0,IF('Result Data'!I24="WH",0))</f>
        <v>10</v>
      </c>
      <c r="J25" s="3">
        <f>IF('Result Data'!J24="O",10,IF('Result Data'!J24="A+",9,IF('Result Data'!J24="A",8,IF('Result Data'!J24="B+",7,IF('Result Data'!J24="B",6,IF('Result Data'!J24="RA",0,IF('Result Data'!J24="SA",0,IF('Result Data'!J24="W",0,0))))))))+IF('Result Data'!J24="AB",0,IF('Result Data'!J24="WH",0))</f>
        <v>7</v>
      </c>
      <c r="K25" s="3">
        <f>IF('Result Data'!K24="O",10,IF('Result Data'!K24="A+",9,IF('Result Data'!K24="A",8,IF('Result Data'!K24="B+",7,IF('Result Data'!K24="B",6,IF('Result Data'!K24="RA",0,IF('Result Data'!K24="SA",0,IF('Result Data'!K24="W",0,0))))))))+IF('Result Data'!K24="AB",0,IF('Result Data'!K24="WH",0))</f>
        <v>7</v>
      </c>
      <c r="L25" s="10">
        <f t="shared" si="0"/>
        <v>2</v>
      </c>
      <c r="M25" s="10">
        <f t="shared" si="1"/>
        <v>0</v>
      </c>
      <c r="N25" s="10">
        <f t="shared" si="2"/>
        <v>2</v>
      </c>
      <c r="O25" s="10">
        <f t="shared" si="3"/>
        <v>3</v>
      </c>
      <c r="P25" s="10">
        <f t="shared" si="4"/>
        <v>1</v>
      </c>
      <c r="Q25" s="10">
        <f t="shared" si="5"/>
        <v>0</v>
      </c>
      <c r="R25" s="10">
        <f>COUNTIF('Result Data'!D24:K24,"=U")</f>
        <v>0</v>
      </c>
      <c r="S25" s="10">
        <f>COUNTIF('Result Data'!D24:K24,"=AB")</f>
        <v>0</v>
      </c>
      <c r="T25" s="10">
        <f>COUNTIF('Result Data'!D24:K24,"=WH")</f>
        <v>0</v>
      </c>
      <c r="U25" s="13">
        <v>22</v>
      </c>
      <c r="V25" s="10">
        <f t="shared" si="6"/>
        <v>166</v>
      </c>
      <c r="W25" s="14">
        <f t="shared" si="7"/>
        <v>7.5454545454545459</v>
      </c>
      <c r="X25" s="14">
        <f t="shared" si="8"/>
        <v>-0.16037735849057189</v>
      </c>
      <c r="Y25" s="10" t="str">
        <f t="shared" si="9"/>
        <v>PASS</v>
      </c>
      <c r="Z25" s="10">
        <f t="shared" si="10"/>
        <v>123</v>
      </c>
    </row>
    <row r="26" spans="1:26" ht="15.5" x14ac:dyDescent="0.35">
      <c r="A26" s="10">
        <v>28</v>
      </c>
      <c r="B26" s="4">
        <v>3122225002019</v>
      </c>
      <c r="C26" s="1" t="s">
        <v>36</v>
      </c>
      <c r="D26" s="3">
        <f>IF('Result Data'!D25="O",10,IF('Result Data'!D25="A+",9,IF('Result Data'!D25="A",8,IF('Result Data'!D25="B+",7,IF('Result Data'!D25="B",6,IF('Result Data'!D25="RA",0,IF('Result Data'!D25="SA",0,IF('Result Data'!D25="W",0,0))))))))+IF('Result Data'!D25="AB",0,IF('Result Data'!D25="WH",0))</f>
        <v>9</v>
      </c>
      <c r="E26" s="3">
        <f>IF('Result Data'!E25="O",10,IF('Result Data'!E25="A+",9,IF('Result Data'!E25="A",8,IF('Result Data'!E25="B+",7,IF('Result Data'!E25="B",6,IF('Result Data'!E25="RA",0,IF('Result Data'!E25="SA",0,IF('Result Data'!E25="W",0,0))))))))+IF('Result Data'!E25="AB",0,IF('Result Data'!E25="WH",0))</f>
        <v>8</v>
      </c>
      <c r="F26" s="3">
        <f>IF('Result Data'!F25="O",10,IF('Result Data'!F25="A+",9,IF('Result Data'!F25="A",8,IF('Result Data'!F25="B+",7,IF('Result Data'!F25="B",6,IF('Result Data'!F25="RA",0,IF('Result Data'!F25="SA",0,IF('Result Data'!F25="W",0,0))))))))+IF('Result Data'!F25="AB",0,IF('Result Data'!F25="WH",0))</f>
        <v>8</v>
      </c>
      <c r="G26" s="3">
        <f>IF('Result Data'!G25="O",10,IF('Result Data'!G25="A+",9,IF('Result Data'!G25="A",8,IF('Result Data'!G25="B+",7,IF('Result Data'!G25="B",6,IF('Result Data'!G25="RA",0,IF('Result Data'!G25="SA",0,IF('Result Data'!G25="W",0,0))))))))+IF('Result Data'!G25="AB",0,IF('Result Data'!G25="WH",0))</f>
        <v>8</v>
      </c>
      <c r="H26" s="3">
        <f>IF('Result Data'!H25="O",10,IF('Result Data'!H25="A+",9,IF('Result Data'!H25="A",8,IF('Result Data'!H25="B+",7,IF('Result Data'!H25="B",6,IF('Result Data'!H25="RA",0,IF('Result Data'!H25="SA",0,IF('Result Data'!H25="W",0,0))))))))+IF('Result Data'!H25="AB",0,IF('Result Data'!H25="WH",0))</f>
        <v>10</v>
      </c>
      <c r="I26" s="3">
        <f>IF('Result Data'!I25="O",10,IF('Result Data'!I25="A+",9,IF('Result Data'!I25="A",8,IF('Result Data'!I25="B+",7,IF('Result Data'!I25="B",6,IF('Result Data'!I25="RA",0,IF('Result Data'!I25="SA",0,IF('Result Data'!I25="W",0,0))))))))+IF('Result Data'!I25="AB",0,IF('Result Data'!I25="WH",0))</f>
        <v>10</v>
      </c>
      <c r="J26" s="3">
        <f>IF('Result Data'!J25="O",10,IF('Result Data'!J25="A+",9,IF('Result Data'!J25="A",8,IF('Result Data'!J25="B+",7,IF('Result Data'!J25="B",6,IF('Result Data'!J25="RA",0,IF('Result Data'!J25="SA",0,IF('Result Data'!J25="W",0,0))))))))+IF('Result Data'!J25="AB",0,IF('Result Data'!J25="WH",0))</f>
        <v>8</v>
      </c>
      <c r="K26" s="3">
        <f>IF('Result Data'!K25="O",10,IF('Result Data'!K25="A+",9,IF('Result Data'!K25="A",8,IF('Result Data'!K25="B+",7,IF('Result Data'!K25="B",6,IF('Result Data'!K25="RA",0,IF('Result Data'!K25="SA",0,IF('Result Data'!K25="W",0,0))))))))+IF('Result Data'!K25="AB",0,IF('Result Data'!K25="WH",0))</f>
        <v>9</v>
      </c>
      <c r="L26" s="10">
        <f t="shared" si="0"/>
        <v>2</v>
      </c>
      <c r="M26" s="10">
        <f t="shared" si="1"/>
        <v>2</v>
      </c>
      <c r="N26" s="10">
        <f t="shared" si="2"/>
        <v>4</v>
      </c>
      <c r="O26" s="10">
        <f t="shared" si="3"/>
        <v>0</v>
      </c>
      <c r="P26" s="10">
        <f t="shared" si="4"/>
        <v>0</v>
      </c>
      <c r="Q26" s="10">
        <f t="shared" si="5"/>
        <v>0</v>
      </c>
      <c r="R26" s="10">
        <f>COUNTIF('Result Data'!D25:K25,"=U")</f>
        <v>0</v>
      </c>
      <c r="S26" s="10">
        <f>COUNTIF('Result Data'!D25:K25,"=AB")</f>
        <v>0</v>
      </c>
      <c r="T26" s="10">
        <f>COUNTIF('Result Data'!D25:K25,"=WH")</f>
        <v>0</v>
      </c>
      <c r="U26" s="13">
        <v>22</v>
      </c>
      <c r="V26" s="10">
        <f t="shared" si="6"/>
        <v>188</v>
      </c>
      <c r="W26" s="14">
        <f t="shared" si="7"/>
        <v>8.545454545454545</v>
      </c>
      <c r="X26" s="14">
        <f t="shared" si="8"/>
        <v>0.83962264150942723</v>
      </c>
      <c r="Y26" s="10" t="str">
        <f t="shared" si="9"/>
        <v>PASS</v>
      </c>
      <c r="Z26" s="10">
        <f t="shared" si="10"/>
        <v>35</v>
      </c>
    </row>
    <row r="27" spans="1:26" ht="15.5" x14ac:dyDescent="0.35">
      <c r="A27" s="10">
        <v>29</v>
      </c>
      <c r="B27" s="4">
        <v>3122225002020</v>
      </c>
      <c r="C27" s="1" t="s">
        <v>37</v>
      </c>
      <c r="D27" s="3">
        <f>IF('Result Data'!D26="O",10,IF('Result Data'!D26="A+",9,IF('Result Data'!D26="A",8,IF('Result Data'!D26="B+",7,IF('Result Data'!D26="B",6,IF('Result Data'!D26="RA",0,IF('Result Data'!D26="SA",0,IF('Result Data'!D26="W",0,0))))))))+IF('Result Data'!D26="AB",0,IF('Result Data'!D26="WH",0))</f>
        <v>7</v>
      </c>
      <c r="E27" s="3">
        <f>IF('Result Data'!E26="O",10,IF('Result Data'!E26="A+",9,IF('Result Data'!E26="A",8,IF('Result Data'!E26="B+",7,IF('Result Data'!E26="B",6,IF('Result Data'!E26="RA",0,IF('Result Data'!E26="SA",0,IF('Result Data'!E26="W",0,0))))))))+IF('Result Data'!E26="AB",0,IF('Result Data'!E26="WH",0))</f>
        <v>8</v>
      </c>
      <c r="F27" s="3">
        <f>IF('Result Data'!F26="O",10,IF('Result Data'!F26="A+",9,IF('Result Data'!F26="A",8,IF('Result Data'!F26="B+",7,IF('Result Data'!F26="B",6,IF('Result Data'!F26="RA",0,IF('Result Data'!F26="SA",0,IF('Result Data'!F26="W",0,0))))))))+IF('Result Data'!F26="AB",0,IF('Result Data'!F26="WH",0))</f>
        <v>7</v>
      </c>
      <c r="G27" s="3">
        <f>IF('Result Data'!G26="O",10,IF('Result Data'!G26="A+",9,IF('Result Data'!G26="A",8,IF('Result Data'!G26="B+",7,IF('Result Data'!G26="B",6,IF('Result Data'!G26="RA",0,IF('Result Data'!G26="SA",0,IF('Result Data'!G26="W",0,0))))))))+IF('Result Data'!G26="AB",0,IF('Result Data'!G26="WH",0))</f>
        <v>10</v>
      </c>
      <c r="H27" s="3">
        <f>IF('Result Data'!H26="O",10,IF('Result Data'!H26="A+",9,IF('Result Data'!H26="A",8,IF('Result Data'!H26="B+",7,IF('Result Data'!H26="B",6,IF('Result Data'!H26="RA",0,IF('Result Data'!H26="SA",0,IF('Result Data'!H26="W",0,0))))))))+IF('Result Data'!H26="AB",0,IF('Result Data'!H26="WH",0))</f>
        <v>9</v>
      </c>
      <c r="I27" s="3">
        <f>IF('Result Data'!I26="O",10,IF('Result Data'!I26="A+",9,IF('Result Data'!I26="A",8,IF('Result Data'!I26="B+",7,IF('Result Data'!I26="B",6,IF('Result Data'!I26="RA",0,IF('Result Data'!I26="SA",0,IF('Result Data'!I26="W",0,0))))))))+IF('Result Data'!I26="AB",0,IF('Result Data'!I26="WH",0))</f>
        <v>10</v>
      </c>
      <c r="J27" s="3">
        <f>IF('Result Data'!J26="O",10,IF('Result Data'!J26="A+",9,IF('Result Data'!J26="A",8,IF('Result Data'!J26="B+",7,IF('Result Data'!J26="B",6,IF('Result Data'!J26="RA",0,IF('Result Data'!J26="SA",0,IF('Result Data'!J26="W",0,0))))))))+IF('Result Data'!J26="AB",0,IF('Result Data'!J26="WH",0))</f>
        <v>7</v>
      </c>
      <c r="K27" s="3">
        <f>IF('Result Data'!K26="O",10,IF('Result Data'!K26="A+",9,IF('Result Data'!K26="A",8,IF('Result Data'!K26="B+",7,IF('Result Data'!K26="B",6,IF('Result Data'!K26="RA",0,IF('Result Data'!K26="SA",0,IF('Result Data'!K26="W",0,0))))))))+IF('Result Data'!K26="AB",0,IF('Result Data'!K26="WH",0))</f>
        <v>8</v>
      </c>
      <c r="L27" s="10">
        <f t="shared" si="0"/>
        <v>2</v>
      </c>
      <c r="M27" s="10">
        <f t="shared" si="1"/>
        <v>1</v>
      </c>
      <c r="N27" s="10">
        <f t="shared" si="2"/>
        <v>2</v>
      </c>
      <c r="O27" s="10">
        <f t="shared" si="3"/>
        <v>3</v>
      </c>
      <c r="P27" s="10">
        <f t="shared" si="4"/>
        <v>0</v>
      </c>
      <c r="Q27" s="10">
        <f t="shared" si="5"/>
        <v>0</v>
      </c>
      <c r="R27" s="10">
        <f>COUNTIF('Result Data'!D26:K26,"=U")</f>
        <v>0</v>
      </c>
      <c r="S27" s="10">
        <f>COUNTIF('Result Data'!D26:K26,"=AB")</f>
        <v>0</v>
      </c>
      <c r="T27" s="10">
        <f>COUNTIF('Result Data'!D26:K26,"=WH")</f>
        <v>0</v>
      </c>
      <c r="U27" s="13">
        <v>22</v>
      </c>
      <c r="V27" s="10">
        <f t="shared" si="6"/>
        <v>176.5</v>
      </c>
      <c r="W27" s="14">
        <f t="shared" si="7"/>
        <v>8.0227272727272734</v>
      </c>
      <c r="X27" s="14">
        <f t="shared" si="8"/>
        <v>0.31689536878215563</v>
      </c>
      <c r="Y27" s="10" t="str">
        <f t="shared" si="9"/>
        <v>PASS</v>
      </c>
      <c r="Z27" s="10">
        <f t="shared" si="10"/>
        <v>92</v>
      </c>
    </row>
    <row r="28" spans="1:26" ht="15.5" x14ac:dyDescent="0.35">
      <c r="A28" s="10">
        <v>30</v>
      </c>
      <c r="B28" s="4">
        <v>3122225002021</v>
      </c>
      <c r="C28" s="1" t="s">
        <v>38</v>
      </c>
      <c r="D28" s="3">
        <f>IF('Result Data'!D27="O",10,IF('Result Data'!D27="A+",9,IF('Result Data'!D27="A",8,IF('Result Data'!D27="B+",7,IF('Result Data'!D27="B",6,IF('Result Data'!D27="RA",0,IF('Result Data'!D27="SA",0,IF('Result Data'!D27="W",0,0))))))))+IF('Result Data'!D27="AB",0,IF('Result Data'!D27="WH",0))</f>
        <v>10</v>
      </c>
      <c r="E28" s="3">
        <f>IF('Result Data'!E27="O",10,IF('Result Data'!E27="A+",9,IF('Result Data'!E27="A",8,IF('Result Data'!E27="B+",7,IF('Result Data'!E27="B",6,IF('Result Data'!E27="RA",0,IF('Result Data'!E27="SA",0,IF('Result Data'!E27="W",0,0))))))))+IF('Result Data'!E27="AB",0,IF('Result Data'!E27="WH",0))</f>
        <v>7</v>
      </c>
      <c r="F28" s="3">
        <f>IF('Result Data'!F27="O",10,IF('Result Data'!F27="A+",9,IF('Result Data'!F27="A",8,IF('Result Data'!F27="B+",7,IF('Result Data'!F27="B",6,IF('Result Data'!F27="RA",0,IF('Result Data'!F27="SA",0,IF('Result Data'!F27="W",0,0))))))))+IF('Result Data'!F27="AB",0,IF('Result Data'!F27="WH",0))</f>
        <v>8</v>
      </c>
      <c r="G28" s="3">
        <f>IF('Result Data'!G27="O",10,IF('Result Data'!G27="A+",9,IF('Result Data'!G27="A",8,IF('Result Data'!G27="B+",7,IF('Result Data'!G27="B",6,IF('Result Data'!G27="RA",0,IF('Result Data'!G27="SA",0,IF('Result Data'!G27="W",0,0))))))))+IF('Result Data'!G27="AB",0,IF('Result Data'!G27="WH",0))</f>
        <v>9</v>
      </c>
      <c r="H28" s="3">
        <f>IF('Result Data'!H27="O",10,IF('Result Data'!H27="A+",9,IF('Result Data'!H27="A",8,IF('Result Data'!H27="B+",7,IF('Result Data'!H27="B",6,IF('Result Data'!H27="RA",0,IF('Result Data'!H27="SA",0,IF('Result Data'!H27="W",0,0))))))))+IF('Result Data'!H27="AB",0,IF('Result Data'!H27="WH",0))</f>
        <v>10</v>
      </c>
      <c r="I28" s="3">
        <f>IF('Result Data'!I27="O",10,IF('Result Data'!I27="A+",9,IF('Result Data'!I27="A",8,IF('Result Data'!I27="B+",7,IF('Result Data'!I27="B",6,IF('Result Data'!I27="RA",0,IF('Result Data'!I27="SA",0,IF('Result Data'!I27="W",0,0))))))))+IF('Result Data'!I27="AB",0,IF('Result Data'!I27="WH",0))</f>
        <v>10</v>
      </c>
      <c r="J28" s="3">
        <f>IF('Result Data'!J27="O",10,IF('Result Data'!J27="A+",9,IF('Result Data'!J27="A",8,IF('Result Data'!J27="B+",7,IF('Result Data'!J27="B",6,IF('Result Data'!J27="RA",0,IF('Result Data'!J27="SA",0,IF('Result Data'!J27="W",0,0))))))))+IF('Result Data'!J27="AB",0,IF('Result Data'!J27="WH",0))</f>
        <v>8</v>
      </c>
      <c r="K28" s="3">
        <f>IF('Result Data'!K27="O",10,IF('Result Data'!K27="A+",9,IF('Result Data'!K27="A",8,IF('Result Data'!K27="B+",7,IF('Result Data'!K27="B",6,IF('Result Data'!K27="RA",0,IF('Result Data'!K27="SA",0,IF('Result Data'!K27="W",0,0))))))))+IF('Result Data'!K27="AB",0,IF('Result Data'!K27="WH",0))</f>
        <v>9</v>
      </c>
      <c r="L28" s="10">
        <f t="shared" si="0"/>
        <v>3</v>
      </c>
      <c r="M28" s="10">
        <f t="shared" si="1"/>
        <v>2</v>
      </c>
      <c r="N28" s="10">
        <f t="shared" si="2"/>
        <v>2</v>
      </c>
      <c r="O28" s="10">
        <f t="shared" si="3"/>
        <v>1</v>
      </c>
      <c r="P28" s="10">
        <f t="shared" si="4"/>
        <v>0</v>
      </c>
      <c r="Q28" s="10">
        <f t="shared" si="5"/>
        <v>0</v>
      </c>
      <c r="R28" s="10">
        <f>COUNTIF('Result Data'!D27:K27,"=U")</f>
        <v>0</v>
      </c>
      <c r="S28" s="10">
        <f>COUNTIF('Result Data'!D27:K27,"=AB")</f>
        <v>0</v>
      </c>
      <c r="T28" s="10">
        <f>COUNTIF('Result Data'!D27:K27,"=WH")</f>
        <v>0</v>
      </c>
      <c r="U28" s="13">
        <v>22</v>
      </c>
      <c r="V28" s="10">
        <f t="shared" si="6"/>
        <v>191</v>
      </c>
      <c r="W28" s="14">
        <f t="shared" si="7"/>
        <v>8.6818181818181817</v>
      </c>
      <c r="X28" s="14">
        <f t="shared" si="8"/>
        <v>0.97598627787306391</v>
      </c>
      <c r="Y28" s="10" t="str">
        <f t="shared" si="9"/>
        <v>PASS</v>
      </c>
      <c r="Z28" s="10">
        <f t="shared" si="10"/>
        <v>26</v>
      </c>
    </row>
    <row r="29" spans="1:26" ht="15.5" x14ac:dyDescent="0.35">
      <c r="A29" s="10">
        <v>31</v>
      </c>
      <c r="B29" s="4">
        <v>3122225002022</v>
      </c>
      <c r="C29" s="1" t="s">
        <v>39</v>
      </c>
      <c r="D29" s="3">
        <f>IF('Result Data'!D28="O",10,IF('Result Data'!D28="A+",9,IF('Result Data'!D28="A",8,IF('Result Data'!D28="B+",7,IF('Result Data'!D28="B",6,IF('Result Data'!D28="RA",0,IF('Result Data'!D28="SA",0,IF('Result Data'!D28="W",0,0))))))))+IF('Result Data'!D28="AB",0,IF('Result Data'!D28="WH",0))</f>
        <v>7</v>
      </c>
      <c r="E29" s="3">
        <f>IF('Result Data'!E28="O",10,IF('Result Data'!E28="A+",9,IF('Result Data'!E28="A",8,IF('Result Data'!E28="B+",7,IF('Result Data'!E28="B",6,IF('Result Data'!E28="RA",0,IF('Result Data'!E28="SA",0,IF('Result Data'!E28="W",0,0))))))))+IF('Result Data'!E28="AB",0,IF('Result Data'!E28="WH",0))</f>
        <v>7</v>
      </c>
      <c r="F29" s="3">
        <f>IF('Result Data'!F28="O",10,IF('Result Data'!F28="A+",9,IF('Result Data'!F28="A",8,IF('Result Data'!F28="B+",7,IF('Result Data'!F28="B",6,IF('Result Data'!F28="RA",0,IF('Result Data'!F28="SA",0,IF('Result Data'!F28="W",0,0))))))))+IF('Result Data'!F28="AB",0,IF('Result Data'!F28="WH",0))</f>
        <v>7</v>
      </c>
      <c r="G29" s="3">
        <f>IF('Result Data'!G28="O",10,IF('Result Data'!G28="A+",9,IF('Result Data'!G28="A",8,IF('Result Data'!G28="B+",7,IF('Result Data'!G28="B",6,IF('Result Data'!G28="RA",0,IF('Result Data'!G28="SA",0,IF('Result Data'!G28="W",0,0))))))))+IF('Result Data'!G28="AB",0,IF('Result Data'!G28="WH",0))</f>
        <v>7</v>
      </c>
      <c r="H29" s="3">
        <f>IF('Result Data'!H28="O",10,IF('Result Data'!H28="A+",9,IF('Result Data'!H28="A",8,IF('Result Data'!H28="B+",7,IF('Result Data'!H28="B",6,IF('Result Data'!H28="RA",0,IF('Result Data'!H28="SA",0,IF('Result Data'!H28="W",0,0))))))))+IF('Result Data'!H28="AB",0,IF('Result Data'!H28="WH",0))</f>
        <v>9</v>
      </c>
      <c r="I29" s="3">
        <f>IF('Result Data'!I28="O",10,IF('Result Data'!I28="A+",9,IF('Result Data'!I28="A",8,IF('Result Data'!I28="B+",7,IF('Result Data'!I28="B",6,IF('Result Data'!I28="RA",0,IF('Result Data'!I28="SA",0,IF('Result Data'!I28="W",0,0))))))))+IF('Result Data'!I28="AB",0,IF('Result Data'!I28="WH",0))</f>
        <v>10</v>
      </c>
      <c r="J29" s="3">
        <f>IF('Result Data'!J28="O",10,IF('Result Data'!J28="A+",9,IF('Result Data'!J28="A",8,IF('Result Data'!J28="B+",7,IF('Result Data'!J28="B",6,IF('Result Data'!J28="RA",0,IF('Result Data'!J28="SA",0,IF('Result Data'!J28="W",0,0))))))))+IF('Result Data'!J28="AB",0,IF('Result Data'!J28="WH",0))</f>
        <v>0</v>
      </c>
      <c r="K29" s="3">
        <f>IF('Result Data'!K28="O",10,IF('Result Data'!K28="A+",9,IF('Result Data'!K28="A",8,IF('Result Data'!K28="B+",7,IF('Result Data'!K28="B",6,IF('Result Data'!K28="RA",0,IF('Result Data'!K28="SA",0,IF('Result Data'!K28="W",0,0))))))))+IF('Result Data'!K28="AB",0,IF('Result Data'!K28="WH",0))</f>
        <v>8</v>
      </c>
      <c r="L29" s="10">
        <f t="shared" si="0"/>
        <v>1</v>
      </c>
      <c r="M29" s="10">
        <f t="shared" si="1"/>
        <v>1</v>
      </c>
      <c r="N29" s="10">
        <f t="shared" si="2"/>
        <v>1</v>
      </c>
      <c r="O29" s="10">
        <f t="shared" si="3"/>
        <v>4</v>
      </c>
      <c r="P29" s="10">
        <f t="shared" si="4"/>
        <v>0</v>
      </c>
      <c r="Q29" s="10">
        <f t="shared" si="5"/>
        <v>0</v>
      </c>
      <c r="R29" s="10">
        <f>COUNTIF('Result Data'!D28:K28,"=U")</f>
        <v>1</v>
      </c>
      <c r="S29" s="10">
        <f>COUNTIF('Result Data'!D28:K28,"=AB")</f>
        <v>0</v>
      </c>
      <c r="T29" s="10">
        <f>COUNTIF('Result Data'!D28:K28,"=WH")</f>
        <v>0</v>
      </c>
      <c r="U29" s="13">
        <v>22</v>
      </c>
      <c r="V29" s="10">
        <f t="shared" si="6"/>
        <v>136.5</v>
      </c>
      <c r="W29" s="14">
        <f t="shared" si="7"/>
        <v>6.2045454545454541</v>
      </c>
      <c r="X29" s="14">
        <f t="shared" si="8"/>
        <v>-1.5012864493996636</v>
      </c>
      <c r="Y29" s="10" t="str">
        <f t="shared" si="9"/>
        <v>FAIL</v>
      </c>
      <c r="Z29" s="10">
        <f t="shared" si="10"/>
        <v>137</v>
      </c>
    </row>
    <row r="30" spans="1:26" ht="15.5" x14ac:dyDescent="0.35">
      <c r="A30" s="10">
        <v>32</v>
      </c>
      <c r="B30" s="4">
        <v>3122225002023</v>
      </c>
      <c r="C30" s="1" t="s">
        <v>40</v>
      </c>
      <c r="D30" s="3">
        <f>IF('Result Data'!D29="O",10,IF('Result Data'!D29="A+",9,IF('Result Data'!D29="A",8,IF('Result Data'!D29="B+",7,IF('Result Data'!D29="B",6,IF('Result Data'!D29="RA",0,IF('Result Data'!D29="SA",0,IF('Result Data'!D29="W",0,0))))))))+IF('Result Data'!D29="AB",0,IF('Result Data'!D29="WH",0))</f>
        <v>7</v>
      </c>
      <c r="E30" s="3">
        <f>IF('Result Data'!E29="O",10,IF('Result Data'!E29="A+",9,IF('Result Data'!E29="A",8,IF('Result Data'!E29="B+",7,IF('Result Data'!E29="B",6,IF('Result Data'!E29="RA",0,IF('Result Data'!E29="SA",0,IF('Result Data'!E29="W",0,0))))))))+IF('Result Data'!E29="AB",0,IF('Result Data'!E29="WH",0))</f>
        <v>7</v>
      </c>
      <c r="F30" s="3">
        <f>IF('Result Data'!F29="O",10,IF('Result Data'!F29="A+",9,IF('Result Data'!F29="A",8,IF('Result Data'!F29="B+",7,IF('Result Data'!F29="B",6,IF('Result Data'!F29="RA",0,IF('Result Data'!F29="SA",0,IF('Result Data'!F29="W",0,0))))))))+IF('Result Data'!F29="AB",0,IF('Result Data'!F29="WH",0))</f>
        <v>0</v>
      </c>
      <c r="G30" s="3">
        <f>IF('Result Data'!G29="O",10,IF('Result Data'!G29="A+",9,IF('Result Data'!G29="A",8,IF('Result Data'!G29="B+",7,IF('Result Data'!G29="B",6,IF('Result Data'!G29="RA",0,IF('Result Data'!G29="SA",0,IF('Result Data'!G29="W",0,0))))))))+IF('Result Data'!G29="AB",0,IF('Result Data'!G29="WH",0))</f>
        <v>7</v>
      </c>
      <c r="H30" s="3">
        <f>IF('Result Data'!H29="O",10,IF('Result Data'!H29="A+",9,IF('Result Data'!H29="A",8,IF('Result Data'!H29="B+",7,IF('Result Data'!H29="B",6,IF('Result Data'!H29="RA",0,IF('Result Data'!H29="SA",0,IF('Result Data'!H29="W",0,0))))))))+IF('Result Data'!H29="AB",0,IF('Result Data'!H29="WH",0))</f>
        <v>9</v>
      </c>
      <c r="I30" s="3">
        <f>IF('Result Data'!I29="O",10,IF('Result Data'!I29="A+",9,IF('Result Data'!I29="A",8,IF('Result Data'!I29="B+",7,IF('Result Data'!I29="B",6,IF('Result Data'!I29="RA",0,IF('Result Data'!I29="SA",0,IF('Result Data'!I29="W",0,0))))))))+IF('Result Data'!I29="AB",0,IF('Result Data'!I29="WH",0))</f>
        <v>10</v>
      </c>
      <c r="J30" s="3">
        <f>IF('Result Data'!J29="O",10,IF('Result Data'!J29="A+",9,IF('Result Data'!J29="A",8,IF('Result Data'!J29="B+",7,IF('Result Data'!J29="B",6,IF('Result Data'!J29="RA",0,IF('Result Data'!J29="SA",0,IF('Result Data'!J29="W",0,0))))))))+IF('Result Data'!J29="AB",0,IF('Result Data'!J29="WH",0))</f>
        <v>7</v>
      </c>
      <c r="K30" s="3">
        <f>IF('Result Data'!K29="O",10,IF('Result Data'!K29="A+",9,IF('Result Data'!K29="A",8,IF('Result Data'!K29="B+",7,IF('Result Data'!K29="B",6,IF('Result Data'!K29="RA",0,IF('Result Data'!K29="SA",0,IF('Result Data'!K29="W",0,0))))))))+IF('Result Data'!K29="AB",0,IF('Result Data'!K29="WH",0))</f>
        <v>6</v>
      </c>
      <c r="L30" s="10">
        <f t="shared" si="0"/>
        <v>1</v>
      </c>
      <c r="M30" s="10">
        <f t="shared" si="1"/>
        <v>1</v>
      </c>
      <c r="N30" s="10">
        <f t="shared" si="2"/>
        <v>0</v>
      </c>
      <c r="O30" s="10">
        <f t="shared" si="3"/>
        <v>4</v>
      </c>
      <c r="P30" s="10">
        <f t="shared" si="4"/>
        <v>1</v>
      </c>
      <c r="Q30" s="10">
        <f t="shared" si="5"/>
        <v>0</v>
      </c>
      <c r="R30" s="10">
        <f>COUNTIF('Result Data'!D29:K29,"=U")</f>
        <v>1</v>
      </c>
      <c r="S30" s="10">
        <f>COUNTIF('Result Data'!D29:K29,"=AB")</f>
        <v>0</v>
      </c>
      <c r="T30" s="10">
        <f>COUNTIF('Result Data'!D29:K29,"=WH")</f>
        <v>0</v>
      </c>
      <c r="U30" s="13">
        <v>22</v>
      </c>
      <c r="V30" s="10">
        <f t="shared" si="6"/>
        <v>137.5</v>
      </c>
      <c r="W30" s="14">
        <f t="shared" si="7"/>
        <v>6.25</v>
      </c>
      <c r="X30" s="14">
        <f t="shared" si="8"/>
        <v>-1.4558319039451177</v>
      </c>
      <c r="Y30" s="10" t="str">
        <f t="shared" si="9"/>
        <v>FAIL</v>
      </c>
      <c r="Z30" s="10">
        <f t="shared" si="10"/>
        <v>136</v>
      </c>
    </row>
    <row r="31" spans="1:26" ht="15.5" x14ac:dyDescent="0.35">
      <c r="A31" s="10">
        <v>33</v>
      </c>
      <c r="B31" s="4">
        <v>3122225002024</v>
      </c>
      <c r="C31" s="1" t="s">
        <v>41</v>
      </c>
      <c r="D31" s="3">
        <f>IF('Result Data'!D30="O",10,IF('Result Data'!D30="A+",9,IF('Result Data'!D30="A",8,IF('Result Data'!D30="B+",7,IF('Result Data'!D30="B",6,IF('Result Data'!D30="RA",0,IF('Result Data'!D30="SA",0,IF('Result Data'!D30="W",0,0))))))))+IF('Result Data'!D30="AB",0,IF('Result Data'!D30="WH",0))</f>
        <v>9</v>
      </c>
      <c r="E31" s="3">
        <f>IF('Result Data'!E30="O",10,IF('Result Data'!E30="A+",9,IF('Result Data'!E30="A",8,IF('Result Data'!E30="B+",7,IF('Result Data'!E30="B",6,IF('Result Data'!E30="RA",0,IF('Result Data'!E30="SA",0,IF('Result Data'!E30="W",0,0))))))))+IF('Result Data'!E30="AB",0,IF('Result Data'!E30="WH",0))</f>
        <v>8</v>
      </c>
      <c r="F31" s="3">
        <f>IF('Result Data'!F30="O",10,IF('Result Data'!F30="A+",9,IF('Result Data'!F30="A",8,IF('Result Data'!F30="B+",7,IF('Result Data'!F30="B",6,IF('Result Data'!F30="RA",0,IF('Result Data'!F30="SA",0,IF('Result Data'!F30="W",0,0))))))))+IF('Result Data'!F30="AB",0,IF('Result Data'!F30="WH",0))</f>
        <v>8</v>
      </c>
      <c r="G31" s="3">
        <f>IF('Result Data'!G30="O",10,IF('Result Data'!G30="A+",9,IF('Result Data'!G30="A",8,IF('Result Data'!G30="B+",7,IF('Result Data'!G30="B",6,IF('Result Data'!G30="RA",0,IF('Result Data'!G30="SA",0,IF('Result Data'!G30="W",0,0))))))))+IF('Result Data'!G30="AB",0,IF('Result Data'!G30="WH",0))</f>
        <v>8</v>
      </c>
      <c r="H31" s="3">
        <f>IF('Result Data'!H30="O",10,IF('Result Data'!H30="A+",9,IF('Result Data'!H30="A",8,IF('Result Data'!H30="B+",7,IF('Result Data'!H30="B",6,IF('Result Data'!H30="RA",0,IF('Result Data'!H30="SA",0,IF('Result Data'!H30="W",0,0))))))))+IF('Result Data'!H30="AB",0,IF('Result Data'!H30="WH",0))</f>
        <v>10</v>
      </c>
      <c r="I31" s="3">
        <f>IF('Result Data'!I30="O",10,IF('Result Data'!I30="A+",9,IF('Result Data'!I30="A",8,IF('Result Data'!I30="B+",7,IF('Result Data'!I30="B",6,IF('Result Data'!I30="RA",0,IF('Result Data'!I30="SA",0,IF('Result Data'!I30="W",0,0))))))))+IF('Result Data'!I30="AB",0,IF('Result Data'!I30="WH",0))</f>
        <v>10</v>
      </c>
      <c r="J31" s="3">
        <f>IF('Result Data'!J30="O",10,IF('Result Data'!J30="A+",9,IF('Result Data'!J30="A",8,IF('Result Data'!J30="B+",7,IF('Result Data'!J30="B",6,IF('Result Data'!J30="RA",0,IF('Result Data'!J30="SA",0,IF('Result Data'!J30="W",0,0))))))))+IF('Result Data'!J30="AB",0,IF('Result Data'!J30="WH",0))</f>
        <v>8</v>
      </c>
      <c r="K31" s="3">
        <f>IF('Result Data'!K30="O",10,IF('Result Data'!K30="A+",9,IF('Result Data'!K30="A",8,IF('Result Data'!K30="B+",7,IF('Result Data'!K30="B",6,IF('Result Data'!K30="RA",0,IF('Result Data'!K30="SA",0,IF('Result Data'!K30="W",0,0))))))))+IF('Result Data'!K30="AB",0,IF('Result Data'!K30="WH",0))</f>
        <v>8</v>
      </c>
      <c r="L31" s="10">
        <f t="shared" si="0"/>
        <v>2</v>
      </c>
      <c r="M31" s="10">
        <f t="shared" si="1"/>
        <v>1</v>
      </c>
      <c r="N31" s="10">
        <f t="shared" si="2"/>
        <v>5</v>
      </c>
      <c r="O31" s="10">
        <f t="shared" si="3"/>
        <v>0</v>
      </c>
      <c r="P31" s="10">
        <f t="shared" si="4"/>
        <v>0</v>
      </c>
      <c r="Q31" s="10">
        <f t="shared" si="5"/>
        <v>0</v>
      </c>
      <c r="R31" s="10">
        <f>COUNTIF('Result Data'!D30:K30,"=U")</f>
        <v>0</v>
      </c>
      <c r="S31" s="10">
        <f>COUNTIF('Result Data'!D30:K30,"=AB")</f>
        <v>0</v>
      </c>
      <c r="T31" s="10">
        <f>COUNTIF('Result Data'!D30:K30,"=WH")</f>
        <v>0</v>
      </c>
      <c r="U31" s="13">
        <v>22</v>
      </c>
      <c r="V31" s="10">
        <f t="shared" si="6"/>
        <v>185</v>
      </c>
      <c r="W31" s="14">
        <f t="shared" si="7"/>
        <v>8.4090909090909083</v>
      </c>
      <c r="X31" s="14">
        <f t="shared" si="8"/>
        <v>0.70325900514579054</v>
      </c>
      <c r="Y31" s="10" t="str">
        <f t="shared" si="9"/>
        <v>PASS</v>
      </c>
      <c r="Z31" s="10">
        <f t="shared" si="10"/>
        <v>49</v>
      </c>
    </row>
    <row r="32" spans="1:26" ht="15.5" x14ac:dyDescent="0.35">
      <c r="A32" s="10">
        <v>34</v>
      </c>
      <c r="B32" s="4">
        <v>3122225002025</v>
      </c>
      <c r="C32" s="1" t="s">
        <v>42</v>
      </c>
      <c r="D32" s="3">
        <f>IF('Result Data'!D31="O",10,IF('Result Data'!D31="A+",9,IF('Result Data'!D31="A",8,IF('Result Data'!D31="B+",7,IF('Result Data'!D31="B",6,IF('Result Data'!D31="RA",0,IF('Result Data'!D31="SA",0,IF('Result Data'!D31="W",0,0))))))))+IF('Result Data'!D31="AB",0,IF('Result Data'!D31="WH",0))</f>
        <v>6</v>
      </c>
      <c r="E32" s="3">
        <f>IF('Result Data'!E31="O",10,IF('Result Data'!E31="A+",9,IF('Result Data'!E31="A",8,IF('Result Data'!E31="B+",7,IF('Result Data'!E31="B",6,IF('Result Data'!E31="RA",0,IF('Result Data'!E31="SA",0,IF('Result Data'!E31="W",0,0))))))))+IF('Result Data'!E31="AB",0,IF('Result Data'!E31="WH",0))</f>
        <v>7</v>
      </c>
      <c r="F32" s="3">
        <f>IF('Result Data'!F31="O",10,IF('Result Data'!F31="A+",9,IF('Result Data'!F31="A",8,IF('Result Data'!F31="B+",7,IF('Result Data'!F31="B",6,IF('Result Data'!F31="RA",0,IF('Result Data'!F31="SA",0,IF('Result Data'!F31="W",0,0))))))))+IF('Result Data'!F31="AB",0,IF('Result Data'!F31="WH",0))</f>
        <v>0</v>
      </c>
      <c r="G32" s="3">
        <f>IF('Result Data'!G31="O",10,IF('Result Data'!G31="A+",9,IF('Result Data'!G31="A",8,IF('Result Data'!G31="B+",7,IF('Result Data'!G31="B",6,IF('Result Data'!G31="RA",0,IF('Result Data'!G31="SA",0,IF('Result Data'!G31="W",0,0))))))))+IF('Result Data'!G31="AB",0,IF('Result Data'!G31="WH",0))</f>
        <v>6</v>
      </c>
      <c r="H32" s="3">
        <f>IF('Result Data'!H31="O",10,IF('Result Data'!H31="A+",9,IF('Result Data'!H31="A",8,IF('Result Data'!H31="B+",7,IF('Result Data'!H31="B",6,IF('Result Data'!H31="RA",0,IF('Result Data'!H31="SA",0,IF('Result Data'!H31="W",0,0))))))))+IF('Result Data'!H31="AB",0,IF('Result Data'!H31="WH",0))</f>
        <v>8</v>
      </c>
      <c r="I32" s="3">
        <f>IF('Result Data'!I31="O",10,IF('Result Data'!I31="A+",9,IF('Result Data'!I31="A",8,IF('Result Data'!I31="B+",7,IF('Result Data'!I31="B",6,IF('Result Data'!I31="RA",0,IF('Result Data'!I31="SA",0,IF('Result Data'!I31="W",0,0))))))))+IF('Result Data'!I31="AB",0,IF('Result Data'!I31="WH",0))</f>
        <v>10</v>
      </c>
      <c r="J32" s="3">
        <f>IF('Result Data'!J31="O",10,IF('Result Data'!J31="A+",9,IF('Result Data'!J31="A",8,IF('Result Data'!J31="B+",7,IF('Result Data'!J31="B",6,IF('Result Data'!J31="RA",0,IF('Result Data'!J31="SA",0,IF('Result Data'!J31="W",0,0))))))))+IF('Result Data'!J31="AB",0,IF('Result Data'!J31="WH",0))</f>
        <v>7</v>
      </c>
      <c r="K32" s="3">
        <f>IF('Result Data'!K31="O",10,IF('Result Data'!K31="A+",9,IF('Result Data'!K31="A",8,IF('Result Data'!K31="B+",7,IF('Result Data'!K31="B",6,IF('Result Data'!K31="RA",0,IF('Result Data'!K31="SA",0,IF('Result Data'!K31="W",0,0))))))))+IF('Result Data'!K31="AB",0,IF('Result Data'!K31="WH",0))</f>
        <v>7</v>
      </c>
      <c r="L32" s="10">
        <f t="shared" si="0"/>
        <v>1</v>
      </c>
      <c r="M32" s="10">
        <f t="shared" si="1"/>
        <v>0</v>
      </c>
      <c r="N32" s="10">
        <f t="shared" si="2"/>
        <v>1</v>
      </c>
      <c r="O32" s="10">
        <f t="shared" si="3"/>
        <v>3</v>
      </c>
      <c r="P32" s="10">
        <f t="shared" si="4"/>
        <v>2</v>
      </c>
      <c r="Q32" s="10">
        <f t="shared" si="5"/>
        <v>0</v>
      </c>
      <c r="R32" s="10">
        <f>COUNTIF('Result Data'!D31:K31,"=U")</f>
        <v>1</v>
      </c>
      <c r="S32" s="10">
        <f>COUNTIF('Result Data'!D31:K31,"=AB")</f>
        <v>0</v>
      </c>
      <c r="T32" s="10">
        <f>COUNTIF('Result Data'!D31:K31,"=WH")</f>
        <v>0</v>
      </c>
      <c r="U32" s="13">
        <v>22</v>
      </c>
      <c r="V32" s="10">
        <f t="shared" si="6"/>
        <v>133</v>
      </c>
      <c r="W32" s="14">
        <f t="shared" si="7"/>
        <v>6.0454545454545459</v>
      </c>
      <c r="X32" s="14">
        <f t="shared" si="8"/>
        <v>-1.6603773584905719</v>
      </c>
      <c r="Y32" s="10" t="str">
        <f t="shared" si="9"/>
        <v>FAIL</v>
      </c>
      <c r="Z32" s="10">
        <f t="shared" si="10"/>
        <v>141</v>
      </c>
    </row>
    <row r="33" spans="1:26" ht="15.5" x14ac:dyDescent="0.35">
      <c r="A33" s="10">
        <v>35</v>
      </c>
      <c r="B33" s="4">
        <v>3122225002026</v>
      </c>
      <c r="C33" s="1" t="s">
        <v>43</v>
      </c>
      <c r="D33" s="3">
        <f>IF('Result Data'!D32="O",10,IF('Result Data'!D32="A+",9,IF('Result Data'!D32="A",8,IF('Result Data'!D32="B+",7,IF('Result Data'!D32="B",6,IF('Result Data'!D32="RA",0,IF('Result Data'!D32="SA",0,IF('Result Data'!D32="W",0,0))))))))+IF('Result Data'!D32="AB",0,IF('Result Data'!D32="WH",0))</f>
        <v>8</v>
      </c>
      <c r="E33" s="3">
        <f>IF('Result Data'!E32="O",10,IF('Result Data'!E32="A+",9,IF('Result Data'!E32="A",8,IF('Result Data'!E32="B+",7,IF('Result Data'!E32="B",6,IF('Result Data'!E32="RA",0,IF('Result Data'!E32="SA",0,IF('Result Data'!E32="W",0,0))))))))+IF('Result Data'!E32="AB",0,IF('Result Data'!E32="WH",0))</f>
        <v>8</v>
      </c>
      <c r="F33" s="3">
        <f>IF('Result Data'!F32="O",10,IF('Result Data'!F32="A+",9,IF('Result Data'!F32="A",8,IF('Result Data'!F32="B+",7,IF('Result Data'!F32="B",6,IF('Result Data'!F32="RA",0,IF('Result Data'!F32="SA",0,IF('Result Data'!F32="W",0,0))))))))+IF('Result Data'!F32="AB",0,IF('Result Data'!F32="WH",0))</f>
        <v>8</v>
      </c>
      <c r="G33" s="3">
        <f>IF('Result Data'!G32="O",10,IF('Result Data'!G32="A+",9,IF('Result Data'!G32="A",8,IF('Result Data'!G32="B+",7,IF('Result Data'!G32="B",6,IF('Result Data'!G32="RA",0,IF('Result Data'!G32="SA",0,IF('Result Data'!G32="W",0,0))))))))+IF('Result Data'!G32="AB",0,IF('Result Data'!G32="WH",0))</f>
        <v>8</v>
      </c>
      <c r="H33" s="3">
        <f>IF('Result Data'!H32="O",10,IF('Result Data'!H32="A+",9,IF('Result Data'!H32="A",8,IF('Result Data'!H32="B+",7,IF('Result Data'!H32="B",6,IF('Result Data'!H32="RA",0,IF('Result Data'!H32="SA",0,IF('Result Data'!H32="W",0,0))))))))+IF('Result Data'!H32="AB",0,IF('Result Data'!H32="WH",0))</f>
        <v>10</v>
      </c>
      <c r="I33" s="3">
        <f>IF('Result Data'!I32="O",10,IF('Result Data'!I32="A+",9,IF('Result Data'!I32="A",8,IF('Result Data'!I32="B+",7,IF('Result Data'!I32="B",6,IF('Result Data'!I32="RA",0,IF('Result Data'!I32="SA",0,IF('Result Data'!I32="W",0,0))))))))+IF('Result Data'!I32="AB",0,IF('Result Data'!I32="WH",0))</f>
        <v>10</v>
      </c>
      <c r="J33" s="3">
        <f>IF('Result Data'!J32="O",10,IF('Result Data'!J32="A+",9,IF('Result Data'!J32="A",8,IF('Result Data'!J32="B+",7,IF('Result Data'!J32="B",6,IF('Result Data'!J32="RA",0,IF('Result Data'!J32="SA",0,IF('Result Data'!J32="W",0,0))))))))+IF('Result Data'!J32="AB",0,IF('Result Data'!J32="WH",0))</f>
        <v>8</v>
      </c>
      <c r="K33" s="3">
        <f>IF('Result Data'!K32="O",10,IF('Result Data'!K32="A+",9,IF('Result Data'!K32="A",8,IF('Result Data'!K32="B+",7,IF('Result Data'!K32="B",6,IF('Result Data'!K32="RA",0,IF('Result Data'!K32="SA",0,IF('Result Data'!K32="W",0,0))))))))+IF('Result Data'!K32="AB",0,IF('Result Data'!K32="WH",0))</f>
        <v>7</v>
      </c>
      <c r="L33" s="10">
        <f t="shared" si="0"/>
        <v>2</v>
      </c>
      <c r="M33" s="10">
        <f t="shared" si="1"/>
        <v>0</v>
      </c>
      <c r="N33" s="10">
        <f t="shared" si="2"/>
        <v>5</v>
      </c>
      <c r="O33" s="10">
        <f t="shared" si="3"/>
        <v>1</v>
      </c>
      <c r="P33" s="10">
        <f t="shared" si="4"/>
        <v>0</v>
      </c>
      <c r="Q33" s="10">
        <f t="shared" si="5"/>
        <v>0</v>
      </c>
      <c r="R33" s="10">
        <f>COUNTIF('Result Data'!D32:K32,"=U")</f>
        <v>0</v>
      </c>
      <c r="S33" s="10">
        <f>COUNTIF('Result Data'!D32:K32,"=AB")</f>
        <v>0</v>
      </c>
      <c r="T33" s="10">
        <f>COUNTIF('Result Data'!D32:K32,"=WH")</f>
        <v>0</v>
      </c>
      <c r="U33" s="13">
        <v>22</v>
      </c>
      <c r="V33" s="10">
        <f t="shared" si="6"/>
        <v>179</v>
      </c>
      <c r="W33" s="14">
        <f t="shared" si="7"/>
        <v>8.1363636363636367</v>
      </c>
      <c r="X33" s="14">
        <f t="shared" si="8"/>
        <v>0.43053173241851894</v>
      </c>
      <c r="Y33" s="10" t="str">
        <f t="shared" si="9"/>
        <v>PASS</v>
      </c>
      <c r="Z33" s="10">
        <f t="shared" si="10"/>
        <v>80</v>
      </c>
    </row>
    <row r="34" spans="1:26" ht="15.5" x14ac:dyDescent="0.35">
      <c r="A34" s="10">
        <v>36</v>
      </c>
      <c r="B34" s="4">
        <v>3122225002027</v>
      </c>
      <c r="C34" s="1" t="s">
        <v>44</v>
      </c>
      <c r="D34" s="3">
        <f>IF('Result Data'!D33="O",10,IF('Result Data'!D33="A+",9,IF('Result Data'!D33="A",8,IF('Result Data'!D33="B+",7,IF('Result Data'!D33="B",6,IF('Result Data'!D33="RA",0,IF('Result Data'!D33="SA",0,IF('Result Data'!D33="W",0,0))))))))+IF('Result Data'!D33="AB",0,IF('Result Data'!D33="WH",0))</f>
        <v>7</v>
      </c>
      <c r="E34" s="3">
        <f>IF('Result Data'!E33="O",10,IF('Result Data'!E33="A+",9,IF('Result Data'!E33="A",8,IF('Result Data'!E33="B+",7,IF('Result Data'!E33="B",6,IF('Result Data'!E33="RA",0,IF('Result Data'!E33="SA",0,IF('Result Data'!E33="W",0,0))))))))+IF('Result Data'!E33="AB",0,IF('Result Data'!E33="WH",0))</f>
        <v>8</v>
      </c>
      <c r="F34" s="3">
        <f>IF('Result Data'!F33="O",10,IF('Result Data'!F33="A+",9,IF('Result Data'!F33="A",8,IF('Result Data'!F33="B+",7,IF('Result Data'!F33="B",6,IF('Result Data'!F33="RA",0,IF('Result Data'!F33="SA",0,IF('Result Data'!F33="W",0,0))))))))+IF('Result Data'!F33="AB",0,IF('Result Data'!F33="WH",0))</f>
        <v>8</v>
      </c>
      <c r="G34" s="3">
        <f>IF('Result Data'!G33="O",10,IF('Result Data'!G33="A+",9,IF('Result Data'!G33="A",8,IF('Result Data'!G33="B+",7,IF('Result Data'!G33="B",6,IF('Result Data'!G33="RA",0,IF('Result Data'!G33="SA",0,IF('Result Data'!G33="W",0,0))))))))+IF('Result Data'!G33="AB",0,IF('Result Data'!G33="WH",0))</f>
        <v>8</v>
      </c>
      <c r="H34" s="3">
        <f>IF('Result Data'!H33="O",10,IF('Result Data'!H33="A+",9,IF('Result Data'!H33="A",8,IF('Result Data'!H33="B+",7,IF('Result Data'!H33="B",6,IF('Result Data'!H33="RA",0,IF('Result Data'!H33="SA",0,IF('Result Data'!H33="W",0,0))))))))+IF('Result Data'!H33="AB",0,IF('Result Data'!H33="WH",0))</f>
        <v>10</v>
      </c>
      <c r="I34" s="3">
        <f>IF('Result Data'!I33="O",10,IF('Result Data'!I33="A+",9,IF('Result Data'!I33="A",8,IF('Result Data'!I33="B+",7,IF('Result Data'!I33="B",6,IF('Result Data'!I33="RA",0,IF('Result Data'!I33="SA",0,IF('Result Data'!I33="W",0,0))))))))+IF('Result Data'!I33="AB",0,IF('Result Data'!I33="WH",0))</f>
        <v>9</v>
      </c>
      <c r="J34" s="3">
        <f>IF('Result Data'!J33="O",10,IF('Result Data'!J33="A+",9,IF('Result Data'!J33="A",8,IF('Result Data'!J33="B+",7,IF('Result Data'!J33="B",6,IF('Result Data'!J33="RA",0,IF('Result Data'!J33="SA",0,IF('Result Data'!J33="W",0,0))))))))+IF('Result Data'!J33="AB",0,IF('Result Data'!J33="WH",0))</f>
        <v>8</v>
      </c>
      <c r="K34" s="3">
        <f>IF('Result Data'!K33="O",10,IF('Result Data'!K33="A+",9,IF('Result Data'!K33="A",8,IF('Result Data'!K33="B+",7,IF('Result Data'!K33="B",6,IF('Result Data'!K33="RA",0,IF('Result Data'!K33="SA",0,IF('Result Data'!K33="W",0,0))))))))+IF('Result Data'!K33="AB",0,IF('Result Data'!K33="WH",0))</f>
        <v>7</v>
      </c>
      <c r="L34" s="10">
        <f t="shared" si="0"/>
        <v>1</v>
      </c>
      <c r="M34" s="10">
        <f t="shared" si="1"/>
        <v>1</v>
      </c>
      <c r="N34" s="10">
        <f t="shared" si="2"/>
        <v>4</v>
      </c>
      <c r="O34" s="10">
        <f t="shared" si="3"/>
        <v>2</v>
      </c>
      <c r="P34" s="10">
        <f t="shared" si="4"/>
        <v>0</v>
      </c>
      <c r="Q34" s="10">
        <f t="shared" si="5"/>
        <v>0</v>
      </c>
      <c r="R34" s="10">
        <f>COUNTIF('Result Data'!D33:K33,"=U")</f>
        <v>0</v>
      </c>
      <c r="S34" s="10">
        <f>COUNTIF('Result Data'!D33:K33,"=AB")</f>
        <v>0</v>
      </c>
      <c r="T34" s="10">
        <f>COUNTIF('Result Data'!D33:K33,"=WH")</f>
        <v>0</v>
      </c>
      <c r="U34" s="13">
        <v>22</v>
      </c>
      <c r="V34" s="10">
        <f t="shared" si="6"/>
        <v>174.5</v>
      </c>
      <c r="W34" s="14">
        <f t="shared" si="7"/>
        <v>7.9318181818181817</v>
      </c>
      <c r="X34" s="14">
        <f t="shared" si="8"/>
        <v>0.22598627787306391</v>
      </c>
      <c r="Y34" s="10" t="str">
        <f t="shared" si="9"/>
        <v>PASS</v>
      </c>
      <c r="Z34" s="10">
        <f t="shared" si="10"/>
        <v>102</v>
      </c>
    </row>
    <row r="35" spans="1:26" ht="15.5" x14ac:dyDescent="0.35">
      <c r="A35" s="10">
        <v>37</v>
      </c>
      <c r="B35" s="4">
        <v>3122225002028</v>
      </c>
      <c r="C35" s="1" t="s">
        <v>45</v>
      </c>
      <c r="D35" s="3">
        <f>IF('Result Data'!D34="O",10,IF('Result Data'!D34="A+",9,IF('Result Data'!D34="A",8,IF('Result Data'!D34="B+",7,IF('Result Data'!D34="B",6,IF('Result Data'!D34="RA",0,IF('Result Data'!D34="SA",0,IF('Result Data'!D34="W",0,0))))))))+IF('Result Data'!D34="AB",0,IF('Result Data'!D34="WH",0))</f>
        <v>9</v>
      </c>
      <c r="E35" s="3">
        <f>IF('Result Data'!E34="O",10,IF('Result Data'!E34="A+",9,IF('Result Data'!E34="A",8,IF('Result Data'!E34="B+",7,IF('Result Data'!E34="B",6,IF('Result Data'!E34="RA",0,IF('Result Data'!E34="SA",0,IF('Result Data'!E34="W",0,0))))))))+IF('Result Data'!E34="AB",0,IF('Result Data'!E34="WH",0))</f>
        <v>8</v>
      </c>
      <c r="F35" s="3">
        <f>IF('Result Data'!F34="O",10,IF('Result Data'!F34="A+",9,IF('Result Data'!F34="A",8,IF('Result Data'!F34="B+",7,IF('Result Data'!F34="B",6,IF('Result Data'!F34="RA",0,IF('Result Data'!F34="SA",0,IF('Result Data'!F34="W",0,0))))))))+IF('Result Data'!F34="AB",0,IF('Result Data'!F34="WH",0))</f>
        <v>8</v>
      </c>
      <c r="G35" s="3">
        <f>IF('Result Data'!G34="O",10,IF('Result Data'!G34="A+",9,IF('Result Data'!G34="A",8,IF('Result Data'!G34="B+",7,IF('Result Data'!G34="B",6,IF('Result Data'!G34="RA",0,IF('Result Data'!G34="SA",0,IF('Result Data'!G34="W",0,0))))))))+IF('Result Data'!G34="AB",0,IF('Result Data'!G34="WH",0))</f>
        <v>8</v>
      </c>
      <c r="H35" s="3">
        <f>IF('Result Data'!H34="O",10,IF('Result Data'!H34="A+",9,IF('Result Data'!H34="A",8,IF('Result Data'!H34="B+",7,IF('Result Data'!H34="B",6,IF('Result Data'!H34="RA",0,IF('Result Data'!H34="SA",0,IF('Result Data'!H34="W",0,0))))))))+IF('Result Data'!H34="AB",0,IF('Result Data'!H34="WH",0))</f>
        <v>10</v>
      </c>
      <c r="I35" s="3">
        <f>IF('Result Data'!I34="O",10,IF('Result Data'!I34="A+",9,IF('Result Data'!I34="A",8,IF('Result Data'!I34="B+",7,IF('Result Data'!I34="B",6,IF('Result Data'!I34="RA",0,IF('Result Data'!I34="SA",0,IF('Result Data'!I34="W",0,0))))))))+IF('Result Data'!I34="AB",0,IF('Result Data'!I34="WH",0))</f>
        <v>10</v>
      </c>
      <c r="J35" s="3">
        <f>IF('Result Data'!J34="O",10,IF('Result Data'!J34="A+",9,IF('Result Data'!J34="A",8,IF('Result Data'!J34="B+",7,IF('Result Data'!J34="B",6,IF('Result Data'!J34="RA",0,IF('Result Data'!J34="SA",0,IF('Result Data'!J34="W",0,0))))))))+IF('Result Data'!J34="AB",0,IF('Result Data'!J34="WH",0))</f>
        <v>8</v>
      </c>
      <c r="K35" s="3">
        <f>IF('Result Data'!K34="O",10,IF('Result Data'!K34="A+",9,IF('Result Data'!K34="A",8,IF('Result Data'!K34="B+",7,IF('Result Data'!K34="B",6,IF('Result Data'!K34="RA",0,IF('Result Data'!K34="SA",0,IF('Result Data'!K34="W",0,0))))))))+IF('Result Data'!K34="AB",0,IF('Result Data'!K34="WH",0))</f>
        <v>9</v>
      </c>
      <c r="L35" s="10">
        <f t="shared" si="0"/>
        <v>2</v>
      </c>
      <c r="M35" s="10">
        <f t="shared" si="1"/>
        <v>2</v>
      </c>
      <c r="N35" s="10">
        <f t="shared" si="2"/>
        <v>4</v>
      </c>
      <c r="O35" s="10">
        <f t="shared" si="3"/>
        <v>0</v>
      </c>
      <c r="P35" s="10">
        <f t="shared" si="4"/>
        <v>0</v>
      </c>
      <c r="Q35" s="10">
        <f t="shared" si="5"/>
        <v>0</v>
      </c>
      <c r="R35" s="10">
        <f>COUNTIF('Result Data'!D34:K34,"=U")</f>
        <v>0</v>
      </c>
      <c r="S35" s="10">
        <f>COUNTIF('Result Data'!D34:K34,"=AB")</f>
        <v>0</v>
      </c>
      <c r="T35" s="10">
        <f>COUNTIF('Result Data'!D34:K34,"=WH")</f>
        <v>0</v>
      </c>
      <c r="U35" s="13">
        <v>22</v>
      </c>
      <c r="V35" s="10">
        <f t="shared" si="6"/>
        <v>188</v>
      </c>
      <c r="W35" s="14">
        <f t="shared" si="7"/>
        <v>8.545454545454545</v>
      </c>
      <c r="X35" s="14">
        <f t="shared" si="8"/>
        <v>0.83962264150942723</v>
      </c>
      <c r="Y35" s="10" t="str">
        <f t="shared" si="9"/>
        <v>PASS</v>
      </c>
      <c r="Z35" s="10">
        <f t="shared" si="10"/>
        <v>35</v>
      </c>
    </row>
    <row r="36" spans="1:26" ht="15.5" x14ac:dyDescent="0.35">
      <c r="A36" s="10">
        <v>38</v>
      </c>
      <c r="B36" s="4">
        <v>3122225002029</v>
      </c>
      <c r="C36" s="1" t="s">
        <v>46</v>
      </c>
      <c r="D36" s="3">
        <f>IF('Result Data'!D35="O",10,IF('Result Data'!D35="A+",9,IF('Result Data'!D35="A",8,IF('Result Data'!D35="B+",7,IF('Result Data'!D35="B",6,IF('Result Data'!D35="RA",0,IF('Result Data'!D35="SA",0,IF('Result Data'!D35="W",0,0))))))))+IF('Result Data'!D35="AB",0,IF('Result Data'!D35="WH",0))</f>
        <v>8</v>
      </c>
      <c r="E36" s="3">
        <f>IF('Result Data'!E35="O",10,IF('Result Data'!E35="A+",9,IF('Result Data'!E35="A",8,IF('Result Data'!E35="B+",7,IF('Result Data'!E35="B",6,IF('Result Data'!E35="RA",0,IF('Result Data'!E35="SA",0,IF('Result Data'!E35="W",0,0))))))))+IF('Result Data'!E35="AB",0,IF('Result Data'!E35="WH",0))</f>
        <v>8</v>
      </c>
      <c r="F36" s="3">
        <f>IF('Result Data'!F35="O",10,IF('Result Data'!F35="A+",9,IF('Result Data'!F35="A",8,IF('Result Data'!F35="B+",7,IF('Result Data'!F35="B",6,IF('Result Data'!F35="RA",0,IF('Result Data'!F35="SA",0,IF('Result Data'!F35="W",0,0))))))))+IF('Result Data'!F35="AB",0,IF('Result Data'!F35="WH",0))</f>
        <v>9</v>
      </c>
      <c r="G36" s="3">
        <f>IF('Result Data'!G35="O",10,IF('Result Data'!G35="A+",9,IF('Result Data'!G35="A",8,IF('Result Data'!G35="B+",7,IF('Result Data'!G35="B",6,IF('Result Data'!G35="RA",0,IF('Result Data'!G35="SA",0,IF('Result Data'!G35="W",0,0))))))))+IF('Result Data'!G35="AB",0,IF('Result Data'!G35="WH",0))</f>
        <v>8</v>
      </c>
      <c r="H36" s="3">
        <f>IF('Result Data'!H35="O",10,IF('Result Data'!H35="A+",9,IF('Result Data'!H35="A",8,IF('Result Data'!H35="B+",7,IF('Result Data'!H35="B",6,IF('Result Data'!H35="RA",0,IF('Result Data'!H35="SA",0,IF('Result Data'!H35="W",0,0))))))))+IF('Result Data'!H35="AB",0,IF('Result Data'!H35="WH",0))</f>
        <v>10</v>
      </c>
      <c r="I36" s="3">
        <f>IF('Result Data'!I35="O",10,IF('Result Data'!I35="A+",9,IF('Result Data'!I35="A",8,IF('Result Data'!I35="B+",7,IF('Result Data'!I35="B",6,IF('Result Data'!I35="RA",0,IF('Result Data'!I35="SA",0,IF('Result Data'!I35="W",0,0))))))))+IF('Result Data'!I35="AB",0,IF('Result Data'!I35="WH",0))</f>
        <v>10</v>
      </c>
      <c r="J36" s="3">
        <f>IF('Result Data'!J35="O",10,IF('Result Data'!J35="A+",9,IF('Result Data'!J35="A",8,IF('Result Data'!J35="B+",7,IF('Result Data'!J35="B",6,IF('Result Data'!J35="RA",0,IF('Result Data'!J35="SA",0,IF('Result Data'!J35="W",0,0))))))))+IF('Result Data'!J35="AB",0,IF('Result Data'!J35="WH",0))</f>
        <v>10</v>
      </c>
      <c r="K36" s="3">
        <f>IF('Result Data'!K35="O",10,IF('Result Data'!K35="A+",9,IF('Result Data'!K35="A",8,IF('Result Data'!K35="B+",7,IF('Result Data'!K35="B",6,IF('Result Data'!K35="RA",0,IF('Result Data'!K35="SA",0,IF('Result Data'!K35="W",0,0))))))))+IF('Result Data'!K35="AB",0,IF('Result Data'!K35="WH",0))</f>
        <v>9</v>
      </c>
      <c r="L36" s="10">
        <f t="shared" si="0"/>
        <v>3</v>
      </c>
      <c r="M36" s="10">
        <f t="shared" si="1"/>
        <v>2</v>
      </c>
      <c r="N36" s="10">
        <f t="shared" si="2"/>
        <v>3</v>
      </c>
      <c r="O36" s="10">
        <f t="shared" si="3"/>
        <v>0</v>
      </c>
      <c r="P36" s="10">
        <f t="shared" si="4"/>
        <v>0</v>
      </c>
      <c r="Q36" s="10">
        <f t="shared" si="5"/>
        <v>0</v>
      </c>
      <c r="R36" s="10">
        <f>COUNTIF('Result Data'!D35:K35,"=U")</f>
        <v>0</v>
      </c>
      <c r="S36" s="10">
        <f>COUNTIF('Result Data'!D35:K35,"=AB")</f>
        <v>0</v>
      </c>
      <c r="T36" s="10">
        <f>COUNTIF('Result Data'!D35:K35,"=WH")</f>
        <v>0</v>
      </c>
      <c r="U36" s="13">
        <v>22</v>
      </c>
      <c r="V36" s="10">
        <f t="shared" si="6"/>
        <v>196</v>
      </c>
      <c r="W36" s="14">
        <f t="shared" si="7"/>
        <v>8.9090909090909083</v>
      </c>
      <c r="X36" s="14">
        <f t="shared" si="8"/>
        <v>1.2032590051457905</v>
      </c>
      <c r="Y36" s="10" t="str">
        <f t="shared" si="9"/>
        <v>PASS</v>
      </c>
      <c r="Z36" s="10">
        <f t="shared" si="10"/>
        <v>10</v>
      </c>
    </row>
    <row r="37" spans="1:26" ht="15.5" x14ac:dyDescent="0.35">
      <c r="A37" s="10">
        <v>39</v>
      </c>
      <c r="B37" s="4">
        <v>3122225002030</v>
      </c>
      <c r="C37" s="1" t="s">
        <v>47</v>
      </c>
      <c r="D37" s="3">
        <f>IF('Result Data'!D36="O",10,IF('Result Data'!D36="A+",9,IF('Result Data'!D36="A",8,IF('Result Data'!D36="B+",7,IF('Result Data'!D36="B",6,IF('Result Data'!D36="RA",0,IF('Result Data'!D36="SA",0,IF('Result Data'!D36="W",0,0))))))))+IF('Result Data'!D36="AB",0,IF('Result Data'!D36="WH",0))</f>
        <v>7</v>
      </c>
      <c r="E37" s="3">
        <f>IF('Result Data'!E36="O",10,IF('Result Data'!E36="A+",9,IF('Result Data'!E36="A",8,IF('Result Data'!E36="B+",7,IF('Result Data'!E36="B",6,IF('Result Data'!E36="RA",0,IF('Result Data'!E36="SA",0,IF('Result Data'!E36="W",0,0))))))))+IF('Result Data'!E36="AB",0,IF('Result Data'!E36="WH",0))</f>
        <v>7</v>
      </c>
      <c r="F37" s="3">
        <f>IF('Result Data'!F36="O",10,IF('Result Data'!F36="A+",9,IF('Result Data'!F36="A",8,IF('Result Data'!F36="B+",7,IF('Result Data'!F36="B",6,IF('Result Data'!F36="RA",0,IF('Result Data'!F36="SA",0,IF('Result Data'!F36="W",0,0))))))))+IF('Result Data'!F36="AB",0,IF('Result Data'!F36="WH",0))</f>
        <v>6</v>
      </c>
      <c r="G37" s="3">
        <f>IF('Result Data'!G36="O",10,IF('Result Data'!G36="A+",9,IF('Result Data'!G36="A",8,IF('Result Data'!G36="B+",7,IF('Result Data'!G36="B",6,IF('Result Data'!G36="RA",0,IF('Result Data'!G36="SA",0,IF('Result Data'!G36="W",0,0))))))))+IF('Result Data'!G36="AB",0,IF('Result Data'!G36="WH",0))</f>
        <v>7</v>
      </c>
      <c r="H37" s="3">
        <f>IF('Result Data'!H36="O",10,IF('Result Data'!H36="A+",9,IF('Result Data'!H36="A",8,IF('Result Data'!H36="B+",7,IF('Result Data'!H36="B",6,IF('Result Data'!H36="RA",0,IF('Result Data'!H36="SA",0,IF('Result Data'!H36="W",0,0))))))))+IF('Result Data'!H36="AB",0,IF('Result Data'!H36="WH",0))</f>
        <v>10</v>
      </c>
      <c r="I37" s="3">
        <f>IF('Result Data'!I36="O",10,IF('Result Data'!I36="A+",9,IF('Result Data'!I36="A",8,IF('Result Data'!I36="B+",7,IF('Result Data'!I36="B",6,IF('Result Data'!I36="RA",0,IF('Result Data'!I36="SA",0,IF('Result Data'!I36="W",0,0))))))))+IF('Result Data'!I36="AB",0,IF('Result Data'!I36="WH",0))</f>
        <v>10</v>
      </c>
      <c r="J37" s="3">
        <f>IF('Result Data'!J36="O",10,IF('Result Data'!J36="A+",9,IF('Result Data'!J36="A",8,IF('Result Data'!J36="B+",7,IF('Result Data'!J36="B",6,IF('Result Data'!J36="RA",0,IF('Result Data'!J36="SA",0,IF('Result Data'!J36="W",0,0))))))))+IF('Result Data'!J36="AB",0,IF('Result Data'!J36="WH",0))</f>
        <v>0</v>
      </c>
      <c r="K37" s="3">
        <f>IF('Result Data'!K36="O",10,IF('Result Data'!K36="A+",9,IF('Result Data'!K36="A",8,IF('Result Data'!K36="B+",7,IF('Result Data'!K36="B",6,IF('Result Data'!K36="RA",0,IF('Result Data'!K36="SA",0,IF('Result Data'!K36="W",0,0))))))))+IF('Result Data'!K36="AB",0,IF('Result Data'!K36="WH",0))</f>
        <v>8</v>
      </c>
      <c r="L37" s="10">
        <f t="shared" si="0"/>
        <v>2</v>
      </c>
      <c r="M37" s="10">
        <f t="shared" si="1"/>
        <v>0</v>
      </c>
      <c r="N37" s="10">
        <f t="shared" si="2"/>
        <v>1</v>
      </c>
      <c r="O37" s="10">
        <f t="shared" si="3"/>
        <v>3</v>
      </c>
      <c r="P37" s="10">
        <f t="shared" si="4"/>
        <v>1</v>
      </c>
      <c r="Q37" s="10">
        <f t="shared" si="5"/>
        <v>0</v>
      </c>
      <c r="R37" s="10">
        <f>COUNTIF('Result Data'!D36:K36,"=U")</f>
        <v>1</v>
      </c>
      <c r="S37" s="10">
        <f>COUNTIF('Result Data'!D36:K36,"=AB")</f>
        <v>0</v>
      </c>
      <c r="T37" s="10">
        <f>COUNTIF('Result Data'!D36:K36,"=WH")</f>
        <v>0</v>
      </c>
      <c r="U37" s="13">
        <v>22</v>
      </c>
      <c r="V37" s="10">
        <f t="shared" si="6"/>
        <v>135</v>
      </c>
      <c r="W37" s="14">
        <f t="shared" si="7"/>
        <v>6.1363636363636367</v>
      </c>
      <c r="X37" s="14">
        <f t="shared" si="8"/>
        <v>-1.5694682675814811</v>
      </c>
      <c r="Y37" s="10" t="str">
        <f t="shared" si="9"/>
        <v>FAIL</v>
      </c>
      <c r="Z37" s="10">
        <f t="shared" si="10"/>
        <v>138</v>
      </c>
    </row>
    <row r="38" spans="1:26" ht="15.5" x14ac:dyDescent="0.35">
      <c r="A38" s="10">
        <v>40</v>
      </c>
      <c r="B38" s="4">
        <v>3122225002031</v>
      </c>
      <c r="C38" s="1" t="s">
        <v>48</v>
      </c>
      <c r="D38" s="3">
        <f>IF('Result Data'!D37="O",10,IF('Result Data'!D37="A+",9,IF('Result Data'!D37="A",8,IF('Result Data'!D37="B+",7,IF('Result Data'!D37="B",6,IF('Result Data'!D37="RA",0,IF('Result Data'!D37="SA",0,IF('Result Data'!D37="W",0,0))))))))+IF('Result Data'!D37="AB",0,IF('Result Data'!D37="WH",0))</f>
        <v>10</v>
      </c>
      <c r="E38" s="3">
        <f>IF('Result Data'!E37="O",10,IF('Result Data'!E37="A+",9,IF('Result Data'!E37="A",8,IF('Result Data'!E37="B+",7,IF('Result Data'!E37="B",6,IF('Result Data'!E37="RA",0,IF('Result Data'!E37="SA",0,IF('Result Data'!E37="W",0,0))))))))+IF('Result Data'!E37="AB",0,IF('Result Data'!E37="WH",0))</f>
        <v>8</v>
      </c>
      <c r="F38" s="3">
        <f>IF('Result Data'!F37="O",10,IF('Result Data'!F37="A+",9,IF('Result Data'!F37="A",8,IF('Result Data'!F37="B+",7,IF('Result Data'!F37="B",6,IF('Result Data'!F37="RA",0,IF('Result Data'!F37="SA",0,IF('Result Data'!F37="W",0,0))))))))+IF('Result Data'!F37="AB",0,IF('Result Data'!F37="WH",0))</f>
        <v>8</v>
      </c>
      <c r="G38" s="3">
        <f>IF('Result Data'!G37="O",10,IF('Result Data'!G37="A+",9,IF('Result Data'!G37="A",8,IF('Result Data'!G37="B+",7,IF('Result Data'!G37="B",6,IF('Result Data'!G37="RA",0,IF('Result Data'!G37="SA",0,IF('Result Data'!G37="W",0,0))))))))+IF('Result Data'!G37="AB",0,IF('Result Data'!G37="WH",0))</f>
        <v>8</v>
      </c>
      <c r="H38" s="3">
        <f>IF('Result Data'!H37="O",10,IF('Result Data'!H37="A+",9,IF('Result Data'!H37="A",8,IF('Result Data'!H37="B+",7,IF('Result Data'!H37="B",6,IF('Result Data'!H37="RA",0,IF('Result Data'!H37="SA",0,IF('Result Data'!H37="W",0,0))))))))+IF('Result Data'!H37="AB",0,IF('Result Data'!H37="WH",0))</f>
        <v>10</v>
      </c>
      <c r="I38" s="3">
        <f>IF('Result Data'!I37="O",10,IF('Result Data'!I37="A+",9,IF('Result Data'!I37="A",8,IF('Result Data'!I37="B+",7,IF('Result Data'!I37="B",6,IF('Result Data'!I37="RA",0,IF('Result Data'!I37="SA",0,IF('Result Data'!I37="W",0,0))))))))+IF('Result Data'!I37="AB",0,IF('Result Data'!I37="WH",0))</f>
        <v>10</v>
      </c>
      <c r="J38" s="3">
        <f>IF('Result Data'!J37="O",10,IF('Result Data'!J37="A+",9,IF('Result Data'!J37="A",8,IF('Result Data'!J37="B+",7,IF('Result Data'!J37="B",6,IF('Result Data'!J37="RA",0,IF('Result Data'!J37="SA",0,IF('Result Data'!J37="W",0,0))))))))+IF('Result Data'!J37="AB",0,IF('Result Data'!J37="WH",0))</f>
        <v>9</v>
      </c>
      <c r="K38" s="3">
        <f>IF('Result Data'!K37="O",10,IF('Result Data'!K37="A+",9,IF('Result Data'!K37="A",8,IF('Result Data'!K37="B+",7,IF('Result Data'!K37="B",6,IF('Result Data'!K37="RA",0,IF('Result Data'!K37="SA",0,IF('Result Data'!K37="W",0,0))))))))+IF('Result Data'!K37="AB",0,IF('Result Data'!K37="WH",0))</f>
        <v>9</v>
      </c>
      <c r="L38" s="10">
        <f t="shared" si="0"/>
        <v>3</v>
      </c>
      <c r="M38" s="10">
        <f t="shared" si="1"/>
        <v>2</v>
      </c>
      <c r="N38" s="10">
        <f t="shared" si="2"/>
        <v>3</v>
      </c>
      <c r="O38" s="10">
        <f t="shared" si="3"/>
        <v>0</v>
      </c>
      <c r="P38" s="10">
        <f t="shared" si="4"/>
        <v>0</v>
      </c>
      <c r="Q38" s="10">
        <f t="shared" si="5"/>
        <v>0</v>
      </c>
      <c r="R38" s="10">
        <f>COUNTIF('Result Data'!D37:K37,"=U")</f>
        <v>0</v>
      </c>
      <c r="S38" s="10">
        <f>COUNTIF('Result Data'!D37:K37,"=AB")</f>
        <v>0</v>
      </c>
      <c r="T38" s="10">
        <f>COUNTIF('Result Data'!D37:K37,"=WH")</f>
        <v>0</v>
      </c>
      <c r="U38" s="13">
        <v>22</v>
      </c>
      <c r="V38" s="10">
        <f t="shared" si="6"/>
        <v>195</v>
      </c>
      <c r="W38" s="14">
        <f t="shared" si="7"/>
        <v>8.8636363636363633</v>
      </c>
      <c r="X38" s="14">
        <f t="shared" si="8"/>
        <v>1.1578044596912456</v>
      </c>
      <c r="Y38" s="10" t="str">
        <f t="shared" si="9"/>
        <v>PASS</v>
      </c>
      <c r="Z38" s="10">
        <f t="shared" si="10"/>
        <v>12</v>
      </c>
    </row>
    <row r="39" spans="1:26" ht="15.5" x14ac:dyDescent="0.35">
      <c r="A39" s="10">
        <v>41</v>
      </c>
      <c r="B39" s="4">
        <v>3122225002032</v>
      </c>
      <c r="C39" s="1" t="s">
        <v>49</v>
      </c>
      <c r="D39" s="3">
        <f>IF('Result Data'!D38="O",10,IF('Result Data'!D38="A+",9,IF('Result Data'!D38="A",8,IF('Result Data'!D38="B+",7,IF('Result Data'!D38="B",6,IF('Result Data'!D38="RA",0,IF('Result Data'!D38="SA",0,IF('Result Data'!D38="W",0,0))))))))+IF('Result Data'!D38="AB",0,IF('Result Data'!D38="WH",0))</f>
        <v>8</v>
      </c>
      <c r="E39" s="3">
        <f>IF('Result Data'!E38="O",10,IF('Result Data'!E38="A+",9,IF('Result Data'!E38="A",8,IF('Result Data'!E38="B+",7,IF('Result Data'!E38="B",6,IF('Result Data'!E38="RA",0,IF('Result Data'!E38="SA",0,IF('Result Data'!E38="W",0,0))))))))+IF('Result Data'!E38="AB",0,IF('Result Data'!E38="WH",0))</f>
        <v>9</v>
      </c>
      <c r="F39" s="3">
        <f>IF('Result Data'!F38="O",10,IF('Result Data'!F38="A+",9,IF('Result Data'!F38="A",8,IF('Result Data'!F38="B+",7,IF('Result Data'!F38="B",6,IF('Result Data'!F38="RA",0,IF('Result Data'!F38="SA",0,IF('Result Data'!F38="W",0,0))))))))+IF('Result Data'!F38="AB",0,IF('Result Data'!F38="WH",0))</f>
        <v>9</v>
      </c>
      <c r="G39" s="3">
        <f>IF('Result Data'!G38="O",10,IF('Result Data'!G38="A+",9,IF('Result Data'!G38="A",8,IF('Result Data'!G38="B+",7,IF('Result Data'!G38="B",6,IF('Result Data'!G38="RA",0,IF('Result Data'!G38="SA",0,IF('Result Data'!G38="W",0,0))))))))+IF('Result Data'!G38="AB",0,IF('Result Data'!G38="WH",0))</f>
        <v>9</v>
      </c>
      <c r="H39" s="3">
        <f>IF('Result Data'!H38="O",10,IF('Result Data'!H38="A+",9,IF('Result Data'!H38="A",8,IF('Result Data'!H38="B+",7,IF('Result Data'!H38="B",6,IF('Result Data'!H38="RA",0,IF('Result Data'!H38="SA",0,IF('Result Data'!H38="W",0,0))))))))+IF('Result Data'!H38="AB",0,IF('Result Data'!H38="WH",0))</f>
        <v>10</v>
      </c>
      <c r="I39" s="3">
        <f>IF('Result Data'!I38="O",10,IF('Result Data'!I38="A+",9,IF('Result Data'!I38="A",8,IF('Result Data'!I38="B+",7,IF('Result Data'!I38="B",6,IF('Result Data'!I38="RA",0,IF('Result Data'!I38="SA",0,IF('Result Data'!I38="W",0,0))))))))+IF('Result Data'!I38="AB",0,IF('Result Data'!I38="WH",0))</f>
        <v>10</v>
      </c>
      <c r="J39" s="3">
        <f>IF('Result Data'!J38="O",10,IF('Result Data'!J38="A+",9,IF('Result Data'!J38="A",8,IF('Result Data'!J38="B+",7,IF('Result Data'!J38="B",6,IF('Result Data'!J38="RA",0,IF('Result Data'!J38="SA",0,IF('Result Data'!J38="W",0,0))))))))+IF('Result Data'!J38="AB",0,IF('Result Data'!J38="WH",0))</f>
        <v>8</v>
      </c>
      <c r="K39" s="3">
        <f>IF('Result Data'!K38="O",10,IF('Result Data'!K38="A+",9,IF('Result Data'!K38="A",8,IF('Result Data'!K38="B+",7,IF('Result Data'!K38="B",6,IF('Result Data'!K38="RA",0,IF('Result Data'!K38="SA",0,IF('Result Data'!K38="W",0,0))))))))+IF('Result Data'!K38="AB",0,IF('Result Data'!K38="WH",0))</f>
        <v>8</v>
      </c>
      <c r="L39" s="10">
        <f t="shared" si="0"/>
        <v>2</v>
      </c>
      <c r="M39" s="10">
        <f t="shared" si="1"/>
        <v>3</v>
      </c>
      <c r="N39" s="10">
        <f t="shared" si="2"/>
        <v>3</v>
      </c>
      <c r="O39" s="10">
        <f t="shared" si="3"/>
        <v>0</v>
      </c>
      <c r="P39" s="10">
        <f t="shared" si="4"/>
        <v>0</v>
      </c>
      <c r="Q39" s="10">
        <f t="shared" si="5"/>
        <v>0</v>
      </c>
      <c r="R39" s="10">
        <f>COUNTIF('Result Data'!D38:K38,"=U")</f>
        <v>0</v>
      </c>
      <c r="S39" s="10">
        <f>COUNTIF('Result Data'!D38:K38,"=AB")</f>
        <v>0</v>
      </c>
      <c r="T39" s="10">
        <f>COUNTIF('Result Data'!D38:K38,"=WH")</f>
        <v>0</v>
      </c>
      <c r="U39" s="13">
        <v>22</v>
      </c>
      <c r="V39" s="10">
        <f t="shared" si="6"/>
        <v>191</v>
      </c>
      <c r="W39" s="14">
        <f t="shared" si="7"/>
        <v>8.6818181818181817</v>
      </c>
      <c r="X39" s="14">
        <f t="shared" si="8"/>
        <v>0.97598627787306391</v>
      </c>
      <c r="Y39" s="10" t="str">
        <f t="shared" si="9"/>
        <v>PASS</v>
      </c>
      <c r="Z39" s="10">
        <f t="shared" si="10"/>
        <v>26</v>
      </c>
    </row>
    <row r="40" spans="1:26" ht="15.5" x14ac:dyDescent="0.35">
      <c r="A40" s="10">
        <v>42</v>
      </c>
      <c r="B40" s="4">
        <v>3122225002033</v>
      </c>
      <c r="C40" s="1" t="s">
        <v>50</v>
      </c>
      <c r="D40" s="3">
        <f>IF('Result Data'!D39="O",10,IF('Result Data'!D39="A+",9,IF('Result Data'!D39="A",8,IF('Result Data'!D39="B+",7,IF('Result Data'!D39="B",6,IF('Result Data'!D39="RA",0,IF('Result Data'!D39="SA",0,IF('Result Data'!D39="W",0,0))))))))+IF('Result Data'!D39="AB",0,IF('Result Data'!D39="WH",0))</f>
        <v>8</v>
      </c>
      <c r="E40" s="3">
        <f>IF('Result Data'!E39="O",10,IF('Result Data'!E39="A+",9,IF('Result Data'!E39="A",8,IF('Result Data'!E39="B+",7,IF('Result Data'!E39="B",6,IF('Result Data'!E39="RA",0,IF('Result Data'!E39="SA",0,IF('Result Data'!E39="W",0,0))))))))+IF('Result Data'!E39="AB",0,IF('Result Data'!E39="WH",0))</f>
        <v>7</v>
      </c>
      <c r="F40" s="3">
        <f>IF('Result Data'!F39="O",10,IF('Result Data'!F39="A+",9,IF('Result Data'!F39="A",8,IF('Result Data'!F39="B+",7,IF('Result Data'!F39="B",6,IF('Result Data'!F39="RA",0,IF('Result Data'!F39="SA",0,IF('Result Data'!F39="W",0,0))))))))+IF('Result Data'!F39="AB",0,IF('Result Data'!F39="WH",0))</f>
        <v>10</v>
      </c>
      <c r="G40" s="3">
        <f>IF('Result Data'!G39="O",10,IF('Result Data'!G39="A+",9,IF('Result Data'!G39="A",8,IF('Result Data'!G39="B+",7,IF('Result Data'!G39="B",6,IF('Result Data'!G39="RA",0,IF('Result Data'!G39="SA",0,IF('Result Data'!G39="W",0,0))))))))+IF('Result Data'!G39="AB",0,IF('Result Data'!G39="WH",0))</f>
        <v>7</v>
      </c>
      <c r="H40" s="3">
        <f>IF('Result Data'!H39="O",10,IF('Result Data'!H39="A+",9,IF('Result Data'!H39="A",8,IF('Result Data'!H39="B+",7,IF('Result Data'!H39="B",6,IF('Result Data'!H39="RA",0,IF('Result Data'!H39="SA",0,IF('Result Data'!H39="W",0,0))))))))+IF('Result Data'!H39="AB",0,IF('Result Data'!H39="WH",0))</f>
        <v>10</v>
      </c>
      <c r="I40" s="3">
        <f>IF('Result Data'!I39="O",10,IF('Result Data'!I39="A+",9,IF('Result Data'!I39="A",8,IF('Result Data'!I39="B+",7,IF('Result Data'!I39="B",6,IF('Result Data'!I39="RA",0,IF('Result Data'!I39="SA",0,IF('Result Data'!I39="W",0,0))))))))+IF('Result Data'!I39="AB",0,IF('Result Data'!I39="WH",0))</f>
        <v>10</v>
      </c>
      <c r="J40" s="3">
        <f>IF('Result Data'!J39="O",10,IF('Result Data'!J39="A+",9,IF('Result Data'!J39="A",8,IF('Result Data'!J39="B+",7,IF('Result Data'!J39="B",6,IF('Result Data'!J39="RA",0,IF('Result Data'!J39="SA",0,IF('Result Data'!J39="W",0,0))))))))+IF('Result Data'!J39="AB",0,IF('Result Data'!J39="WH",0))</f>
        <v>9</v>
      </c>
      <c r="K40" s="3">
        <f>IF('Result Data'!K39="O",10,IF('Result Data'!K39="A+",9,IF('Result Data'!K39="A",8,IF('Result Data'!K39="B+",7,IF('Result Data'!K39="B",6,IF('Result Data'!K39="RA",0,IF('Result Data'!K39="SA",0,IF('Result Data'!K39="W",0,0))))))))+IF('Result Data'!K39="AB",0,IF('Result Data'!K39="WH",0))</f>
        <v>8</v>
      </c>
      <c r="L40" s="10">
        <f t="shared" si="0"/>
        <v>3</v>
      </c>
      <c r="M40" s="10">
        <f t="shared" si="1"/>
        <v>1</v>
      </c>
      <c r="N40" s="10">
        <f t="shared" si="2"/>
        <v>2</v>
      </c>
      <c r="O40" s="10">
        <f t="shared" si="3"/>
        <v>2</v>
      </c>
      <c r="P40" s="10">
        <f t="shared" si="4"/>
        <v>0</v>
      </c>
      <c r="Q40" s="10">
        <f t="shared" si="5"/>
        <v>0</v>
      </c>
      <c r="R40" s="10">
        <f>COUNTIF('Result Data'!D39:K39,"=U")</f>
        <v>0</v>
      </c>
      <c r="S40" s="10">
        <f>COUNTIF('Result Data'!D39:K39,"=AB")</f>
        <v>0</v>
      </c>
      <c r="T40" s="10">
        <f>COUNTIF('Result Data'!D39:K39,"=WH")</f>
        <v>0</v>
      </c>
      <c r="U40" s="13">
        <v>22</v>
      </c>
      <c r="V40" s="10">
        <f t="shared" si="6"/>
        <v>186</v>
      </c>
      <c r="W40" s="14">
        <f t="shared" si="7"/>
        <v>8.454545454545455</v>
      </c>
      <c r="X40" s="14">
        <f t="shared" ref="X40:X71" si="11">W40-AVERAGE($W$8:$W$166)</f>
        <v>0.74871355060033729</v>
      </c>
      <c r="Y40" s="10" t="str">
        <f t="shared" si="9"/>
        <v>PASS</v>
      </c>
      <c r="Z40" s="10">
        <f t="shared" ref="Z40:Z71" si="12">RANK(W40,$W$8:$W$166,0)</f>
        <v>47</v>
      </c>
    </row>
    <row r="41" spans="1:26" ht="15.5" x14ac:dyDescent="0.35">
      <c r="A41" s="10">
        <v>43</v>
      </c>
      <c r="B41" s="4">
        <v>3122225002034</v>
      </c>
      <c r="C41" s="1" t="s">
        <v>51</v>
      </c>
      <c r="D41" s="3">
        <f>IF('Result Data'!D40="O",10,IF('Result Data'!D40="A+",9,IF('Result Data'!D40="A",8,IF('Result Data'!D40="B+",7,IF('Result Data'!D40="B",6,IF('Result Data'!D40="RA",0,IF('Result Data'!D40="SA",0,IF('Result Data'!D40="W",0,0))))))))+IF('Result Data'!D40="AB",0,IF('Result Data'!D40="WH",0))</f>
        <v>8</v>
      </c>
      <c r="E41" s="3">
        <f>IF('Result Data'!E40="O",10,IF('Result Data'!E40="A+",9,IF('Result Data'!E40="A",8,IF('Result Data'!E40="B+",7,IF('Result Data'!E40="B",6,IF('Result Data'!E40="RA",0,IF('Result Data'!E40="SA",0,IF('Result Data'!E40="W",0,0))))))))+IF('Result Data'!E40="AB",0,IF('Result Data'!E40="WH",0))</f>
        <v>8</v>
      </c>
      <c r="F41" s="3">
        <f>IF('Result Data'!F40="O",10,IF('Result Data'!F40="A+",9,IF('Result Data'!F40="A",8,IF('Result Data'!F40="B+",7,IF('Result Data'!F40="B",6,IF('Result Data'!F40="RA",0,IF('Result Data'!F40="SA",0,IF('Result Data'!F40="W",0,0))))))))+IF('Result Data'!F40="AB",0,IF('Result Data'!F40="WH",0))</f>
        <v>9</v>
      </c>
      <c r="G41" s="3">
        <f>IF('Result Data'!G40="O",10,IF('Result Data'!G40="A+",9,IF('Result Data'!G40="A",8,IF('Result Data'!G40="B+",7,IF('Result Data'!G40="B",6,IF('Result Data'!G40="RA",0,IF('Result Data'!G40="SA",0,IF('Result Data'!G40="W",0,0))))))))+IF('Result Data'!G40="AB",0,IF('Result Data'!G40="WH",0))</f>
        <v>8</v>
      </c>
      <c r="H41" s="3">
        <f>IF('Result Data'!H40="O",10,IF('Result Data'!H40="A+",9,IF('Result Data'!H40="A",8,IF('Result Data'!H40="B+",7,IF('Result Data'!H40="B",6,IF('Result Data'!H40="RA",0,IF('Result Data'!H40="SA",0,IF('Result Data'!H40="W",0,0))))))))+IF('Result Data'!H40="AB",0,IF('Result Data'!H40="WH",0))</f>
        <v>10</v>
      </c>
      <c r="I41" s="3">
        <f>IF('Result Data'!I40="O",10,IF('Result Data'!I40="A+",9,IF('Result Data'!I40="A",8,IF('Result Data'!I40="B+",7,IF('Result Data'!I40="B",6,IF('Result Data'!I40="RA",0,IF('Result Data'!I40="SA",0,IF('Result Data'!I40="W",0,0))))))))+IF('Result Data'!I40="AB",0,IF('Result Data'!I40="WH",0))</f>
        <v>10</v>
      </c>
      <c r="J41" s="3">
        <f>IF('Result Data'!J40="O",10,IF('Result Data'!J40="A+",9,IF('Result Data'!J40="A",8,IF('Result Data'!J40="B+",7,IF('Result Data'!J40="B",6,IF('Result Data'!J40="RA",0,IF('Result Data'!J40="SA",0,IF('Result Data'!J40="W",0,0))))))))+IF('Result Data'!J40="AB",0,IF('Result Data'!J40="WH",0))</f>
        <v>8</v>
      </c>
      <c r="K41" s="3">
        <f>IF('Result Data'!K40="O",10,IF('Result Data'!K40="A+",9,IF('Result Data'!K40="A",8,IF('Result Data'!K40="B+",7,IF('Result Data'!K40="B",6,IF('Result Data'!K40="RA",0,IF('Result Data'!K40="SA",0,IF('Result Data'!K40="W",0,0))))))))+IF('Result Data'!K40="AB",0,IF('Result Data'!K40="WH",0))</f>
        <v>8</v>
      </c>
      <c r="L41" s="10">
        <f t="shared" si="0"/>
        <v>2</v>
      </c>
      <c r="M41" s="10">
        <f t="shared" si="1"/>
        <v>1</v>
      </c>
      <c r="N41" s="10">
        <f t="shared" si="2"/>
        <v>5</v>
      </c>
      <c r="O41" s="10">
        <f t="shared" si="3"/>
        <v>0</v>
      </c>
      <c r="P41" s="10">
        <f t="shared" si="4"/>
        <v>0</v>
      </c>
      <c r="Q41" s="10">
        <f t="shared" si="5"/>
        <v>0</v>
      </c>
      <c r="R41" s="10">
        <f>COUNTIF('Result Data'!D40:K40,"=U")</f>
        <v>0</v>
      </c>
      <c r="S41" s="10">
        <f>COUNTIF('Result Data'!D40:K40,"=AB")</f>
        <v>0</v>
      </c>
      <c r="T41" s="10">
        <f>COUNTIF('Result Data'!D40:K40,"=WH")</f>
        <v>0</v>
      </c>
      <c r="U41" s="13">
        <v>22</v>
      </c>
      <c r="V41" s="10">
        <f t="shared" si="6"/>
        <v>185</v>
      </c>
      <c r="W41" s="14">
        <f t="shared" si="7"/>
        <v>8.4090909090909083</v>
      </c>
      <c r="X41" s="14">
        <f t="shared" si="11"/>
        <v>0.70325900514579054</v>
      </c>
      <c r="Y41" s="10" t="str">
        <f t="shared" si="9"/>
        <v>PASS</v>
      </c>
      <c r="Z41" s="10">
        <f t="shared" si="12"/>
        <v>49</v>
      </c>
    </row>
    <row r="42" spans="1:26" ht="15.5" x14ac:dyDescent="0.35">
      <c r="A42" s="10">
        <v>44</v>
      </c>
      <c r="B42" s="4">
        <v>3122225002035</v>
      </c>
      <c r="C42" s="1" t="s">
        <v>52</v>
      </c>
      <c r="D42" s="3">
        <f>IF('Result Data'!D41="O",10,IF('Result Data'!D41="A+",9,IF('Result Data'!D41="A",8,IF('Result Data'!D41="B+",7,IF('Result Data'!D41="B",6,IF('Result Data'!D41="RA",0,IF('Result Data'!D41="SA",0,IF('Result Data'!D41="W",0,0))))))))+IF('Result Data'!D41="AB",0,IF('Result Data'!D41="WH",0))</f>
        <v>0</v>
      </c>
      <c r="E42" s="3">
        <f>IF('Result Data'!E41="O",10,IF('Result Data'!E41="A+",9,IF('Result Data'!E41="A",8,IF('Result Data'!E41="B+",7,IF('Result Data'!E41="B",6,IF('Result Data'!E41="RA",0,IF('Result Data'!E41="SA",0,IF('Result Data'!E41="W",0,0))))))))+IF('Result Data'!E41="AB",0,IF('Result Data'!E41="WH",0))</f>
        <v>6</v>
      </c>
      <c r="F42" s="3">
        <f>IF('Result Data'!F41="O",10,IF('Result Data'!F41="A+",9,IF('Result Data'!F41="A",8,IF('Result Data'!F41="B+",7,IF('Result Data'!F41="B",6,IF('Result Data'!F41="RA",0,IF('Result Data'!F41="SA",0,IF('Result Data'!F41="W",0,0))))))))+IF('Result Data'!F41="AB",0,IF('Result Data'!F41="WH",0))</f>
        <v>0</v>
      </c>
      <c r="G42" s="3">
        <f>IF('Result Data'!G41="O",10,IF('Result Data'!G41="A+",9,IF('Result Data'!G41="A",8,IF('Result Data'!G41="B+",7,IF('Result Data'!G41="B",6,IF('Result Data'!G41="RA",0,IF('Result Data'!G41="SA",0,IF('Result Data'!G41="W",0,0))))))))+IF('Result Data'!G41="AB",0,IF('Result Data'!G41="WH",0))</f>
        <v>6</v>
      </c>
      <c r="H42" s="3">
        <f>IF('Result Data'!H41="O",10,IF('Result Data'!H41="A+",9,IF('Result Data'!H41="A",8,IF('Result Data'!H41="B+",7,IF('Result Data'!H41="B",6,IF('Result Data'!H41="RA",0,IF('Result Data'!H41="SA",0,IF('Result Data'!H41="W",0,0))))))))+IF('Result Data'!H41="AB",0,IF('Result Data'!H41="WH",0))</f>
        <v>7</v>
      </c>
      <c r="I42" s="3">
        <f>IF('Result Data'!I41="O",10,IF('Result Data'!I41="A+",9,IF('Result Data'!I41="A",8,IF('Result Data'!I41="B+",7,IF('Result Data'!I41="B",6,IF('Result Data'!I41="RA",0,IF('Result Data'!I41="SA",0,IF('Result Data'!I41="W",0,0))))))))+IF('Result Data'!I41="AB",0,IF('Result Data'!I41="WH",0))</f>
        <v>9</v>
      </c>
      <c r="J42" s="3">
        <f>IF('Result Data'!J41="O",10,IF('Result Data'!J41="A+",9,IF('Result Data'!J41="A",8,IF('Result Data'!J41="B+",7,IF('Result Data'!J41="B",6,IF('Result Data'!J41="RA",0,IF('Result Data'!J41="SA",0,IF('Result Data'!J41="W",0,0))))))))+IF('Result Data'!J41="AB",0,IF('Result Data'!J41="WH",0))</f>
        <v>0</v>
      </c>
      <c r="K42" s="3">
        <f>IF('Result Data'!K41="O",10,IF('Result Data'!K41="A+",9,IF('Result Data'!K41="A",8,IF('Result Data'!K41="B+",7,IF('Result Data'!K41="B",6,IF('Result Data'!K41="RA",0,IF('Result Data'!K41="SA",0,IF('Result Data'!K41="W",0,0))))))))+IF('Result Data'!K41="AB",0,IF('Result Data'!K41="WH",0))</f>
        <v>7</v>
      </c>
      <c r="L42" s="10">
        <f t="shared" si="0"/>
        <v>0</v>
      </c>
      <c r="M42" s="10">
        <f t="shared" si="1"/>
        <v>1</v>
      </c>
      <c r="N42" s="10">
        <f t="shared" si="2"/>
        <v>0</v>
      </c>
      <c r="O42" s="10">
        <f t="shared" si="3"/>
        <v>2</v>
      </c>
      <c r="P42" s="10">
        <f t="shared" si="4"/>
        <v>2</v>
      </c>
      <c r="Q42" s="10">
        <f t="shared" si="5"/>
        <v>0</v>
      </c>
      <c r="R42" s="10">
        <f>COUNTIF('Result Data'!D41:K41,"=U")</f>
        <v>3</v>
      </c>
      <c r="S42" s="10">
        <f>COUNTIF('Result Data'!D41:K41,"=AB")</f>
        <v>0</v>
      </c>
      <c r="T42" s="10">
        <f>COUNTIF('Result Data'!D41:K41,"=WH")</f>
        <v>0</v>
      </c>
      <c r="U42" s="13">
        <v>22</v>
      </c>
      <c r="V42" s="10">
        <f t="shared" si="6"/>
        <v>81</v>
      </c>
      <c r="W42" s="14">
        <f t="shared" si="7"/>
        <v>3.6818181818181817</v>
      </c>
      <c r="X42" s="14">
        <f t="shared" si="11"/>
        <v>-4.0240137221269361</v>
      </c>
      <c r="Y42" s="10" t="str">
        <f t="shared" si="9"/>
        <v>FAIL</v>
      </c>
      <c r="Z42" s="10">
        <f t="shared" si="12"/>
        <v>155</v>
      </c>
    </row>
    <row r="43" spans="1:26" ht="15.5" x14ac:dyDescent="0.35">
      <c r="A43" s="10">
        <v>45</v>
      </c>
      <c r="B43" s="4">
        <v>3122225002036</v>
      </c>
      <c r="C43" s="1" t="s">
        <v>53</v>
      </c>
      <c r="D43" s="3">
        <f>IF('Result Data'!D42="O",10,IF('Result Data'!D42="A+",9,IF('Result Data'!D42="A",8,IF('Result Data'!D42="B+",7,IF('Result Data'!D42="B",6,IF('Result Data'!D42="RA",0,IF('Result Data'!D42="SA",0,IF('Result Data'!D42="W",0,0))))))))+IF('Result Data'!D42="AB",0,IF('Result Data'!D42="WH",0))</f>
        <v>8</v>
      </c>
      <c r="E43" s="3">
        <f>IF('Result Data'!E42="O",10,IF('Result Data'!E42="A+",9,IF('Result Data'!E42="A",8,IF('Result Data'!E42="B+",7,IF('Result Data'!E42="B",6,IF('Result Data'!E42="RA",0,IF('Result Data'!E42="SA",0,IF('Result Data'!E42="W",0,0))))))))+IF('Result Data'!E42="AB",0,IF('Result Data'!E42="WH",0))</f>
        <v>8</v>
      </c>
      <c r="F43" s="3">
        <f>IF('Result Data'!F42="O",10,IF('Result Data'!F42="A+",9,IF('Result Data'!F42="A",8,IF('Result Data'!F42="B+",7,IF('Result Data'!F42="B",6,IF('Result Data'!F42="RA",0,IF('Result Data'!F42="SA",0,IF('Result Data'!F42="W",0,0))))))))+IF('Result Data'!F42="AB",0,IF('Result Data'!F42="WH",0))</f>
        <v>8</v>
      </c>
      <c r="G43" s="3">
        <f>IF('Result Data'!G42="O",10,IF('Result Data'!G42="A+",9,IF('Result Data'!G42="A",8,IF('Result Data'!G42="B+",7,IF('Result Data'!G42="B",6,IF('Result Data'!G42="RA",0,IF('Result Data'!G42="SA",0,IF('Result Data'!G42="W",0,0))))))))+IF('Result Data'!G42="AB",0,IF('Result Data'!G42="WH",0))</f>
        <v>8</v>
      </c>
      <c r="H43" s="3">
        <f>IF('Result Data'!H42="O",10,IF('Result Data'!H42="A+",9,IF('Result Data'!H42="A",8,IF('Result Data'!H42="B+",7,IF('Result Data'!H42="B",6,IF('Result Data'!H42="RA",0,IF('Result Data'!H42="SA",0,IF('Result Data'!H42="W",0,0))))))))+IF('Result Data'!H42="AB",0,IF('Result Data'!H42="WH",0))</f>
        <v>10</v>
      </c>
      <c r="I43" s="3">
        <f>IF('Result Data'!I42="O",10,IF('Result Data'!I42="A+",9,IF('Result Data'!I42="A",8,IF('Result Data'!I42="B+",7,IF('Result Data'!I42="B",6,IF('Result Data'!I42="RA",0,IF('Result Data'!I42="SA",0,IF('Result Data'!I42="W",0,0))))))))+IF('Result Data'!I42="AB",0,IF('Result Data'!I42="WH",0))</f>
        <v>10</v>
      </c>
      <c r="J43" s="3">
        <f>IF('Result Data'!J42="O",10,IF('Result Data'!J42="A+",9,IF('Result Data'!J42="A",8,IF('Result Data'!J42="B+",7,IF('Result Data'!J42="B",6,IF('Result Data'!J42="RA",0,IF('Result Data'!J42="SA",0,IF('Result Data'!J42="W",0,0))))))))+IF('Result Data'!J42="AB",0,IF('Result Data'!J42="WH",0))</f>
        <v>8</v>
      </c>
      <c r="K43" s="3">
        <f>IF('Result Data'!K42="O",10,IF('Result Data'!K42="A+",9,IF('Result Data'!K42="A",8,IF('Result Data'!K42="B+",7,IF('Result Data'!K42="B",6,IF('Result Data'!K42="RA",0,IF('Result Data'!K42="SA",0,IF('Result Data'!K42="W",0,0))))))))+IF('Result Data'!K42="AB",0,IF('Result Data'!K42="WH",0))</f>
        <v>7</v>
      </c>
      <c r="L43" s="10">
        <f t="shared" si="0"/>
        <v>2</v>
      </c>
      <c r="M43" s="10">
        <f t="shared" si="1"/>
        <v>0</v>
      </c>
      <c r="N43" s="10">
        <f t="shared" si="2"/>
        <v>5</v>
      </c>
      <c r="O43" s="10">
        <f t="shared" si="3"/>
        <v>1</v>
      </c>
      <c r="P43" s="10">
        <f t="shared" si="4"/>
        <v>0</v>
      </c>
      <c r="Q43" s="10">
        <f t="shared" si="5"/>
        <v>0</v>
      </c>
      <c r="R43" s="10">
        <f>COUNTIF('Result Data'!D42:K42,"=U")</f>
        <v>0</v>
      </c>
      <c r="S43" s="10">
        <f>COUNTIF('Result Data'!D42:K42,"=AB")</f>
        <v>0</v>
      </c>
      <c r="T43" s="10">
        <f>COUNTIF('Result Data'!D42:K42,"=WH")</f>
        <v>0</v>
      </c>
      <c r="U43" s="13">
        <v>22</v>
      </c>
      <c r="V43" s="10">
        <f t="shared" si="6"/>
        <v>179</v>
      </c>
      <c r="W43" s="14">
        <f t="shared" si="7"/>
        <v>8.1363636363636367</v>
      </c>
      <c r="X43" s="14">
        <f t="shared" si="11"/>
        <v>0.43053173241851894</v>
      </c>
      <c r="Y43" s="10" t="str">
        <f t="shared" si="9"/>
        <v>PASS</v>
      </c>
      <c r="Z43" s="10">
        <f t="shared" si="12"/>
        <v>80</v>
      </c>
    </row>
    <row r="44" spans="1:26" ht="15.5" x14ac:dyDescent="0.35">
      <c r="A44" s="10">
        <v>46</v>
      </c>
      <c r="B44" s="4">
        <v>3122225002037</v>
      </c>
      <c r="C44" s="1" t="s">
        <v>54</v>
      </c>
      <c r="D44" s="3">
        <f>IF('Result Data'!D43="O",10,IF('Result Data'!D43="A+",9,IF('Result Data'!D43="A",8,IF('Result Data'!D43="B+",7,IF('Result Data'!D43="B",6,IF('Result Data'!D43="RA",0,IF('Result Data'!D43="SA",0,IF('Result Data'!D43="W",0,0))))))))+IF('Result Data'!D43="AB",0,IF('Result Data'!D43="WH",0))</f>
        <v>8</v>
      </c>
      <c r="E44" s="3">
        <f>IF('Result Data'!E43="O",10,IF('Result Data'!E43="A+",9,IF('Result Data'!E43="A",8,IF('Result Data'!E43="B+",7,IF('Result Data'!E43="B",6,IF('Result Data'!E43="RA",0,IF('Result Data'!E43="SA",0,IF('Result Data'!E43="W",0,0))))))))+IF('Result Data'!E43="AB",0,IF('Result Data'!E43="WH",0))</f>
        <v>7</v>
      </c>
      <c r="F44" s="3">
        <f>IF('Result Data'!F43="O",10,IF('Result Data'!F43="A+",9,IF('Result Data'!F43="A",8,IF('Result Data'!F43="B+",7,IF('Result Data'!F43="B",6,IF('Result Data'!F43="RA",0,IF('Result Data'!F43="SA",0,IF('Result Data'!F43="W",0,0))))))))+IF('Result Data'!F43="AB",0,IF('Result Data'!F43="WH",0))</f>
        <v>8</v>
      </c>
      <c r="G44" s="3">
        <f>IF('Result Data'!G43="O",10,IF('Result Data'!G43="A+",9,IF('Result Data'!G43="A",8,IF('Result Data'!G43="B+",7,IF('Result Data'!G43="B",6,IF('Result Data'!G43="RA",0,IF('Result Data'!G43="SA",0,IF('Result Data'!G43="W",0,0))))))))+IF('Result Data'!G43="AB",0,IF('Result Data'!G43="WH",0))</f>
        <v>7</v>
      </c>
      <c r="H44" s="3">
        <f>IF('Result Data'!H43="O",10,IF('Result Data'!H43="A+",9,IF('Result Data'!H43="A",8,IF('Result Data'!H43="B+",7,IF('Result Data'!H43="B",6,IF('Result Data'!H43="RA",0,IF('Result Data'!H43="SA",0,IF('Result Data'!H43="W",0,0))))))))+IF('Result Data'!H43="AB",0,IF('Result Data'!H43="WH",0))</f>
        <v>10</v>
      </c>
      <c r="I44" s="3">
        <f>IF('Result Data'!I43="O",10,IF('Result Data'!I43="A+",9,IF('Result Data'!I43="A",8,IF('Result Data'!I43="B+",7,IF('Result Data'!I43="B",6,IF('Result Data'!I43="RA",0,IF('Result Data'!I43="SA",0,IF('Result Data'!I43="W",0,0))))))))+IF('Result Data'!I43="AB",0,IF('Result Data'!I43="WH",0))</f>
        <v>10</v>
      </c>
      <c r="J44" s="3">
        <f>IF('Result Data'!J43="O",10,IF('Result Data'!J43="A+",9,IF('Result Data'!J43="A",8,IF('Result Data'!J43="B+",7,IF('Result Data'!J43="B",6,IF('Result Data'!J43="RA",0,IF('Result Data'!J43="SA",0,IF('Result Data'!J43="W",0,0))))))))+IF('Result Data'!J43="AB",0,IF('Result Data'!J43="WH",0))</f>
        <v>8</v>
      </c>
      <c r="K44" s="3">
        <f>IF('Result Data'!K43="O",10,IF('Result Data'!K43="A+",9,IF('Result Data'!K43="A",8,IF('Result Data'!K43="B+",7,IF('Result Data'!K43="B",6,IF('Result Data'!K43="RA",0,IF('Result Data'!K43="SA",0,IF('Result Data'!K43="W",0,0))))))))+IF('Result Data'!K43="AB",0,IF('Result Data'!K43="WH",0))</f>
        <v>8</v>
      </c>
      <c r="L44" s="10">
        <f t="shared" si="0"/>
        <v>2</v>
      </c>
      <c r="M44" s="10">
        <f t="shared" si="1"/>
        <v>0</v>
      </c>
      <c r="N44" s="10">
        <f t="shared" si="2"/>
        <v>4</v>
      </c>
      <c r="O44" s="10">
        <f t="shared" si="3"/>
        <v>2</v>
      </c>
      <c r="P44" s="10">
        <f t="shared" si="4"/>
        <v>0</v>
      </c>
      <c r="Q44" s="10">
        <f t="shared" si="5"/>
        <v>0</v>
      </c>
      <c r="R44" s="10">
        <f>COUNTIF('Result Data'!D43:K43,"=U")</f>
        <v>0</v>
      </c>
      <c r="S44" s="10">
        <f>COUNTIF('Result Data'!D43:K43,"=AB")</f>
        <v>0</v>
      </c>
      <c r="T44" s="10">
        <f>COUNTIF('Result Data'!D43:K43,"=WH")</f>
        <v>0</v>
      </c>
      <c r="U44" s="13">
        <v>22</v>
      </c>
      <c r="V44" s="10">
        <f t="shared" si="6"/>
        <v>176</v>
      </c>
      <c r="W44" s="14">
        <f t="shared" si="7"/>
        <v>8</v>
      </c>
      <c r="X44" s="14">
        <f t="shared" si="11"/>
        <v>0.29416809605488226</v>
      </c>
      <c r="Y44" s="10" t="str">
        <f t="shared" si="9"/>
        <v>PASS</v>
      </c>
      <c r="Z44" s="10">
        <f t="shared" si="12"/>
        <v>94</v>
      </c>
    </row>
    <row r="45" spans="1:26" ht="15.5" x14ac:dyDescent="0.35">
      <c r="A45" s="10">
        <v>47</v>
      </c>
      <c r="B45" s="4">
        <v>3122225002038</v>
      </c>
      <c r="C45" s="1" t="s">
        <v>55</v>
      </c>
      <c r="D45" s="3">
        <f>IF('Result Data'!D44="O",10,IF('Result Data'!D44="A+",9,IF('Result Data'!D44="A",8,IF('Result Data'!D44="B+",7,IF('Result Data'!D44="B",6,IF('Result Data'!D44="RA",0,IF('Result Data'!D44="SA",0,IF('Result Data'!D44="W",0,0))))))))+IF('Result Data'!D44="AB",0,IF('Result Data'!D44="WH",0))</f>
        <v>8</v>
      </c>
      <c r="E45" s="3">
        <f>IF('Result Data'!E44="O",10,IF('Result Data'!E44="A+",9,IF('Result Data'!E44="A",8,IF('Result Data'!E44="B+",7,IF('Result Data'!E44="B",6,IF('Result Data'!E44="RA",0,IF('Result Data'!E44="SA",0,IF('Result Data'!E44="W",0,0))))))))+IF('Result Data'!E44="AB",0,IF('Result Data'!E44="WH",0))</f>
        <v>7</v>
      </c>
      <c r="F45" s="3">
        <f>IF('Result Data'!F44="O",10,IF('Result Data'!F44="A+",9,IF('Result Data'!F44="A",8,IF('Result Data'!F44="B+",7,IF('Result Data'!F44="B",6,IF('Result Data'!F44="RA",0,IF('Result Data'!F44="SA",0,IF('Result Data'!F44="W",0,0))))))))+IF('Result Data'!F44="AB",0,IF('Result Data'!F44="WH",0))</f>
        <v>8</v>
      </c>
      <c r="G45" s="3">
        <f>IF('Result Data'!G44="O",10,IF('Result Data'!G44="A+",9,IF('Result Data'!G44="A",8,IF('Result Data'!G44="B+",7,IF('Result Data'!G44="B",6,IF('Result Data'!G44="RA",0,IF('Result Data'!G44="SA",0,IF('Result Data'!G44="W",0,0))))))))+IF('Result Data'!G44="AB",0,IF('Result Data'!G44="WH",0))</f>
        <v>8</v>
      </c>
      <c r="H45" s="3">
        <f>IF('Result Data'!H44="O",10,IF('Result Data'!H44="A+",9,IF('Result Data'!H44="A",8,IF('Result Data'!H44="B+",7,IF('Result Data'!H44="B",6,IF('Result Data'!H44="RA",0,IF('Result Data'!H44="SA",0,IF('Result Data'!H44="W",0,0))))))))+IF('Result Data'!H44="AB",0,IF('Result Data'!H44="WH",0))</f>
        <v>10</v>
      </c>
      <c r="I45" s="3">
        <f>IF('Result Data'!I44="O",10,IF('Result Data'!I44="A+",9,IF('Result Data'!I44="A",8,IF('Result Data'!I44="B+",7,IF('Result Data'!I44="B",6,IF('Result Data'!I44="RA",0,IF('Result Data'!I44="SA",0,IF('Result Data'!I44="W",0,0))))))))+IF('Result Data'!I44="AB",0,IF('Result Data'!I44="WH",0))</f>
        <v>10</v>
      </c>
      <c r="J45" s="3">
        <f>IF('Result Data'!J44="O",10,IF('Result Data'!J44="A+",9,IF('Result Data'!J44="A",8,IF('Result Data'!J44="B+",7,IF('Result Data'!J44="B",6,IF('Result Data'!J44="RA",0,IF('Result Data'!J44="SA",0,IF('Result Data'!J44="W",0,0))))))))+IF('Result Data'!J44="AB",0,IF('Result Data'!J44="WH",0))</f>
        <v>8</v>
      </c>
      <c r="K45" s="3">
        <f>IF('Result Data'!K44="O",10,IF('Result Data'!K44="A+",9,IF('Result Data'!K44="A",8,IF('Result Data'!K44="B+",7,IF('Result Data'!K44="B",6,IF('Result Data'!K44="RA",0,IF('Result Data'!K44="SA",0,IF('Result Data'!K44="W",0,0))))))))+IF('Result Data'!K44="AB",0,IF('Result Data'!K44="WH",0))</f>
        <v>8</v>
      </c>
      <c r="L45" s="10">
        <f t="shared" si="0"/>
        <v>2</v>
      </c>
      <c r="M45" s="10">
        <f t="shared" si="1"/>
        <v>0</v>
      </c>
      <c r="N45" s="10">
        <f t="shared" si="2"/>
        <v>5</v>
      </c>
      <c r="O45" s="10">
        <f t="shared" si="3"/>
        <v>1</v>
      </c>
      <c r="P45" s="10">
        <f t="shared" si="4"/>
        <v>0</v>
      </c>
      <c r="Q45" s="10">
        <f t="shared" si="5"/>
        <v>0</v>
      </c>
      <c r="R45" s="10">
        <f>COUNTIF('Result Data'!D44:K44,"=U")</f>
        <v>0</v>
      </c>
      <c r="S45" s="10">
        <f>COUNTIF('Result Data'!D44:K44,"=AB")</f>
        <v>0</v>
      </c>
      <c r="T45" s="10">
        <f>COUNTIF('Result Data'!D44:K44,"=WH")</f>
        <v>0</v>
      </c>
      <c r="U45" s="13">
        <v>22</v>
      </c>
      <c r="V45" s="10">
        <f t="shared" si="6"/>
        <v>179</v>
      </c>
      <c r="W45" s="14">
        <f t="shared" si="7"/>
        <v>8.1363636363636367</v>
      </c>
      <c r="X45" s="14">
        <f t="shared" si="11"/>
        <v>0.43053173241851894</v>
      </c>
      <c r="Y45" s="10" t="str">
        <f t="shared" si="9"/>
        <v>PASS</v>
      </c>
      <c r="Z45" s="10">
        <f t="shared" si="12"/>
        <v>80</v>
      </c>
    </row>
    <row r="46" spans="1:26" ht="15.5" x14ac:dyDescent="0.35">
      <c r="A46" s="10">
        <v>48</v>
      </c>
      <c r="B46" s="4">
        <v>3122225002039</v>
      </c>
      <c r="C46" s="1" t="s">
        <v>56</v>
      </c>
      <c r="D46" s="3">
        <f>IF('Result Data'!D45="O",10,IF('Result Data'!D45="A+",9,IF('Result Data'!D45="A",8,IF('Result Data'!D45="B+",7,IF('Result Data'!D45="B",6,IF('Result Data'!D45="RA",0,IF('Result Data'!D45="SA",0,IF('Result Data'!D45="W",0,0))))))))+IF('Result Data'!D45="AB",0,IF('Result Data'!D45="WH",0))</f>
        <v>8</v>
      </c>
      <c r="E46" s="3">
        <f>IF('Result Data'!E45="O",10,IF('Result Data'!E45="A+",9,IF('Result Data'!E45="A",8,IF('Result Data'!E45="B+",7,IF('Result Data'!E45="B",6,IF('Result Data'!E45="RA",0,IF('Result Data'!E45="SA",0,IF('Result Data'!E45="W",0,0))))))))+IF('Result Data'!E45="AB",0,IF('Result Data'!E45="WH",0))</f>
        <v>7</v>
      </c>
      <c r="F46" s="3">
        <f>IF('Result Data'!F45="O",10,IF('Result Data'!F45="A+",9,IF('Result Data'!F45="A",8,IF('Result Data'!F45="B+",7,IF('Result Data'!F45="B",6,IF('Result Data'!F45="RA",0,IF('Result Data'!F45="SA",0,IF('Result Data'!F45="W",0,0))))))))+IF('Result Data'!F45="AB",0,IF('Result Data'!F45="WH",0))</f>
        <v>8</v>
      </c>
      <c r="G46" s="3">
        <f>IF('Result Data'!G45="O",10,IF('Result Data'!G45="A+",9,IF('Result Data'!G45="A",8,IF('Result Data'!G45="B+",7,IF('Result Data'!G45="B",6,IF('Result Data'!G45="RA",0,IF('Result Data'!G45="SA",0,IF('Result Data'!G45="W",0,0))))))))+IF('Result Data'!G45="AB",0,IF('Result Data'!G45="WH",0))</f>
        <v>9</v>
      </c>
      <c r="H46" s="3">
        <f>IF('Result Data'!H45="O",10,IF('Result Data'!H45="A+",9,IF('Result Data'!H45="A",8,IF('Result Data'!H45="B+",7,IF('Result Data'!H45="B",6,IF('Result Data'!H45="RA",0,IF('Result Data'!H45="SA",0,IF('Result Data'!H45="W",0,0))))))))+IF('Result Data'!H45="AB",0,IF('Result Data'!H45="WH",0))</f>
        <v>10</v>
      </c>
      <c r="I46" s="3">
        <f>IF('Result Data'!I45="O",10,IF('Result Data'!I45="A+",9,IF('Result Data'!I45="A",8,IF('Result Data'!I45="B+",7,IF('Result Data'!I45="B",6,IF('Result Data'!I45="RA",0,IF('Result Data'!I45="SA",0,IF('Result Data'!I45="W",0,0))))))))+IF('Result Data'!I45="AB",0,IF('Result Data'!I45="WH",0))</f>
        <v>10</v>
      </c>
      <c r="J46" s="3">
        <f>IF('Result Data'!J45="O",10,IF('Result Data'!J45="A+",9,IF('Result Data'!J45="A",8,IF('Result Data'!J45="B+",7,IF('Result Data'!J45="B",6,IF('Result Data'!J45="RA",0,IF('Result Data'!J45="SA",0,IF('Result Data'!J45="W",0,0))))))))+IF('Result Data'!J45="AB",0,IF('Result Data'!J45="WH",0))</f>
        <v>8</v>
      </c>
      <c r="K46" s="3">
        <f>IF('Result Data'!K45="O",10,IF('Result Data'!K45="A+",9,IF('Result Data'!K45="A",8,IF('Result Data'!K45="B+",7,IF('Result Data'!K45="B",6,IF('Result Data'!K45="RA",0,IF('Result Data'!K45="SA",0,IF('Result Data'!K45="W",0,0))))))))+IF('Result Data'!K45="AB",0,IF('Result Data'!K45="WH",0))</f>
        <v>7</v>
      </c>
      <c r="L46" s="10">
        <f t="shared" si="0"/>
        <v>2</v>
      </c>
      <c r="M46" s="10">
        <f t="shared" si="1"/>
        <v>1</v>
      </c>
      <c r="N46" s="10">
        <f t="shared" si="2"/>
        <v>3</v>
      </c>
      <c r="O46" s="10">
        <f t="shared" si="3"/>
        <v>2</v>
      </c>
      <c r="P46" s="10">
        <f t="shared" si="4"/>
        <v>0</v>
      </c>
      <c r="Q46" s="10">
        <f t="shared" si="5"/>
        <v>0</v>
      </c>
      <c r="R46" s="10">
        <f>COUNTIF('Result Data'!D45:K45,"=U")</f>
        <v>0</v>
      </c>
      <c r="S46" s="10">
        <f>COUNTIF('Result Data'!D45:K45,"=AB")</f>
        <v>0</v>
      </c>
      <c r="T46" s="10">
        <f>COUNTIF('Result Data'!D45:K45,"=WH")</f>
        <v>0</v>
      </c>
      <c r="U46" s="13">
        <v>22</v>
      </c>
      <c r="V46" s="10">
        <f t="shared" si="6"/>
        <v>179</v>
      </c>
      <c r="W46" s="14">
        <f t="shared" si="7"/>
        <v>8.1363636363636367</v>
      </c>
      <c r="X46" s="14">
        <f t="shared" si="11"/>
        <v>0.43053173241851894</v>
      </c>
      <c r="Y46" s="10" t="str">
        <f t="shared" si="9"/>
        <v>PASS</v>
      </c>
      <c r="Z46" s="10">
        <f t="shared" si="12"/>
        <v>80</v>
      </c>
    </row>
    <row r="47" spans="1:26" ht="15.5" x14ac:dyDescent="0.35">
      <c r="A47" s="10">
        <v>49</v>
      </c>
      <c r="B47" s="4">
        <v>3122225002040</v>
      </c>
      <c r="C47" s="1" t="s">
        <v>57</v>
      </c>
      <c r="D47" s="3">
        <f>IF('Result Data'!D46="O",10,IF('Result Data'!D46="A+",9,IF('Result Data'!D46="A",8,IF('Result Data'!D46="B+",7,IF('Result Data'!D46="B",6,IF('Result Data'!D46="RA",0,IF('Result Data'!D46="SA",0,IF('Result Data'!D46="W",0,0))))))))+IF('Result Data'!D46="AB",0,IF('Result Data'!D46="WH",0))</f>
        <v>9</v>
      </c>
      <c r="E47" s="3">
        <f>IF('Result Data'!E46="O",10,IF('Result Data'!E46="A+",9,IF('Result Data'!E46="A",8,IF('Result Data'!E46="B+",7,IF('Result Data'!E46="B",6,IF('Result Data'!E46="RA",0,IF('Result Data'!E46="SA",0,IF('Result Data'!E46="W",0,0))))))))+IF('Result Data'!E46="AB",0,IF('Result Data'!E46="WH",0))</f>
        <v>8</v>
      </c>
      <c r="F47" s="3">
        <f>IF('Result Data'!F46="O",10,IF('Result Data'!F46="A+",9,IF('Result Data'!F46="A",8,IF('Result Data'!F46="B+",7,IF('Result Data'!F46="B",6,IF('Result Data'!F46="RA",0,IF('Result Data'!F46="SA",0,IF('Result Data'!F46="W",0,0))))))))+IF('Result Data'!F46="AB",0,IF('Result Data'!F46="WH",0))</f>
        <v>9</v>
      </c>
      <c r="G47" s="3">
        <f>IF('Result Data'!G46="O",10,IF('Result Data'!G46="A+",9,IF('Result Data'!G46="A",8,IF('Result Data'!G46="B+",7,IF('Result Data'!G46="B",6,IF('Result Data'!G46="RA",0,IF('Result Data'!G46="SA",0,IF('Result Data'!G46="W",0,0))))))))+IF('Result Data'!G46="AB",0,IF('Result Data'!G46="WH",0))</f>
        <v>9</v>
      </c>
      <c r="H47" s="3">
        <f>IF('Result Data'!H46="O",10,IF('Result Data'!H46="A+",9,IF('Result Data'!H46="A",8,IF('Result Data'!H46="B+",7,IF('Result Data'!H46="B",6,IF('Result Data'!H46="RA",0,IF('Result Data'!H46="SA",0,IF('Result Data'!H46="W",0,0))))))))+IF('Result Data'!H46="AB",0,IF('Result Data'!H46="WH",0))</f>
        <v>10</v>
      </c>
      <c r="I47" s="3">
        <f>IF('Result Data'!I46="O",10,IF('Result Data'!I46="A+",9,IF('Result Data'!I46="A",8,IF('Result Data'!I46="B+",7,IF('Result Data'!I46="B",6,IF('Result Data'!I46="RA",0,IF('Result Data'!I46="SA",0,IF('Result Data'!I46="W",0,0))))))))+IF('Result Data'!I46="AB",0,IF('Result Data'!I46="WH",0))</f>
        <v>10</v>
      </c>
      <c r="J47" s="3">
        <f>IF('Result Data'!J46="O",10,IF('Result Data'!J46="A+",9,IF('Result Data'!J46="A",8,IF('Result Data'!J46="B+",7,IF('Result Data'!J46="B",6,IF('Result Data'!J46="RA",0,IF('Result Data'!J46="SA",0,IF('Result Data'!J46="W",0,0))))))))+IF('Result Data'!J46="AB",0,IF('Result Data'!J46="WH",0))</f>
        <v>9</v>
      </c>
      <c r="K47" s="3">
        <f>IF('Result Data'!K46="O",10,IF('Result Data'!K46="A+",9,IF('Result Data'!K46="A",8,IF('Result Data'!K46="B+",7,IF('Result Data'!K46="B",6,IF('Result Data'!K46="RA",0,IF('Result Data'!K46="SA",0,IF('Result Data'!K46="W",0,0))))))))+IF('Result Data'!K46="AB",0,IF('Result Data'!K46="WH",0))</f>
        <v>9</v>
      </c>
      <c r="L47" s="10">
        <f t="shared" si="0"/>
        <v>2</v>
      </c>
      <c r="M47" s="10">
        <f t="shared" si="1"/>
        <v>5</v>
      </c>
      <c r="N47" s="10">
        <f t="shared" si="2"/>
        <v>1</v>
      </c>
      <c r="O47" s="10">
        <f t="shared" si="3"/>
        <v>0</v>
      </c>
      <c r="P47" s="10">
        <f t="shared" si="4"/>
        <v>0</v>
      </c>
      <c r="Q47" s="10">
        <f t="shared" si="5"/>
        <v>0</v>
      </c>
      <c r="R47" s="10">
        <f>COUNTIF('Result Data'!D46:K46,"=U")</f>
        <v>0</v>
      </c>
      <c r="S47" s="10">
        <f>COUNTIF('Result Data'!D46:K46,"=AB")</f>
        <v>0</v>
      </c>
      <c r="T47" s="10">
        <f>COUNTIF('Result Data'!D46:K46,"=WH")</f>
        <v>0</v>
      </c>
      <c r="U47" s="13">
        <v>22</v>
      </c>
      <c r="V47" s="10">
        <f t="shared" si="6"/>
        <v>198</v>
      </c>
      <c r="W47" s="14">
        <f t="shared" si="7"/>
        <v>9</v>
      </c>
      <c r="X47" s="14">
        <f t="shared" si="11"/>
        <v>1.2941680960548823</v>
      </c>
      <c r="Y47" s="10" t="str">
        <f t="shared" si="9"/>
        <v>PASS</v>
      </c>
      <c r="Z47" s="10">
        <f t="shared" si="12"/>
        <v>3</v>
      </c>
    </row>
    <row r="48" spans="1:26" ht="15.5" x14ac:dyDescent="0.35">
      <c r="A48" s="10">
        <v>50</v>
      </c>
      <c r="B48" s="4">
        <v>3122225002041</v>
      </c>
      <c r="C48" s="1" t="s">
        <v>58</v>
      </c>
      <c r="D48" s="3">
        <f>IF('Result Data'!D47="O",10,IF('Result Data'!D47="A+",9,IF('Result Data'!D47="A",8,IF('Result Data'!D47="B+",7,IF('Result Data'!D47="B",6,IF('Result Data'!D47="RA",0,IF('Result Data'!D47="SA",0,IF('Result Data'!D47="W",0,0))))))))+IF('Result Data'!D47="AB",0,IF('Result Data'!D47="WH",0))</f>
        <v>9</v>
      </c>
      <c r="E48" s="3">
        <f>IF('Result Data'!E47="O",10,IF('Result Data'!E47="A+",9,IF('Result Data'!E47="A",8,IF('Result Data'!E47="B+",7,IF('Result Data'!E47="B",6,IF('Result Data'!E47="RA",0,IF('Result Data'!E47="SA",0,IF('Result Data'!E47="W",0,0))))))))+IF('Result Data'!E47="AB",0,IF('Result Data'!E47="WH",0))</f>
        <v>8</v>
      </c>
      <c r="F48" s="3">
        <f>IF('Result Data'!F47="O",10,IF('Result Data'!F47="A+",9,IF('Result Data'!F47="A",8,IF('Result Data'!F47="B+",7,IF('Result Data'!F47="B",6,IF('Result Data'!F47="RA",0,IF('Result Data'!F47="SA",0,IF('Result Data'!F47="W",0,0))))))))+IF('Result Data'!F47="AB",0,IF('Result Data'!F47="WH",0))</f>
        <v>8</v>
      </c>
      <c r="G48" s="3">
        <f>IF('Result Data'!G47="O",10,IF('Result Data'!G47="A+",9,IF('Result Data'!G47="A",8,IF('Result Data'!G47="B+",7,IF('Result Data'!G47="B",6,IF('Result Data'!G47="RA",0,IF('Result Data'!G47="SA",0,IF('Result Data'!G47="W",0,0))))))))+IF('Result Data'!G47="AB",0,IF('Result Data'!G47="WH",0))</f>
        <v>8</v>
      </c>
      <c r="H48" s="3">
        <f>IF('Result Data'!H47="O",10,IF('Result Data'!H47="A+",9,IF('Result Data'!H47="A",8,IF('Result Data'!H47="B+",7,IF('Result Data'!H47="B",6,IF('Result Data'!H47="RA",0,IF('Result Data'!H47="SA",0,IF('Result Data'!H47="W",0,0))))))))+IF('Result Data'!H47="AB",0,IF('Result Data'!H47="WH",0))</f>
        <v>10</v>
      </c>
      <c r="I48" s="3">
        <f>IF('Result Data'!I47="O",10,IF('Result Data'!I47="A+",9,IF('Result Data'!I47="A",8,IF('Result Data'!I47="B+",7,IF('Result Data'!I47="B",6,IF('Result Data'!I47="RA",0,IF('Result Data'!I47="SA",0,IF('Result Data'!I47="W",0,0))))))))+IF('Result Data'!I47="AB",0,IF('Result Data'!I47="WH",0))</f>
        <v>10</v>
      </c>
      <c r="J48" s="3">
        <f>IF('Result Data'!J47="O",10,IF('Result Data'!J47="A+",9,IF('Result Data'!J47="A",8,IF('Result Data'!J47="B+",7,IF('Result Data'!J47="B",6,IF('Result Data'!J47="RA",0,IF('Result Data'!J47="SA",0,IF('Result Data'!J47="W",0,0))))))))+IF('Result Data'!J47="AB",0,IF('Result Data'!J47="WH",0))</f>
        <v>7</v>
      </c>
      <c r="K48" s="3">
        <f>IF('Result Data'!K47="O",10,IF('Result Data'!K47="A+",9,IF('Result Data'!K47="A",8,IF('Result Data'!K47="B+",7,IF('Result Data'!K47="B",6,IF('Result Data'!K47="RA",0,IF('Result Data'!K47="SA",0,IF('Result Data'!K47="W",0,0))))))))+IF('Result Data'!K47="AB",0,IF('Result Data'!K47="WH",0))</f>
        <v>8</v>
      </c>
      <c r="L48" s="10">
        <f t="shared" si="0"/>
        <v>2</v>
      </c>
      <c r="M48" s="10">
        <f t="shared" si="1"/>
        <v>1</v>
      </c>
      <c r="N48" s="10">
        <f t="shared" si="2"/>
        <v>4</v>
      </c>
      <c r="O48" s="10">
        <f t="shared" si="3"/>
        <v>1</v>
      </c>
      <c r="P48" s="10">
        <f t="shared" si="4"/>
        <v>0</v>
      </c>
      <c r="Q48" s="10">
        <f t="shared" si="5"/>
        <v>0</v>
      </c>
      <c r="R48" s="10">
        <f>COUNTIF('Result Data'!D47:K47,"=U")</f>
        <v>0</v>
      </c>
      <c r="S48" s="10">
        <f>COUNTIF('Result Data'!D47:K47,"=AB")</f>
        <v>0</v>
      </c>
      <c r="T48" s="10">
        <f>COUNTIF('Result Data'!D47:K47,"=WH")</f>
        <v>0</v>
      </c>
      <c r="U48" s="13">
        <v>22</v>
      </c>
      <c r="V48" s="10">
        <f t="shared" si="6"/>
        <v>181</v>
      </c>
      <c r="W48" s="14">
        <f t="shared" si="7"/>
        <v>8.2272727272727266</v>
      </c>
      <c r="X48" s="14">
        <f t="shared" si="11"/>
        <v>0.52144082332760888</v>
      </c>
      <c r="Y48" s="10" t="str">
        <f t="shared" si="9"/>
        <v>PASS</v>
      </c>
      <c r="Z48" s="10">
        <f t="shared" si="12"/>
        <v>67</v>
      </c>
    </row>
    <row r="49" spans="1:26" ht="15.5" x14ac:dyDescent="0.35">
      <c r="A49" s="10">
        <v>51</v>
      </c>
      <c r="B49" s="4">
        <v>3122225002042</v>
      </c>
      <c r="C49" s="1" t="s">
        <v>59</v>
      </c>
      <c r="D49" s="3">
        <f>IF('Result Data'!D48="O",10,IF('Result Data'!D48="A+",9,IF('Result Data'!D48="A",8,IF('Result Data'!D48="B+",7,IF('Result Data'!D48="B",6,IF('Result Data'!D48="RA",0,IF('Result Data'!D48="SA",0,IF('Result Data'!D48="W",0,0))))))))+IF('Result Data'!D48="AB",0,IF('Result Data'!D48="WH",0))</f>
        <v>9</v>
      </c>
      <c r="E49" s="3">
        <f>IF('Result Data'!E48="O",10,IF('Result Data'!E48="A+",9,IF('Result Data'!E48="A",8,IF('Result Data'!E48="B+",7,IF('Result Data'!E48="B",6,IF('Result Data'!E48="RA",0,IF('Result Data'!E48="SA",0,IF('Result Data'!E48="W",0,0))))))))+IF('Result Data'!E48="AB",0,IF('Result Data'!E48="WH",0))</f>
        <v>10</v>
      </c>
      <c r="F49" s="3">
        <f>IF('Result Data'!F48="O",10,IF('Result Data'!F48="A+",9,IF('Result Data'!F48="A",8,IF('Result Data'!F48="B+",7,IF('Result Data'!F48="B",6,IF('Result Data'!F48="RA",0,IF('Result Data'!F48="SA",0,IF('Result Data'!F48="W",0,0))))))))+IF('Result Data'!F48="AB",0,IF('Result Data'!F48="WH",0))</f>
        <v>8</v>
      </c>
      <c r="G49" s="3">
        <f>IF('Result Data'!G48="O",10,IF('Result Data'!G48="A+",9,IF('Result Data'!G48="A",8,IF('Result Data'!G48="B+",7,IF('Result Data'!G48="B",6,IF('Result Data'!G48="RA",0,IF('Result Data'!G48="SA",0,IF('Result Data'!G48="W",0,0))))))))+IF('Result Data'!G48="AB",0,IF('Result Data'!G48="WH",0))</f>
        <v>8</v>
      </c>
      <c r="H49" s="3">
        <f>IF('Result Data'!H48="O",10,IF('Result Data'!H48="A+",9,IF('Result Data'!H48="A",8,IF('Result Data'!H48="B+",7,IF('Result Data'!H48="B",6,IF('Result Data'!H48="RA",0,IF('Result Data'!H48="SA",0,IF('Result Data'!H48="W",0,0))))))))+IF('Result Data'!H48="AB",0,IF('Result Data'!H48="WH",0))</f>
        <v>10</v>
      </c>
      <c r="I49" s="3">
        <f>IF('Result Data'!I48="O",10,IF('Result Data'!I48="A+",9,IF('Result Data'!I48="A",8,IF('Result Data'!I48="B+",7,IF('Result Data'!I48="B",6,IF('Result Data'!I48="RA",0,IF('Result Data'!I48="SA",0,IF('Result Data'!I48="W",0,0))))))))+IF('Result Data'!I48="AB",0,IF('Result Data'!I48="WH",0))</f>
        <v>10</v>
      </c>
      <c r="J49" s="3">
        <f>IF('Result Data'!J48="O",10,IF('Result Data'!J48="A+",9,IF('Result Data'!J48="A",8,IF('Result Data'!J48="B+",7,IF('Result Data'!J48="B",6,IF('Result Data'!J48="RA",0,IF('Result Data'!J48="SA",0,IF('Result Data'!J48="W",0,0))))))))+IF('Result Data'!J48="AB",0,IF('Result Data'!J48="WH",0))</f>
        <v>7</v>
      </c>
      <c r="K49" s="3">
        <f>IF('Result Data'!K48="O",10,IF('Result Data'!K48="A+",9,IF('Result Data'!K48="A",8,IF('Result Data'!K48="B+",7,IF('Result Data'!K48="B",6,IF('Result Data'!K48="RA",0,IF('Result Data'!K48="SA",0,IF('Result Data'!K48="W",0,0))))))))+IF('Result Data'!K48="AB",0,IF('Result Data'!K48="WH",0))</f>
        <v>9</v>
      </c>
      <c r="L49" s="10">
        <f t="shared" si="0"/>
        <v>3</v>
      </c>
      <c r="M49" s="10">
        <f t="shared" si="1"/>
        <v>2</v>
      </c>
      <c r="N49" s="10">
        <f t="shared" si="2"/>
        <v>2</v>
      </c>
      <c r="O49" s="10">
        <f t="shared" si="3"/>
        <v>1</v>
      </c>
      <c r="P49" s="10">
        <f t="shared" si="4"/>
        <v>0</v>
      </c>
      <c r="Q49" s="10">
        <f t="shared" si="5"/>
        <v>0</v>
      </c>
      <c r="R49" s="10">
        <f>COUNTIF('Result Data'!D48:K48,"=U")</f>
        <v>0</v>
      </c>
      <c r="S49" s="10">
        <f>COUNTIF('Result Data'!D48:K48,"=AB")</f>
        <v>0</v>
      </c>
      <c r="T49" s="10">
        <f>COUNTIF('Result Data'!D48:K48,"=WH")</f>
        <v>0</v>
      </c>
      <c r="U49" s="13">
        <v>22</v>
      </c>
      <c r="V49" s="10">
        <f t="shared" si="6"/>
        <v>190</v>
      </c>
      <c r="W49" s="14">
        <f t="shared" si="7"/>
        <v>8.6363636363636367</v>
      </c>
      <c r="X49" s="14">
        <f t="shared" si="11"/>
        <v>0.93053173241851894</v>
      </c>
      <c r="Y49" s="10" t="str">
        <f t="shared" si="9"/>
        <v>PASS</v>
      </c>
      <c r="Z49" s="10">
        <f t="shared" si="12"/>
        <v>28</v>
      </c>
    </row>
    <row r="50" spans="1:26" ht="15.5" x14ac:dyDescent="0.35">
      <c r="A50" s="10">
        <v>52</v>
      </c>
      <c r="B50" s="4">
        <v>3122225002043</v>
      </c>
      <c r="C50" s="1" t="s">
        <v>60</v>
      </c>
      <c r="D50" s="3">
        <f>IF('Result Data'!D49="O",10,IF('Result Data'!D49="A+",9,IF('Result Data'!D49="A",8,IF('Result Data'!D49="B+",7,IF('Result Data'!D49="B",6,IF('Result Data'!D49="RA",0,IF('Result Data'!D49="SA",0,IF('Result Data'!D49="W",0,0))))))))+IF('Result Data'!D49="AB",0,IF('Result Data'!D49="WH",0))</f>
        <v>9</v>
      </c>
      <c r="E50" s="3">
        <f>IF('Result Data'!E49="O",10,IF('Result Data'!E49="A+",9,IF('Result Data'!E49="A",8,IF('Result Data'!E49="B+",7,IF('Result Data'!E49="B",6,IF('Result Data'!E49="RA",0,IF('Result Data'!E49="SA",0,IF('Result Data'!E49="W",0,0))))))))+IF('Result Data'!E49="AB",0,IF('Result Data'!E49="WH",0))</f>
        <v>8</v>
      </c>
      <c r="F50" s="3">
        <f>IF('Result Data'!F49="O",10,IF('Result Data'!F49="A+",9,IF('Result Data'!F49="A",8,IF('Result Data'!F49="B+",7,IF('Result Data'!F49="B",6,IF('Result Data'!F49="RA",0,IF('Result Data'!F49="SA",0,IF('Result Data'!F49="W",0,0))))))))+IF('Result Data'!F49="AB",0,IF('Result Data'!F49="WH",0))</f>
        <v>8</v>
      </c>
      <c r="G50" s="3">
        <f>IF('Result Data'!G49="O",10,IF('Result Data'!G49="A+",9,IF('Result Data'!G49="A",8,IF('Result Data'!G49="B+",7,IF('Result Data'!G49="B",6,IF('Result Data'!G49="RA",0,IF('Result Data'!G49="SA",0,IF('Result Data'!G49="W",0,0))))))))+IF('Result Data'!G49="AB",0,IF('Result Data'!G49="WH",0))</f>
        <v>8</v>
      </c>
      <c r="H50" s="3">
        <f>IF('Result Data'!H49="O",10,IF('Result Data'!H49="A+",9,IF('Result Data'!H49="A",8,IF('Result Data'!H49="B+",7,IF('Result Data'!H49="B",6,IF('Result Data'!H49="RA",0,IF('Result Data'!H49="SA",0,IF('Result Data'!H49="W",0,0))))))))+IF('Result Data'!H49="AB",0,IF('Result Data'!H49="WH",0))</f>
        <v>10</v>
      </c>
      <c r="I50" s="3">
        <f>IF('Result Data'!I49="O",10,IF('Result Data'!I49="A+",9,IF('Result Data'!I49="A",8,IF('Result Data'!I49="B+",7,IF('Result Data'!I49="B",6,IF('Result Data'!I49="RA",0,IF('Result Data'!I49="SA",0,IF('Result Data'!I49="W",0,0))))))))+IF('Result Data'!I49="AB",0,IF('Result Data'!I49="WH",0))</f>
        <v>10</v>
      </c>
      <c r="J50" s="3">
        <f>IF('Result Data'!J49="O",10,IF('Result Data'!J49="A+",9,IF('Result Data'!J49="A",8,IF('Result Data'!J49="B+",7,IF('Result Data'!J49="B",6,IF('Result Data'!J49="RA",0,IF('Result Data'!J49="SA",0,IF('Result Data'!J49="W",0,0))))))))+IF('Result Data'!J49="AB",0,IF('Result Data'!J49="WH",0))</f>
        <v>7</v>
      </c>
      <c r="K50" s="3">
        <f>IF('Result Data'!K49="O",10,IF('Result Data'!K49="A+",9,IF('Result Data'!K49="A",8,IF('Result Data'!K49="B+",7,IF('Result Data'!K49="B",6,IF('Result Data'!K49="RA",0,IF('Result Data'!K49="SA",0,IF('Result Data'!K49="W",0,0))))))))+IF('Result Data'!K49="AB",0,IF('Result Data'!K49="WH",0))</f>
        <v>8</v>
      </c>
      <c r="L50" s="10">
        <f t="shared" si="0"/>
        <v>2</v>
      </c>
      <c r="M50" s="10">
        <f t="shared" si="1"/>
        <v>1</v>
      </c>
      <c r="N50" s="10">
        <f t="shared" si="2"/>
        <v>4</v>
      </c>
      <c r="O50" s="10">
        <f t="shared" si="3"/>
        <v>1</v>
      </c>
      <c r="P50" s="10">
        <f t="shared" si="4"/>
        <v>0</v>
      </c>
      <c r="Q50" s="10">
        <f t="shared" si="5"/>
        <v>0</v>
      </c>
      <c r="R50" s="10">
        <f>COUNTIF('Result Data'!D49:K49,"=U")</f>
        <v>0</v>
      </c>
      <c r="S50" s="10">
        <f>COUNTIF('Result Data'!D49:K49,"=AB")</f>
        <v>0</v>
      </c>
      <c r="T50" s="10">
        <f>COUNTIF('Result Data'!D49:K49,"=WH")</f>
        <v>0</v>
      </c>
      <c r="U50" s="13">
        <v>22</v>
      </c>
      <c r="V50" s="10">
        <f t="shared" si="6"/>
        <v>181</v>
      </c>
      <c r="W50" s="14">
        <f t="shared" si="7"/>
        <v>8.2272727272727266</v>
      </c>
      <c r="X50" s="14">
        <f t="shared" si="11"/>
        <v>0.52144082332760888</v>
      </c>
      <c r="Y50" s="10" t="str">
        <f t="shared" si="9"/>
        <v>PASS</v>
      </c>
      <c r="Z50" s="10">
        <f t="shared" si="12"/>
        <v>67</v>
      </c>
    </row>
    <row r="51" spans="1:26" ht="15.5" x14ac:dyDescent="0.35">
      <c r="A51" s="10">
        <v>53</v>
      </c>
      <c r="B51" s="4">
        <v>3122225002044</v>
      </c>
      <c r="C51" s="1" t="s">
        <v>61</v>
      </c>
      <c r="D51" s="3">
        <f>IF('Result Data'!D50="O",10,IF('Result Data'!D50="A+",9,IF('Result Data'!D50="A",8,IF('Result Data'!D50="B+",7,IF('Result Data'!D50="B",6,IF('Result Data'!D50="RA",0,IF('Result Data'!D50="SA",0,IF('Result Data'!D50="W",0,0))))))))+IF('Result Data'!D50="AB",0,IF('Result Data'!D50="WH",0))</f>
        <v>0</v>
      </c>
      <c r="E51" s="3">
        <f>IF('Result Data'!E50="O",10,IF('Result Data'!E50="A+",9,IF('Result Data'!E50="A",8,IF('Result Data'!E50="B+",7,IF('Result Data'!E50="B",6,IF('Result Data'!E50="RA",0,IF('Result Data'!E50="SA",0,IF('Result Data'!E50="W",0,0))))))))+IF('Result Data'!E50="AB",0,IF('Result Data'!E50="WH",0))</f>
        <v>8</v>
      </c>
      <c r="F51" s="3">
        <f>IF('Result Data'!F50="O",10,IF('Result Data'!F50="A+",9,IF('Result Data'!F50="A",8,IF('Result Data'!F50="B+",7,IF('Result Data'!F50="B",6,IF('Result Data'!F50="RA",0,IF('Result Data'!F50="SA",0,IF('Result Data'!F50="W",0,0))))))))+IF('Result Data'!F50="AB",0,IF('Result Data'!F50="WH",0))</f>
        <v>6</v>
      </c>
      <c r="G51" s="3">
        <f>IF('Result Data'!G50="O",10,IF('Result Data'!G50="A+",9,IF('Result Data'!G50="A",8,IF('Result Data'!G50="B+",7,IF('Result Data'!G50="B",6,IF('Result Data'!G50="RA",0,IF('Result Data'!G50="SA",0,IF('Result Data'!G50="W",0,0))))))))+IF('Result Data'!G50="AB",0,IF('Result Data'!G50="WH",0))</f>
        <v>6</v>
      </c>
      <c r="H51" s="3">
        <f>IF('Result Data'!H50="O",10,IF('Result Data'!H50="A+",9,IF('Result Data'!H50="A",8,IF('Result Data'!H50="B+",7,IF('Result Data'!H50="B",6,IF('Result Data'!H50="RA",0,IF('Result Data'!H50="SA",0,IF('Result Data'!H50="W",0,0))))))))+IF('Result Data'!H50="AB",0,IF('Result Data'!H50="WH",0))</f>
        <v>8</v>
      </c>
      <c r="I51" s="3">
        <f>IF('Result Data'!I50="O",10,IF('Result Data'!I50="A+",9,IF('Result Data'!I50="A",8,IF('Result Data'!I50="B+",7,IF('Result Data'!I50="B",6,IF('Result Data'!I50="RA",0,IF('Result Data'!I50="SA",0,IF('Result Data'!I50="W",0,0))))))))+IF('Result Data'!I50="AB",0,IF('Result Data'!I50="WH",0))</f>
        <v>10</v>
      </c>
      <c r="J51" s="3">
        <f>IF('Result Data'!J50="O",10,IF('Result Data'!J50="A+",9,IF('Result Data'!J50="A",8,IF('Result Data'!J50="B+",7,IF('Result Data'!J50="B",6,IF('Result Data'!J50="RA",0,IF('Result Data'!J50="SA",0,IF('Result Data'!J50="W",0,0))))))))+IF('Result Data'!J50="AB",0,IF('Result Data'!J50="WH",0))</f>
        <v>6</v>
      </c>
      <c r="K51" s="3">
        <f>IF('Result Data'!K50="O",10,IF('Result Data'!K50="A+",9,IF('Result Data'!K50="A",8,IF('Result Data'!K50="B+",7,IF('Result Data'!K50="B",6,IF('Result Data'!K50="RA",0,IF('Result Data'!K50="SA",0,IF('Result Data'!K50="W",0,0))))))))+IF('Result Data'!K50="AB",0,IF('Result Data'!K50="WH",0))</f>
        <v>6</v>
      </c>
      <c r="L51" s="10">
        <f t="shared" si="0"/>
        <v>1</v>
      </c>
      <c r="M51" s="10">
        <f t="shared" si="1"/>
        <v>0</v>
      </c>
      <c r="N51" s="10">
        <f t="shared" si="2"/>
        <v>2</v>
      </c>
      <c r="O51" s="10">
        <f t="shared" si="3"/>
        <v>0</v>
      </c>
      <c r="P51" s="10">
        <f t="shared" si="4"/>
        <v>4</v>
      </c>
      <c r="Q51" s="10">
        <f t="shared" si="5"/>
        <v>0</v>
      </c>
      <c r="R51" s="10">
        <f>COUNTIF('Result Data'!D50:K50,"=U")</f>
        <v>0</v>
      </c>
      <c r="S51" s="10">
        <f>COUNTIF('Result Data'!D50:K50,"=AB")</f>
        <v>0</v>
      </c>
      <c r="T51" s="10">
        <f>COUNTIF('Result Data'!D50:K50,"=WH")</f>
        <v>0</v>
      </c>
      <c r="U51" s="13">
        <v>22</v>
      </c>
      <c r="V51" s="10">
        <f t="shared" si="6"/>
        <v>129</v>
      </c>
      <c r="W51" s="14">
        <f t="shared" si="7"/>
        <v>5.8636363636363633</v>
      </c>
      <c r="X51" s="14">
        <f t="shared" si="11"/>
        <v>-1.8421955403087544</v>
      </c>
      <c r="Y51" s="10" t="str">
        <f t="shared" si="9"/>
        <v>PASS</v>
      </c>
      <c r="Z51" s="10">
        <f t="shared" si="12"/>
        <v>144</v>
      </c>
    </row>
    <row r="52" spans="1:26" ht="15.5" x14ac:dyDescent="0.35">
      <c r="A52" s="10">
        <v>54</v>
      </c>
      <c r="B52" s="4">
        <v>3122225002045</v>
      </c>
      <c r="C52" s="1" t="s">
        <v>62</v>
      </c>
      <c r="D52" s="3">
        <f>IF('Result Data'!D51="O",10,IF('Result Data'!D51="A+",9,IF('Result Data'!D51="A",8,IF('Result Data'!D51="B+",7,IF('Result Data'!D51="B",6,IF('Result Data'!D51="RA",0,IF('Result Data'!D51="SA",0,IF('Result Data'!D51="W",0,0))))))))+IF('Result Data'!D51="AB",0,IF('Result Data'!D51="WH",0))</f>
        <v>7</v>
      </c>
      <c r="E52" s="3">
        <f>IF('Result Data'!E51="O",10,IF('Result Data'!E51="A+",9,IF('Result Data'!E51="A",8,IF('Result Data'!E51="B+",7,IF('Result Data'!E51="B",6,IF('Result Data'!E51="RA",0,IF('Result Data'!E51="SA",0,IF('Result Data'!E51="W",0,0))))))))+IF('Result Data'!E51="AB",0,IF('Result Data'!E51="WH",0))</f>
        <v>7</v>
      </c>
      <c r="F52" s="3">
        <f>IF('Result Data'!F51="O",10,IF('Result Data'!F51="A+",9,IF('Result Data'!F51="A",8,IF('Result Data'!F51="B+",7,IF('Result Data'!F51="B",6,IF('Result Data'!F51="RA",0,IF('Result Data'!F51="SA",0,IF('Result Data'!F51="W",0,0))))))))+IF('Result Data'!F51="AB",0,IF('Result Data'!F51="WH",0))</f>
        <v>6</v>
      </c>
      <c r="G52" s="3">
        <f>IF('Result Data'!G51="O",10,IF('Result Data'!G51="A+",9,IF('Result Data'!G51="A",8,IF('Result Data'!G51="B+",7,IF('Result Data'!G51="B",6,IF('Result Data'!G51="RA",0,IF('Result Data'!G51="SA",0,IF('Result Data'!G51="W",0,0))))))))+IF('Result Data'!G51="AB",0,IF('Result Data'!G51="WH",0))</f>
        <v>7</v>
      </c>
      <c r="H52" s="3">
        <f>IF('Result Data'!H51="O",10,IF('Result Data'!H51="A+",9,IF('Result Data'!H51="A",8,IF('Result Data'!H51="B+",7,IF('Result Data'!H51="B",6,IF('Result Data'!H51="RA",0,IF('Result Data'!H51="SA",0,IF('Result Data'!H51="W",0,0))))))))+IF('Result Data'!H51="AB",0,IF('Result Data'!H51="WH",0))</f>
        <v>8</v>
      </c>
      <c r="I52" s="3">
        <f>IF('Result Data'!I51="O",10,IF('Result Data'!I51="A+",9,IF('Result Data'!I51="A",8,IF('Result Data'!I51="B+",7,IF('Result Data'!I51="B",6,IF('Result Data'!I51="RA",0,IF('Result Data'!I51="SA",0,IF('Result Data'!I51="W",0,0))))))))+IF('Result Data'!I51="AB",0,IF('Result Data'!I51="WH",0))</f>
        <v>10</v>
      </c>
      <c r="J52" s="3">
        <f>IF('Result Data'!J51="O",10,IF('Result Data'!J51="A+",9,IF('Result Data'!J51="A",8,IF('Result Data'!J51="B+",7,IF('Result Data'!J51="B",6,IF('Result Data'!J51="RA",0,IF('Result Data'!J51="SA",0,IF('Result Data'!J51="W",0,0))))))))+IF('Result Data'!J51="AB",0,IF('Result Data'!J51="WH",0))</f>
        <v>0</v>
      </c>
      <c r="K52" s="3">
        <f>IF('Result Data'!K51="O",10,IF('Result Data'!K51="A+",9,IF('Result Data'!K51="A",8,IF('Result Data'!K51="B+",7,IF('Result Data'!K51="B",6,IF('Result Data'!K51="RA",0,IF('Result Data'!K51="SA",0,IF('Result Data'!K51="W",0,0))))))))+IF('Result Data'!K51="AB",0,IF('Result Data'!K51="WH",0))</f>
        <v>6</v>
      </c>
      <c r="L52" s="10">
        <f t="shared" si="0"/>
        <v>1</v>
      </c>
      <c r="M52" s="10">
        <f t="shared" si="1"/>
        <v>0</v>
      </c>
      <c r="N52" s="10">
        <f t="shared" si="2"/>
        <v>1</v>
      </c>
      <c r="O52" s="10">
        <f t="shared" si="3"/>
        <v>3</v>
      </c>
      <c r="P52" s="10">
        <f t="shared" si="4"/>
        <v>2</v>
      </c>
      <c r="Q52" s="10">
        <f t="shared" si="5"/>
        <v>0</v>
      </c>
      <c r="R52" s="10">
        <f>COUNTIF('Result Data'!D51:K51,"=U")</f>
        <v>1</v>
      </c>
      <c r="S52" s="10">
        <f>COUNTIF('Result Data'!D51:K51,"=AB")</f>
        <v>0</v>
      </c>
      <c r="T52" s="10">
        <f>COUNTIF('Result Data'!D51:K51,"=WH")</f>
        <v>0</v>
      </c>
      <c r="U52" s="13">
        <v>22</v>
      </c>
      <c r="V52" s="10">
        <f t="shared" si="6"/>
        <v>126</v>
      </c>
      <c r="W52" s="14">
        <f t="shared" si="7"/>
        <v>5.7272727272727275</v>
      </c>
      <c r="X52" s="14">
        <f t="shared" si="11"/>
        <v>-1.9785591766723902</v>
      </c>
      <c r="Y52" s="10" t="str">
        <f t="shared" si="9"/>
        <v>FAIL</v>
      </c>
      <c r="Z52" s="10">
        <f t="shared" si="12"/>
        <v>145</v>
      </c>
    </row>
    <row r="53" spans="1:26" ht="15.5" x14ac:dyDescent="0.35">
      <c r="A53" s="10">
        <v>55</v>
      </c>
      <c r="B53" s="4">
        <v>3122225002046</v>
      </c>
      <c r="C53" s="1" t="s">
        <v>63</v>
      </c>
      <c r="D53" s="3">
        <f>IF('Result Data'!D52="O",10,IF('Result Data'!D52="A+",9,IF('Result Data'!D52="A",8,IF('Result Data'!D52="B+",7,IF('Result Data'!D52="B",6,IF('Result Data'!D52="RA",0,IF('Result Data'!D52="SA",0,IF('Result Data'!D52="W",0,0))))))))+IF('Result Data'!D52="AB",0,IF('Result Data'!D52="WH",0))</f>
        <v>8</v>
      </c>
      <c r="E53" s="3">
        <f>IF('Result Data'!E52="O",10,IF('Result Data'!E52="A+",9,IF('Result Data'!E52="A",8,IF('Result Data'!E52="B+",7,IF('Result Data'!E52="B",6,IF('Result Data'!E52="RA",0,IF('Result Data'!E52="SA",0,IF('Result Data'!E52="W",0,0))))))))+IF('Result Data'!E52="AB",0,IF('Result Data'!E52="WH",0))</f>
        <v>8</v>
      </c>
      <c r="F53" s="3">
        <f>IF('Result Data'!F52="O",10,IF('Result Data'!F52="A+",9,IF('Result Data'!F52="A",8,IF('Result Data'!F52="B+",7,IF('Result Data'!F52="B",6,IF('Result Data'!F52="RA",0,IF('Result Data'!F52="SA",0,IF('Result Data'!F52="W",0,0))))))))+IF('Result Data'!F52="AB",0,IF('Result Data'!F52="WH",0))</f>
        <v>8</v>
      </c>
      <c r="G53" s="3">
        <f>IF('Result Data'!G52="O",10,IF('Result Data'!G52="A+",9,IF('Result Data'!G52="A",8,IF('Result Data'!G52="B+",7,IF('Result Data'!G52="B",6,IF('Result Data'!G52="RA",0,IF('Result Data'!G52="SA",0,IF('Result Data'!G52="W",0,0))))))))+IF('Result Data'!G52="AB",0,IF('Result Data'!G52="WH",0))</f>
        <v>8</v>
      </c>
      <c r="H53" s="3">
        <f>IF('Result Data'!H52="O",10,IF('Result Data'!H52="A+",9,IF('Result Data'!H52="A",8,IF('Result Data'!H52="B+",7,IF('Result Data'!H52="B",6,IF('Result Data'!H52="RA",0,IF('Result Data'!H52="SA",0,IF('Result Data'!H52="W",0,0))))))))+IF('Result Data'!H52="AB",0,IF('Result Data'!H52="WH",0))</f>
        <v>10</v>
      </c>
      <c r="I53" s="3">
        <f>IF('Result Data'!I52="O",10,IF('Result Data'!I52="A+",9,IF('Result Data'!I52="A",8,IF('Result Data'!I52="B+",7,IF('Result Data'!I52="B",6,IF('Result Data'!I52="RA",0,IF('Result Data'!I52="SA",0,IF('Result Data'!I52="W",0,0))))))))+IF('Result Data'!I52="AB",0,IF('Result Data'!I52="WH",0))</f>
        <v>10</v>
      </c>
      <c r="J53" s="3">
        <f>IF('Result Data'!J52="O",10,IF('Result Data'!J52="A+",9,IF('Result Data'!J52="A",8,IF('Result Data'!J52="B+",7,IF('Result Data'!J52="B",6,IF('Result Data'!J52="RA",0,IF('Result Data'!J52="SA",0,IF('Result Data'!J52="W",0,0))))))))+IF('Result Data'!J52="AB",0,IF('Result Data'!J52="WH",0))</f>
        <v>0</v>
      </c>
      <c r="K53" s="3">
        <f>IF('Result Data'!K52="O",10,IF('Result Data'!K52="A+",9,IF('Result Data'!K52="A",8,IF('Result Data'!K52="B+",7,IF('Result Data'!K52="B",6,IF('Result Data'!K52="RA",0,IF('Result Data'!K52="SA",0,IF('Result Data'!K52="W",0,0))))))))+IF('Result Data'!K52="AB",0,IF('Result Data'!K52="WH",0))</f>
        <v>8</v>
      </c>
      <c r="L53" s="10">
        <f t="shared" si="0"/>
        <v>2</v>
      </c>
      <c r="M53" s="10">
        <f t="shared" si="1"/>
        <v>0</v>
      </c>
      <c r="N53" s="10">
        <f t="shared" si="2"/>
        <v>5</v>
      </c>
      <c r="O53" s="10">
        <f t="shared" si="3"/>
        <v>0</v>
      </c>
      <c r="P53" s="10">
        <f t="shared" si="4"/>
        <v>0</v>
      </c>
      <c r="Q53" s="10">
        <f t="shared" si="5"/>
        <v>0</v>
      </c>
      <c r="R53" s="10">
        <f>COUNTIF('Result Data'!D52:K52,"=U")</f>
        <v>1</v>
      </c>
      <c r="S53" s="10">
        <f>COUNTIF('Result Data'!D52:K52,"=AB")</f>
        <v>0</v>
      </c>
      <c r="T53" s="10">
        <f>COUNTIF('Result Data'!D52:K52,"=WH")</f>
        <v>0</v>
      </c>
      <c r="U53" s="13">
        <v>22</v>
      </c>
      <c r="V53" s="10">
        <f t="shared" si="6"/>
        <v>150</v>
      </c>
      <c r="W53" s="14">
        <f t="shared" si="7"/>
        <v>6.8181818181818183</v>
      </c>
      <c r="X53" s="14">
        <f t="shared" si="11"/>
        <v>-0.8876500857632994</v>
      </c>
      <c r="Y53" s="10" t="str">
        <f t="shared" si="9"/>
        <v>FAIL</v>
      </c>
      <c r="Z53" s="10">
        <f t="shared" si="12"/>
        <v>130</v>
      </c>
    </row>
    <row r="54" spans="1:26" ht="15.5" x14ac:dyDescent="0.35">
      <c r="A54" s="10">
        <v>56</v>
      </c>
      <c r="B54" s="4">
        <v>3122225002047</v>
      </c>
      <c r="C54" s="1" t="s">
        <v>64</v>
      </c>
      <c r="D54" s="3">
        <f>IF('Result Data'!D53="O",10,IF('Result Data'!D53="A+",9,IF('Result Data'!D53="A",8,IF('Result Data'!D53="B+",7,IF('Result Data'!D53="B",6,IF('Result Data'!D53="RA",0,IF('Result Data'!D53="SA",0,IF('Result Data'!D53="W",0,0))))))))+IF('Result Data'!D53="AB",0,IF('Result Data'!D53="WH",0))</f>
        <v>7</v>
      </c>
      <c r="E54" s="3">
        <f>IF('Result Data'!E53="O",10,IF('Result Data'!E53="A+",9,IF('Result Data'!E53="A",8,IF('Result Data'!E53="B+",7,IF('Result Data'!E53="B",6,IF('Result Data'!E53="RA",0,IF('Result Data'!E53="SA",0,IF('Result Data'!E53="W",0,0))))))))+IF('Result Data'!E53="AB",0,IF('Result Data'!E53="WH",0))</f>
        <v>8</v>
      </c>
      <c r="F54" s="3">
        <f>IF('Result Data'!F53="O",10,IF('Result Data'!F53="A+",9,IF('Result Data'!F53="A",8,IF('Result Data'!F53="B+",7,IF('Result Data'!F53="B",6,IF('Result Data'!F53="RA",0,IF('Result Data'!F53="SA",0,IF('Result Data'!F53="W",0,0))))))))+IF('Result Data'!F53="AB",0,IF('Result Data'!F53="WH",0))</f>
        <v>7</v>
      </c>
      <c r="G54" s="3">
        <f>IF('Result Data'!G53="O",10,IF('Result Data'!G53="A+",9,IF('Result Data'!G53="A",8,IF('Result Data'!G53="B+",7,IF('Result Data'!G53="B",6,IF('Result Data'!G53="RA",0,IF('Result Data'!G53="SA",0,IF('Result Data'!G53="W",0,0))))))))+IF('Result Data'!G53="AB",0,IF('Result Data'!G53="WH",0))</f>
        <v>9</v>
      </c>
      <c r="H54" s="3">
        <f>IF('Result Data'!H53="O",10,IF('Result Data'!H53="A+",9,IF('Result Data'!H53="A",8,IF('Result Data'!H53="B+",7,IF('Result Data'!H53="B",6,IF('Result Data'!H53="RA",0,IF('Result Data'!H53="SA",0,IF('Result Data'!H53="W",0,0))))))))+IF('Result Data'!H53="AB",0,IF('Result Data'!H53="WH",0))</f>
        <v>9</v>
      </c>
      <c r="I54" s="3">
        <f>IF('Result Data'!I53="O",10,IF('Result Data'!I53="A+",9,IF('Result Data'!I53="A",8,IF('Result Data'!I53="B+",7,IF('Result Data'!I53="B",6,IF('Result Data'!I53="RA",0,IF('Result Data'!I53="SA",0,IF('Result Data'!I53="W",0,0))))))))+IF('Result Data'!I53="AB",0,IF('Result Data'!I53="WH",0))</f>
        <v>10</v>
      </c>
      <c r="J54" s="3">
        <f>IF('Result Data'!J53="O",10,IF('Result Data'!J53="A+",9,IF('Result Data'!J53="A",8,IF('Result Data'!J53="B+",7,IF('Result Data'!J53="B",6,IF('Result Data'!J53="RA",0,IF('Result Data'!J53="SA",0,IF('Result Data'!J53="W",0,0))))))))+IF('Result Data'!J53="AB",0,IF('Result Data'!J53="WH",0))</f>
        <v>8</v>
      </c>
      <c r="K54" s="3">
        <f>IF('Result Data'!K53="O",10,IF('Result Data'!K53="A+",9,IF('Result Data'!K53="A",8,IF('Result Data'!K53="B+",7,IF('Result Data'!K53="B",6,IF('Result Data'!K53="RA",0,IF('Result Data'!K53="SA",0,IF('Result Data'!K53="W",0,0))))))))+IF('Result Data'!K53="AB",0,IF('Result Data'!K53="WH",0))</f>
        <v>9</v>
      </c>
      <c r="L54" s="10">
        <f t="shared" si="0"/>
        <v>1</v>
      </c>
      <c r="M54" s="10">
        <f t="shared" si="1"/>
        <v>3</v>
      </c>
      <c r="N54" s="10">
        <f t="shared" si="2"/>
        <v>2</v>
      </c>
      <c r="O54" s="10">
        <f t="shared" si="3"/>
        <v>2</v>
      </c>
      <c r="P54" s="10">
        <f t="shared" si="4"/>
        <v>0</v>
      </c>
      <c r="Q54" s="10">
        <f t="shared" si="5"/>
        <v>0</v>
      </c>
      <c r="R54" s="10">
        <f>COUNTIF('Result Data'!D53:K53,"=U")</f>
        <v>0</v>
      </c>
      <c r="S54" s="10">
        <f>COUNTIF('Result Data'!D53:K53,"=AB")</f>
        <v>0</v>
      </c>
      <c r="T54" s="10">
        <f>COUNTIF('Result Data'!D53:K53,"=WH")</f>
        <v>0</v>
      </c>
      <c r="U54" s="13">
        <v>22</v>
      </c>
      <c r="V54" s="10">
        <f t="shared" si="6"/>
        <v>180.5</v>
      </c>
      <c r="W54" s="14">
        <f t="shared" si="7"/>
        <v>8.204545454545455</v>
      </c>
      <c r="X54" s="14">
        <f t="shared" si="11"/>
        <v>0.49871355060033729</v>
      </c>
      <c r="Y54" s="10" t="str">
        <f t="shared" si="9"/>
        <v>PASS</v>
      </c>
      <c r="Z54" s="10">
        <f t="shared" si="12"/>
        <v>71</v>
      </c>
    </row>
    <row r="55" spans="1:26" ht="15.5" x14ac:dyDescent="0.35">
      <c r="A55" s="10">
        <v>57</v>
      </c>
      <c r="B55" s="4">
        <v>3122225002048</v>
      </c>
      <c r="C55" s="1" t="s">
        <v>65</v>
      </c>
      <c r="D55" s="3">
        <f>IF('Result Data'!D54="O",10,IF('Result Data'!D54="A+",9,IF('Result Data'!D54="A",8,IF('Result Data'!D54="B+",7,IF('Result Data'!D54="B",6,IF('Result Data'!D54="RA",0,IF('Result Data'!D54="SA",0,IF('Result Data'!D54="W",0,0))))))))+IF('Result Data'!D54="AB",0,IF('Result Data'!D54="WH",0))</f>
        <v>10</v>
      </c>
      <c r="E55" s="3">
        <f>IF('Result Data'!E54="O",10,IF('Result Data'!E54="A+",9,IF('Result Data'!E54="A",8,IF('Result Data'!E54="B+",7,IF('Result Data'!E54="B",6,IF('Result Data'!E54="RA",0,IF('Result Data'!E54="SA",0,IF('Result Data'!E54="W",0,0))))))))+IF('Result Data'!E54="AB",0,IF('Result Data'!E54="WH",0))</f>
        <v>8</v>
      </c>
      <c r="F55" s="3">
        <f>IF('Result Data'!F54="O",10,IF('Result Data'!F54="A+",9,IF('Result Data'!F54="A",8,IF('Result Data'!F54="B+",7,IF('Result Data'!F54="B",6,IF('Result Data'!F54="RA",0,IF('Result Data'!F54="SA",0,IF('Result Data'!F54="W",0,0))))))))+IF('Result Data'!F54="AB",0,IF('Result Data'!F54="WH",0))</f>
        <v>8</v>
      </c>
      <c r="G55" s="3">
        <f>IF('Result Data'!G54="O",10,IF('Result Data'!G54="A+",9,IF('Result Data'!G54="A",8,IF('Result Data'!G54="B+",7,IF('Result Data'!G54="B",6,IF('Result Data'!G54="RA",0,IF('Result Data'!G54="SA",0,IF('Result Data'!G54="W",0,0))))))))+IF('Result Data'!G54="AB",0,IF('Result Data'!G54="WH",0))</f>
        <v>9</v>
      </c>
      <c r="H55" s="3">
        <f>IF('Result Data'!H54="O",10,IF('Result Data'!H54="A+",9,IF('Result Data'!H54="A",8,IF('Result Data'!H54="B+",7,IF('Result Data'!H54="B",6,IF('Result Data'!H54="RA",0,IF('Result Data'!H54="SA",0,IF('Result Data'!H54="W",0,0))))))))+IF('Result Data'!H54="AB",0,IF('Result Data'!H54="WH",0))</f>
        <v>10</v>
      </c>
      <c r="I55" s="3">
        <f>IF('Result Data'!I54="O",10,IF('Result Data'!I54="A+",9,IF('Result Data'!I54="A",8,IF('Result Data'!I54="B+",7,IF('Result Data'!I54="B",6,IF('Result Data'!I54="RA",0,IF('Result Data'!I54="SA",0,IF('Result Data'!I54="W",0,0))))))))+IF('Result Data'!I54="AB",0,IF('Result Data'!I54="WH",0))</f>
        <v>10</v>
      </c>
      <c r="J55" s="3">
        <f>IF('Result Data'!J54="O",10,IF('Result Data'!J54="A+",9,IF('Result Data'!J54="A",8,IF('Result Data'!J54="B+",7,IF('Result Data'!J54="B",6,IF('Result Data'!J54="RA",0,IF('Result Data'!J54="SA",0,IF('Result Data'!J54="W",0,0))))))))+IF('Result Data'!J54="AB",0,IF('Result Data'!J54="WH",0))</f>
        <v>9</v>
      </c>
      <c r="K55" s="3">
        <f>IF('Result Data'!K54="O",10,IF('Result Data'!K54="A+",9,IF('Result Data'!K54="A",8,IF('Result Data'!K54="B+",7,IF('Result Data'!K54="B",6,IF('Result Data'!K54="RA",0,IF('Result Data'!K54="SA",0,IF('Result Data'!K54="W",0,0))))))))+IF('Result Data'!K54="AB",0,IF('Result Data'!K54="WH",0))</f>
        <v>8</v>
      </c>
      <c r="L55" s="10">
        <f t="shared" si="0"/>
        <v>3</v>
      </c>
      <c r="M55" s="10">
        <f t="shared" si="1"/>
        <v>2</v>
      </c>
      <c r="N55" s="10">
        <f t="shared" si="2"/>
        <v>3</v>
      </c>
      <c r="O55" s="10">
        <f t="shared" si="3"/>
        <v>0</v>
      </c>
      <c r="P55" s="10">
        <f t="shared" si="4"/>
        <v>0</v>
      </c>
      <c r="Q55" s="10">
        <f t="shared" si="5"/>
        <v>0</v>
      </c>
      <c r="R55" s="10">
        <f>COUNTIF('Result Data'!D54:K54,"=U")</f>
        <v>0</v>
      </c>
      <c r="S55" s="10">
        <f>COUNTIF('Result Data'!D54:K54,"=AB")</f>
        <v>0</v>
      </c>
      <c r="T55" s="10">
        <f>COUNTIF('Result Data'!D54:K54,"=WH")</f>
        <v>0</v>
      </c>
      <c r="U55" s="13">
        <v>22</v>
      </c>
      <c r="V55" s="10">
        <f t="shared" si="6"/>
        <v>195</v>
      </c>
      <c r="W55" s="14">
        <f t="shared" si="7"/>
        <v>8.8636363636363633</v>
      </c>
      <c r="X55" s="14">
        <f t="shared" si="11"/>
        <v>1.1578044596912456</v>
      </c>
      <c r="Y55" s="10" t="str">
        <f t="shared" si="9"/>
        <v>PASS</v>
      </c>
      <c r="Z55" s="10">
        <f t="shared" si="12"/>
        <v>12</v>
      </c>
    </row>
    <row r="56" spans="1:26" ht="15.5" x14ac:dyDescent="0.35">
      <c r="A56" s="10">
        <v>58</v>
      </c>
      <c r="B56" s="4">
        <v>3122225002049</v>
      </c>
      <c r="C56" s="1" t="s">
        <v>66</v>
      </c>
      <c r="D56" s="3">
        <f>IF('Result Data'!D55="O",10,IF('Result Data'!D55="A+",9,IF('Result Data'!D55="A",8,IF('Result Data'!D55="B+",7,IF('Result Data'!D55="B",6,IF('Result Data'!D55="RA",0,IF('Result Data'!D55="SA",0,IF('Result Data'!D55="W",0,0))))))))+IF('Result Data'!D55="AB",0,IF('Result Data'!D55="WH",0))</f>
        <v>8</v>
      </c>
      <c r="E56" s="3">
        <f>IF('Result Data'!E55="O",10,IF('Result Data'!E55="A+",9,IF('Result Data'!E55="A",8,IF('Result Data'!E55="B+",7,IF('Result Data'!E55="B",6,IF('Result Data'!E55="RA",0,IF('Result Data'!E55="SA",0,IF('Result Data'!E55="W",0,0))))))))+IF('Result Data'!E55="AB",0,IF('Result Data'!E55="WH",0))</f>
        <v>8</v>
      </c>
      <c r="F56" s="3">
        <f>IF('Result Data'!F55="O",10,IF('Result Data'!F55="A+",9,IF('Result Data'!F55="A",8,IF('Result Data'!F55="B+",7,IF('Result Data'!F55="B",6,IF('Result Data'!F55="RA",0,IF('Result Data'!F55="SA",0,IF('Result Data'!F55="W",0,0))))))))+IF('Result Data'!F55="AB",0,IF('Result Data'!F55="WH",0))</f>
        <v>8</v>
      </c>
      <c r="G56" s="3">
        <f>IF('Result Data'!G55="O",10,IF('Result Data'!G55="A+",9,IF('Result Data'!G55="A",8,IF('Result Data'!G55="B+",7,IF('Result Data'!G55="B",6,IF('Result Data'!G55="RA",0,IF('Result Data'!G55="SA",0,IF('Result Data'!G55="W",0,0))))))))+IF('Result Data'!G55="AB",0,IF('Result Data'!G55="WH",0))</f>
        <v>9</v>
      </c>
      <c r="H56" s="3">
        <f>IF('Result Data'!H55="O",10,IF('Result Data'!H55="A+",9,IF('Result Data'!H55="A",8,IF('Result Data'!H55="B+",7,IF('Result Data'!H55="B",6,IF('Result Data'!H55="RA",0,IF('Result Data'!H55="SA",0,IF('Result Data'!H55="W",0,0))))))))+IF('Result Data'!H55="AB",0,IF('Result Data'!H55="WH",0))</f>
        <v>9</v>
      </c>
      <c r="I56" s="3">
        <f>IF('Result Data'!I55="O",10,IF('Result Data'!I55="A+",9,IF('Result Data'!I55="A",8,IF('Result Data'!I55="B+",7,IF('Result Data'!I55="B",6,IF('Result Data'!I55="RA",0,IF('Result Data'!I55="SA",0,IF('Result Data'!I55="W",0,0))))))))+IF('Result Data'!I55="AB",0,IF('Result Data'!I55="WH",0))</f>
        <v>10</v>
      </c>
      <c r="J56" s="3">
        <f>IF('Result Data'!J55="O",10,IF('Result Data'!J55="A+",9,IF('Result Data'!J55="A",8,IF('Result Data'!J55="B+",7,IF('Result Data'!J55="B",6,IF('Result Data'!J55="RA",0,IF('Result Data'!J55="SA",0,IF('Result Data'!J55="W",0,0))))))))+IF('Result Data'!J55="AB",0,IF('Result Data'!J55="WH",0))</f>
        <v>7</v>
      </c>
      <c r="K56" s="3">
        <f>IF('Result Data'!K55="O",10,IF('Result Data'!K55="A+",9,IF('Result Data'!K55="A",8,IF('Result Data'!K55="B+",7,IF('Result Data'!K55="B",6,IF('Result Data'!K55="RA",0,IF('Result Data'!K55="SA",0,IF('Result Data'!K55="W",0,0))))))))+IF('Result Data'!K55="AB",0,IF('Result Data'!K55="WH",0))</f>
        <v>7</v>
      </c>
      <c r="L56" s="10">
        <f t="shared" si="0"/>
        <v>1</v>
      </c>
      <c r="M56" s="10">
        <f t="shared" si="1"/>
        <v>2</v>
      </c>
      <c r="N56" s="10">
        <f t="shared" si="2"/>
        <v>3</v>
      </c>
      <c r="O56" s="10">
        <f t="shared" si="3"/>
        <v>2</v>
      </c>
      <c r="P56" s="10">
        <f t="shared" si="4"/>
        <v>0</v>
      </c>
      <c r="Q56" s="10">
        <f t="shared" si="5"/>
        <v>0</v>
      </c>
      <c r="R56" s="10">
        <f>COUNTIF('Result Data'!D55:K55,"=U")</f>
        <v>0</v>
      </c>
      <c r="S56" s="10">
        <f>COUNTIF('Result Data'!D55:K55,"=AB")</f>
        <v>0</v>
      </c>
      <c r="T56" s="10">
        <f>COUNTIF('Result Data'!D55:K55,"=WH")</f>
        <v>0</v>
      </c>
      <c r="U56" s="13">
        <v>22</v>
      </c>
      <c r="V56" s="10">
        <f t="shared" si="6"/>
        <v>176.5</v>
      </c>
      <c r="W56" s="14">
        <f t="shared" si="7"/>
        <v>8.0227272727272734</v>
      </c>
      <c r="X56" s="14">
        <f t="shared" si="11"/>
        <v>0.31689536878215563</v>
      </c>
      <c r="Y56" s="10" t="str">
        <f t="shared" si="9"/>
        <v>PASS</v>
      </c>
      <c r="Z56" s="10">
        <f t="shared" si="12"/>
        <v>92</v>
      </c>
    </row>
    <row r="57" spans="1:26" ht="15.5" x14ac:dyDescent="0.35">
      <c r="A57" s="10">
        <v>59</v>
      </c>
      <c r="B57" s="4">
        <v>3122225002050</v>
      </c>
      <c r="C57" s="1" t="s">
        <v>67</v>
      </c>
      <c r="D57" s="3">
        <f>IF('Result Data'!D56="O",10,IF('Result Data'!D56="A+",9,IF('Result Data'!D56="A",8,IF('Result Data'!D56="B+",7,IF('Result Data'!D56="B",6,IF('Result Data'!D56="RA",0,IF('Result Data'!D56="SA",0,IF('Result Data'!D56="W",0,0))))))))+IF('Result Data'!D56="AB",0,IF('Result Data'!D56="WH",0))</f>
        <v>8</v>
      </c>
      <c r="E57" s="3">
        <f>IF('Result Data'!E56="O",10,IF('Result Data'!E56="A+",9,IF('Result Data'!E56="A",8,IF('Result Data'!E56="B+",7,IF('Result Data'!E56="B",6,IF('Result Data'!E56="RA",0,IF('Result Data'!E56="SA",0,IF('Result Data'!E56="W",0,0))))))))+IF('Result Data'!E56="AB",0,IF('Result Data'!E56="WH",0))</f>
        <v>8</v>
      </c>
      <c r="F57" s="3">
        <f>IF('Result Data'!F56="O",10,IF('Result Data'!F56="A+",9,IF('Result Data'!F56="A",8,IF('Result Data'!F56="B+",7,IF('Result Data'!F56="B",6,IF('Result Data'!F56="RA",0,IF('Result Data'!F56="SA",0,IF('Result Data'!F56="W",0,0))))))))+IF('Result Data'!F56="AB",0,IF('Result Data'!F56="WH",0))</f>
        <v>8</v>
      </c>
      <c r="G57" s="3">
        <f>IF('Result Data'!G56="O",10,IF('Result Data'!G56="A+",9,IF('Result Data'!G56="A",8,IF('Result Data'!G56="B+",7,IF('Result Data'!G56="B",6,IF('Result Data'!G56="RA",0,IF('Result Data'!G56="SA",0,IF('Result Data'!G56="W",0,0))))))))+IF('Result Data'!G56="AB",0,IF('Result Data'!G56="WH",0))</f>
        <v>8</v>
      </c>
      <c r="H57" s="3">
        <f>IF('Result Data'!H56="O",10,IF('Result Data'!H56="A+",9,IF('Result Data'!H56="A",8,IF('Result Data'!H56="B+",7,IF('Result Data'!H56="B",6,IF('Result Data'!H56="RA",0,IF('Result Data'!H56="SA",0,IF('Result Data'!H56="W",0,0))))))))+IF('Result Data'!H56="AB",0,IF('Result Data'!H56="WH",0))</f>
        <v>9</v>
      </c>
      <c r="I57" s="3">
        <f>IF('Result Data'!I56="O",10,IF('Result Data'!I56="A+",9,IF('Result Data'!I56="A",8,IF('Result Data'!I56="B+",7,IF('Result Data'!I56="B",6,IF('Result Data'!I56="RA",0,IF('Result Data'!I56="SA",0,IF('Result Data'!I56="W",0,0))))))))+IF('Result Data'!I56="AB",0,IF('Result Data'!I56="WH",0))</f>
        <v>10</v>
      </c>
      <c r="J57" s="3">
        <f>IF('Result Data'!J56="O",10,IF('Result Data'!J56="A+",9,IF('Result Data'!J56="A",8,IF('Result Data'!J56="B+",7,IF('Result Data'!J56="B",6,IF('Result Data'!J56="RA",0,IF('Result Data'!J56="SA",0,IF('Result Data'!J56="W",0,0))))))))+IF('Result Data'!J56="AB",0,IF('Result Data'!J56="WH",0))</f>
        <v>8</v>
      </c>
      <c r="K57" s="3">
        <f>IF('Result Data'!K56="O",10,IF('Result Data'!K56="A+",9,IF('Result Data'!K56="A",8,IF('Result Data'!K56="B+",7,IF('Result Data'!K56="B",6,IF('Result Data'!K56="RA",0,IF('Result Data'!K56="SA",0,IF('Result Data'!K56="W",0,0))))))))+IF('Result Data'!K56="AB",0,IF('Result Data'!K56="WH",0))</f>
        <v>8</v>
      </c>
      <c r="L57" s="10">
        <f t="shared" si="0"/>
        <v>1</v>
      </c>
      <c r="M57" s="10">
        <f t="shared" si="1"/>
        <v>1</v>
      </c>
      <c r="N57" s="10">
        <f t="shared" si="2"/>
        <v>6</v>
      </c>
      <c r="O57" s="10">
        <f t="shared" si="3"/>
        <v>0</v>
      </c>
      <c r="P57" s="10">
        <f t="shared" si="4"/>
        <v>0</v>
      </c>
      <c r="Q57" s="10">
        <f t="shared" si="5"/>
        <v>0</v>
      </c>
      <c r="R57" s="10">
        <f>COUNTIF('Result Data'!D56:K56,"=U")</f>
        <v>0</v>
      </c>
      <c r="S57" s="10">
        <f>COUNTIF('Result Data'!D56:K56,"=AB")</f>
        <v>0</v>
      </c>
      <c r="T57" s="10">
        <f>COUNTIF('Result Data'!D56:K56,"=WH")</f>
        <v>0</v>
      </c>
      <c r="U57" s="13">
        <v>22</v>
      </c>
      <c r="V57" s="10">
        <f t="shared" si="6"/>
        <v>180.5</v>
      </c>
      <c r="W57" s="14">
        <f t="shared" si="7"/>
        <v>8.204545454545455</v>
      </c>
      <c r="X57" s="14">
        <f t="shared" si="11"/>
        <v>0.49871355060033729</v>
      </c>
      <c r="Y57" s="10" t="str">
        <f t="shared" si="9"/>
        <v>PASS</v>
      </c>
      <c r="Z57" s="10">
        <f t="shared" si="12"/>
        <v>71</v>
      </c>
    </row>
    <row r="58" spans="1:26" ht="15.5" x14ac:dyDescent="0.35">
      <c r="A58" s="10">
        <v>60</v>
      </c>
      <c r="B58" s="4">
        <v>3122225002051</v>
      </c>
      <c r="C58" s="1" t="s">
        <v>68</v>
      </c>
      <c r="D58" s="3">
        <f>IF('Result Data'!D57="O",10,IF('Result Data'!D57="A+",9,IF('Result Data'!D57="A",8,IF('Result Data'!D57="B+",7,IF('Result Data'!D57="B",6,IF('Result Data'!D57="RA",0,IF('Result Data'!D57="SA",0,IF('Result Data'!D57="W",0,0))))))))+IF('Result Data'!D57="AB",0,IF('Result Data'!D57="WH",0))</f>
        <v>8</v>
      </c>
      <c r="E58" s="3">
        <f>IF('Result Data'!E57="O",10,IF('Result Data'!E57="A+",9,IF('Result Data'!E57="A",8,IF('Result Data'!E57="B+",7,IF('Result Data'!E57="B",6,IF('Result Data'!E57="RA",0,IF('Result Data'!E57="SA",0,IF('Result Data'!E57="W",0,0))))))))+IF('Result Data'!E57="AB",0,IF('Result Data'!E57="WH",0))</f>
        <v>8</v>
      </c>
      <c r="F58" s="3">
        <f>IF('Result Data'!F57="O",10,IF('Result Data'!F57="A+",9,IF('Result Data'!F57="A",8,IF('Result Data'!F57="B+",7,IF('Result Data'!F57="B",6,IF('Result Data'!F57="RA",0,IF('Result Data'!F57="SA",0,IF('Result Data'!F57="W",0,0))))))))+IF('Result Data'!F57="AB",0,IF('Result Data'!F57="WH",0))</f>
        <v>6</v>
      </c>
      <c r="G58" s="3">
        <f>IF('Result Data'!G57="O",10,IF('Result Data'!G57="A+",9,IF('Result Data'!G57="A",8,IF('Result Data'!G57="B+",7,IF('Result Data'!G57="B",6,IF('Result Data'!G57="RA",0,IF('Result Data'!G57="SA",0,IF('Result Data'!G57="W",0,0))))))))+IF('Result Data'!G57="AB",0,IF('Result Data'!G57="WH",0))</f>
        <v>9</v>
      </c>
      <c r="H58" s="3">
        <f>IF('Result Data'!H57="O",10,IF('Result Data'!H57="A+",9,IF('Result Data'!H57="A",8,IF('Result Data'!H57="B+",7,IF('Result Data'!H57="B",6,IF('Result Data'!H57="RA",0,IF('Result Data'!H57="SA",0,IF('Result Data'!H57="W",0,0))))))))+IF('Result Data'!H57="AB",0,IF('Result Data'!H57="WH",0))</f>
        <v>10</v>
      </c>
      <c r="I58" s="3">
        <f>IF('Result Data'!I57="O",10,IF('Result Data'!I57="A+",9,IF('Result Data'!I57="A",8,IF('Result Data'!I57="B+",7,IF('Result Data'!I57="B",6,IF('Result Data'!I57="RA",0,IF('Result Data'!I57="SA",0,IF('Result Data'!I57="W",0,0))))))))+IF('Result Data'!I57="AB",0,IF('Result Data'!I57="WH",0))</f>
        <v>10</v>
      </c>
      <c r="J58" s="3">
        <f>IF('Result Data'!J57="O",10,IF('Result Data'!J57="A+",9,IF('Result Data'!J57="A",8,IF('Result Data'!J57="B+",7,IF('Result Data'!J57="B",6,IF('Result Data'!J57="RA",0,IF('Result Data'!J57="SA",0,IF('Result Data'!J57="W",0,0))))))))+IF('Result Data'!J57="AB",0,IF('Result Data'!J57="WH",0))</f>
        <v>8</v>
      </c>
      <c r="K58" s="3">
        <f>IF('Result Data'!K57="O",10,IF('Result Data'!K57="A+",9,IF('Result Data'!K57="A",8,IF('Result Data'!K57="B+",7,IF('Result Data'!K57="B",6,IF('Result Data'!K57="RA",0,IF('Result Data'!K57="SA",0,IF('Result Data'!K57="W",0,0))))))))+IF('Result Data'!K57="AB",0,IF('Result Data'!K57="WH",0))</f>
        <v>8</v>
      </c>
      <c r="L58" s="10">
        <f t="shared" si="0"/>
        <v>2</v>
      </c>
      <c r="M58" s="10">
        <f t="shared" si="1"/>
        <v>1</v>
      </c>
      <c r="N58" s="10">
        <f t="shared" si="2"/>
        <v>4</v>
      </c>
      <c r="O58" s="10">
        <f t="shared" si="3"/>
        <v>0</v>
      </c>
      <c r="P58" s="10">
        <f t="shared" si="4"/>
        <v>1</v>
      </c>
      <c r="Q58" s="10">
        <f t="shared" si="5"/>
        <v>0</v>
      </c>
      <c r="R58" s="10">
        <f>COUNTIF('Result Data'!D57:K57,"=U")</f>
        <v>0</v>
      </c>
      <c r="S58" s="10">
        <f>COUNTIF('Result Data'!D57:K57,"=AB")</f>
        <v>0</v>
      </c>
      <c r="T58" s="10">
        <f>COUNTIF('Result Data'!D57:K57,"=WH")</f>
        <v>0</v>
      </c>
      <c r="U58" s="13">
        <v>22</v>
      </c>
      <c r="V58" s="10">
        <f t="shared" si="6"/>
        <v>179</v>
      </c>
      <c r="W58" s="14">
        <f t="shared" si="7"/>
        <v>8.1363636363636367</v>
      </c>
      <c r="X58" s="14">
        <f t="shared" si="11"/>
        <v>0.43053173241851894</v>
      </c>
      <c r="Y58" s="10" t="str">
        <f t="shared" si="9"/>
        <v>PASS</v>
      </c>
      <c r="Z58" s="10">
        <f t="shared" si="12"/>
        <v>80</v>
      </c>
    </row>
    <row r="59" spans="1:26" ht="15.5" x14ac:dyDescent="0.35">
      <c r="A59" s="10">
        <v>61</v>
      </c>
      <c r="B59" s="4">
        <v>3122225002052</v>
      </c>
      <c r="C59" s="1" t="s">
        <v>69</v>
      </c>
      <c r="D59" s="3">
        <f>IF('Result Data'!D58="O",10,IF('Result Data'!D58="A+",9,IF('Result Data'!D58="A",8,IF('Result Data'!D58="B+",7,IF('Result Data'!D58="B",6,IF('Result Data'!D58="RA",0,IF('Result Data'!D58="SA",0,IF('Result Data'!D58="W",0,0))))))))+IF('Result Data'!D58="AB",0,IF('Result Data'!D58="WH",0))</f>
        <v>8</v>
      </c>
      <c r="E59" s="3">
        <f>IF('Result Data'!E58="O",10,IF('Result Data'!E58="A+",9,IF('Result Data'!E58="A",8,IF('Result Data'!E58="B+",7,IF('Result Data'!E58="B",6,IF('Result Data'!E58="RA",0,IF('Result Data'!E58="SA",0,IF('Result Data'!E58="W",0,0))))))))+IF('Result Data'!E58="AB",0,IF('Result Data'!E58="WH",0))</f>
        <v>8</v>
      </c>
      <c r="F59" s="3">
        <f>IF('Result Data'!F58="O",10,IF('Result Data'!F58="A+",9,IF('Result Data'!F58="A",8,IF('Result Data'!F58="B+",7,IF('Result Data'!F58="B",6,IF('Result Data'!F58="RA",0,IF('Result Data'!F58="SA",0,IF('Result Data'!F58="W",0,0))))))))+IF('Result Data'!F58="AB",0,IF('Result Data'!F58="WH",0))</f>
        <v>8</v>
      </c>
      <c r="G59" s="3">
        <f>IF('Result Data'!G58="O",10,IF('Result Data'!G58="A+",9,IF('Result Data'!G58="A",8,IF('Result Data'!G58="B+",7,IF('Result Data'!G58="B",6,IF('Result Data'!G58="RA",0,IF('Result Data'!G58="SA",0,IF('Result Data'!G58="W",0,0))))))))+IF('Result Data'!G58="AB",0,IF('Result Data'!G58="WH",0))</f>
        <v>8</v>
      </c>
      <c r="H59" s="3">
        <f>IF('Result Data'!H58="O",10,IF('Result Data'!H58="A+",9,IF('Result Data'!H58="A",8,IF('Result Data'!H58="B+",7,IF('Result Data'!H58="B",6,IF('Result Data'!H58="RA",0,IF('Result Data'!H58="SA",0,IF('Result Data'!H58="W",0,0))))))))+IF('Result Data'!H58="AB",0,IF('Result Data'!H58="WH",0))</f>
        <v>10</v>
      </c>
      <c r="I59" s="3">
        <f>IF('Result Data'!I58="O",10,IF('Result Data'!I58="A+",9,IF('Result Data'!I58="A",8,IF('Result Data'!I58="B+",7,IF('Result Data'!I58="B",6,IF('Result Data'!I58="RA",0,IF('Result Data'!I58="SA",0,IF('Result Data'!I58="W",0,0))))))))+IF('Result Data'!I58="AB",0,IF('Result Data'!I58="WH",0))</f>
        <v>10</v>
      </c>
      <c r="J59" s="3">
        <f>IF('Result Data'!J58="O",10,IF('Result Data'!J58="A+",9,IF('Result Data'!J58="A",8,IF('Result Data'!J58="B+",7,IF('Result Data'!J58="B",6,IF('Result Data'!J58="RA",0,IF('Result Data'!J58="SA",0,IF('Result Data'!J58="W",0,0))))))))+IF('Result Data'!J58="AB",0,IF('Result Data'!J58="WH",0))</f>
        <v>8</v>
      </c>
      <c r="K59" s="3">
        <f>IF('Result Data'!K58="O",10,IF('Result Data'!K58="A+",9,IF('Result Data'!K58="A",8,IF('Result Data'!K58="B+",7,IF('Result Data'!K58="B",6,IF('Result Data'!K58="RA",0,IF('Result Data'!K58="SA",0,IF('Result Data'!K58="W",0,0))))))))+IF('Result Data'!K58="AB",0,IF('Result Data'!K58="WH",0))</f>
        <v>8</v>
      </c>
      <c r="L59" s="10">
        <f t="shared" si="0"/>
        <v>2</v>
      </c>
      <c r="M59" s="10">
        <f t="shared" si="1"/>
        <v>0</v>
      </c>
      <c r="N59" s="10">
        <f t="shared" si="2"/>
        <v>6</v>
      </c>
      <c r="O59" s="10">
        <f t="shared" si="3"/>
        <v>0</v>
      </c>
      <c r="P59" s="10">
        <f t="shared" si="4"/>
        <v>0</v>
      </c>
      <c r="Q59" s="10">
        <f t="shared" si="5"/>
        <v>0</v>
      </c>
      <c r="R59" s="10">
        <f>COUNTIF('Result Data'!D58:K58,"=U")</f>
        <v>0</v>
      </c>
      <c r="S59" s="10">
        <f>COUNTIF('Result Data'!D58:K58,"=AB")</f>
        <v>0</v>
      </c>
      <c r="T59" s="10">
        <f>COUNTIF('Result Data'!D58:K58,"=WH")</f>
        <v>0</v>
      </c>
      <c r="U59" s="13">
        <v>22</v>
      </c>
      <c r="V59" s="10">
        <f t="shared" si="6"/>
        <v>182</v>
      </c>
      <c r="W59" s="14">
        <f t="shared" si="7"/>
        <v>8.2727272727272734</v>
      </c>
      <c r="X59" s="14">
        <f t="shared" si="11"/>
        <v>0.56689536878215563</v>
      </c>
      <c r="Y59" s="10" t="str">
        <f t="shared" si="9"/>
        <v>PASS</v>
      </c>
      <c r="Z59" s="10">
        <f t="shared" si="12"/>
        <v>59</v>
      </c>
    </row>
    <row r="60" spans="1:26" ht="15.5" x14ac:dyDescent="0.35">
      <c r="A60" s="10">
        <v>62</v>
      </c>
      <c r="B60" s="4">
        <v>3122225002053</v>
      </c>
      <c r="C60" s="1" t="s">
        <v>70</v>
      </c>
      <c r="D60" s="3">
        <f>IF('Result Data'!D59="O",10,IF('Result Data'!D59="A+",9,IF('Result Data'!D59="A",8,IF('Result Data'!D59="B+",7,IF('Result Data'!D59="B",6,IF('Result Data'!D59="RA",0,IF('Result Data'!D59="SA",0,IF('Result Data'!D59="W",0,0))))))))+IF('Result Data'!D59="AB",0,IF('Result Data'!D59="WH",0))</f>
        <v>9</v>
      </c>
      <c r="E60" s="3">
        <f>IF('Result Data'!E59="O",10,IF('Result Data'!E59="A+",9,IF('Result Data'!E59="A",8,IF('Result Data'!E59="B+",7,IF('Result Data'!E59="B",6,IF('Result Data'!E59="RA",0,IF('Result Data'!E59="SA",0,IF('Result Data'!E59="W",0,0))))))))+IF('Result Data'!E59="AB",0,IF('Result Data'!E59="WH",0))</f>
        <v>8</v>
      </c>
      <c r="F60" s="3">
        <f>IF('Result Data'!F59="O",10,IF('Result Data'!F59="A+",9,IF('Result Data'!F59="A",8,IF('Result Data'!F59="B+",7,IF('Result Data'!F59="B",6,IF('Result Data'!F59="RA",0,IF('Result Data'!F59="SA",0,IF('Result Data'!F59="W",0,0))))))))+IF('Result Data'!F59="AB",0,IF('Result Data'!F59="WH",0))</f>
        <v>8</v>
      </c>
      <c r="G60" s="3">
        <f>IF('Result Data'!G59="O",10,IF('Result Data'!G59="A+",9,IF('Result Data'!G59="A",8,IF('Result Data'!G59="B+",7,IF('Result Data'!G59="B",6,IF('Result Data'!G59="RA",0,IF('Result Data'!G59="SA",0,IF('Result Data'!G59="W",0,0))))))))+IF('Result Data'!G59="AB",0,IF('Result Data'!G59="WH",0))</f>
        <v>8</v>
      </c>
      <c r="H60" s="3">
        <f>IF('Result Data'!H59="O",10,IF('Result Data'!H59="A+",9,IF('Result Data'!H59="A",8,IF('Result Data'!H59="B+",7,IF('Result Data'!H59="B",6,IF('Result Data'!H59="RA",0,IF('Result Data'!H59="SA",0,IF('Result Data'!H59="W",0,0))))))))+IF('Result Data'!H59="AB",0,IF('Result Data'!H59="WH",0))</f>
        <v>10</v>
      </c>
      <c r="I60" s="3">
        <f>IF('Result Data'!I59="O",10,IF('Result Data'!I59="A+",9,IF('Result Data'!I59="A",8,IF('Result Data'!I59="B+",7,IF('Result Data'!I59="B",6,IF('Result Data'!I59="RA",0,IF('Result Data'!I59="SA",0,IF('Result Data'!I59="W",0,0))))))))+IF('Result Data'!I59="AB",0,IF('Result Data'!I59="WH",0))</f>
        <v>10</v>
      </c>
      <c r="J60" s="3">
        <f>IF('Result Data'!J59="O",10,IF('Result Data'!J59="A+",9,IF('Result Data'!J59="A",8,IF('Result Data'!J59="B+",7,IF('Result Data'!J59="B",6,IF('Result Data'!J59="RA",0,IF('Result Data'!J59="SA",0,IF('Result Data'!J59="W",0,0))))))))+IF('Result Data'!J59="AB",0,IF('Result Data'!J59="WH",0))</f>
        <v>9</v>
      </c>
      <c r="K60" s="3">
        <f>IF('Result Data'!K59="O",10,IF('Result Data'!K59="A+",9,IF('Result Data'!K59="A",8,IF('Result Data'!K59="B+",7,IF('Result Data'!K59="B",6,IF('Result Data'!K59="RA",0,IF('Result Data'!K59="SA",0,IF('Result Data'!K59="W",0,0))))))))+IF('Result Data'!K59="AB",0,IF('Result Data'!K59="WH",0))</f>
        <v>9</v>
      </c>
      <c r="L60" s="10">
        <f t="shared" si="0"/>
        <v>2</v>
      </c>
      <c r="M60" s="10">
        <f t="shared" si="1"/>
        <v>3</v>
      </c>
      <c r="N60" s="10">
        <f t="shared" si="2"/>
        <v>3</v>
      </c>
      <c r="O60" s="10">
        <f t="shared" si="3"/>
        <v>0</v>
      </c>
      <c r="P60" s="10">
        <f t="shared" si="4"/>
        <v>0</v>
      </c>
      <c r="Q60" s="10">
        <f t="shared" si="5"/>
        <v>0</v>
      </c>
      <c r="R60" s="10">
        <f>COUNTIF('Result Data'!D59:K59,"=U")</f>
        <v>0</v>
      </c>
      <c r="S60" s="10">
        <f>COUNTIF('Result Data'!D59:K59,"=AB")</f>
        <v>0</v>
      </c>
      <c r="T60" s="10">
        <f>COUNTIF('Result Data'!D59:K59,"=WH")</f>
        <v>0</v>
      </c>
      <c r="U60" s="13">
        <v>22</v>
      </c>
      <c r="V60" s="10">
        <f t="shared" si="6"/>
        <v>192</v>
      </c>
      <c r="W60" s="14">
        <f t="shared" si="7"/>
        <v>8.7272727272727266</v>
      </c>
      <c r="X60" s="14">
        <f t="shared" si="11"/>
        <v>1.0214408233276089</v>
      </c>
      <c r="Y60" s="10" t="str">
        <f t="shared" si="9"/>
        <v>PASS</v>
      </c>
      <c r="Z60" s="10">
        <f t="shared" si="12"/>
        <v>22</v>
      </c>
    </row>
    <row r="61" spans="1:26" ht="15.5" x14ac:dyDescent="0.35">
      <c r="A61" s="10">
        <v>63</v>
      </c>
      <c r="B61" s="4">
        <v>3122225002054</v>
      </c>
      <c r="C61" s="1" t="s">
        <v>71</v>
      </c>
      <c r="D61" s="3">
        <f>IF('Result Data'!D60="O",10,IF('Result Data'!D60="A+",9,IF('Result Data'!D60="A",8,IF('Result Data'!D60="B+",7,IF('Result Data'!D60="B",6,IF('Result Data'!D60="RA",0,IF('Result Data'!D60="SA",0,IF('Result Data'!D60="W",0,0))))))))+IF('Result Data'!D60="AB",0,IF('Result Data'!D60="WH",0))</f>
        <v>8</v>
      </c>
      <c r="E61" s="3">
        <f>IF('Result Data'!E60="O",10,IF('Result Data'!E60="A+",9,IF('Result Data'!E60="A",8,IF('Result Data'!E60="B+",7,IF('Result Data'!E60="B",6,IF('Result Data'!E60="RA",0,IF('Result Data'!E60="SA",0,IF('Result Data'!E60="W",0,0))))))))+IF('Result Data'!E60="AB",0,IF('Result Data'!E60="WH",0))</f>
        <v>8</v>
      </c>
      <c r="F61" s="3">
        <f>IF('Result Data'!F60="O",10,IF('Result Data'!F60="A+",9,IF('Result Data'!F60="A",8,IF('Result Data'!F60="B+",7,IF('Result Data'!F60="B",6,IF('Result Data'!F60="RA",0,IF('Result Data'!F60="SA",0,IF('Result Data'!F60="W",0,0))))))))+IF('Result Data'!F60="AB",0,IF('Result Data'!F60="WH",0))</f>
        <v>9</v>
      </c>
      <c r="G61" s="3">
        <f>IF('Result Data'!G60="O",10,IF('Result Data'!G60="A+",9,IF('Result Data'!G60="A",8,IF('Result Data'!G60="B+",7,IF('Result Data'!G60="B",6,IF('Result Data'!G60="RA",0,IF('Result Data'!G60="SA",0,IF('Result Data'!G60="W",0,0))))))))+IF('Result Data'!G60="AB",0,IF('Result Data'!G60="WH",0))</f>
        <v>8</v>
      </c>
      <c r="H61" s="3">
        <f>IF('Result Data'!H60="O",10,IF('Result Data'!H60="A+",9,IF('Result Data'!H60="A",8,IF('Result Data'!H60="B+",7,IF('Result Data'!H60="B",6,IF('Result Data'!H60="RA",0,IF('Result Data'!H60="SA",0,IF('Result Data'!H60="W",0,0))))))))+IF('Result Data'!H60="AB",0,IF('Result Data'!H60="WH",0))</f>
        <v>10</v>
      </c>
      <c r="I61" s="3">
        <f>IF('Result Data'!I60="O",10,IF('Result Data'!I60="A+",9,IF('Result Data'!I60="A",8,IF('Result Data'!I60="B+",7,IF('Result Data'!I60="B",6,IF('Result Data'!I60="RA",0,IF('Result Data'!I60="SA",0,IF('Result Data'!I60="W",0,0))))))))+IF('Result Data'!I60="AB",0,IF('Result Data'!I60="WH",0))</f>
        <v>10</v>
      </c>
      <c r="J61" s="3">
        <f>IF('Result Data'!J60="O",10,IF('Result Data'!J60="A+",9,IF('Result Data'!J60="A",8,IF('Result Data'!J60="B+",7,IF('Result Data'!J60="B",6,IF('Result Data'!J60="RA",0,IF('Result Data'!J60="SA",0,IF('Result Data'!J60="W",0,0))))))))+IF('Result Data'!J60="AB",0,IF('Result Data'!J60="WH",0))</f>
        <v>9</v>
      </c>
      <c r="K61" s="3">
        <f>IF('Result Data'!K60="O",10,IF('Result Data'!K60="A+",9,IF('Result Data'!K60="A",8,IF('Result Data'!K60="B+",7,IF('Result Data'!K60="B",6,IF('Result Data'!K60="RA",0,IF('Result Data'!K60="SA",0,IF('Result Data'!K60="W",0,0))))))))+IF('Result Data'!K60="AB",0,IF('Result Data'!K60="WH",0))</f>
        <v>8</v>
      </c>
      <c r="L61" s="10">
        <f t="shared" si="0"/>
        <v>2</v>
      </c>
      <c r="M61" s="10">
        <f t="shared" si="1"/>
        <v>2</v>
      </c>
      <c r="N61" s="10">
        <f t="shared" si="2"/>
        <v>4</v>
      </c>
      <c r="O61" s="10">
        <f t="shared" si="3"/>
        <v>0</v>
      </c>
      <c r="P61" s="10">
        <f t="shared" si="4"/>
        <v>0</v>
      </c>
      <c r="Q61" s="10">
        <f t="shared" si="5"/>
        <v>0</v>
      </c>
      <c r="R61" s="10">
        <f>COUNTIF('Result Data'!D60:K60,"=U")</f>
        <v>0</v>
      </c>
      <c r="S61" s="10">
        <f>COUNTIF('Result Data'!D60:K60,"=AB")</f>
        <v>0</v>
      </c>
      <c r="T61" s="10">
        <f>COUNTIF('Result Data'!D60:K60,"=WH")</f>
        <v>0</v>
      </c>
      <c r="U61" s="13">
        <v>22</v>
      </c>
      <c r="V61" s="10">
        <f t="shared" si="6"/>
        <v>189</v>
      </c>
      <c r="W61" s="14">
        <f t="shared" si="7"/>
        <v>8.5909090909090917</v>
      </c>
      <c r="X61" s="14">
        <f t="shared" si="11"/>
        <v>0.88507718696397397</v>
      </c>
      <c r="Y61" s="10" t="str">
        <f t="shared" si="9"/>
        <v>PASS</v>
      </c>
      <c r="Z61" s="10">
        <f t="shared" si="12"/>
        <v>30</v>
      </c>
    </row>
    <row r="62" spans="1:26" ht="15.5" x14ac:dyDescent="0.35">
      <c r="A62" s="10">
        <v>64</v>
      </c>
      <c r="B62" s="4">
        <v>3122225002055</v>
      </c>
      <c r="C62" s="1" t="s">
        <v>72</v>
      </c>
      <c r="D62" s="3">
        <f>IF('Result Data'!D61="O",10,IF('Result Data'!D61="A+",9,IF('Result Data'!D61="A",8,IF('Result Data'!D61="B+",7,IF('Result Data'!D61="B",6,IF('Result Data'!D61="RA",0,IF('Result Data'!D61="SA",0,IF('Result Data'!D61="W",0,0))))))))+IF('Result Data'!D61="AB",0,IF('Result Data'!D61="WH",0))</f>
        <v>7</v>
      </c>
      <c r="E62" s="3">
        <f>IF('Result Data'!E61="O",10,IF('Result Data'!E61="A+",9,IF('Result Data'!E61="A",8,IF('Result Data'!E61="B+",7,IF('Result Data'!E61="B",6,IF('Result Data'!E61="RA",0,IF('Result Data'!E61="SA",0,IF('Result Data'!E61="W",0,0))))))))+IF('Result Data'!E61="AB",0,IF('Result Data'!E61="WH",0))</f>
        <v>8</v>
      </c>
      <c r="F62" s="3">
        <f>IF('Result Data'!F61="O",10,IF('Result Data'!F61="A+",9,IF('Result Data'!F61="A",8,IF('Result Data'!F61="B+",7,IF('Result Data'!F61="B",6,IF('Result Data'!F61="RA",0,IF('Result Data'!F61="SA",0,IF('Result Data'!F61="W",0,0))))))))+IF('Result Data'!F61="AB",0,IF('Result Data'!F61="WH",0))</f>
        <v>8</v>
      </c>
      <c r="G62" s="3">
        <f>IF('Result Data'!G61="O",10,IF('Result Data'!G61="A+",9,IF('Result Data'!G61="A",8,IF('Result Data'!G61="B+",7,IF('Result Data'!G61="B",6,IF('Result Data'!G61="RA",0,IF('Result Data'!G61="SA",0,IF('Result Data'!G61="W",0,0))))))))+IF('Result Data'!G61="AB",0,IF('Result Data'!G61="WH",0))</f>
        <v>8</v>
      </c>
      <c r="H62" s="3">
        <f>IF('Result Data'!H61="O",10,IF('Result Data'!H61="A+",9,IF('Result Data'!H61="A",8,IF('Result Data'!H61="B+",7,IF('Result Data'!H61="B",6,IF('Result Data'!H61="RA",0,IF('Result Data'!H61="SA",0,IF('Result Data'!H61="W",0,0))))))))+IF('Result Data'!H61="AB",0,IF('Result Data'!H61="WH",0))</f>
        <v>10</v>
      </c>
      <c r="I62" s="3">
        <f>IF('Result Data'!I61="O",10,IF('Result Data'!I61="A+",9,IF('Result Data'!I61="A",8,IF('Result Data'!I61="B+",7,IF('Result Data'!I61="B",6,IF('Result Data'!I61="RA",0,IF('Result Data'!I61="SA",0,IF('Result Data'!I61="W",0,0))))))))+IF('Result Data'!I61="AB",0,IF('Result Data'!I61="WH",0))</f>
        <v>10</v>
      </c>
      <c r="J62" s="3">
        <f>IF('Result Data'!J61="O",10,IF('Result Data'!J61="A+",9,IF('Result Data'!J61="A",8,IF('Result Data'!J61="B+",7,IF('Result Data'!J61="B",6,IF('Result Data'!J61="RA",0,IF('Result Data'!J61="SA",0,IF('Result Data'!J61="W",0,0))))))))+IF('Result Data'!J61="AB",0,IF('Result Data'!J61="WH",0))</f>
        <v>8</v>
      </c>
      <c r="K62" s="3">
        <f>IF('Result Data'!K61="O",10,IF('Result Data'!K61="A+",9,IF('Result Data'!K61="A",8,IF('Result Data'!K61="B+",7,IF('Result Data'!K61="B",6,IF('Result Data'!K61="RA",0,IF('Result Data'!K61="SA",0,IF('Result Data'!K61="W",0,0))))))))+IF('Result Data'!K61="AB",0,IF('Result Data'!K61="WH",0))</f>
        <v>8</v>
      </c>
      <c r="L62" s="10">
        <f t="shared" si="0"/>
        <v>2</v>
      </c>
      <c r="M62" s="10">
        <f t="shared" si="1"/>
        <v>0</v>
      </c>
      <c r="N62" s="10">
        <f t="shared" si="2"/>
        <v>5</v>
      </c>
      <c r="O62" s="10">
        <f t="shared" si="3"/>
        <v>1</v>
      </c>
      <c r="P62" s="10">
        <f t="shared" si="4"/>
        <v>0</v>
      </c>
      <c r="Q62" s="10">
        <f t="shared" si="5"/>
        <v>0</v>
      </c>
      <c r="R62" s="10">
        <f>COUNTIF('Result Data'!D61:K61,"=U")</f>
        <v>0</v>
      </c>
      <c r="S62" s="10">
        <f>COUNTIF('Result Data'!D61:K61,"=AB")</f>
        <v>0</v>
      </c>
      <c r="T62" s="10">
        <f>COUNTIF('Result Data'!D61:K61,"=WH")</f>
        <v>0</v>
      </c>
      <c r="U62" s="13">
        <v>22</v>
      </c>
      <c r="V62" s="10">
        <f t="shared" si="6"/>
        <v>179</v>
      </c>
      <c r="W62" s="14">
        <f t="shared" si="7"/>
        <v>8.1363636363636367</v>
      </c>
      <c r="X62" s="14">
        <f t="shared" si="11"/>
        <v>0.43053173241851894</v>
      </c>
      <c r="Y62" s="10" t="str">
        <f t="shared" si="9"/>
        <v>PASS</v>
      </c>
      <c r="Z62" s="10">
        <f t="shared" si="12"/>
        <v>80</v>
      </c>
    </row>
    <row r="63" spans="1:26" ht="15.5" x14ac:dyDescent="0.35">
      <c r="A63" s="10">
        <v>65</v>
      </c>
      <c r="B63" s="4">
        <v>3122225002056</v>
      </c>
      <c r="C63" s="1" t="s">
        <v>73</v>
      </c>
      <c r="D63" s="3">
        <f>IF('Result Data'!D62="O",10,IF('Result Data'!D62="A+",9,IF('Result Data'!D62="A",8,IF('Result Data'!D62="B+",7,IF('Result Data'!D62="B",6,IF('Result Data'!D62="RA",0,IF('Result Data'!D62="SA",0,IF('Result Data'!D62="W",0,0))))))))+IF('Result Data'!D62="AB",0,IF('Result Data'!D62="WH",0))</f>
        <v>8</v>
      </c>
      <c r="E63" s="3">
        <f>IF('Result Data'!E62="O",10,IF('Result Data'!E62="A+",9,IF('Result Data'!E62="A",8,IF('Result Data'!E62="B+",7,IF('Result Data'!E62="B",6,IF('Result Data'!E62="RA",0,IF('Result Data'!E62="SA",0,IF('Result Data'!E62="W",0,0))))))))+IF('Result Data'!E62="AB",0,IF('Result Data'!E62="WH",0))</f>
        <v>9</v>
      </c>
      <c r="F63" s="3">
        <f>IF('Result Data'!F62="O",10,IF('Result Data'!F62="A+",9,IF('Result Data'!F62="A",8,IF('Result Data'!F62="B+",7,IF('Result Data'!F62="B",6,IF('Result Data'!F62="RA",0,IF('Result Data'!F62="SA",0,IF('Result Data'!F62="W",0,0))))))))+IF('Result Data'!F62="AB",0,IF('Result Data'!F62="WH",0))</f>
        <v>10</v>
      </c>
      <c r="G63" s="3">
        <f>IF('Result Data'!G62="O",10,IF('Result Data'!G62="A+",9,IF('Result Data'!G62="A",8,IF('Result Data'!G62="B+",7,IF('Result Data'!G62="B",6,IF('Result Data'!G62="RA",0,IF('Result Data'!G62="SA",0,IF('Result Data'!G62="W",0,0))))))))+IF('Result Data'!G62="AB",0,IF('Result Data'!G62="WH",0))</f>
        <v>0</v>
      </c>
      <c r="H63" s="3">
        <f>IF('Result Data'!H62="O",10,IF('Result Data'!H62="A+",9,IF('Result Data'!H62="A",8,IF('Result Data'!H62="B+",7,IF('Result Data'!H62="B",6,IF('Result Data'!H62="RA",0,IF('Result Data'!H62="SA",0,IF('Result Data'!H62="W",0,0))))))))+IF('Result Data'!H62="AB",0,IF('Result Data'!H62="WH",0))</f>
        <v>10</v>
      </c>
      <c r="I63" s="3">
        <f>IF('Result Data'!I62="O",10,IF('Result Data'!I62="A+",9,IF('Result Data'!I62="A",8,IF('Result Data'!I62="B+",7,IF('Result Data'!I62="B",6,IF('Result Data'!I62="RA",0,IF('Result Data'!I62="SA",0,IF('Result Data'!I62="W",0,0))))))))+IF('Result Data'!I62="AB",0,IF('Result Data'!I62="WH",0))</f>
        <v>10</v>
      </c>
      <c r="J63" s="3">
        <f>IF('Result Data'!J62="O",10,IF('Result Data'!J62="A+",9,IF('Result Data'!J62="A",8,IF('Result Data'!J62="B+",7,IF('Result Data'!J62="B",6,IF('Result Data'!J62="RA",0,IF('Result Data'!J62="SA",0,IF('Result Data'!J62="W",0,0))))))))+IF('Result Data'!J62="AB",0,IF('Result Data'!J62="WH",0))</f>
        <v>7</v>
      </c>
      <c r="K63" s="3">
        <f>IF('Result Data'!K62="O",10,IF('Result Data'!K62="A+",9,IF('Result Data'!K62="A",8,IF('Result Data'!K62="B+",7,IF('Result Data'!K62="B",6,IF('Result Data'!K62="RA",0,IF('Result Data'!K62="SA",0,IF('Result Data'!K62="W",0,0))))))))+IF('Result Data'!K62="AB",0,IF('Result Data'!K62="WH",0))</f>
        <v>9</v>
      </c>
      <c r="L63" s="10">
        <f t="shared" si="0"/>
        <v>3</v>
      </c>
      <c r="M63" s="10">
        <f t="shared" si="1"/>
        <v>2</v>
      </c>
      <c r="N63" s="10">
        <f t="shared" si="2"/>
        <v>1</v>
      </c>
      <c r="O63" s="10">
        <f t="shared" si="3"/>
        <v>1</v>
      </c>
      <c r="P63" s="10">
        <f t="shared" si="4"/>
        <v>0</v>
      </c>
      <c r="Q63" s="10">
        <f t="shared" si="5"/>
        <v>0</v>
      </c>
      <c r="R63" s="10">
        <f>COUNTIF('Result Data'!D62:K62,"=U")</f>
        <v>1</v>
      </c>
      <c r="S63" s="10">
        <f>COUNTIF('Result Data'!D62:K62,"=AB")</f>
        <v>0</v>
      </c>
      <c r="T63" s="10">
        <f>COUNTIF('Result Data'!D62:K62,"=WH")</f>
        <v>0</v>
      </c>
      <c r="U63" s="13">
        <v>22</v>
      </c>
      <c r="V63" s="10">
        <f t="shared" si="6"/>
        <v>166</v>
      </c>
      <c r="W63" s="14">
        <f t="shared" si="7"/>
        <v>7.5454545454545459</v>
      </c>
      <c r="X63" s="14">
        <f t="shared" si="11"/>
        <v>-0.16037735849057189</v>
      </c>
      <c r="Y63" s="10" t="str">
        <f t="shared" si="9"/>
        <v>FAIL</v>
      </c>
      <c r="Z63" s="10">
        <f t="shared" si="12"/>
        <v>123</v>
      </c>
    </row>
    <row r="64" spans="1:26" ht="15.5" x14ac:dyDescent="0.35">
      <c r="A64" s="10">
        <v>66</v>
      </c>
      <c r="B64" s="4">
        <v>3122225002057</v>
      </c>
      <c r="C64" s="1" t="s">
        <v>74</v>
      </c>
      <c r="D64" s="3">
        <f>IF('Result Data'!D63="O",10,IF('Result Data'!D63="A+",9,IF('Result Data'!D63="A",8,IF('Result Data'!D63="B+",7,IF('Result Data'!D63="B",6,IF('Result Data'!D63="RA",0,IF('Result Data'!D63="SA",0,IF('Result Data'!D63="W",0,0))))))))+IF('Result Data'!D63="AB",0,IF('Result Data'!D63="WH",0))</f>
        <v>8</v>
      </c>
      <c r="E64" s="3">
        <f>IF('Result Data'!E63="O",10,IF('Result Data'!E63="A+",9,IF('Result Data'!E63="A",8,IF('Result Data'!E63="B+",7,IF('Result Data'!E63="B",6,IF('Result Data'!E63="RA",0,IF('Result Data'!E63="SA",0,IF('Result Data'!E63="W",0,0))))))))+IF('Result Data'!E63="AB",0,IF('Result Data'!E63="WH",0))</f>
        <v>7</v>
      </c>
      <c r="F64" s="3">
        <f>IF('Result Data'!F63="O",10,IF('Result Data'!F63="A+",9,IF('Result Data'!F63="A",8,IF('Result Data'!F63="B+",7,IF('Result Data'!F63="B",6,IF('Result Data'!F63="RA",0,IF('Result Data'!F63="SA",0,IF('Result Data'!F63="W",0,0))))))))+IF('Result Data'!F63="AB",0,IF('Result Data'!F63="WH",0))</f>
        <v>7</v>
      </c>
      <c r="G64" s="3">
        <f>IF('Result Data'!G63="O",10,IF('Result Data'!G63="A+",9,IF('Result Data'!G63="A",8,IF('Result Data'!G63="B+",7,IF('Result Data'!G63="B",6,IF('Result Data'!G63="RA",0,IF('Result Data'!G63="SA",0,IF('Result Data'!G63="W",0,0))))))))+IF('Result Data'!G63="AB",0,IF('Result Data'!G63="WH",0))</f>
        <v>8</v>
      </c>
      <c r="H64" s="3">
        <f>IF('Result Data'!H63="O",10,IF('Result Data'!H63="A+",9,IF('Result Data'!H63="A",8,IF('Result Data'!H63="B+",7,IF('Result Data'!H63="B",6,IF('Result Data'!H63="RA",0,IF('Result Data'!H63="SA",0,IF('Result Data'!H63="W",0,0))))))))+IF('Result Data'!H63="AB",0,IF('Result Data'!H63="WH",0))</f>
        <v>10</v>
      </c>
      <c r="I64" s="3">
        <f>IF('Result Data'!I63="O",10,IF('Result Data'!I63="A+",9,IF('Result Data'!I63="A",8,IF('Result Data'!I63="B+",7,IF('Result Data'!I63="B",6,IF('Result Data'!I63="RA",0,IF('Result Data'!I63="SA",0,IF('Result Data'!I63="W",0,0))))))))+IF('Result Data'!I63="AB",0,IF('Result Data'!I63="WH",0))</f>
        <v>10</v>
      </c>
      <c r="J64" s="3">
        <f>IF('Result Data'!J63="O",10,IF('Result Data'!J63="A+",9,IF('Result Data'!J63="A",8,IF('Result Data'!J63="B+",7,IF('Result Data'!J63="B",6,IF('Result Data'!J63="RA",0,IF('Result Data'!J63="SA",0,IF('Result Data'!J63="W",0,0))))))))+IF('Result Data'!J63="AB",0,IF('Result Data'!J63="WH",0))</f>
        <v>8</v>
      </c>
      <c r="K64" s="3">
        <f>IF('Result Data'!K63="O",10,IF('Result Data'!K63="A+",9,IF('Result Data'!K63="A",8,IF('Result Data'!K63="B+",7,IF('Result Data'!K63="B",6,IF('Result Data'!K63="RA",0,IF('Result Data'!K63="SA",0,IF('Result Data'!K63="W",0,0))))))))+IF('Result Data'!K63="AB",0,IF('Result Data'!K63="WH",0))</f>
        <v>8</v>
      </c>
      <c r="L64" s="10">
        <f t="shared" ref="L64:L127" si="13">COUNTIF(D64:K64,"=10")</f>
        <v>2</v>
      </c>
      <c r="M64" s="10">
        <f t="shared" ref="M64:M127" si="14">COUNTIF(D64:K64,"=9")</f>
        <v>0</v>
      </c>
      <c r="N64" s="10">
        <f t="shared" ref="N64:N127" si="15">COUNTIF(D64:K64,"=8")</f>
        <v>4</v>
      </c>
      <c r="O64" s="10">
        <f t="shared" ref="O64:O127" si="16">COUNTIF(D64:K64,"=7")</f>
        <v>2</v>
      </c>
      <c r="P64" s="10">
        <f t="shared" ref="P64:P127" si="17">COUNTIF(D64:K64,"=6")</f>
        <v>0</v>
      </c>
      <c r="Q64" s="10">
        <f t="shared" ref="Q64:Q127" si="18">COUNTIF(D64:K64,"=5")</f>
        <v>0</v>
      </c>
      <c r="R64" s="10">
        <f>COUNTIF('Result Data'!D63:K63,"=U")</f>
        <v>0</v>
      </c>
      <c r="S64" s="10">
        <f>COUNTIF('Result Data'!D63:K63,"=AB")</f>
        <v>0</v>
      </c>
      <c r="T64" s="10">
        <f>COUNTIF('Result Data'!D63:K63,"=WH")</f>
        <v>0</v>
      </c>
      <c r="U64" s="13">
        <v>22</v>
      </c>
      <c r="V64" s="10">
        <f t="shared" ref="V64:V127" si="19">D64*$D$7+$E$7*E64+$F$7*F64+$G$7*G64+$H$7*H64+$I$7*I64+$J$7*J64+$K$7*K64</f>
        <v>176</v>
      </c>
      <c r="W64" s="14">
        <f t="shared" ref="W64:W127" si="20">V64/U64</f>
        <v>8</v>
      </c>
      <c r="X64" s="14">
        <f t="shared" si="11"/>
        <v>0.29416809605488226</v>
      </c>
      <c r="Y64" s="10" t="str">
        <f t="shared" ref="Y64:Y127" si="21">IF(SUM(R64:T64)=0,"PASS","FAIL")</f>
        <v>PASS</v>
      </c>
      <c r="Z64" s="10">
        <f t="shared" si="12"/>
        <v>94</v>
      </c>
    </row>
    <row r="65" spans="1:26" ht="15.5" x14ac:dyDescent="0.35">
      <c r="A65" s="10">
        <v>67</v>
      </c>
      <c r="B65" s="4">
        <v>3122225002058</v>
      </c>
      <c r="C65" s="1" t="s">
        <v>75</v>
      </c>
      <c r="D65" s="3">
        <f>IF('Result Data'!D64="O",10,IF('Result Data'!D64="A+",9,IF('Result Data'!D64="A",8,IF('Result Data'!D64="B+",7,IF('Result Data'!D64="B",6,IF('Result Data'!D64="RA",0,IF('Result Data'!D64="SA",0,IF('Result Data'!D64="W",0,0))))))))+IF('Result Data'!D64="AB",0,IF('Result Data'!D64="WH",0))</f>
        <v>9</v>
      </c>
      <c r="E65" s="3">
        <f>IF('Result Data'!E64="O",10,IF('Result Data'!E64="A+",9,IF('Result Data'!E64="A",8,IF('Result Data'!E64="B+",7,IF('Result Data'!E64="B",6,IF('Result Data'!E64="RA",0,IF('Result Data'!E64="SA",0,IF('Result Data'!E64="W",0,0))))))))+IF('Result Data'!E64="AB",0,IF('Result Data'!E64="WH",0))</f>
        <v>8</v>
      </c>
      <c r="F65" s="3">
        <f>IF('Result Data'!F64="O",10,IF('Result Data'!F64="A+",9,IF('Result Data'!F64="A",8,IF('Result Data'!F64="B+",7,IF('Result Data'!F64="B",6,IF('Result Data'!F64="RA",0,IF('Result Data'!F64="SA",0,IF('Result Data'!F64="W",0,0))))))))+IF('Result Data'!F64="AB",0,IF('Result Data'!F64="WH",0))</f>
        <v>9</v>
      </c>
      <c r="G65" s="3">
        <f>IF('Result Data'!G64="O",10,IF('Result Data'!G64="A+",9,IF('Result Data'!G64="A",8,IF('Result Data'!G64="B+",7,IF('Result Data'!G64="B",6,IF('Result Data'!G64="RA",0,IF('Result Data'!G64="SA",0,IF('Result Data'!G64="W",0,0))))))))+IF('Result Data'!G64="AB",0,IF('Result Data'!G64="WH",0))</f>
        <v>8</v>
      </c>
      <c r="H65" s="3">
        <f>IF('Result Data'!H64="O",10,IF('Result Data'!H64="A+",9,IF('Result Data'!H64="A",8,IF('Result Data'!H64="B+",7,IF('Result Data'!H64="B",6,IF('Result Data'!H64="RA",0,IF('Result Data'!H64="SA",0,IF('Result Data'!H64="W",0,0))))))))+IF('Result Data'!H64="AB",0,IF('Result Data'!H64="WH",0))</f>
        <v>10</v>
      </c>
      <c r="I65" s="3">
        <f>IF('Result Data'!I64="O",10,IF('Result Data'!I64="A+",9,IF('Result Data'!I64="A",8,IF('Result Data'!I64="B+",7,IF('Result Data'!I64="B",6,IF('Result Data'!I64="RA",0,IF('Result Data'!I64="SA",0,IF('Result Data'!I64="W",0,0))))))))+IF('Result Data'!I64="AB",0,IF('Result Data'!I64="WH",0))</f>
        <v>10</v>
      </c>
      <c r="J65" s="3">
        <f>IF('Result Data'!J64="O",10,IF('Result Data'!J64="A+",9,IF('Result Data'!J64="A",8,IF('Result Data'!J64="B+",7,IF('Result Data'!J64="B",6,IF('Result Data'!J64="RA",0,IF('Result Data'!J64="SA",0,IF('Result Data'!J64="W",0,0))))))))+IF('Result Data'!J64="AB",0,IF('Result Data'!J64="WH",0))</f>
        <v>10</v>
      </c>
      <c r="K65" s="3">
        <f>IF('Result Data'!K64="O",10,IF('Result Data'!K64="A+",9,IF('Result Data'!K64="A",8,IF('Result Data'!K64="B+",7,IF('Result Data'!K64="B",6,IF('Result Data'!K64="RA",0,IF('Result Data'!K64="SA",0,IF('Result Data'!K64="W",0,0))))))))+IF('Result Data'!K64="AB",0,IF('Result Data'!K64="WH",0))</f>
        <v>10</v>
      </c>
      <c r="L65" s="10">
        <f t="shared" si="13"/>
        <v>4</v>
      </c>
      <c r="M65" s="10">
        <f t="shared" si="14"/>
        <v>2</v>
      </c>
      <c r="N65" s="10">
        <f t="shared" si="15"/>
        <v>2</v>
      </c>
      <c r="O65" s="10">
        <f t="shared" si="16"/>
        <v>0</v>
      </c>
      <c r="P65" s="10">
        <f t="shared" si="17"/>
        <v>0</v>
      </c>
      <c r="Q65" s="10">
        <f t="shared" si="18"/>
        <v>0</v>
      </c>
      <c r="R65" s="10">
        <f>COUNTIF('Result Data'!D64:K64,"=U")</f>
        <v>0</v>
      </c>
      <c r="S65" s="10">
        <f>COUNTIF('Result Data'!D64:K64,"=AB")</f>
        <v>0</v>
      </c>
      <c r="T65" s="10">
        <f>COUNTIF('Result Data'!D64:K64,"=WH")</f>
        <v>0</v>
      </c>
      <c r="U65" s="13">
        <v>22</v>
      </c>
      <c r="V65" s="10">
        <f t="shared" si="19"/>
        <v>202</v>
      </c>
      <c r="W65" s="14">
        <f t="shared" si="20"/>
        <v>9.1818181818181817</v>
      </c>
      <c r="X65" s="14">
        <f t="shared" si="11"/>
        <v>1.4759862778730639</v>
      </c>
      <c r="Y65" s="10" t="str">
        <f t="shared" si="21"/>
        <v>PASS</v>
      </c>
      <c r="Z65" s="10">
        <f t="shared" si="12"/>
        <v>1</v>
      </c>
    </row>
    <row r="66" spans="1:26" ht="15.5" x14ac:dyDescent="0.35">
      <c r="A66" s="10">
        <v>68</v>
      </c>
      <c r="B66" s="4">
        <v>3122225002059</v>
      </c>
      <c r="C66" s="1" t="s">
        <v>76</v>
      </c>
      <c r="D66" s="3">
        <f>IF('Result Data'!D65="O",10,IF('Result Data'!D65="A+",9,IF('Result Data'!D65="A",8,IF('Result Data'!D65="B+",7,IF('Result Data'!D65="B",6,IF('Result Data'!D65="RA",0,IF('Result Data'!D65="SA",0,IF('Result Data'!D65="W",0,0))))))))+IF('Result Data'!D65="AB",0,IF('Result Data'!D65="WH",0))</f>
        <v>8</v>
      </c>
      <c r="E66" s="3">
        <f>IF('Result Data'!E65="O",10,IF('Result Data'!E65="A+",9,IF('Result Data'!E65="A",8,IF('Result Data'!E65="B+",7,IF('Result Data'!E65="B",6,IF('Result Data'!E65="RA",0,IF('Result Data'!E65="SA",0,IF('Result Data'!E65="W",0,0))))))))+IF('Result Data'!E65="AB",0,IF('Result Data'!E65="WH",0))</f>
        <v>8</v>
      </c>
      <c r="F66" s="3">
        <f>IF('Result Data'!F65="O",10,IF('Result Data'!F65="A+",9,IF('Result Data'!F65="A",8,IF('Result Data'!F65="B+",7,IF('Result Data'!F65="B",6,IF('Result Data'!F65="RA",0,IF('Result Data'!F65="SA",0,IF('Result Data'!F65="W",0,0))))))))+IF('Result Data'!F65="AB",0,IF('Result Data'!F65="WH",0))</f>
        <v>9</v>
      </c>
      <c r="G66" s="3">
        <f>IF('Result Data'!G65="O",10,IF('Result Data'!G65="A+",9,IF('Result Data'!G65="A",8,IF('Result Data'!G65="B+",7,IF('Result Data'!G65="B",6,IF('Result Data'!G65="RA",0,IF('Result Data'!G65="SA",0,IF('Result Data'!G65="W",0,0))))))))+IF('Result Data'!G65="AB",0,IF('Result Data'!G65="WH",0))</f>
        <v>10</v>
      </c>
      <c r="H66" s="3">
        <f>IF('Result Data'!H65="O",10,IF('Result Data'!H65="A+",9,IF('Result Data'!H65="A",8,IF('Result Data'!H65="B+",7,IF('Result Data'!H65="B",6,IF('Result Data'!H65="RA",0,IF('Result Data'!H65="SA",0,IF('Result Data'!H65="W",0,0))))))))+IF('Result Data'!H65="AB",0,IF('Result Data'!H65="WH",0))</f>
        <v>10</v>
      </c>
      <c r="I66" s="3">
        <f>IF('Result Data'!I65="O",10,IF('Result Data'!I65="A+",9,IF('Result Data'!I65="A",8,IF('Result Data'!I65="B+",7,IF('Result Data'!I65="B",6,IF('Result Data'!I65="RA",0,IF('Result Data'!I65="SA",0,IF('Result Data'!I65="W",0,0))))))))+IF('Result Data'!I65="AB",0,IF('Result Data'!I65="WH",0))</f>
        <v>10</v>
      </c>
      <c r="J66" s="3">
        <f>IF('Result Data'!J65="O",10,IF('Result Data'!J65="A+",9,IF('Result Data'!J65="A",8,IF('Result Data'!J65="B+",7,IF('Result Data'!J65="B",6,IF('Result Data'!J65="RA",0,IF('Result Data'!J65="SA",0,IF('Result Data'!J65="W",0,0))))))))+IF('Result Data'!J65="AB",0,IF('Result Data'!J65="WH",0))</f>
        <v>7</v>
      </c>
      <c r="K66" s="3">
        <f>IF('Result Data'!K65="O",10,IF('Result Data'!K65="A+",9,IF('Result Data'!K65="A",8,IF('Result Data'!K65="B+",7,IF('Result Data'!K65="B",6,IF('Result Data'!K65="RA",0,IF('Result Data'!K65="SA",0,IF('Result Data'!K65="W",0,0))))))))+IF('Result Data'!K65="AB",0,IF('Result Data'!K65="WH",0))</f>
        <v>8</v>
      </c>
      <c r="L66" s="10">
        <f t="shared" si="13"/>
        <v>3</v>
      </c>
      <c r="M66" s="10">
        <f t="shared" si="14"/>
        <v>1</v>
      </c>
      <c r="N66" s="10">
        <f t="shared" si="15"/>
        <v>3</v>
      </c>
      <c r="O66" s="10">
        <f t="shared" si="16"/>
        <v>1</v>
      </c>
      <c r="P66" s="10">
        <f t="shared" si="17"/>
        <v>0</v>
      </c>
      <c r="Q66" s="10">
        <f t="shared" si="18"/>
        <v>0</v>
      </c>
      <c r="R66" s="10">
        <f>COUNTIF('Result Data'!D65:K65,"=U")</f>
        <v>0</v>
      </c>
      <c r="S66" s="10">
        <f>COUNTIF('Result Data'!D65:K65,"=AB")</f>
        <v>0</v>
      </c>
      <c r="T66" s="10">
        <f>COUNTIF('Result Data'!D65:K65,"=WH")</f>
        <v>0</v>
      </c>
      <c r="U66" s="13">
        <v>22</v>
      </c>
      <c r="V66" s="10">
        <f t="shared" si="19"/>
        <v>187</v>
      </c>
      <c r="W66" s="14">
        <f t="shared" si="20"/>
        <v>8.5</v>
      </c>
      <c r="X66" s="14">
        <f t="shared" si="11"/>
        <v>0.79416809605488226</v>
      </c>
      <c r="Y66" s="10" t="str">
        <f t="shared" si="21"/>
        <v>PASS</v>
      </c>
      <c r="Z66" s="10">
        <f t="shared" si="12"/>
        <v>44</v>
      </c>
    </row>
    <row r="67" spans="1:26" ht="15.5" x14ac:dyDescent="0.35">
      <c r="A67" s="10">
        <v>69</v>
      </c>
      <c r="B67" s="4">
        <v>3122225002060</v>
      </c>
      <c r="C67" s="1" t="s">
        <v>77</v>
      </c>
      <c r="D67" s="3">
        <f>IF('Result Data'!D66="O",10,IF('Result Data'!D66="A+",9,IF('Result Data'!D66="A",8,IF('Result Data'!D66="B+",7,IF('Result Data'!D66="B",6,IF('Result Data'!D66="RA",0,IF('Result Data'!D66="SA",0,IF('Result Data'!D66="W",0,0))))))))+IF('Result Data'!D66="AB",0,IF('Result Data'!D66="WH",0))</f>
        <v>8</v>
      </c>
      <c r="E67" s="3">
        <f>IF('Result Data'!E66="O",10,IF('Result Data'!E66="A+",9,IF('Result Data'!E66="A",8,IF('Result Data'!E66="B+",7,IF('Result Data'!E66="B",6,IF('Result Data'!E66="RA",0,IF('Result Data'!E66="SA",0,IF('Result Data'!E66="W",0,0))))))))+IF('Result Data'!E66="AB",0,IF('Result Data'!E66="WH",0))</f>
        <v>7</v>
      </c>
      <c r="F67" s="3">
        <f>IF('Result Data'!F66="O",10,IF('Result Data'!F66="A+",9,IF('Result Data'!F66="A",8,IF('Result Data'!F66="B+",7,IF('Result Data'!F66="B",6,IF('Result Data'!F66="RA",0,IF('Result Data'!F66="SA",0,IF('Result Data'!F66="W",0,0))))))))+IF('Result Data'!F66="AB",0,IF('Result Data'!F66="WH",0))</f>
        <v>8</v>
      </c>
      <c r="G67" s="3">
        <f>IF('Result Data'!G66="O",10,IF('Result Data'!G66="A+",9,IF('Result Data'!G66="A",8,IF('Result Data'!G66="B+",7,IF('Result Data'!G66="B",6,IF('Result Data'!G66="RA",0,IF('Result Data'!G66="SA",0,IF('Result Data'!G66="W",0,0))))))))+IF('Result Data'!G66="AB",0,IF('Result Data'!G66="WH",0))</f>
        <v>8</v>
      </c>
      <c r="H67" s="3">
        <f>IF('Result Data'!H66="O",10,IF('Result Data'!H66="A+",9,IF('Result Data'!H66="A",8,IF('Result Data'!H66="B+",7,IF('Result Data'!H66="B",6,IF('Result Data'!H66="RA",0,IF('Result Data'!H66="SA",0,IF('Result Data'!H66="W",0,0))))))))+IF('Result Data'!H66="AB",0,IF('Result Data'!H66="WH",0))</f>
        <v>10</v>
      </c>
      <c r="I67" s="3">
        <f>IF('Result Data'!I66="O",10,IF('Result Data'!I66="A+",9,IF('Result Data'!I66="A",8,IF('Result Data'!I66="B+",7,IF('Result Data'!I66="B",6,IF('Result Data'!I66="RA",0,IF('Result Data'!I66="SA",0,IF('Result Data'!I66="W",0,0))))))))+IF('Result Data'!I66="AB",0,IF('Result Data'!I66="WH",0))</f>
        <v>10</v>
      </c>
      <c r="J67" s="3">
        <f>IF('Result Data'!J66="O",10,IF('Result Data'!J66="A+",9,IF('Result Data'!J66="A",8,IF('Result Data'!J66="B+",7,IF('Result Data'!J66="B",6,IF('Result Data'!J66="RA",0,IF('Result Data'!J66="SA",0,IF('Result Data'!J66="W",0,0))))))))+IF('Result Data'!J66="AB",0,IF('Result Data'!J66="WH",0))</f>
        <v>7</v>
      </c>
      <c r="K67" s="3">
        <f>IF('Result Data'!K66="O",10,IF('Result Data'!K66="A+",9,IF('Result Data'!K66="A",8,IF('Result Data'!K66="B+",7,IF('Result Data'!K66="B",6,IF('Result Data'!K66="RA",0,IF('Result Data'!K66="SA",0,IF('Result Data'!K66="W",0,0))))))))+IF('Result Data'!K66="AB",0,IF('Result Data'!K66="WH",0))</f>
        <v>8</v>
      </c>
      <c r="L67" s="10">
        <f t="shared" si="13"/>
        <v>2</v>
      </c>
      <c r="M67" s="10">
        <f t="shared" si="14"/>
        <v>0</v>
      </c>
      <c r="N67" s="10">
        <f t="shared" si="15"/>
        <v>4</v>
      </c>
      <c r="O67" s="10">
        <f t="shared" si="16"/>
        <v>2</v>
      </c>
      <c r="P67" s="10">
        <f t="shared" si="17"/>
        <v>0</v>
      </c>
      <c r="Q67" s="10">
        <f t="shared" si="18"/>
        <v>0</v>
      </c>
      <c r="R67" s="10">
        <f>COUNTIF('Result Data'!D66:K66,"=U")</f>
        <v>0</v>
      </c>
      <c r="S67" s="10">
        <f>COUNTIF('Result Data'!D66:K66,"=AB")</f>
        <v>0</v>
      </c>
      <c r="T67" s="10">
        <f>COUNTIF('Result Data'!D66:K66,"=WH")</f>
        <v>0</v>
      </c>
      <c r="U67" s="13">
        <v>22</v>
      </c>
      <c r="V67" s="10">
        <f t="shared" si="19"/>
        <v>175</v>
      </c>
      <c r="W67" s="14">
        <f t="shared" si="20"/>
        <v>7.9545454545454541</v>
      </c>
      <c r="X67" s="14">
        <f t="shared" si="11"/>
        <v>0.2487135506003364</v>
      </c>
      <c r="Y67" s="10" t="str">
        <f t="shared" si="21"/>
        <v>PASS</v>
      </c>
      <c r="Z67" s="10">
        <f t="shared" si="12"/>
        <v>97</v>
      </c>
    </row>
    <row r="68" spans="1:26" ht="15.5" x14ac:dyDescent="0.35">
      <c r="A68" s="10">
        <v>70</v>
      </c>
      <c r="B68" s="4">
        <v>3122225002061</v>
      </c>
      <c r="C68" s="1" t="s">
        <v>78</v>
      </c>
      <c r="D68" s="3">
        <f>IF('Result Data'!D67="O",10,IF('Result Data'!D67="A+",9,IF('Result Data'!D67="A",8,IF('Result Data'!D67="B+",7,IF('Result Data'!D67="B",6,IF('Result Data'!D67="RA",0,IF('Result Data'!D67="SA",0,IF('Result Data'!D67="W",0,0))))))))+IF('Result Data'!D67="AB",0,IF('Result Data'!D67="WH",0))</f>
        <v>7</v>
      </c>
      <c r="E68" s="3">
        <f>IF('Result Data'!E67="O",10,IF('Result Data'!E67="A+",9,IF('Result Data'!E67="A",8,IF('Result Data'!E67="B+",7,IF('Result Data'!E67="B",6,IF('Result Data'!E67="RA",0,IF('Result Data'!E67="SA",0,IF('Result Data'!E67="W",0,0))))))))+IF('Result Data'!E67="AB",0,IF('Result Data'!E67="WH",0))</f>
        <v>7</v>
      </c>
      <c r="F68" s="3">
        <f>IF('Result Data'!F67="O",10,IF('Result Data'!F67="A+",9,IF('Result Data'!F67="A",8,IF('Result Data'!F67="B+",7,IF('Result Data'!F67="B",6,IF('Result Data'!F67="RA",0,IF('Result Data'!F67="SA",0,IF('Result Data'!F67="W",0,0))))))))+IF('Result Data'!F67="AB",0,IF('Result Data'!F67="WH",0))</f>
        <v>6</v>
      </c>
      <c r="G68" s="3">
        <f>IF('Result Data'!G67="O",10,IF('Result Data'!G67="A+",9,IF('Result Data'!G67="A",8,IF('Result Data'!G67="B+",7,IF('Result Data'!G67="B",6,IF('Result Data'!G67="RA",0,IF('Result Data'!G67="SA",0,IF('Result Data'!G67="W",0,0))))))))+IF('Result Data'!G67="AB",0,IF('Result Data'!G67="WH",0))</f>
        <v>6</v>
      </c>
      <c r="H68" s="3">
        <f>IF('Result Data'!H67="O",10,IF('Result Data'!H67="A+",9,IF('Result Data'!H67="A",8,IF('Result Data'!H67="B+",7,IF('Result Data'!H67="B",6,IF('Result Data'!H67="RA",0,IF('Result Data'!H67="SA",0,IF('Result Data'!H67="W",0,0))))))))+IF('Result Data'!H67="AB",0,IF('Result Data'!H67="WH",0))</f>
        <v>9</v>
      </c>
      <c r="I68" s="3">
        <f>IF('Result Data'!I67="O",10,IF('Result Data'!I67="A+",9,IF('Result Data'!I67="A",8,IF('Result Data'!I67="B+",7,IF('Result Data'!I67="B",6,IF('Result Data'!I67="RA",0,IF('Result Data'!I67="SA",0,IF('Result Data'!I67="W",0,0))))))))+IF('Result Data'!I67="AB",0,IF('Result Data'!I67="WH",0))</f>
        <v>8</v>
      </c>
      <c r="J68" s="3">
        <f>IF('Result Data'!J67="O",10,IF('Result Data'!J67="A+",9,IF('Result Data'!J67="A",8,IF('Result Data'!J67="B+",7,IF('Result Data'!J67="B",6,IF('Result Data'!J67="RA",0,IF('Result Data'!J67="SA",0,IF('Result Data'!J67="W",0,0))))))))+IF('Result Data'!J67="AB",0,IF('Result Data'!J67="WH",0))</f>
        <v>0</v>
      </c>
      <c r="K68" s="3">
        <f>IF('Result Data'!K67="O",10,IF('Result Data'!K67="A+",9,IF('Result Data'!K67="A",8,IF('Result Data'!K67="B+",7,IF('Result Data'!K67="B",6,IF('Result Data'!K67="RA",0,IF('Result Data'!K67="SA",0,IF('Result Data'!K67="W",0,0))))))))+IF('Result Data'!K67="AB",0,IF('Result Data'!K67="WH",0))</f>
        <v>7</v>
      </c>
      <c r="L68" s="10">
        <f t="shared" si="13"/>
        <v>0</v>
      </c>
      <c r="M68" s="10">
        <f t="shared" si="14"/>
        <v>1</v>
      </c>
      <c r="N68" s="10">
        <f t="shared" si="15"/>
        <v>1</v>
      </c>
      <c r="O68" s="10">
        <f t="shared" si="16"/>
        <v>3</v>
      </c>
      <c r="P68" s="10">
        <f t="shared" si="17"/>
        <v>2</v>
      </c>
      <c r="Q68" s="10">
        <f t="shared" si="18"/>
        <v>0</v>
      </c>
      <c r="R68" s="10">
        <f>COUNTIF('Result Data'!D67:K67,"=U")</f>
        <v>1</v>
      </c>
      <c r="S68" s="10">
        <f>COUNTIF('Result Data'!D67:K67,"=AB")</f>
        <v>0</v>
      </c>
      <c r="T68" s="10">
        <f>COUNTIF('Result Data'!D67:K67,"=WH")</f>
        <v>0</v>
      </c>
      <c r="U68" s="13">
        <v>22</v>
      </c>
      <c r="V68" s="10">
        <f t="shared" si="19"/>
        <v>124.5</v>
      </c>
      <c r="W68" s="14">
        <f t="shared" si="20"/>
        <v>5.6590909090909092</v>
      </c>
      <c r="X68" s="14">
        <f t="shared" si="11"/>
        <v>-2.0467409948542086</v>
      </c>
      <c r="Y68" s="10" t="str">
        <f t="shared" si="21"/>
        <v>FAIL</v>
      </c>
      <c r="Z68" s="10">
        <f t="shared" si="12"/>
        <v>146</v>
      </c>
    </row>
    <row r="69" spans="1:26" ht="15.5" x14ac:dyDescent="0.35">
      <c r="A69" s="10">
        <v>71</v>
      </c>
      <c r="B69" s="4">
        <v>3122225002062</v>
      </c>
      <c r="C69" s="1" t="s">
        <v>79</v>
      </c>
      <c r="D69" s="3">
        <f>IF('Result Data'!D68="O",10,IF('Result Data'!D68="A+",9,IF('Result Data'!D68="A",8,IF('Result Data'!D68="B+",7,IF('Result Data'!D68="B",6,IF('Result Data'!D68="RA",0,IF('Result Data'!D68="SA",0,IF('Result Data'!D68="W",0,0))))))))+IF('Result Data'!D68="AB",0,IF('Result Data'!D68="WH",0))</f>
        <v>7</v>
      </c>
      <c r="E69" s="3">
        <f>IF('Result Data'!E68="O",10,IF('Result Data'!E68="A+",9,IF('Result Data'!E68="A",8,IF('Result Data'!E68="B+",7,IF('Result Data'!E68="B",6,IF('Result Data'!E68="RA",0,IF('Result Data'!E68="SA",0,IF('Result Data'!E68="W",0,0))))))))+IF('Result Data'!E68="AB",0,IF('Result Data'!E68="WH",0))</f>
        <v>8</v>
      </c>
      <c r="F69" s="3">
        <f>IF('Result Data'!F68="O",10,IF('Result Data'!F68="A+",9,IF('Result Data'!F68="A",8,IF('Result Data'!F68="B+",7,IF('Result Data'!F68="B",6,IF('Result Data'!F68="RA",0,IF('Result Data'!F68="SA",0,IF('Result Data'!F68="W",0,0))))))))+IF('Result Data'!F68="AB",0,IF('Result Data'!F68="WH",0))</f>
        <v>6</v>
      </c>
      <c r="G69" s="3">
        <f>IF('Result Data'!G68="O",10,IF('Result Data'!G68="A+",9,IF('Result Data'!G68="A",8,IF('Result Data'!G68="B+",7,IF('Result Data'!G68="B",6,IF('Result Data'!G68="RA",0,IF('Result Data'!G68="SA",0,IF('Result Data'!G68="W",0,0))))))))+IF('Result Data'!G68="AB",0,IF('Result Data'!G68="WH",0))</f>
        <v>7</v>
      </c>
      <c r="H69" s="3">
        <f>IF('Result Data'!H68="O",10,IF('Result Data'!H68="A+",9,IF('Result Data'!H68="A",8,IF('Result Data'!H68="B+",7,IF('Result Data'!H68="B",6,IF('Result Data'!H68="RA",0,IF('Result Data'!H68="SA",0,IF('Result Data'!H68="W",0,0))))))))+IF('Result Data'!H68="AB",0,IF('Result Data'!H68="WH",0))</f>
        <v>8</v>
      </c>
      <c r="I69" s="3">
        <f>IF('Result Data'!I68="O",10,IF('Result Data'!I68="A+",9,IF('Result Data'!I68="A",8,IF('Result Data'!I68="B+",7,IF('Result Data'!I68="B",6,IF('Result Data'!I68="RA",0,IF('Result Data'!I68="SA",0,IF('Result Data'!I68="W",0,0))))))))+IF('Result Data'!I68="AB",0,IF('Result Data'!I68="WH",0))</f>
        <v>10</v>
      </c>
      <c r="J69" s="3">
        <f>IF('Result Data'!J68="O",10,IF('Result Data'!J68="A+",9,IF('Result Data'!J68="A",8,IF('Result Data'!J68="B+",7,IF('Result Data'!J68="B",6,IF('Result Data'!J68="RA",0,IF('Result Data'!J68="SA",0,IF('Result Data'!J68="W",0,0))))))))+IF('Result Data'!J68="AB",0,IF('Result Data'!J68="WH",0))</f>
        <v>7</v>
      </c>
      <c r="K69" s="3">
        <f>IF('Result Data'!K68="O",10,IF('Result Data'!K68="A+",9,IF('Result Data'!K68="A",8,IF('Result Data'!K68="B+",7,IF('Result Data'!K68="B",6,IF('Result Data'!K68="RA",0,IF('Result Data'!K68="SA",0,IF('Result Data'!K68="W",0,0))))))))+IF('Result Data'!K68="AB",0,IF('Result Data'!K68="WH",0))</f>
        <v>8</v>
      </c>
      <c r="L69" s="10">
        <f t="shared" si="13"/>
        <v>1</v>
      </c>
      <c r="M69" s="10">
        <f t="shared" si="14"/>
        <v>0</v>
      </c>
      <c r="N69" s="10">
        <f t="shared" si="15"/>
        <v>3</v>
      </c>
      <c r="O69" s="10">
        <f t="shared" si="16"/>
        <v>3</v>
      </c>
      <c r="P69" s="10">
        <f t="shared" si="17"/>
        <v>1</v>
      </c>
      <c r="Q69" s="10">
        <f t="shared" si="18"/>
        <v>0</v>
      </c>
      <c r="R69" s="10">
        <f>COUNTIF('Result Data'!D68:K68,"=U")</f>
        <v>0</v>
      </c>
      <c r="S69" s="10">
        <f>COUNTIF('Result Data'!D68:K68,"=AB")</f>
        <v>0</v>
      </c>
      <c r="T69" s="10">
        <f>COUNTIF('Result Data'!D68:K68,"=WH")</f>
        <v>0</v>
      </c>
      <c r="U69" s="13">
        <v>22</v>
      </c>
      <c r="V69" s="10">
        <f t="shared" si="19"/>
        <v>163</v>
      </c>
      <c r="W69" s="14">
        <f t="shared" si="20"/>
        <v>7.4090909090909092</v>
      </c>
      <c r="X69" s="14">
        <f t="shared" si="11"/>
        <v>-0.29674099485420857</v>
      </c>
      <c r="Y69" s="10" t="str">
        <f t="shared" si="21"/>
        <v>PASS</v>
      </c>
      <c r="Z69" s="10">
        <f t="shared" si="12"/>
        <v>125</v>
      </c>
    </row>
    <row r="70" spans="1:26" ht="15.5" x14ac:dyDescent="0.35">
      <c r="A70" s="10">
        <v>72</v>
      </c>
      <c r="B70" s="4">
        <v>3122225002063</v>
      </c>
      <c r="C70" s="1" t="s">
        <v>80</v>
      </c>
      <c r="D70" s="3">
        <f>IF('Result Data'!D69="O",10,IF('Result Data'!D69="A+",9,IF('Result Data'!D69="A",8,IF('Result Data'!D69="B+",7,IF('Result Data'!D69="B",6,IF('Result Data'!D69="RA",0,IF('Result Data'!D69="SA",0,IF('Result Data'!D69="W",0,0))))))))+IF('Result Data'!D69="AB",0,IF('Result Data'!D69="WH",0))</f>
        <v>0</v>
      </c>
      <c r="E70" s="3">
        <f>IF('Result Data'!E69="O",10,IF('Result Data'!E69="A+",9,IF('Result Data'!E69="A",8,IF('Result Data'!E69="B+",7,IF('Result Data'!E69="B",6,IF('Result Data'!E69="RA",0,IF('Result Data'!E69="SA",0,IF('Result Data'!E69="W",0,0))))))))+IF('Result Data'!E69="AB",0,IF('Result Data'!E69="WH",0))</f>
        <v>7</v>
      </c>
      <c r="F70" s="3">
        <f>IF('Result Data'!F69="O",10,IF('Result Data'!F69="A+",9,IF('Result Data'!F69="A",8,IF('Result Data'!F69="B+",7,IF('Result Data'!F69="B",6,IF('Result Data'!F69="RA",0,IF('Result Data'!F69="SA",0,IF('Result Data'!F69="W",0,0))))))))+IF('Result Data'!F69="AB",0,IF('Result Data'!F69="WH",0))</f>
        <v>0</v>
      </c>
      <c r="G70" s="3">
        <f>IF('Result Data'!G69="O",10,IF('Result Data'!G69="A+",9,IF('Result Data'!G69="A",8,IF('Result Data'!G69="B+",7,IF('Result Data'!G69="B",6,IF('Result Data'!G69="RA",0,IF('Result Data'!G69="SA",0,IF('Result Data'!G69="W",0,0))))))))+IF('Result Data'!G69="AB",0,IF('Result Data'!G69="WH",0))</f>
        <v>6</v>
      </c>
      <c r="H70" s="3">
        <f>IF('Result Data'!H69="O",10,IF('Result Data'!H69="A+",9,IF('Result Data'!H69="A",8,IF('Result Data'!H69="B+",7,IF('Result Data'!H69="B",6,IF('Result Data'!H69="RA",0,IF('Result Data'!H69="SA",0,IF('Result Data'!H69="W",0,0))))))))+IF('Result Data'!H69="AB",0,IF('Result Data'!H69="WH",0))</f>
        <v>9</v>
      </c>
      <c r="I70" s="3">
        <f>IF('Result Data'!I69="O",10,IF('Result Data'!I69="A+",9,IF('Result Data'!I69="A",8,IF('Result Data'!I69="B+",7,IF('Result Data'!I69="B",6,IF('Result Data'!I69="RA",0,IF('Result Data'!I69="SA",0,IF('Result Data'!I69="W",0,0))))))))+IF('Result Data'!I69="AB",0,IF('Result Data'!I69="WH",0))</f>
        <v>9</v>
      </c>
      <c r="J70" s="3">
        <f>IF('Result Data'!J69="O",10,IF('Result Data'!J69="A+",9,IF('Result Data'!J69="A",8,IF('Result Data'!J69="B+",7,IF('Result Data'!J69="B",6,IF('Result Data'!J69="RA",0,IF('Result Data'!J69="SA",0,IF('Result Data'!J69="W",0,0))))))))+IF('Result Data'!J69="AB",0,IF('Result Data'!J69="WH",0))</f>
        <v>0</v>
      </c>
      <c r="K70" s="3">
        <f>IF('Result Data'!K69="O",10,IF('Result Data'!K69="A+",9,IF('Result Data'!K69="A",8,IF('Result Data'!K69="B+",7,IF('Result Data'!K69="B",6,IF('Result Data'!K69="RA",0,IF('Result Data'!K69="SA",0,IF('Result Data'!K69="W",0,0))))))))+IF('Result Data'!K69="AB",0,IF('Result Data'!K69="WH",0))</f>
        <v>6</v>
      </c>
      <c r="L70" s="10">
        <f t="shared" si="13"/>
        <v>0</v>
      </c>
      <c r="M70" s="10">
        <f t="shared" si="14"/>
        <v>2</v>
      </c>
      <c r="N70" s="10">
        <f t="shared" si="15"/>
        <v>0</v>
      </c>
      <c r="O70" s="10">
        <f t="shared" si="16"/>
        <v>1</v>
      </c>
      <c r="P70" s="10">
        <f t="shared" si="17"/>
        <v>2</v>
      </c>
      <c r="Q70" s="10">
        <f t="shared" si="18"/>
        <v>0</v>
      </c>
      <c r="R70" s="10">
        <f>COUNTIF('Result Data'!D69:K69,"=U")</f>
        <v>1</v>
      </c>
      <c r="S70" s="10">
        <f>COUNTIF('Result Data'!D69:K69,"=AB")</f>
        <v>0</v>
      </c>
      <c r="T70" s="10">
        <f>COUNTIF('Result Data'!D69:K69,"=WH")</f>
        <v>0</v>
      </c>
      <c r="U70" s="13">
        <v>22</v>
      </c>
      <c r="V70" s="10">
        <f t="shared" si="19"/>
        <v>84</v>
      </c>
      <c r="W70" s="14">
        <f t="shared" si="20"/>
        <v>3.8181818181818183</v>
      </c>
      <c r="X70" s="14">
        <f t="shared" si="11"/>
        <v>-3.8876500857632994</v>
      </c>
      <c r="Y70" s="10" t="str">
        <f t="shared" si="21"/>
        <v>FAIL</v>
      </c>
      <c r="Z70" s="10">
        <f t="shared" si="12"/>
        <v>153</v>
      </c>
    </row>
    <row r="71" spans="1:26" ht="15.5" x14ac:dyDescent="0.35">
      <c r="A71" s="10">
        <v>73</v>
      </c>
      <c r="B71" s="4">
        <v>3122225002064</v>
      </c>
      <c r="C71" s="1" t="s">
        <v>81</v>
      </c>
      <c r="D71" s="3">
        <f>IF('Result Data'!D70="O",10,IF('Result Data'!D70="A+",9,IF('Result Data'!D70="A",8,IF('Result Data'!D70="B+",7,IF('Result Data'!D70="B",6,IF('Result Data'!D70="RA",0,IF('Result Data'!D70="SA",0,IF('Result Data'!D70="W",0,0))))))))+IF('Result Data'!D70="AB",0,IF('Result Data'!D70="WH",0))</f>
        <v>8</v>
      </c>
      <c r="E71" s="3">
        <f>IF('Result Data'!E70="O",10,IF('Result Data'!E70="A+",9,IF('Result Data'!E70="A",8,IF('Result Data'!E70="B+",7,IF('Result Data'!E70="B",6,IF('Result Data'!E70="RA",0,IF('Result Data'!E70="SA",0,IF('Result Data'!E70="W",0,0))))))))+IF('Result Data'!E70="AB",0,IF('Result Data'!E70="WH",0))</f>
        <v>9</v>
      </c>
      <c r="F71" s="3">
        <f>IF('Result Data'!F70="O",10,IF('Result Data'!F70="A+",9,IF('Result Data'!F70="A",8,IF('Result Data'!F70="B+",7,IF('Result Data'!F70="B",6,IF('Result Data'!F70="RA",0,IF('Result Data'!F70="SA",0,IF('Result Data'!F70="W",0,0))))))))+IF('Result Data'!F70="AB",0,IF('Result Data'!F70="WH",0))</f>
        <v>9</v>
      </c>
      <c r="G71" s="3">
        <f>IF('Result Data'!G70="O",10,IF('Result Data'!G70="A+",9,IF('Result Data'!G70="A",8,IF('Result Data'!G70="B+",7,IF('Result Data'!G70="B",6,IF('Result Data'!G70="RA",0,IF('Result Data'!G70="SA",0,IF('Result Data'!G70="W",0,0))))))))+IF('Result Data'!G70="AB",0,IF('Result Data'!G70="WH",0))</f>
        <v>8</v>
      </c>
      <c r="H71" s="3">
        <f>IF('Result Data'!H70="O",10,IF('Result Data'!H70="A+",9,IF('Result Data'!H70="A",8,IF('Result Data'!H70="B+",7,IF('Result Data'!H70="B",6,IF('Result Data'!H70="RA",0,IF('Result Data'!H70="SA",0,IF('Result Data'!H70="W",0,0))))))))+IF('Result Data'!H70="AB",0,IF('Result Data'!H70="WH",0))</f>
        <v>10</v>
      </c>
      <c r="I71" s="3">
        <f>IF('Result Data'!I70="O",10,IF('Result Data'!I70="A+",9,IF('Result Data'!I70="A",8,IF('Result Data'!I70="B+",7,IF('Result Data'!I70="B",6,IF('Result Data'!I70="RA",0,IF('Result Data'!I70="SA",0,IF('Result Data'!I70="W",0,0))))))))+IF('Result Data'!I70="AB",0,IF('Result Data'!I70="WH",0))</f>
        <v>10</v>
      </c>
      <c r="J71" s="3">
        <f>IF('Result Data'!J70="O",10,IF('Result Data'!J70="A+",9,IF('Result Data'!J70="A",8,IF('Result Data'!J70="B+",7,IF('Result Data'!J70="B",6,IF('Result Data'!J70="RA",0,IF('Result Data'!J70="SA",0,IF('Result Data'!J70="W",0,0))))))))+IF('Result Data'!J70="AB",0,IF('Result Data'!J70="WH",0))</f>
        <v>7</v>
      </c>
      <c r="K71" s="3">
        <f>IF('Result Data'!K70="O",10,IF('Result Data'!K70="A+",9,IF('Result Data'!K70="A",8,IF('Result Data'!K70="B+",7,IF('Result Data'!K70="B",6,IF('Result Data'!K70="RA",0,IF('Result Data'!K70="SA",0,IF('Result Data'!K70="W",0,0))))))))+IF('Result Data'!K70="AB",0,IF('Result Data'!K70="WH",0))</f>
        <v>7</v>
      </c>
      <c r="L71" s="10">
        <f t="shared" si="13"/>
        <v>2</v>
      </c>
      <c r="M71" s="10">
        <f t="shared" si="14"/>
        <v>2</v>
      </c>
      <c r="N71" s="10">
        <f t="shared" si="15"/>
        <v>2</v>
      </c>
      <c r="O71" s="10">
        <f t="shared" si="16"/>
        <v>2</v>
      </c>
      <c r="P71" s="10">
        <f t="shared" si="17"/>
        <v>0</v>
      </c>
      <c r="Q71" s="10">
        <f t="shared" si="18"/>
        <v>0</v>
      </c>
      <c r="R71" s="10">
        <f>COUNTIF('Result Data'!D70:K70,"=U")</f>
        <v>0</v>
      </c>
      <c r="S71" s="10">
        <f>COUNTIF('Result Data'!D70:K70,"=AB")</f>
        <v>0</v>
      </c>
      <c r="T71" s="10">
        <f>COUNTIF('Result Data'!D70:K70,"=WH")</f>
        <v>0</v>
      </c>
      <c r="U71" s="13">
        <v>22</v>
      </c>
      <c r="V71" s="10">
        <f t="shared" si="19"/>
        <v>181</v>
      </c>
      <c r="W71" s="14">
        <f t="shared" si="20"/>
        <v>8.2272727272727266</v>
      </c>
      <c r="X71" s="14">
        <f t="shared" si="11"/>
        <v>0.52144082332760888</v>
      </c>
      <c r="Y71" s="10" t="str">
        <f t="shared" si="21"/>
        <v>PASS</v>
      </c>
      <c r="Z71" s="10">
        <f t="shared" si="12"/>
        <v>67</v>
      </c>
    </row>
    <row r="72" spans="1:26" ht="15.5" x14ac:dyDescent="0.35">
      <c r="A72" s="10">
        <v>74</v>
      </c>
      <c r="B72" s="4">
        <v>3122225002065</v>
      </c>
      <c r="C72" s="1" t="s">
        <v>82</v>
      </c>
      <c r="D72" s="3">
        <f>IF('Result Data'!D71="O",10,IF('Result Data'!D71="A+",9,IF('Result Data'!D71="A",8,IF('Result Data'!D71="B+",7,IF('Result Data'!D71="B",6,IF('Result Data'!D71="RA",0,IF('Result Data'!D71="SA",0,IF('Result Data'!D71="W",0,0))))))))+IF('Result Data'!D71="AB",0,IF('Result Data'!D71="WH",0))</f>
        <v>8</v>
      </c>
      <c r="E72" s="3">
        <f>IF('Result Data'!E71="O",10,IF('Result Data'!E71="A+",9,IF('Result Data'!E71="A",8,IF('Result Data'!E71="B+",7,IF('Result Data'!E71="B",6,IF('Result Data'!E71="RA",0,IF('Result Data'!E71="SA",0,IF('Result Data'!E71="W",0,0))))))))+IF('Result Data'!E71="AB",0,IF('Result Data'!E71="WH",0))</f>
        <v>8</v>
      </c>
      <c r="F72" s="3">
        <f>IF('Result Data'!F71="O",10,IF('Result Data'!F71="A+",9,IF('Result Data'!F71="A",8,IF('Result Data'!F71="B+",7,IF('Result Data'!F71="B",6,IF('Result Data'!F71="RA",0,IF('Result Data'!F71="SA",0,IF('Result Data'!F71="W",0,0))))))))+IF('Result Data'!F71="AB",0,IF('Result Data'!F71="WH",0))</f>
        <v>8</v>
      </c>
      <c r="G72" s="3">
        <f>IF('Result Data'!G71="O",10,IF('Result Data'!G71="A+",9,IF('Result Data'!G71="A",8,IF('Result Data'!G71="B+",7,IF('Result Data'!G71="B",6,IF('Result Data'!G71="RA",0,IF('Result Data'!G71="SA",0,IF('Result Data'!G71="W",0,0))))))))+IF('Result Data'!G71="AB",0,IF('Result Data'!G71="WH",0))</f>
        <v>6</v>
      </c>
      <c r="H72" s="3">
        <f>IF('Result Data'!H71="O",10,IF('Result Data'!H71="A+",9,IF('Result Data'!H71="A",8,IF('Result Data'!H71="B+",7,IF('Result Data'!H71="B",6,IF('Result Data'!H71="RA",0,IF('Result Data'!H71="SA",0,IF('Result Data'!H71="W",0,0))))))))+IF('Result Data'!H71="AB",0,IF('Result Data'!H71="WH",0))</f>
        <v>10</v>
      </c>
      <c r="I72" s="3">
        <f>IF('Result Data'!I71="O",10,IF('Result Data'!I71="A+",9,IF('Result Data'!I71="A",8,IF('Result Data'!I71="B+",7,IF('Result Data'!I71="B",6,IF('Result Data'!I71="RA",0,IF('Result Data'!I71="SA",0,IF('Result Data'!I71="W",0,0))))))))+IF('Result Data'!I71="AB",0,IF('Result Data'!I71="WH",0))</f>
        <v>10</v>
      </c>
      <c r="J72" s="3">
        <f>IF('Result Data'!J71="O",10,IF('Result Data'!J71="A+",9,IF('Result Data'!J71="A",8,IF('Result Data'!J71="B+",7,IF('Result Data'!J71="B",6,IF('Result Data'!J71="RA",0,IF('Result Data'!J71="SA",0,IF('Result Data'!J71="W",0,0))))))))+IF('Result Data'!J71="AB",0,IF('Result Data'!J71="WH",0))</f>
        <v>8</v>
      </c>
      <c r="K72" s="3">
        <f>IF('Result Data'!K71="O",10,IF('Result Data'!K71="A+",9,IF('Result Data'!K71="A",8,IF('Result Data'!K71="B+",7,IF('Result Data'!K71="B",6,IF('Result Data'!K71="RA",0,IF('Result Data'!K71="SA",0,IF('Result Data'!K71="W",0,0))))))))+IF('Result Data'!K71="AB",0,IF('Result Data'!K71="WH",0))</f>
        <v>6</v>
      </c>
      <c r="L72" s="10">
        <f t="shared" si="13"/>
        <v>2</v>
      </c>
      <c r="M72" s="10">
        <f t="shared" si="14"/>
        <v>0</v>
      </c>
      <c r="N72" s="10">
        <f t="shared" si="15"/>
        <v>4</v>
      </c>
      <c r="O72" s="10">
        <f t="shared" si="16"/>
        <v>0</v>
      </c>
      <c r="P72" s="10">
        <f t="shared" si="17"/>
        <v>2</v>
      </c>
      <c r="Q72" s="10">
        <f t="shared" si="18"/>
        <v>0</v>
      </c>
      <c r="R72" s="10">
        <f>COUNTIF('Result Data'!D71:K71,"=U")</f>
        <v>0</v>
      </c>
      <c r="S72" s="10">
        <f>COUNTIF('Result Data'!D71:K71,"=AB")</f>
        <v>0</v>
      </c>
      <c r="T72" s="10">
        <f>COUNTIF('Result Data'!D71:K71,"=WH")</f>
        <v>0</v>
      </c>
      <c r="U72" s="13">
        <v>22</v>
      </c>
      <c r="V72" s="10">
        <f t="shared" si="19"/>
        <v>170</v>
      </c>
      <c r="W72" s="14">
        <f t="shared" si="20"/>
        <v>7.7272727272727275</v>
      </c>
      <c r="X72" s="14">
        <f t="shared" ref="X72:X103" si="22">W72-AVERAGE($W$8:$W$166)</f>
        <v>2.144082332760977E-2</v>
      </c>
      <c r="Y72" s="10" t="str">
        <f t="shared" si="21"/>
        <v>PASS</v>
      </c>
      <c r="Z72" s="10">
        <f t="shared" ref="Z72:Z103" si="23">RANK(W72,$W$8:$W$166,0)</f>
        <v>115</v>
      </c>
    </row>
    <row r="73" spans="1:26" ht="15.5" x14ac:dyDescent="0.35">
      <c r="A73" s="10">
        <v>75</v>
      </c>
      <c r="B73" s="4">
        <v>3122225002066</v>
      </c>
      <c r="C73" s="1" t="s">
        <v>83</v>
      </c>
      <c r="D73" s="3">
        <f>IF('Result Data'!D72="O",10,IF('Result Data'!D72="A+",9,IF('Result Data'!D72="A",8,IF('Result Data'!D72="B+",7,IF('Result Data'!D72="B",6,IF('Result Data'!D72="RA",0,IF('Result Data'!D72="SA",0,IF('Result Data'!D72="W",0,0))))))))+IF('Result Data'!D72="AB",0,IF('Result Data'!D72="WH",0))</f>
        <v>8</v>
      </c>
      <c r="E73" s="3">
        <f>IF('Result Data'!E72="O",10,IF('Result Data'!E72="A+",9,IF('Result Data'!E72="A",8,IF('Result Data'!E72="B+",7,IF('Result Data'!E72="B",6,IF('Result Data'!E72="RA",0,IF('Result Data'!E72="SA",0,IF('Result Data'!E72="W",0,0))))))))+IF('Result Data'!E72="AB",0,IF('Result Data'!E72="WH",0))</f>
        <v>8</v>
      </c>
      <c r="F73" s="3">
        <f>IF('Result Data'!F72="O",10,IF('Result Data'!F72="A+",9,IF('Result Data'!F72="A",8,IF('Result Data'!F72="B+",7,IF('Result Data'!F72="B",6,IF('Result Data'!F72="RA",0,IF('Result Data'!F72="SA",0,IF('Result Data'!F72="W",0,0))))))))+IF('Result Data'!F72="AB",0,IF('Result Data'!F72="WH",0))</f>
        <v>8</v>
      </c>
      <c r="G73" s="3">
        <f>IF('Result Data'!G72="O",10,IF('Result Data'!G72="A+",9,IF('Result Data'!G72="A",8,IF('Result Data'!G72="B+",7,IF('Result Data'!G72="B",6,IF('Result Data'!G72="RA",0,IF('Result Data'!G72="SA",0,IF('Result Data'!G72="W",0,0))))))))+IF('Result Data'!G72="AB",0,IF('Result Data'!G72="WH",0))</f>
        <v>9</v>
      </c>
      <c r="H73" s="3">
        <f>IF('Result Data'!H72="O",10,IF('Result Data'!H72="A+",9,IF('Result Data'!H72="A",8,IF('Result Data'!H72="B+",7,IF('Result Data'!H72="B",6,IF('Result Data'!H72="RA",0,IF('Result Data'!H72="SA",0,IF('Result Data'!H72="W",0,0))))))))+IF('Result Data'!H72="AB",0,IF('Result Data'!H72="WH",0))</f>
        <v>10</v>
      </c>
      <c r="I73" s="3">
        <f>IF('Result Data'!I72="O",10,IF('Result Data'!I72="A+",9,IF('Result Data'!I72="A",8,IF('Result Data'!I72="B+",7,IF('Result Data'!I72="B",6,IF('Result Data'!I72="RA",0,IF('Result Data'!I72="SA",0,IF('Result Data'!I72="W",0,0))))))))+IF('Result Data'!I72="AB",0,IF('Result Data'!I72="WH",0))</f>
        <v>10</v>
      </c>
      <c r="J73" s="3">
        <f>IF('Result Data'!J72="O",10,IF('Result Data'!J72="A+",9,IF('Result Data'!J72="A",8,IF('Result Data'!J72="B+",7,IF('Result Data'!J72="B",6,IF('Result Data'!J72="RA",0,IF('Result Data'!J72="SA",0,IF('Result Data'!J72="W",0,0))))))))+IF('Result Data'!J72="AB",0,IF('Result Data'!J72="WH",0))</f>
        <v>8</v>
      </c>
      <c r="K73" s="3">
        <f>IF('Result Data'!K72="O",10,IF('Result Data'!K72="A+",9,IF('Result Data'!K72="A",8,IF('Result Data'!K72="B+",7,IF('Result Data'!K72="B",6,IF('Result Data'!K72="RA",0,IF('Result Data'!K72="SA",0,IF('Result Data'!K72="W",0,0))))))))+IF('Result Data'!K72="AB",0,IF('Result Data'!K72="WH",0))</f>
        <v>8</v>
      </c>
      <c r="L73" s="10">
        <f t="shared" si="13"/>
        <v>2</v>
      </c>
      <c r="M73" s="10">
        <f t="shared" si="14"/>
        <v>1</v>
      </c>
      <c r="N73" s="10">
        <f t="shared" si="15"/>
        <v>5</v>
      </c>
      <c r="O73" s="10">
        <f t="shared" si="16"/>
        <v>0</v>
      </c>
      <c r="P73" s="10">
        <f t="shared" si="17"/>
        <v>0</v>
      </c>
      <c r="Q73" s="10">
        <f t="shared" si="18"/>
        <v>0</v>
      </c>
      <c r="R73" s="10">
        <f>COUNTIF('Result Data'!D72:K72,"=U")</f>
        <v>0</v>
      </c>
      <c r="S73" s="10">
        <f>COUNTIF('Result Data'!D72:K72,"=AB")</f>
        <v>0</v>
      </c>
      <c r="T73" s="10">
        <f>COUNTIF('Result Data'!D72:K72,"=WH")</f>
        <v>0</v>
      </c>
      <c r="U73" s="13">
        <v>22</v>
      </c>
      <c r="V73" s="10">
        <f t="shared" si="19"/>
        <v>185</v>
      </c>
      <c r="W73" s="14">
        <f t="shared" si="20"/>
        <v>8.4090909090909083</v>
      </c>
      <c r="X73" s="14">
        <f t="shared" si="22"/>
        <v>0.70325900514579054</v>
      </c>
      <c r="Y73" s="10" t="str">
        <f t="shared" si="21"/>
        <v>PASS</v>
      </c>
      <c r="Z73" s="10">
        <f t="shared" si="23"/>
        <v>49</v>
      </c>
    </row>
    <row r="74" spans="1:26" ht="15.5" x14ac:dyDescent="0.35">
      <c r="A74" s="10">
        <v>76</v>
      </c>
      <c r="B74" s="4">
        <v>3122225002067</v>
      </c>
      <c r="C74" s="1" t="s">
        <v>84</v>
      </c>
      <c r="D74" s="3">
        <f>IF('Result Data'!D73="O",10,IF('Result Data'!D73="A+",9,IF('Result Data'!D73="A",8,IF('Result Data'!D73="B+",7,IF('Result Data'!D73="B",6,IF('Result Data'!D73="RA",0,IF('Result Data'!D73="SA",0,IF('Result Data'!D73="W",0,0))))))))+IF('Result Data'!D73="AB",0,IF('Result Data'!D73="WH",0))</f>
        <v>8</v>
      </c>
      <c r="E74" s="3">
        <f>IF('Result Data'!E73="O",10,IF('Result Data'!E73="A+",9,IF('Result Data'!E73="A",8,IF('Result Data'!E73="B+",7,IF('Result Data'!E73="B",6,IF('Result Data'!E73="RA",0,IF('Result Data'!E73="SA",0,IF('Result Data'!E73="W",0,0))))))))+IF('Result Data'!E73="AB",0,IF('Result Data'!E73="WH",0))</f>
        <v>8</v>
      </c>
      <c r="F74" s="3">
        <f>IF('Result Data'!F73="O",10,IF('Result Data'!F73="A+",9,IF('Result Data'!F73="A",8,IF('Result Data'!F73="B+",7,IF('Result Data'!F73="B",6,IF('Result Data'!F73="RA",0,IF('Result Data'!F73="SA",0,IF('Result Data'!F73="W",0,0))))))))+IF('Result Data'!F73="AB",0,IF('Result Data'!F73="WH",0))</f>
        <v>8</v>
      </c>
      <c r="G74" s="3">
        <f>IF('Result Data'!G73="O",10,IF('Result Data'!G73="A+",9,IF('Result Data'!G73="A",8,IF('Result Data'!G73="B+",7,IF('Result Data'!G73="B",6,IF('Result Data'!G73="RA",0,IF('Result Data'!G73="SA",0,IF('Result Data'!G73="W",0,0))))))))+IF('Result Data'!G73="AB",0,IF('Result Data'!G73="WH",0))</f>
        <v>9</v>
      </c>
      <c r="H74" s="3">
        <f>IF('Result Data'!H73="O",10,IF('Result Data'!H73="A+",9,IF('Result Data'!H73="A",8,IF('Result Data'!H73="B+",7,IF('Result Data'!H73="B",6,IF('Result Data'!H73="RA",0,IF('Result Data'!H73="SA",0,IF('Result Data'!H73="W",0,0))))))))+IF('Result Data'!H73="AB",0,IF('Result Data'!H73="WH",0))</f>
        <v>9</v>
      </c>
      <c r="I74" s="3">
        <f>IF('Result Data'!I73="O",10,IF('Result Data'!I73="A+",9,IF('Result Data'!I73="A",8,IF('Result Data'!I73="B+",7,IF('Result Data'!I73="B",6,IF('Result Data'!I73="RA",0,IF('Result Data'!I73="SA",0,IF('Result Data'!I73="W",0,0))))))))+IF('Result Data'!I73="AB",0,IF('Result Data'!I73="WH",0))</f>
        <v>10</v>
      </c>
      <c r="J74" s="3">
        <f>IF('Result Data'!J73="O",10,IF('Result Data'!J73="A+",9,IF('Result Data'!J73="A",8,IF('Result Data'!J73="B+",7,IF('Result Data'!J73="B",6,IF('Result Data'!J73="RA",0,IF('Result Data'!J73="SA",0,IF('Result Data'!J73="W",0,0))))))))+IF('Result Data'!J73="AB",0,IF('Result Data'!J73="WH",0))</f>
        <v>8</v>
      </c>
      <c r="K74" s="3">
        <f>IF('Result Data'!K73="O",10,IF('Result Data'!K73="A+",9,IF('Result Data'!K73="A",8,IF('Result Data'!K73="B+",7,IF('Result Data'!K73="B",6,IF('Result Data'!K73="RA",0,IF('Result Data'!K73="SA",0,IF('Result Data'!K73="W",0,0))))))))+IF('Result Data'!K73="AB",0,IF('Result Data'!K73="WH",0))</f>
        <v>8</v>
      </c>
      <c r="L74" s="10">
        <f t="shared" si="13"/>
        <v>1</v>
      </c>
      <c r="M74" s="10">
        <f t="shared" si="14"/>
        <v>2</v>
      </c>
      <c r="N74" s="10">
        <f t="shared" si="15"/>
        <v>5</v>
      </c>
      <c r="O74" s="10">
        <f t="shared" si="16"/>
        <v>0</v>
      </c>
      <c r="P74" s="10">
        <f t="shared" si="17"/>
        <v>0</v>
      </c>
      <c r="Q74" s="10">
        <f t="shared" si="18"/>
        <v>0</v>
      </c>
      <c r="R74" s="10">
        <f>COUNTIF('Result Data'!D73:K73,"=U")</f>
        <v>0</v>
      </c>
      <c r="S74" s="10">
        <f>COUNTIF('Result Data'!D73:K73,"=AB")</f>
        <v>0</v>
      </c>
      <c r="T74" s="10">
        <f>COUNTIF('Result Data'!D73:K73,"=WH")</f>
        <v>0</v>
      </c>
      <c r="U74" s="13">
        <v>22</v>
      </c>
      <c r="V74" s="10">
        <f t="shared" si="19"/>
        <v>183.5</v>
      </c>
      <c r="W74" s="14">
        <f t="shared" si="20"/>
        <v>8.3409090909090917</v>
      </c>
      <c r="X74" s="14">
        <f t="shared" si="22"/>
        <v>0.63507718696397397</v>
      </c>
      <c r="Y74" s="10" t="str">
        <f t="shared" si="21"/>
        <v>PASS</v>
      </c>
      <c r="Z74" s="10">
        <f t="shared" si="23"/>
        <v>57</v>
      </c>
    </row>
    <row r="75" spans="1:26" ht="15.5" x14ac:dyDescent="0.35">
      <c r="A75" s="10">
        <v>77</v>
      </c>
      <c r="B75" s="4">
        <v>3122225002068</v>
      </c>
      <c r="C75" s="1" t="s">
        <v>85</v>
      </c>
      <c r="D75" s="3">
        <f>IF('Result Data'!D74="O",10,IF('Result Data'!D74="A+",9,IF('Result Data'!D74="A",8,IF('Result Data'!D74="B+",7,IF('Result Data'!D74="B",6,IF('Result Data'!D74="RA",0,IF('Result Data'!D74="SA",0,IF('Result Data'!D74="W",0,0))))))))+IF('Result Data'!D74="AB",0,IF('Result Data'!D74="WH",0))</f>
        <v>10</v>
      </c>
      <c r="E75" s="3">
        <f>IF('Result Data'!E74="O",10,IF('Result Data'!E74="A+",9,IF('Result Data'!E74="A",8,IF('Result Data'!E74="B+",7,IF('Result Data'!E74="B",6,IF('Result Data'!E74="RA",0,IF('Result Data'!E74="SA",0,IF('Result Data'!E74="W",0,0))))))))+IF('Result Data'!E74="AB",0,IF('Result Data'!E74="WH",0))</f>
        <v>8</v>
      </c>
      <c r="F75" s="3">
        <f>IF('Result Data'!F74="O",10,IF('Result Data'!F74="A+",9,IF('Result Data'!F74="A",8,IF('Result Data'!F74="B+",7,IF('Result Data'!F74="B",6,IF('Result Data'!F74="RA",0,IF('Result Data'!F74="SA",0,IF('Result Data'!F74="W",0,0))))))))+IF('Result Data'!F74="AB",0,IF('Result Data'!F74="WH",0))</f>
        <v>10</v>
      </c>
      <c r="G75" s="3">
        <f>IF('Result Data'!G74="O",10,IF('Result Data'!G74="A+",9,IF('Result Data'!G74="A",8,IF('Result Data'!G74="B+",7,IF('Result Data'!G74="B",6,IF('Result Data'!G74="RA",0,IF('Result Data'!G74="SA",0,IF('Result Data'!G74="W",0,0))))))))+IF('Result Data'!G74="AB",0,IF('Result Data'!G74="WH",0))</f>
        <v>8</v>
      </c>
      <c r="H75" s="3">
        <f>IF('Result Data'!H74="O",10,IF('Result Data'!H74="A+",9,IF('Result Data'!H74="A",8,IF('Result Data'!H74="B+",7,IF('Result Data'!H74="B",6,IF('Result Data'!H74="RA",0,IF('Result Data'!H74="SA",0,IF('Result Data'!H74="W",0,0))))))))+IF('Result Data'!H74="AB",0,IF('Result Data'!H74="WH",0))</f>
        <v>10</v>
      </c>
      <c r="I75" s="3">
        <f>IF('Result Data'!I74="O",10,IF('Result Data'!I74="A+",9,IF('Result Data'!I74="A",8,IF('Result Data'!I74="B+",7,IF('Result Data'!I74="B",6,IF('Result Data'!I74="RA",0,IF('Result Data'!I74="SA",0,IF('Result Data'!I74="W",0,0))))))))+IF('Result Data'!I74="AB",0,IF('Result Data'!I74="WH",0))</f>
        <v>10</v>
      </c>
      <c r="J75" s="3">
        <f>IF('Result Data'!J74="O",10,IF('Result Data'!J74="A+",9,IF('Result Data'!J74="A",8,IF('Result Data'!J74="B+",7,IF('Result Data'!J74="B",6,IF('Result Data'!J74="RA",0,IF('Result Data'!J74="SA",0,IF('Result Data'!J74="W",0,0))))))))+IF('Result Data'!J74="AB",0,IF('Result Data'!J74="WH",0))</f>
        <v>9</v>
      </c>
      <c r="K75" s="3">
        <f>IF('Result Data'!K74="O",10,IF('Result Data'!K74="A+",9,IF('Result Data'!K74="A",8,IF('Result Data'!K74="B+",7,IF('Result Data'!K74="B",6,IF('Result Data'!K74="RA",0,IF('Result Data'!K74="SA",0,IF('Result Data'!K74="W",0,0))))))))+IF('Result Data'!K74="AB",0,IF('Result Data'!K74="WH",0))</f>
        <v>8</v>
      </c>
      <c r="L75" s="10">
        <f t="shared" si="13"/>
        <v>4</v>
      </c>
      <c r="M75" s="10">
        <f t="shared" si="14"/>
        <v>1</v>
      </c>
      <c r="N75" s="10">
        <f t="shared" si="15"/>
        <v>3</v>
      </c>
      <c r="O75" s="10">
        <f t="shared" si="16"/>
        <v>0</v>
      </c>
      <c r="P75" s="10">
        <f t="shared" si="17"/>
        <v>0</v>
      </c>
      <c r="Q75" s="10">
        <f t="shared" si="18"/>
        <v>0</v>
      </c>
      <c r="R75" s="10">
        <f>COUNTIF('Result Data'!D74:K74,"=U")</f>
        <v>0</v>
      </c>
      <c r="S75" s="10">
        <f>COUNTIF('Result Data'!D74:K74,"=AB")</f>
        <v>0</v>
      </c>
      <c r="T75" s="10">
        <f>COUNTIF('Result Data'!D74:K74,"=WH")</f>
        <v>0</v>
      </c>
      <c r="U75" s="13">
        <v>22</v>
      </c>
      <c r="V75" s="10">
        <f t="shared" si="19"/>
        <v>198</v>
      </c>
      <c r="W75" s="14">
        <f t="shared" si="20"/>
        <v>9</v>
      </c>
      <c r="X75" s="14">
        <f t="shared" si="22"/>
        <v>1.2941680960548823</v>
      </c>
      <c r="Y75" s="10" t="str">
        <f t="shared" si="21"/>
        <v>PASS</v>
      </c>
      <c r="Z75" s="10">
        <f t="shared" si="23"/>
        <v>3</v>
      </c>
    </row>
    <row r="76" spans="1:26" ht="15.5" x14ac:dyDescent="0.35">
      <c r="A76" s="10">
        <v>78</v>
      </c>
      <c r="B76" s="4">
        <v>3122225002069</v>
      </c>
      <c r="C76" s="1" t="s">
        <v>86</v>
      </c>
      <c r="D76" s="3">
        <f>IF('Result Data'!D75="O",10,IF('Result Data'!D75="A+",9,IF('Result Data'!D75="A",8,IF('Result Data'!D75="B+",7,IF('Result Data'!D75="B",6,IF('Result Data'!D75="RA",0,IF('Result Data'!D75="SA",0,IF('Result Data'!D75="W",0,0))))))))+IF('Result Data'!D75="AB",0,IF('Result Data'!D75="WH",0))</f>
        <v>8</v>
      </c>
      <c r="E76" s="3">
        <f>IF('Result Data'!E75="O",10,IF('Result Data'!E75="A+",9,IF('Result Data'!E75="A",8,IF('Result Data'!E75="B+",7,IF('Result Data'!E75="B",6,IF('Result Data'!E75="RA",0,IF('Result Data'!E75="SA",0,IF('Result Data'!E75="W",0,0))))))))+IF('Result Data'!E75="AB",0,IF('Result Data'!E75="WH",0))</f>
        <v>8</v>
      </c>
      <c r="F76" s="3">
        <f>IF('Result Data'!F75="O",10,IF('Result Data'!F75="A+",9,IF('Result Data'!F75="A",8,IF('Result Data'!F75="B+",7,IF('Result Data'!F75="B",6,IF('Result Data'!F75="RA",0,IF('Result Data'!F75="SA",0,IF('Result Data'!F75="W",0,0))))))))+IF('Result Data'!F75="AB",0,IF('Result Data'!F75="WH",0))</f>
        <v>0</v>
      </c>
      <c r="G76" s="3">
        <f>IF('Result Data'!G75="O",10,IF('Result Data'!G75="A+",9,IF('Result Data'!G75="A",8,IF('Result Data'!G75="B+",7,IF('Result Data'!G75="B",6,IF('Result Data'!G75="RA",0,IF('Result Data'!G75="SA",0,IF('Result Data'!G75="W",0,0))))))))+IF('Result Data'!G75="AB",0,IF('Result Data'!G75="WH",0))</f>
        <v>7</v>
      </c>
      <c r="H76" s="3">
        <f>IF('Result Data'!H75="O",10,IF('Result Data'!H75="A+",9,IF('Result Data'!H75="A",8,IF('Result Data'!H75="B+",7,IF('Result Data'!H75="B",6,IF('Result Data'!H75="RA",0,IF('Result Data'!H75="SA",0,IF('Result Data'!H75="W",0,0))))))))+IF('Result Data'!H75="AB",0,IF('Result Data'!H75="WH",0))</f>
        <v>6</v>
      </c>
      <c r="I76" s="3">
        <f>IF('Result Data'!I75="O",10,IF('Result Data'!I75="A+",9,IF('Result Data'!I75="A",8,IF('Result Data'!I75="B+",7,IF('Result Data'!I75="B",6,IF('Result Data'!I75="RA",0,IF('Result Data'!I75="SA",0,IF('Result Data'!I75="W",0,0))))))))+IF('Result Data'!I75="AB",0,IF('Result Data'!I75="WH",0))</f>
        <v>10</v>
      </c>
      <c r="J76" s="3">
        <f>IF('Result Data'!J75="O",10,IF('Result Data'!J75="A+",9,IF('Result Data'!J75="A",8,IF('Result Data'!J75="B+",7,IF('Result Data'!J75="B",6,IF('Result Data'!J75="RA",0,IF('Result Data'!J75="SA",0,IF('Result Data'!J75="W",0,0))))))))+IF('Result Data'!J75="AB",0,IF('Result Data'!J75="WH",0))</f>
        <v>7</v>
      </c>
      <c r="K76" s="3">
        <f>IF('Result Data'!K75="O",10,IF('Result Data'!K75="A+",9,IF('Result Data'!K75="A",8,IF('Result Data'!K75="B+",7,IF('Result Data'!K75="B",6,IF('Result Data'!K75="RA",0,IF('Result Data'!K75="SA",0,IF('Result Data'!K75="W",0,0))))))))+IF('Result Data'!K75="AB",0,IF('Result Data'!K75="WH",0))</f>
        <v>8</v>
      </c>
      <c r="L76" s="10">
        <f t="shared" si="13"/>
        <v>1</v>
      </c>
      <c r="M76" s="10">
        <f t="shared" si="14"/>
        <v>0</v>
      </c>
      <c r="N76" s="10">
        <f t="shared" si="15"/>
        <v>3</v>
      </c>
      <c r="O76" s="10">
        <f t="shared" si="16"/>
        <v>2</v>
      </c>
      <c r="P76" s="10">
        <f t="shared" si="17"/>
        <v>1</v>
      </c>
      <c r="Q76" s="10">
        <f t="shared" si="18"/>
        <v>0</v>
      </c>
      <c r="R76" s="10">
        <f>COUNTIF('Result Data'!D75:K75,"=U")</f>
        <v>1</v>
      </c>
      <c r="S76" s="10">
        <f>COUNTIF('Result Data'!D75:K75,"=AB")</f>
        <v>0</v>
      </c>
      <c r="T76" s="10">
        <f>COUNTIF('Result Data'!D75:K75,"=WH")</f>
        <v>0</v>
      </c>
      <c r="U76" s="13">
        <v>22</v>
      </c>
      <c r="V76" s="10">
        <f t="shared" si="19"/>
        <v>145</v>
      </c>
      <c r="W76" s="14">
        <f t="shared" si="20"/>
        <v>6.5909090909090908</v>
      </c>
      <c r="X76" s="14">
        <f t="shared" si="22"/>
        <v>-1.1149228130360269</v>
      </c>
      <c r="Y76" s="10" t="str">
        <f t="shared" si="21"/>
        <v>FAIL</v>
      </c>
      <c r="Z76" s="10">
        <f t="shared" si="23"/>
        <v>132</v>
      </c>
    </row>
    <row r="77" spans="1:26" ht="15.5" x14ac:dyDescent="0.35">
      <c r="A77" s="10">
        <v>79</v>
      </c>
      <c r="B77" s="4">
        <v>3122225002070</v>
      </c>
      <c r="C77" s="1" t="s">
        <v>87</v>
      </c>
      <c r="D77" s="3">
        <f>IF('Result Data'!D76="O",10,IF('Result Data'!D76="A+",9,IF('Result Data'!D76="A",8,IF('Result Data'!D76="B+",7,IF('Result Data'!D76="B",6,IF('Result Data'!D76="RA",0,IF('Result Data'!D76="SA",0,IF('Result Data'!D76="W",0,0))))))))+IF('Result Data'!D76="AB",0,IF('Result Data'!D76="WH",0))</f>
        <v>8</v>
      </c>
      <c r="E77" s="3">
        <f>IF('Result Data'!E76="O",10,IF('Result Data'!E76="A+",9,IF('Result Data'!E76="A",8,IF('Result Data'!E76="B+",7,IF('Result Data'!E76="B",6,IF('Result Data'!E76="RA",0,IF('Result Data'!E76="SA",0,IF('Result Data'!E76="W",0,0))))))))+IF('Result Data'!E76="AB",0,IF('Result Data'!E76="WH",0))</f>
        <v>8</v>
      </c>
      <c r="F77" s="3">
        <f>IF('Result Data'!F76="O",10,IF('Result Data'!F76="A+",9,IF('Result Data'!F76="A",8,IF('Result Data'!F76="B+",7,IF('Result Data'!F76="B",6,IF('Result Data'!F76="RA",0,IF('Result Data'!F76="SA",0,IF('Result Data'!F76="W",0,0))))))))+IF('Result Data'!F76="AB",0,IF('Result Data'!F76="WH",0))</f>
        <v>7</v>
      </c>
      <c r="G77" s="3">
        <f>IF('Result Data'!G76="O",10,IF('Result Data'!G76="A+",9,IF('Result Data'!G76="A",8,IF('Result Data'!G76="B+",7,IF('Result Data'!G76="B",6,IF('Result Data'!G76="RA",0,IF('Result Data'!G76="SA",0,IF('Result Data'!G76="W",0,0))))))))+IF('Result Data'!G76="AB",0,IF('Result Data'!G76="WH",0))</f>
        <v>8</v>
      </c>
      <c r="H77" s="3">
        <f>IF('Result Data'!H76="O",10,IF('Result Data'!H76="A+",9,IF('Result Data'!H76="A",8,IF('Result Data'!H76="B+",7,IF('Result Data'!H76="B",6,IF('Result Data'!H76="RA",0,IF('Result Data'!H76="SA",0,IF('Result Data'!H76="W",0,0))))))))+IF('Result Data'!H76="AB",0,IF('Result Data'!H76="WH",0))</f>
        <v>10</v>
      </c>
      <c r="I77" s="3">
        <f>IF('Result Data'!I76="O",10,IF('Result Data'!I76="A+",9,IF('Result Data'!I76="A",8,IF('Result Data'!I76="B+",7,IF('Result Data'!I76="B",6,IF('Result Data'!I76="RA",0,IF('Result Data'!I76="SA",0,IF('Result Data'!I76="W",0,0))))))))+IF('Result Data'!I76="AB",0,IF('Result Data'!I76="WH",0))</f>
        <v>10</v>
      </c>
      <c r="J77" s="3">
        <f>IF('Result Data'!J76="O",10,IF('Result Data'!J76="A+",9,IF('Result Data'!J76="A",8,IF('Result Data'!J76="B+",7,IF('Result Data'!J76="B",6,IF('Result Data'!J76="RA",0,IF('Result Data'!J76="SA",0,IF('Result Data'!J76="W",0,0))))))))+IF('Result Data'!J76="AB",0,IF('Result Data'!J76="WH",0))</f>
        <v>7</v>
      </c>
      <c r="K77" s="3">
        <f>IF('Result Data'!K76="O",10,IF('Result Data'!K76="A+",9,IF('Result Data'!K76="A",8,IF('Result Data'!K76="B+",7,IF('Result Data'!K76="B",6,IF('Result Data'!K76="RA",0,IF('Result Data'!K76="SA",0,IF('Result Data'!K76="W",0,0))))))))+IF('Result Data'!K76="AB",0,IF('Result Data'!K76="WH",0))</f>
        <v>8</v>
      </c>
      <c r="L77" s="10">
        <f t="shared" si="13"/>
        <v>2</v>
      </c>
      <c r="M77" s="10">
        <f t="shared" si="14"/>
        <v>0</v>
      </c>
      <c r="N77" s="10">
        <f t="shared" si="15"/>
        <v>4</v>
      </c>
      <c r="O77" s="10">
        <f t="shared" si="16"/>
        <v>2</v>
      </c>
      <c r="P77" s="10">
        <f t="shared" si="17"/>
        <v>0</v>
      </c>
      <c r="Q77" s="10">
        <f t="shared" si="18"/>
        <v>0</v>
      </c>
      <c r="R77" s="10">
        <f>COUNTIF('Result Data'!D76:K76,"=U")</f>
        <v>0</v>
      </c>
      <c r="S77" s="10">
        <f>COUNTIF('Result Data'!D76:K76,"=AB")</f>
        <v>0</v>
      </c>
      <c r="T77" s="10">
        <f>COUNTIF('Result Data'!D76:K76,"=WH")</f>
        <v>0</v>
      </c>
      <c r="U77" s="13">
        <v>22</v>
      </c>
      <c r="V77" s="10">
        <f t="shared" si="19"/>
        <v>175</v>
      </c>
      <c r="W77" s="14">
        <f t="shared" si="20"/>
        <v>7.9545454545454541</v>
      </c>
      <c r="X77" s="14">
        <f t="shared" si="22"/>
        <v>0.2487135506003364</v>
      </c>
      <c r="Y77" s="10" t="str">
        <f t="shared" si="21"/>
        <v>PASS</v>
      </c>
      <c r="Z77" s="10">
        <f t="shared" si="23"/>
        <v>97</v>
      </c>
    </row>
    <row r="78" spans="1:26" ht="15.5" x14ac:dyDescent="0.35">
      <c r="A78" s="10">
        <v>80</v>
      </c>
      <c r="B78" s="4">
        <v>3122225002071</v>
      </c>
      <c r="C78" s="1" t="s">
        <v>88</v>
      </c>
      <c r="D78" s="3">
        <f>IF('Result Data'!D77="O",10,IF('Result Data'!D77="A+",9,IF('Result Data'!D77="A",8,IF('Result Data'!D77="B+",7,IF('Result Data'!D77="B",6,IF('Result Data'!D77="RA",0,IF('Result Data'!D77="SA",0,IF('Result Data'!D77="W",0,0))))))))+IF('Result Data'!D77="AB",0,IF('Result Data'!D77="WH",0))</f>
        <v>9</v>
      </c>
      <c r="E78" s="3">
        <f>IF('Result Data'!E77="O",10,IF('Result Data'!E77="A+",9,IF('Result Data'!E77="A",8,IF('Result Data'!E77="B+",7,IF('Result Data'!E77="B",6,IF('Result Data'!E77="RA",0,IF('Result Data'!E77="SA",0,IF('Result Data'!E77="W",0,0))))))))+IF('Result Data'!E77="AB",0,IF('Result Data'!E77="WH",0))</f>
        <v>8</v>
      </c>
      <c r="F78" s="3">
        <f>IF('Result Data'!F77="O",10,IF('Result Data'!F77="A+",9,IF('Result Data'!F77="A",8,IF('Result Data'!F77="B+",7,IF('Result Data'!F77="B",6,IF('Result Data'!F77="RA",0,IF('Result Data'!F77="SA",0,IF('Result Data'!F77="W",0,0))))))))+IF('Result Data'!F77="AB",0,IF('Result Data'!F77="WH",0))</f>
        <v>8</v>
      </c>
      <c r="G78" s="3">
        <f>IF('Result Data'!G77="O",10,IF('Result Data'!G77="A+",9,IF('Result Data'!G77="A",8,IF('Result Data'!G77="B+",7,IF('Result Data'!G77="B",6,IF('Result Data'!G77="RA",0,IF('Result Data'!G77="SA",0,IF('Result Data'!G77="W",0,0))))))))+IF('Result Data'!G77="AB",0,IF('Result Data'!G77="WH",0))</f>
        <v>9</v>
      </c>
      <c r="H78" s="3">
        <f>IF('Result Data'!H77="O",10,IF('Result Data'!H77="A+",9,IF('Result Data'!H77="A",8,IF('Result Data'!H77="B+",7,IF('Result Data'!H77="B",6,IF('Result Data'!H77="RA",0,IF('Result Data'!H77="SA",0,IF('Result Data'!H77="W",0,0))))))))+IF('Result Data'!H77="AB",0,IF('Result Data'!H77="WH",0))</f>
        <v>10</v>
      </c>
      <c r="I78" s="3">
        <f>IF('Result Data'!I77="O",10,IF('Result Data'!I77="A+",9,IF('Result Data'!I77="A",8,IF('Result Data'!I77="B+",7,IF('Result Data'!I77="B",6,IF('Result Data'!I77="RA",0,IF('Result Data'!I77="SA",0,IF('Result Data'!I77="W",0,0))))))))+IF('Result Data'!I77="AB",0,IF('Result Data'!I77="WH",0))</f>
        <v>10</v>
      </c>
      <c r="J78" s="3">
        <f>IF('Result Data'!J77="O",10,IF('Result Data'!J77="A+",9,IF('Result Data'!J77="A",8,IF('Result Data'!J77="B+",7,IF('Result Data'!J77="B",6,IF('Result Data'!J77="RA",0,IF('Result Data'!J77="SA",0,IF('Result Data'!J77="W",0,0))))))))+IF('Result Data'!J77="AB",0,IF('Result Data'!J77="WH",0))</f>
        <v>8</v>
      </c>
      <c r="K78" s="3">
        <f>IF('Result Data'!K77="O",10,IF('Result Data'!K77="A+",9,IF('Result Data'!K77="A",8,IF('Result Data'!K77="B+",7,IF('Result Data'!K77="B",6,IF('Result Data'!K77="RA",0,IF('Result Data'!K77="SA",0,IF('Result Data'!K77="W",0,0))))))))+IF('Result Data'!K77="AB",0,IF('Result Data'!K77="WH",0))</f>
        <v>8</v>
      </c>
      <c r="L78" s="10">
        <f t="shared" si="13"/>
        <v>2</v>
      </c>
      <c r="M78" s="10">
        <f t="shared" si="14"/>
        <v>2</v>
      </c>
      <c r="N78" s="10">
        <f t="shared" si="15"/>
        <v>4</v>
      </c>
      <c r="O78" s="10">
        <f t="shared" si="16"/>
        <v>0</v>
      </c>
      <c r="P78" s="10">
        <f t="shared" si="17"/>
        <v>0</v>
      </c>
      <c r="Q78" s="10">
        <f t="shared" si="18"/>
        <v>0</v>
      </c>
      <c r="R78" s="10">
        <f>COUNTIF('Result Data'!D77:K77,"=U")</f>
        <v>0</v>
      </c>
      <c r="S78" s="10">
        <f>COUNTIF('Result Data'!D77:K77,"=AB")</f>
        <v>0</v>
      </c>
      <c r="T78" s="10">
        <f>COUNTIF('Result Data'!D77:K77,"=WH")</f>
        <v>0</v>
      </c>
      <c r="U78" s="13">
        <v>22</v>
      </c>
      <c r="V78" s="10">
        <f t="shared" si="19"/>
        <v>188</v>
      </c>
      <c r="W78" s="14">
        <f t="shared" si="20"/>
        <v>8.545454545454545</v>
      </c>
      <c r="X78" s="14">
        <f t="shared" si="22"/>
        <v>0.83962264150942723</v>
      </c>
      <c r="Y78" s="10" t="str">
        <f t="shared" si="21"/>
        <v>PASS</v>
      </c>
      <c r="Z78" s="10">
        <f t="shared" si="23"/>
        <v>35</v>
      </c>
    </row>
    <row r="79" spans="1:26" ht="15.5" x14ac:dyDescent="0.35">
      <c r="A79" s="10">
        <v>81</v>
      </c>
      <c r="B79" s="4">
        <v>3122225002072</v>
      </c>
      <c r="C79" s="1" t="s">
        <v>89</v>
      </c>
      <c r="D79" s="3">
        <f>IF('Result Data'!D78="O",10,IF('Result Data'!D78="A+",9,IF('Result Data'!D78="A",8,IF('Result Data'!D78="B+",7,IF('Result Data'!D78="B",6,IF('Result Data'!D78="RA",0,IF('Result Data'!D78="SA",0,IF('Result Data'!D78="W",0,0))))))))+IF('Result Data'!D78="AB",0,IF('Result Data'!D78="WH",0))</f>
        <v>8</v>
      </c>
      <c r="E79" s="3">
        <f>IF('Result Data'!E78="O",10,IF('Result Data'!E78="A+",9,IF('Result Data'!E78="A",8,IF('Result Data'!E78="B+",7,IF('Result Data'!E78="B",6,IF('Result Data'!E78="RA",0,IF('Result Data'!E78="SA",0,IF('Result Data'!E78="W",0,0))))))))+IF('Result Data'!E78="AB",0,IF('Result Data'!E78="WH",0))</f>
        <v>8</v>
      </c>
      <c r="F79" s="3">
        <f>IF('Result Data'!F78="O",10,IF('Result Data'!F78="A+",9,IF('Result Data'!F78="A",8,IF('Result Data'!F78="B+",7,IF('Result Data'!F78="B",6,IF('Result Data'!F78="RA",0,IF('Result Data'!F78="SA",0,IF('Result Data'!F78="W",0,0))))))))+IF('Result Data'!F78="AB",0,IF('Result Data'!F78="WH",0))</f>
        <v>9</v>
      </c>
      <c r="G79" s="3">
        <f>IF('Result Data'!G78="O",10,IF('Result Data'!G78="A+",9,IF('Result Data'!G78="A",8,IF('Result Data'!G78="B+",7,IF('Result Data'!G78="B",6,IF('Result Data'!G78="RA",0,IF('Result Data'!G78="SA",0,IF('Result Data'!G78="W",0,0))))))))+IF('Result Data'!G78="AB",0,IF('Result Data'!G78="WH",0))</f>
        <v>9</v>
      </c>
      <c r="H79" s="3">
        <f>IF('Result Data'!H78="O",10,IF('Result Data'!H78="A+",9,IF('Result Data'!H78="A",8,IF('Result Data'!H78="B+",7,IF('Result Data'!H78="B",6,IF('Result Data'!H78="RA",0,IF('Result Data'!H78="SA",0,IF('Result Data'!H78="W",0,0))))))))+IF('Result Data'!H78="AB",0,IF('Result Data'!H78="WH",0))</f>
        <v>10</v>
      </c>
      <c r="I79" s="3">
        <f>IF('Result Data'!I78="O",10,IF('Result Data'!I78="A+",9,IF('Result Data'!I78="A",8,IF('Result Data'!I78="B+",7,IF('Result Data'!I78="B",6,IF('Result Data'!I78="RA",0,IF('Result Data'!I78="SA",0,IF('Result Data'!I78="W",0,0))))))))+IF('Result Data'!I78="AB",0,IF('Result Data'!I78="WH",0))</f>
        <v>9</v>
      </c>
      <c r="J79" s="3">
        <f>IF('Result Data'!J78="O",10,IF('Result Data'!J78="A+",9,IF('Result Data'!J78="A",8,IF('Result Data'!J78="B+",7,IF('Result Data'!J78="B",6,IF('Result Data'!J78="RA",0,IF('Result Data'!J78="SA",0,IF('Result Data'!J78="W",0,0))))))))+IF('Result Data'!J78="AB",0,IF('Result Data'!J78="WH",0))</f>
        <v>7</v>
      </c>
      <c r="K79" s="3">
        <f>IF('Result Data'!K78="O",10,IF('Result Data'!K78="A+",9,IF('Result Data'!K78="A",8,IF('Result Data'!K78="B+",7,IF('Result Data'!K78="B",6,IF('Result Data'!K78="RA",0,IF('Result Data'!K78="SA",0,IF('Result Data'!K78="W",0,0))))))))+IF('Result Data'!K78="AB",0,IF('Result Data'!K78="WH",0))</f>
        <v>8</v>
      </c>
      <c r="L79" s="10">
        <f t="shared" si="13"/>
        <v>1</v>
      </c>
      <c r="M79" s="10">
        <f t="shared" si="14"/>
        <v>3</v>
      </c>
      <c r="N79" s="10">
        <f t="shared" si="15"/>
        <v>3</v>
      </c>
      <c r="O79" s="10">
        <f t="shared" si="16"/>
        <v>1</v>
      </c>
      <c r="P79" s="10">
        <f t="shared" si="17"/>
        <v>0</v>
      </c>
      <c r="Q79" s="10">
        <f t="shared" si="18"/>
        <v>0</v>
      </c>
      <c r="R79" s="10">
        <f>COUNTIF('Result Data'!D78:K78,"=U")</f>
        <v>0</v>
      </c>
      <c r="S79" s="10">
        <f>COUNTIF('Result Data'!D78:K78,"=AB")</f>
        <v>0</v>
      </c>
      <c r="T79" s="10">
        <f>COUNTIF('Result Data'!D78:K78,"=WH")</f>
        <v>0</v>
      </c>
      <c r="U79" s="13">
        <v>22</v>
      </c>
      <c r="V79" s="10">
        <f t="shared" si="19"/>
        <v>182.5</v>
      </c>
      <c r="W79" s="14">
        <f t="shared" si="20"/>
        <v>8.295454545454545</v>
      </c>
      <c r="X79" s="14">
        <f t="shared" si="22"/>
        <v>0.58962264150942723</v>
      </c>
      <c r="Y79" s="10" t="str">
        <f t="shared" si="21"/>
        <v>PASS</v>
      </c>
      <c r="Z79" s="10">
        <f t="shared" si="23"/>
        <v>58</v>
      </c>
    </row>
    <row r="80" spans="1:26" ht="15.5" x14ac:dyDescent="0.35">
      <c r="A80" s="10">
        <v>82</v>
      </c>
      <c r="B80" s="4">
        <v>3122225002073</v>
      </c>
      <c r="C80" s="1" t="s">
        <v>90</v>
      </c>
      <c r="D80" s="3">
        <f>IF('Result Data'!D79="O",10,IF('Result Data'!D79="A+",9,IF('Result Data'!D79="A",8,IF('Result Data'!D79="B+",7,IF('Result Data'!D79="B",6,IF('Result Data'!D79="RA",0,IF('Result Data'!D79="SA",0,IF('Result Data'!D79="W",0,0))))))))+IF('Result Data'!D79="AB",0,IF('Result Data'!D79="WH",0))</f>
        <v>9</v>
      </c>
      <c r="E80" s="3">
        <f>IF('Result Data'!E79="O",10,IF('Result Data'!E79="A+",9,IF('Result Data'!E79="A",8,IF('Result Data'!E79="B+",7,IF('Result Data'!E79="B",6,IF('Result Data'!E79="RA",0,IF('Result Data'!E79="SA",0,IF('Result Data'!E79="W",0,0))))))))+IF('Result Data'!E79="AB",0,IF('Result Data'!E79="WH",0))</f>
        <v>8</v>
      </c>
      <c r="F80" s="3">
        <f>IF('Result Data'!F79="O",10,IF('Result Data'!F79="A+",9,IF('Result Data'!F79="A",8,IF('Result Data'!F79="B+",7,IF('Result Data'!F79="B",6,IF('Result Data'!F79="RA",0,IF('Result Data'!F79="SA",0,IF('Result Data'!F79="W",0,0))))))))+IF('Result Data'!F79="AB",0,IF('Result Data'!F79="WH",0))</f>
        <v>8</v>
      </c>
      <c r="G80" s="3">
        <f>IF('Result Data'!G79="O",10,IF('Result Data'!G79="A+",9,IF('Result Data'!G79="A",8,IF('Result Data'!G79="B+",7,IF('Result Data'!G79="B",6,IF('Result Data'!G79="RA",0,IF('Result Data'!G79="SA",0,IF('Result Data'!G79="W",0,0))))))))+IF('Result Data'!G79="AB",0,IF('Result Data'!G79="WH",0))</f>
        <v>9</v>
      </c>
      <c r="H80" s="3">
        <f>IF('Result Data'!H79="O",10,IF('Result Data'!H79="A+",9,IF('Result Data'!H79="A",8,IF('Result Data'!H79="B+",7,IF('Result Data'!H79="B",6,IF('Result Data'!H79="RA",0,IF('Result Data'!H79="SA",0,IF('Result Data'!H79="W",0,0))))))))+IF('Result Data'!H79="AB",0,IF('Result Data'!H79="WH",0))</f>
        <v>10</v>
      </c>
      <c r="I80" s="3">
        <f>IF('Result Data'!I79="O",10,IF('Result Data'!I79="A+",9,IF('Result Data'!I79="A",8,IF('Result Data'!I79="B+",7,IF('Result Data'!I79="B",6,IF('Result Data'!I79="RA",0,IF('Result Data'!I79="SA",0,IF('Result Data'!I79="W",0,0))))))))+IF('Result Data'!I79="AB",0,IF('Result Data'!I79="WH",0))</f>
        <v>10</v>
      </c>
      <c r="J80" s="3">
        <f>IF('Result Data'!J79="O",10,IF('Result Data'!J79="A+",9,IF('Result Data'!J79="A",8,IF('Result Data'!J79="B+",7,IF('Result Data'!J79="B",6,IF('Result Data'!J79="RA",0,IF('Result Data'!J79="SA",0,IF('Result Data'!J79="W",0,0))))))))+IF('Result Data'!J79="AB",0,IF('Result Data'!J79="WH",0))</f>
        <v>8</v>
      </c>
      <c r="K80" s="3">
        <f>IF('Result Data'!K79="O",10,IF('Result Data'!K79="A+",9,IF('Result Data'!K79="A",8,IF('Result Data'!K79="B+",7,IF('Result Data'!K79="B",6,IF('Result Data'!K79="RA",0,IF('Result Data'!K79="SA",0,IF('Result Data'!K79="W",0,0))))))))+IF('Result Data'!K79="AB",0,IF('Result Data'!K79="WH",0))</f>
        <v>8</v>
      </c>
      <c r="L80" s="10">
        <f t="shared" si="13"/>
        <v>2</v>
      </c>
      <c r="M80" s="10">
        <f t="shared" si="14"/>
        <v>2</v>
      </c>
      <c r="N80" s="10">
        <f t="shared" si="15"/>
        <v>4</v>
      </c>
      <c r="O80" s="10">
        <f t="shared" si="16"/>
        <v>0</v>
      </c>
      <c r="P80" s="10">
        <f t="shared" si="17"/>
        <v>0</v>
      </c>
      <c r="Q80" s="10">
        <f t="shared" si="18"/>
        <v>0</v>
      </c>
      <c r="R80" s="10">
        <f>COUNTIF('Result Data'!D79:K79,"=U")</f>
        <v>0</v>
      </c>
      <c r="S80" s="10">
        <f>COUNTIF('Result Data'!D79:K79,"=AB")</f>
        <v>0</v>
      </c>
      <c r="T80" s="10">
        <f>COUNTIF('Result Data'!D79:K79,"=WH")</f>
        <v>0</v>
      </c>
      <c r="U80" s="13">
        <v>22</v>
      </c>
      <c r="V80" s="10">
        <f t="shared" si="19"/>
        <v>188</v>
      </c>
      <c r="W80" s="14">
        <f t="shared" si="20"/>
        <v>8.545454545454545</v>
      </c>
      <c r="X80" s="14">
        <f t="shared" si="22"/>
        <v>0.83962264150942723</v>
      </c>
      <c r="Y80" s="10" t="str">
        <f t="shared" si="21"/>
        <v>PASS</v>
      </c>
      <c r="Z80" s="10">
        <f t="shared" si="23"/>
        <v>35</v>
      </c>
    </row>
    <row r="81" spans="1:26" ht="15.5" x14ac:dyDescent="0.35">
      <c r="A81" s="10">
        <v>83</v>
      </c>
      <c r="B81" s="4">
        <v>3122225002074</v>
      </c>
      <c r="C81" s="1" t="s">
        <v>91</v>
      </c>
      <c r="D81" s="3">
        <f>IF('Result Data'!D80="O",10,IF('Result Data'!D80="A+",9,IF('Result Data'!D80="A",8,IF('Result Data'!D80="B+",7,IF('Result Data'!D80="B",6,IF('Result Data'!D80="RA",0,IF('Result Data'!D80="SA",0,IF('Result Data'!D80="W",0,0))))))))+IF('Result Data'!D80="AB",0,IF('Result Data'!D80="WH",0))</f>
        <v>6</v>
      </c>
      <c r="E81" s="3">
        <f>IF('Result Data'!E80="O",10,IF('Result Data'!E80="A+",9,IF('Result Data'!E80="A",8,IF('Result Data'!E80="B+",7,IF('Result Data'!E80="B",6,IF('Result Data'!E80="RA",0,IF('Result Data'!E80="SA",0,IF('Result Data'!E80="W",0,0))))))))+IF('Result Data'!E80="AB",0,IF('Result Data'!E80="WH",0))</f>
        <v>8</v>
      </c>
      <c r="F81" s="3">
        <f>IF('Result Data'!F80="O",10,IF('Result Data'!F80="A+",9,IF('Result Data'!F80="A",8,IF('Result Data'!F80="B+",7,IF('Result Data'!F80="B",6,IF('Result Data'!F80="RA",0,IF('Result Data'!F80="SA",0,IF('Result Data'!F80="W",0,0))))))))+IF('Result Data'!F80="AB",0,IF('Result Data'!F80="WH",0))</f>
        <v>0</v>
      </c>
      <c r="G81" s="3">
        <f>IF('Result Data'!G80="O",10,IF('Result Data'!G80="A+",9,IF('Result Data'!G80="A",8,IF('Result Data'!G80="B+",7,IF('Result Data'!G80="B",6,IF('Result Data'!G80="RA",0,IF('Result Data'!G80="SA",0,IF('Result Data'!G80="W",0,0))))))))+IF('Result Data'!G80="AB",0,IF('Result Data'!G80="WH",0))</f>
        <v>6</v>
      </c>
      <c r="H81" s="3">
        <f>IF('Result Data'!H80="O",10,IF('Result Data'!H80="A+",9,IF('Result Data'!H80="A",8,IF('Result Data'!H80="B+",7,IF('Result Data'!H80="B",6,IF('Result Data'!H80="RA",0,IF('Result Data'!H80="SA",0,IF('Result Data'!H80="W",0,0))))))))+IF('Result Data'!H80="AB",0,IF('Result Data'!H80="WH",0))</f>
        <v>9</v>
      </c>
      <c r="I81" s="3">
        <f>IF('Result Data'!I80="O",10,IF('Result Data'!I80="A+",9,IF('Result Data'!I80="A",8,IF('Result Data'!I80="B+",7,IF('Result Data'!I80="B",6,IF('Result Data'!I80="RA",0,IF('Result Data'!I80="SA",0,IF('Result Data'!I80="W",0,0))))))))+IF('Result Data'!I80="AB",0,IF('Result Data'!I80="WH",0))</f>
        <v>8</v>
      </c>
      <c r="J81" s="3">
        <f>IF('Result Data'!J80="O",10,IF('Result Data'!J80="A+",9,IF('Result Data'!J80="A",8,IF('Result Data'!J80="B+",7,IF('Result Data'!J80="B",6,IF('Result Data'!J80="RA",0,IF('Result Data'!J80="SA",0,IF('Result Data'!J80="W",0,0))))))))+IF('Result Data'!J80="AB",0,IF('Result Data'!J80="WH",0))</f>
        <v>0</v>
      </c>
      <c r="K81" s="3">
        <f>IF('Result Data'!K80="O",10,IF('Result Data'!K80="A+",9,IF('Result Data'!K80="A",8,IF('Result Data'!K80="B+",7,IF('Result Data'!K80="B",6,IF('Result Data'!K80="RA",0,IF('Result Data'!K80="SA",0,IF('Result Data'!K80="W",0,0))))))))+IF('Result Data'!K80="AB",0,IF('Result Data'!K80="WH",0))</f>
        <v>6</v>
      </c>
      <c r="L81" s="10">
        <f t="shared" si="13"/>
        <v>0</v>
      </c>
      <c r="M81" s="10">
        <f t="shared" si="14"/>
        <v>1</v>
      </c>
      <c r="N81" s="10">
        <f t="shared" si="15"/>
        <v>2</v>
      </c>
      <c r="O81" s="10">
        <f t="shared" si="16"/>
        <v>0</v>
      </c>
      <c r="P81" s="10">
        <f t="shared" si="17"/>
        <v>3</v>
      </c>
      <c r="Q81" s="10">
        <f t="shared" si="18"/>
        <v>0</v>
      </c>
      <c r="R81" s="10">
        <f>COUNTIF('Result Data'!D80:K80,"=U")</f>
        <v>2</v>
      </c>
      <c r="S81" s="10">
        <f>COUNTIF('Result Data'!D80:K80,"=AB")</f>
        <v>0</v>
      </c>
      <c r="T81" s="10">
        <f>COUNTIF('Result Data'!D80:K80,"=WH")</f>
        <v>0</v>
      </c>
      <c r="U81" s="13">
        <v>22</v>
      </c>
      <c r="V81" s="10">
        <f t="shared" si="19"/>
        <v>103.5</v>
      </c>
      <c r="W81" s="14">
        <f t="shared" si="20"/>
        <v>4.7045454545454541</v>
      </c>
      <c r="X81" s="14">
        <f t="shared" si="22"/>
        <v>-3.0012864493996636</v>
      </c>
      <c r="Y81" s="10" t="str">
        <f t="shared" si="21"/>
        <v>FAIL</v>
      </c>
      <c r="Z81" s="10">
        <f t="shared" si="23"/>
        <v>151</v>
      </c>
    </row>
    <row r="82" spans="1:26" ht="15.5" x14ac:dyDescent="0.35">
      <c r="A82" s="10">
        <v>84</v>
      </c>
      <c r="B82" s="4">
        <v>3122225002075</v>
      </c>
      <c r="C82" s="1" t="s">
        <v>92</v>
      </c>
      <c r="D82" s="3">
        <f>IF('Result Data'!D81="O",10,IF('Result Data'!D81="A+",9,IF('Result Data'!D81="A",8,IF('Result Data'!D81="B+",7,IF('Result Data'!D81="B",6,IF('Result Data'!D81="RA",0,IF('Result Data'!D81="SA",0,IF('Result Data'!D81="W",0,0))))))))+IF('Result Data'!D81="AB",0,IF('Result Data'!D81="WH",0))</f>
        <v>7</v>
      </c>
      <c r="E82" s="3">
        <f>IF('Result Data'!E81="O",10,IF('Result Data'!E81="A+",9,IF('Result Data'!E81="A",8,IF('Result Data'!E81="B+",7,IF('Result Data'!E81="B",6,IF('Result Data'!E81="RA",0,IF('Result Data'!E81="SA",0,IF('Result Data'!E81="W",0,0))))))))+IF('Result Data'!E81="AB",0,IF('Result Data'!E81="WH",0))</f>
        <v>7</v>
      </c>
      <c r="F82" s="3">
        <f>IF('Result Data'!F81="O",10,IF('Result Data'!F81="A+",9,IF('Result Data'!F81="A",8,IF('Result Data'!F81="B+",7,IF('Result Data'!F81="B",6,IF('Result Data'!F81="RA",0,IF('Result Data'!F81="SA",0,IF('Result Data'!F81="W",0,0))))))))+IF('Result Data'!F81="AB",0,IF('Result Data'!F81="WH",0))</f>
        <v>7</v>
      </c>
      <c r="G82" s="3">
        <f>IF('Result Data'!G81="O",10,IF('Result Data'!G81="A+",9,IF('Result Data'!G81="A",8,IF('Result Data'!G81="B+",7,IF('Result Data'!G81="B",6,IF('Result Data'!G81="RA",0,IF('Result Data'!G81="SA",0,IF('Result Data'!G81="W",0,0))))))))+IF('Result Data'!G81="AB",0,IF('Result Data'!G81="WH",0))</f>
        <v>9</v>
      </c>
      <c r="H82" s="3">
        <f>IF('Result Data'!H81="O",10,IF('Result Data'!H81="A+",9,IF('Result Data'!H81="A",8,IF('Result Data'!H81="B+",7,IF('Result Data'!H81="B",6,IF('Result Data'!H81="RA",0,IF('Result Data'!H81="SA",0,IF('Result Data'!H81="W",0,0))))))))+IF('Result Data'!H81="AB",0,IF('Result Data'!H81="WH",0))</f>
        <v>10</v>
      </c>
      <c r="I82" s="3">
        <f>IF('Result Data'!I81="O",10,IF('Result Data'!I81="A+",9,IF('Result Data'!I81="A",8,IF('Result Data'!I81="B+",7,IF('Result Data'!I81="B",6,IF('Result Data'!I81="RA",0,IF('Result Data'!I81="SA",0,IF('Result Data'!I81="W",0,0))))))))+IF('Result Data'!I81="AB",0,IF('Result Data'!I81="WH",0))</f>
        <v>10</v>
      </c>
      <c r="J82" s="3">
        <f>IF('Result Data'!J81="O",10,IF('Result Data'!J81="A+",9,IF('Result Data'!J81="A",8,IF('Result Data'!J81="B+",7,IF('Result Data'!J81="B",6,IF('Result Data'!J81="RA",0,IF('Result Data'!J81="SA",0,IF('Result Data'!J81="W",0,0))))))))+IF('Result Data'!J81="AB",0,IF('Result Data'!J81="WH",0))</f>
        <v>7</v>
      </c>
      <c r="K82" s="3">
        <f>IF('Result Data'!K81="O",10,IF('Result Data'!K81="A+",9,IF('Result Data'!K81="A",8,IF('Result Data'!K81="B+",7,IF('Result Data'!K81="B",6,IF('Result Data'!K81="RA",0,IF('Result Data'!K81="SA",0,IF('Result Data'!K81="W",0,0))))))))+IF('Result Data'!K81="AB",0,IF('Result Data'!K81="WH",0))</f>
        <v>8</v>
      </c>
      <c r="L82" s="10">
        <f t="shared" si="13"/>
        <v>2</v>
      </c>
      <c r="M82" s="10">
        <f t="shared" si="14"/>
        <v>1</v>
      </c>
      <c r="N82" s="10">
        <f t="shared" si="15"/>
        <v>1</v>
      </c>
      <c r="O82" s="10">
        <f t="shared" si="16"/>
        <v>4</v>
      </c>
      <c r="P82" s="10">
        <f t="shared" si="17"/>
        <v>0</v>
      </c>
      <c r="Q82" s="10">
        <f t="shared" si="18"/>
        <v>0</v>
      </c>
      <c r="R82" s="10">
        <f>COUNTIF('Result Data'!D81:K81,"=U")</f>
        <v>0</v>
      </c>
      <c r="S82" s="10">
        <f>COUNTIF('Result Data'!D81:K81,"=AB")</f>
        <v>0</v>
      </c>
      <c r="T82" s="10">
        <f>COUNTIF('Result Data'!D81:K81,"=WH")</f>
        <v>0</v>
      </c>
      <c r="U82" s="13">
        <v>22</v>
      </c>
      <c r="V82" s="10">
        <f t="shared" si="19"/>
        <v>172</v>
      </c>
      <c r="W82" s="14">
        <f t="shared" si="20"/>
        <v>7.8181818181818183</v>
      </c>
      <c r="X82" s="14">
        <f t="shared" si="22"/>
        <v>0.1123499142367006</v>
      </c>
      <c r="Y82" s="10" t="str">
        <f t="shared" si="21"/>
        <v>PASS</v>
      </c>
      <c r="Z82" s="10">
        <f t="shared" si="23"/>
        <v>109</v>
      </c>
    </row>
    <row r="83" spans="1:26" ht="15.5" x14ac:dyDescent="0.35">
      <c r="A83" s="10">
        <v>85</v>
      </c>
      <c r="B83" s="4">
        <v>3122225002076</v>
      </c>
      <c r="C83" s="1" t="s">
        <v>93</v>
      </c>
      <c r="D83" s="3">
        <f>IF('Result Data'!D82="O",10,IF('Result Data'!D82="A+",9,IF('Result Data'!D82="A",8,IF('Result Data'!D82="B+",7,IF('Result Data'!D82="B",6,IF('Result Data'!D82="RA",0,IF('Result Data'!D82="SA",0,IF('Result Data'!D82="W",0,0))))))))+IF('Result Data'!D82="AB",0,IF('Result Data'!D82="WH",0))</f>
        <v>9</v>
      </c>
      <c r="E83" s="3">
        <f>IF('Result Data'!E82="O",10,IF('Result Data'!E82="A+",9,IF('Result Data'!E82="A",8,IF('Result Data'!E82="B+",7,IF('Result Data'!E82="B",6,IF('Result Data'!E82="RA",0,IF('Result Data'!E82="SA",0,IF('Result Data'!E82="W",0,0))))))))+IF('Result Data'!E82="AB",0,IF('Result Data'!E82="WH",0))</f>
        <v>8</v>
      </c>
      <c r="F83" s="3">
        <f>IF('Result Data'!F82="O",10,IF('Result Data'!F82="A+",9,IF('Result Data'!F82="A",8,IF('Result Data'!F82="B+",7,IF('Result Data'!F82="B",6,IF('Result Data'!F82="RA",0,IF('Result Data'!F82="SA",0,IF('Result Data'!F82="W",0,0))))))))+IF('Result Data'!F82="AB",0,IF('Result Data'!F82="WH",0))</f>
        <v>7</v>
      </c>
      <c r="G83" s="3">
        <f>IF('Result Data'!G82="O",10,IF('Result Data'!G82="A+",9,IF('Result Data'!G82="A",8,IF('Result Data'!G82="B+",7,IF('Result Data'!G82="B",6,IF('Result Data'!G82="RA",0,IF('Result Data'!G82="SA",0,IF('Result Data'!G82="W",0,0))))))))+IF('Result Data'!G82="AB",0,IF('Result Data'!G82="WH",0))</f>
        <v>9</v>
      </c>
      <c r="H83" s="3">
        <f>IF('Result Data'!H82="O",10,IF('Result Data'!H82="A+",9,IF('Result Data'!H82="A",8,IF('Result Data'!H82="B+",7,IF('Result Data'!H82="B",6,IF('Result Data'!H82="RA",0,IF('Result Data'!H82="SA",0,IF('Result Data'!H82="W",0,0))))))))+IF('Result Data'!H82="AB",0,IF('Result Data'!H82="WH",0))</f>
        <v>10</v>
      </c>
      <c r="I83" s="3">
        <f>IF('Result Data'!I82="O",10,IF('Result Data'!I82="A+",9,IF('Result Data'!I82="A",8,IF('Result Data'!I82="B+",7,IF('Result Data'!I82="B",6,IF('Result Data'!I82="RA",0,IF('Result Data'!I82="SA",0,IF('Result Data'!I82="W",0,0))))))))+IF('Result Data'!I82="AB",0,IF('Result Data'!I82="WH",0))</f>
        <v>10</v>
      </c>
      <c r="J83" s="3">
        <f>IF('Result Data'!J82="O",10,IF('Result Data'!J82="A+",9,IF('Result Data'!J82="A",8,IF('Result Data'!J82="B+",7,IF('Result Data'!J82="B",6,IF('Result Data'!J82="RA",0,IF('Result Data'!J82="SA",0,IF('Result Data'!J82="W",0,0))))))))+IF('Result Data'!J82="AB",0,IF('Result Data'!J82="WH",0))</f>
        <v>8</v>
      </c>
      <c r="K83" s="3">
        <f>IF('Result Data'!K82="O",10,IF('Result Data'!K82="A+",9,IF('Result Data'!K82="A",8,IF('Result Data'!K82="B+",7,IF('Result Data'!K82="B",6,IF('Result Data'!K82="RA",0,IF('Result Data'!K82="SA",0,IF('Result Data'!K82="W",0,0))))))))+IF('Result Data'!K82="AB",0,IF('Result Data'!K82="WH",0))</f>
        <v>9</v>
      </c>
      <c r="L83" s="10">
        <f t="shared" si="13"/>
        <v>2</v>
      </c>
      <c r="M83" s="10">
        <f t="shared" si="14"/>
        <v>3</v>
      </c>
      <c r="N83" s="10">
        <f t="shared" si="15"/>
        <v>2</v>
      </c>
      <c r="O83" s="10">
        <f t="shared" si="16"/>
        <v>1</v>
      </c>
      <c r="P83" s="10">
        <f t="shared" si="17"/>
        <v>0</v>
      </c>
      <c r="Q83" s="10">
        <f t="shared" si="18"/>
        <v>0</v>
      </c>
      <c r="R83" s="10">
        <f>COUNTIF('Result Data'!D82:K82,"=U")</f>
        <v>0</v>
      </c>
      <c r="S83" s="10">
        <f>COUNTIF('Result Data'!D82:K82,"=AB")</f>
        <v>0</v>
      </c>
      <c r="T83" s="10">
        <f>COUNTIF('Result Data'!D82:K82,"=WH")</f>
        <v>0</v>
      </c>
      <c r="U83" s="13">
        <v>22</v>
      </c>
      <c r="V83" s="10">
        <f t="shared" si="19"/>
        <v>188</v>
      </c>
      <c r="W83" s="14">
        <f t="shared" si="20"/>
        <v>8.545454545454545</v>
      </c>
      <c r="X83" s="14">
        <f t="shared" si="22"/>
        <v>0.83962264150942723</v>
      </c>
      <c r="Y83" s="10" t="str">
        <f t="shared" si="21"/>
        <v>PASS</v>
      </c>
      <c r="Z83" s="10">
        <f t="shared" si="23"/>
        <v>35</v>
      </c>
    </row>
    <row r="84" spans="1:26" ht="15.5" x14ac:dyDescent="0.35">
      <c r="A84" s="10">
        <v>86</v>
      </c>
      <c r="B84" s="4">
        <v>3122225002077</v>
      </c>
      <c r="C84" s="1" t="s">
        <v>94</v>
      </c>
      <c r="D84" s="3">
        <f>IF('Result Data'!D83="O",10,IF('Result Data'!D83="A+",9,IF('Result Data'!D83="A",8,IF('Result Data'!D83="B+",7,IF('Result Data'!D83="B",6,IF('Result Data'!D83="RA",0,IF('Result Data'!D83="SA",0,IF('Result Data'!D83="W",0,0))))))))+IF('Result Data'!D83="AB",0,IF('Result Data'!D83="WH",0))</f>
        <v>8</v>
      </c>
      <c r="E84" s="3">
        <f>IF('Result Data'!E83="O",10,IF('Result Data'!E83="A+",9,IF('Result Data'!E83="A",8,IF('Result Data'!E83="B+",7,IF('Result Data'!E83="B",6,IF('Result Data'!E83="RA",0,IF('Result Data'!E83="SA",0,IF('Result Data'!E83="W",0,0))))))))+IF('Result Data'!E83="AB",0,IF('Result Data'!E83="WH",0))</f>
        <v>7</v>
      </c>
      <c r="F84" s="3">
        <f>IF('Result Data'!F83="O",10,IF('Result Data'!F83="A+",9,IF('Result Data'!F83="A",8,IF('Result Data'!F83="B+",7,IF('Result Data'!F83="B",6,IF('Result Data'!F83="RA",0,IF('Result Data'!F83="SA",0,IF('Result Data'!F83="W",0,0))))))))+IF('Result Data'!F83="AB",0,IF('Result Data'!F83="WH",0))</f>
        <v>8</v>
      </c>
      <c r="G84" s="3">
        <f>IF('Result Data'!G83="O",10,IF('Result Data'!G83="A+",9,IF('Result Data'!G83="A",8,IF('Result Data'!G83="B+",7,IF('Result Data'!G83="B",6,IF('Result Data'!G83="RA",0,IF('Result Data'!G83="SA",0,IF('Result Data'!G83="W",0,0))))))))+IF('Result Data'!G83="AB",0,IF('Result Data'!G83="WH",0))</f>
        <v>8</v>
      </c>
      <c r="H84" s="3">
        <f>IF('Result Data'!H83="O",10,IF('Result Data'!H83="A+",9,IF('Result Data'!H83="A",8,IF('Result Data'!H83="B+",7,IF('Result Data'!H83="B",6,IF('Result Data'!H83="RA",0,IF('Result Data'!H83="SA",0,IF('Result Data'!H83="W",0,0))))))))+IF('Result Data'!H83="AB",0,IF('Result Data'!H83="WH",0))</f>
        <v>10</v>
      </c>
      <c r="I84" s="3">
        <f>IF('Result Data'!I83="O",10,IF('Result Data'!I83="A+",9,IF('Result Data'!I83="A",8,IF('Result Data'!I83="B+",7,IF('Result Data'!I83="B",6,IF('Result Data'!I83="RA",0,IF('Result Data'!I83="SA",0,IF('Result Data'!I83="W",0,0))))))))+IF('Result Data'!I83="AB",0,IF('Result Data'!I83="WH",0))</f>
        <v>10</v>
      </c>
      <c r="J84" s="3">
        <f>IF('Result Data'!J83="O",10,IF('Result Data'!J83="A+",9,IF('Result Data'!J83="A",8,IF('Result Data'!J83="B+",7,IF('Result Data'!J83="B",6,IF('Result Data'!J83="RA",0,IF('Result Data'!J83="SA",0,IF('Result Data'!J83="W",0,0))))))))+IF('Result Data'!J83="AB",0,IF('Result Data'!J83="WH",0))</f>
        <v>8</v>
      </c>
      <c r="K84" s="3">
        <f>IF('Result Data'!K83="O",10,IF('Result Data'!K83="A+",9,IF('Result Data'!K83="A",8,IF('Result Data'!K83="B+",7,IF('Result Data'!K83="B",6,IF('Result Data'!K83="RA",0,IF('Result Data'!K83="SA",0,IF('Result Data'!K83="W",0,0))))))))+IF('Result Data'!K83="AB",0,IF('Result Data'!K83="WH",0))</f>
        <v>6</v>
      </c>
      <c r="L84" s="10">
        <f t="shared" si="13"/>
        <v>2</v>
      </c>
      <c r="M84" s="10">
        <f t="shared" si="14"/>
        <v>0</v>
      </c>
      <c r="N84" s="10">
        <f t="shared" si="15"/>
        <v>4</v>
      </c>
      <c r="O84" s="10">
        <f t="shared" si="16"/>
        <v>1</v>
      </c>
      <c r="P84" s="10">
        <f t="shared" si="17"/>
        <v>1</v>
      </c>
      <c r="Q84" s="10">
        <f t="shared" si="18"/>
        <v>0</v>
      </c>
      <c r="R84" s="10">
        <f>COUNTIF('Result Data'!D83:K83,"=U")</f>
        <v>0</v>
      </c>
      <c r="S84" s="10">
        <f>COUNTIF('Result Data'!D83:K83,"=AB")</f>
        <v>0</v>
      </c>
      <c r="T84" s="10">
        <f>COUNTIF('Result Data'!D83:K83,"=WH")</f>
        <v>0</v>
      </c>
      <c r="U84" s="13">
        <v>22</v>
      </c>
      <c r="V84" s="10">
        <f t="shared" si="19"/>
        <v>173</v>
      </c>
      <c r="W84" s="14">
        <f t="shared" si="20"/>
        <v>7.8636363636363633</v>
      </c>
      <c r="X84" s="14">
        <f t="shared" si="22"/>
        <v>0.15780445969124557</v>
      </c>
      <c r="Y84" s="10" t="str">
        <f t="shared" si="21"/>
        <v>PASS</v>
      </c>
      <c r="Z84" s="10">
        <f t="shared" si="23"/>
        <v>106</v>
      </c>
    </row>
    <row r="85" spans="1:26" ht="15.5" x14ac:dyDescent="0.35">
      <c r="A85" s="10">
        <v>87</v>
      </c>
      <c r="B85" s="4">
        <v>3122225002078</v>
      </c>
      <c r="C85" s="1" t="s">
        <v>95</v>
      </c>
      <c r="D85" s="3">
        <f>IF('Result Data'!D84="O",10,IF('Result Data'!D84="A+",9,IF('Result Data'!D84="A",8,IF('Result Data'!D84="B+",7,IF('Result Data'!D84="B",6,IF('Result Data'!D84="RA",0,IF('Result Data'!D84="SA",0,IF('Result Data'!D84="W",0,0))))))))+IF('Result Data'!D84="AB",0,IF('Result Data'!D84="WH",0))</f>
        <v>8</v>
      </c>
      <c r="E85" s="3">
        <f>IF('Result Data'!E84="O",10,IF('Result Data'!E84="A+",9,IF('Result Data'!E84="A",8,IF('Result Data'!E84="B+",7,IF('Result Data'!E84="B",6,IF('Result Data'!E84="RA",0,IF('Result Data'!E84="SA",0,IF('Result Data'!E84="W",0,0))))))))+IF('Result Data'!E84="AB",0,IF('Result Data'!E84="WH",0))</f>
        <v>8</v>
      </c>
      <c r="F85" s="3">
        <f>IF('Result Data'!F84="O",10,IF('Result Data'!F84="A+",9,IF('Result Data'!F84="A",8,IF('Result Data'!F84="B+",7,IF('Result Data'!F84="B",6,IF('Result Data'!F84="RA",0,IF('Result Data'!F84="SA",0,IF('Result Data'!F84="W",0,0))))))))+IF('Result Data'!F84="AB",0,IF('Result Data'!F84="WH",0))</f>
        <v>9</v>
      </c>
      <c r="G85" s="3">
        <f>IF('Result Data'!G84="O",10,IF('Result Data'!G84="A+",9,IF('Result Data'!G84="A",8,IF('Result Data'!G84="B+",7,IF('Result Data'!G84="B",6,IF('Result Data'!G84="RA",0,IF('Result Data'!G84="SA",0,IF('Result Data'!G84="W",0,0))))))))+IF('Result Data'!G84="AB",0,IF('Result Data'!G84="WH",0))</f>
        <v>9</v>
      </c>
      <c r="H85" s="3">
        <f>IF('Result Data'!H84="O",10,IF('Result Data'!H84="A+",9,IF('Result Data'!H84="A",8,IF('Result Data'!H84="B+",7,IF('Result Data'!H84="B",6,IF('Result Data'!H84="RA",0,IF('Result Data'!H84="SA",0,IF('Result Data'!H84="W",0,0))))))))+IF('Result Data'!H84="AB",0,IF('Result Data'!H84="WH",0))</f>
        <v>10</v>
      </c>
      <c r="I85" s="3">
        <f>IF('Result Data'!I84="O",10,IF('Result Data'!I84="A+",9,IF('Result Data'!I84="A",8,IF('Result Data'!I84="B+",7,IF('Result Data'!I84="B",6,IF('Result Data'!I84="RA",0,IF('Result Data'!I84="SA",0,IF('Result Data'!I84="W",0,0))))))))+IF('Result Data'!I84="AB",0,IF('Result Data'!I84="WH",0))</f>
        <v>10</v>
      </c>
      <c r="J85" s="3">
        <f>IF('Result Data'!J84="O",10,IF('Result Data'!J84="A+",9,IF('Result Data'!J84="A",8,IF('Result Data'!J84="B+",7,IF('Result Data'!J84="B",6,IF('Result Data'!J84="RA",0,IF('Result Data'!J84="SA",0,IF('Result Data'!J84="W",0,0))))))))+IF('Result Data'!J84="AB",0,IF('Result Data'!J84="WH",0))</f>
        <v>8</v>
      </c>
      <c r="K85" s="3">
        <f>IF('Result Data'!K84="O",10,IF('Result Data'!K84="A+",9,IF('Result Data'!K84="A",8,IF('Result Data'!K84="B+",7,IF('Result Data'!K84="B",6,IF('Result Data'!K84="RA",0,IF('Result Data'!K84="SA",0,IF('Result Data'!K84="W",0,0))))))))+IF('Result Data'!K84="AB",0,IF('Result Data'!K84="WH",0))</f>
        <v>10</v>
      </c>
      <c r="L85" s="10">
        <f t="shared" si="13"/>
        <v>3</v>
      </c>
      <c r="M85" s="10">
        <f t="shared" si="14"/>
        <v>2</v>
      </c>
      <c r="N85" s="10">
        <f t="shared" si="15"/>
        <v>3</v>
      </c>
      <c r="O85" s="10">
        <f t="shared" si="16"/>
        <v>0</v>
      </c>
      <c r="P85" s="10">
        <f t="shared" si="17"/>
        <v>0</v>
      </c>
      <c r="Q85" s="10">
        <f t="shared" si="18"/>
        <v>0</v>
      </c>
      <c r="R85" s="10">
        <f>COUNTIF('Result Data'!D84:K84,"=U")</f>
        <v>0</v>
      </c>
      <c r="S85" s="10">
        <f>COUNTIF('Result Data'!D84:K84,"=AB")</f>
        <v>0</v>
      </c>
      <c r="T85" s="10">
        <f>COUNTIF('Result Data'!D84:K84,"=WH")</f>
        <v>0</v>
      </c>
      <c r="U85" s="13">
        <v>22</v>
      </c>
      <c r="V85" s="10">
        <f t="shared" si="19"/>
        <v>194</v>
      </c>
      <c r="W85" s="14">
        <f t="shared" si="20"/>
        <v>8.8181818181818183</v>
      </c>
      <c r="X85" s="14">
        <f t="shared" si="22"/>
        <v>1.1123499142367006</v>
      </c>
      <c r="Y85" s="10" t="str">
        <f t="shared" si="21"/>
        <v>PASS</v>
      </c>
      <c r="Z85" s="10">
        <f t="shared" si="23"/>
        <v>17</v>
      </c>
    </row>
    <row r="86" spans="1:26" ht="15.5" x14ac:dyDescent="0.35">
      <c r="A86" s="10">
        <v>88</v>
      </c>
      <c r="B86" s="4">
        <v>3122225002079</v>
      </c>
      <c r="C86" s="1" t="s">
        <v>96</v>
      </c>
      <c r="D86" s="3">
        <f>IF('Result Data'!D85="O",10,IF('Result Data'!D85="A+",9,IF('Result Data'!D85="A",8,IF('Result Data'!D85="B+",7,IF('Result Data'!D85="B",6,IF('Result Data'!D85="RA",0,IF('Result Data'!D85="SA",0,IF('Result Data'!D85="W",0,0))))))))+IF('Result Data'!D85="AB",0,IF('Result Data'!D85="WH",0))</f>
        <v>9</v>
      </c>
      <c r="E86" s="3">
        <f>IF('Result Data'!E85="O",10,IF('Result Data'!E85="A+",9,IF('Result Data'!E85="A",8,IF('Result Data'!E85="B+",7,IF('Result Data'!E85="B",6,IF('Result Data'!E85="RA",0,IF('Result Data'!E85="SA",0,IF('Result Data'!E85="W",0,0))))))))+IF('Result Data'!E85="AB",0,IF('Result Data'!E85="WH",0))</f>
        <v>8</v>
      </c>
      <c r="F86" s="3">
        <f>IF('Result Data'!F85="O",10,IF('Result Data'!F85="A+",9,IF('Result Data'!F85="A",8,IF('Result Data'!F85="B+",7,IF('Result Data'!F85="B",6,IF('Result Data'!F85="RA",0,IF('Result Data'!F85="SA",0,IF('Result Data'!F85="W",0,0))))))))+IF('Result Data'!F85="AB",0,IF('Result Data'!F85="WH",0))</f>
        <v>8</v>
      </c>
      <c r="G86" s="3">
        <f>IF('Result Data'!G85="O",10,IF('Result Data'!G85="A+",9,IF('Result Data'!G85="A",8,IF('Result Data'!G85="B+",7,IF('Result Data'!G85="B",6,IF('Result Data'!G85="RA",0,IF('Result Data'!G85="SA",0,IF('Result Data'!G85="W",0,0))))))))+IF('Result Data'!G85="AB",0,IF('Result Data'!G85="WH",0))</f>
        <v>7</v>
      </c>
      <c r="H86" s="3">
        <f>IF('Result Data'!H85="O",10,IF('Result Data'!H85="A+",9,IF('Result Data'!H85="A",8,IF('Result Data'!H85="B+",7,IF('Result Data'!H85="B",6,IF('Result Data'!H85="RA",0,IF('Result Data'!H85="SA",0,IF('Result Data'!H85="W",0,0))))))))+IF('Result Data'!H85="AB",0,IF('Result Data'!H85="WH",0))</f>
        <v>9</v>
      </c>
      <c r="I86" s="3">
        <f>IF('Result Data'!I85="O",10,IF('Result Data'!I85="A+",9,IF('Result Data'!I85="A",8,IF('Result Data'!I85="B+",7,IF('Result Data'!I85="B",6,IF('Result Data'!I85="RA",0,IF('Result Data'!I85="SA",0,IF('Result Data'!I85="W",0,0))))))))+IF('Result Data'!I85="AB",0,IF('Result Data'!I85="WH",0))</f>
        <v>10</v>
      </c>
      <c r="J86" s="3">
        <f>IF('Result Data'!J85="O",10,IF('Result Data'!J85="A+",9,IF('Result Data'!J85="A",8,IF('Result Data'!J85="B+",7,IF('Result Data'!J85="B",6,IF('Result Data'!J85="RA",0,IF('Result Data'!J85="SA",0,IF('Result Data'!J85="W",0,0))))))))+IF('Result Data'!J85="AB",0,IF('Result Data'!J85="WH",0))</f>
        <v>6</v>
      </c>
      <c r="K86" s="3">
        <f>IF('Result Data'!K85="O",10,IF('Result Data'!K85="A+",9,IF('Result Data'!K85="A",8,IF('Result Data'!K85="B+",7,IF('Result Data'!K85="B",6,IF('Result Data'!K85="RA",0,IF('Result Data'!K85="SA",0,IF('Result Data'!K85="W",0,0))))))))+IF('Result Data'!K85="AB",0,IF('Result Data'!K85="WH",0))</f>
        <v>8</v>
      </c>
      <c r="L86" s="10">
        <f t="shared" si="13"/>
        <v>1</v>
      </c>
      <c r="M86" s="10">
        <f t="shared" si="14"/>
        <v>2</v>
      </c>
      <c r="N86" s="10">
        <f t="shared" si="15"/>
        <v>3</v>
      </c>
      <c r="O86" s="10">
        <f t="shared" si="16"/>
        <v>1</v>
      </c>
      <c r="P86" s="10">
        <f t="shared" si="17"/>
        <v>1</v>
      </c>
      <c r="Q86" s="10">
        <f t="shared" si="18"/>
        <v>0</v>
      </c>
      <c r="R86" s="10">
        <f>COUNTIF('Result Data'!D85:K85,"=U")</f>
        <v>0</v>
      </c>
      <c r="S86" s="10">
        <f>COUNTIF('Result Data'!D85:K85,"=AB")</f>
        <v>0</v>
      </c>
      <c r="T86" s="10">
        <f>COUNTIF('Result Data'!D85:K85,"=WH")</f>
        <v>0</v>
      </c>
      <c r="U86" s="13">
        <v>22</v>
      </c>
      <c r="V86" s="10">
        <f t="shared" si="19"/>
        <v>172.5</v>
      </c>
      <c r="W86" s="14">
        <f t="shared" si="20"/>
        <v>7.8409090909090908</v>
      </c>
      <c r="X86" s="14">
        <f t="shared" si="22"/>
        <v>0.13507718696397308</v>
      </c>
      <c r="Y86" s="10" t="str">
        <f t="shared" si="21"/>
        <v>PASS</v>
      </c>
      <c r="Z86" s="10">
        <f t="shared" si="23"/>
        <v>107</v>
      </c>
    </row>
    <row r="87" spans="1:26" ht="15.5" x14ac:dyDescent="0.35">
      <c r="A87" s="10">
        <v>89</v>
      </c>
      <c r="B87" s="4">
        <v>3122225002080</v>
      </c>
      <c r="C87" s="1" t="s">
        <v>97</v>
      </c>
      <c r="D87" s="3">
        <f>IF('Result Data'!D86="O",10,IF('Result Data'!D86="A+",9,IF('Result Data'!D86="A",8,IF('Result Data'!D86="B+",7,IF('Result Data'!D86="B",6,IF('Result Data'!D86="RA",0,IF('Result Data'!D86="SA",0,IF('Result Data'!D86="W",0,0))))))))+IF('Result Data'!D86="AB",0,IF('Result Data'!D86="WH",0))</f>
        <v>6</v>
      </c>
      <c r="E87" s="3">
        <f>IF('Result Data'!E86="O",10,IF('Result Data'!E86="A+",9,IF('Result Data'!E86="A",8,IF('Result Data'!E86="B+",7,IF('Result Data'!E86="B",6,IF('Result Data'!E86="RA",0,IF('Result Data'!E86="SA",0,IF('Result Data'!E86="W",0,0))))))))+IF('Result Data'!E86="AB",0,IF('Result Data'!E86="WH",0))</f>
        <v>8</v>
      </c>
      <c r="F87" s="3">
        <f>IF('Result Data'!F86="O",10,IF('Result Data'!F86="A+",9,IF('Result Data'!F86="A",8,IF('Result Data'!F86="B+",7,IF('Result Data'!F86="B",6,IF('Result Data'!F86="RA",0,IF('Result Data'!F86="SA",0,IF('Result Data'!F86="W",0,0))))))))+IF('Result Data'!F86="AB",0,IF('Result Data'!F86="WH",0))</f>
        <v>8</v>
      </c>
      <c r="G87" s="3">
        <f>IF('Result Data'!G86="O",10,IF('Result Data'!G86="A+",9,IF('Result Data'!G86="A",8,IF('Result Data'!G86="B+",7,IF('Result Data'!G86="B",6,IF('Result Data'!G86="RA",0,IF('Result Data'!G86="SA",0,IF('Result Data'!G86="W",0,0))))))))+IF('Result Data'!G86="AB",0,IF('Result Data'!G86="WH",0))</f>
        <v>6</v>
      </c>
      <c r="H87" s="3">
        <f>IF('Result Data'!H86="O",10,IF('Result Data'!H86="A+",9,IF('Result Data'!H86="A",8,IF('Result Data'!H86="B+",7,IF('Result Data'!H86="B",6,IF('Result Data'!H86="RA",0,IF('Result Data'!H86="SA",0,IF('Result Data'!H86="W",0,0))))))))+IF('Result Data'!H86="AB",0,IF('Result Data'!H86="WH",0))</f>
        <v>10</v>
      </c>
      <c r="I87" s="3">
        <f>IF('Result Data'!I86="O",10,IF('Result Data'!I86="A+",9,IF('Result Data'!I86="A",8,IF('Result Data'!I86="B+",7,IF('Result Data'!I86="B",6,IF('Result Data'!I86="RA",0,IF('Result Data'!I86="SA",0,IF('Result Data'!I86="W",0,0))))))))+IF('Result Data'!I86="AB",0,IF('Result Data'!I86="WH",0))</f>
        <v>9</v>
      </c>
      <c r="J87" s="3">
        <f>IF('Result Data'!J86="O",10,IF('Result Data'!J86="A+",9,IF('Result Data'!J86="A",8,IF('Result Data'!J86="B+",7,IF('Result Data'!J86="B",6,IF('Result Data'!J86="RA",0,IF('Result Data'!J86="SA",0,IF('Result Data'!J86="W",0,0))))))))+IF('Result Data'!J86="AB",0,IF('Result Data'!J86="WH",0))</f>
        <v>8</v>
      </c>
      <c r="K87" s="3">
        <f>IF('Result Data'!K86="O",10,IF('Result Data'!K86="A+",9,IF('Result Data'!K86="A",8,IF('Result Data'!K86="B+",7,IF('Result Data'!K86="B",6,IF('Result Data'!K86="RA",0,IF('Result Data'!K86="SA",0,IF('Result Data'!K86="W",0,0))))))))+IF('Result Data'!K86="AB",0,IF('Result Data'!K86="WH",0))</f>
        <v>6</v>
      </c>
      <c r="L87" s="10">
        <f t="shared" si="13"/>
        <v>1</v>
      </c>
      <c r="M87" s="10">
        <f t="shared" si="14"/>
        <v>1</v>
      </c>
      <c r="N87" s="10">
        <f t="shared" si="15"/>
        <v>3</v>
      </c>
      <c r="O87" s="10">
        <f t="shared" si="16"/>
        <v>0</v>
      </c>
      <c r="P87" s="10">
        <f t="shared" si="17"/>
        <v>3</v>
      </c>
      <c r="Q87" s="10">
        <f t="shared" si="18"/>
        <v>0</v>
      </c>
      <c r="R87" s="10">
        <f>COUNTIF('Result Data'!D86:K86,"=U")</f>
        <v>0</v>
      </c>
      <c r="S87" s="10">
        <f>COUNTIF('Result Data'!D86:K86,"=AB")</f>
        <v>0</v>
      </c>
      <c r="T87" s="10">
        <f>COUNTIF('Result Data'!D86:K86,"=WH")</f>
        <v>0</v>
      </c>
      <c r="U87" s="13">
        <v>22</v>
      </c>
      <c r="V87" s="10">
        <f t="shared" si="19"/>
        <v>162.5</v>
      </c>
      <c r="W87" s="14">
        <f t="shared" si="20"/>
        <v>7.3863636363636367</v>
      </c>
      <c r="X87" s="14">
        <f t="shared" si="22"/>
        <v>-0.31946826758148106</v>
      </c>
      <c r="Y87" s="10" t="str">
        <f t="shared" si="21"/>
        <v>PASS</v>
      </c>
      <c r="Z87" s="10">
        <f t="shared" si="23"/>
        <v>127</v>
      </c>
    </row>
    <row r="88" spans="1:26" ht="15.5" x14ac:dyDescent="0.35">
      <c r="A88" s="10">
        <v>90</v>
      </c>
      <c r="B88" s="4">
        <v>3122225002081</v>
      </c>
      <c r="C88" s="1" t="s">
        <v>98</v>
      </c>
      <c r="D88" s="3">
        <f>IF('Result Data'!D87="O",10,IF('Result Data'!D87="A+",9,IF('Result Data'!D87="A",8,IF('Result Data'!D87="B+",7,IF('Result Data'!D87="B",6,IF('Result Data'!D87="RA",0,IF('Result Data'!D87="SA",0,IF('Result Data'!D87="W",0,0))))))))+IF('Result Data'!D87="AB",0,IF('Result Data'!D87="WH",0))</f>
        <v>6</v>
      </c>
      <c r="E88" s="3">
        <f>IF('Result Data'!E87="O",10,IF('Result Data'!E87="A+",9,IF('Result Data'!E87="A",8,IF('Result Data'!E87="B+",7,IF('Result Data'!E87="B",6,IF('Result Data'!E87="RA",0,IF('Result Data'!E87="SA",0,IF('Result Data'!E87="W",0,0))))))))+IF('Result Data'!E87="AB",0,IF('Result Data'!E87="WH",0))</f>
        <v>8</v>
      </c>
      <c r="F88" s="3">
        <f>IF('Result Data'!F87="O",10,IF('Result Data'!F87="A+",9,IF('Result Data'!F87="A",8,IF('Result Data'!F87="B+",7,IF('Result Data'!F87="B",6,IF('Result Data'!F87="RA",0,IF('Result Data'!F87="SA",0,IF('Result Data'!F87="W",0,0))))))))+IF('Result Data'!F87="AB",0,IF('Result Data'!F87="WH",0))</f>
        <v>8</v>
      </c>
      <c r="G88" s="3">
        <f>IF('Result Data'!G87="O",10,IF('Result Data'!G87="A+",9,IF('Result Data'!G87="A",8,IF('Result Data'!G87="B+",7,IF('Result Data'!G87="B",6,IF('Result Data'!G87="RA",0,IF('Result Data'!G87="SA",0,IF('Result Data'!G87="W",0,0))))))))+IF('Result Data'!G87="AB",0,IF('Result Data'!G87="WH",0))</f>
        <v>7</v>
      </c>
      <c r="H88" s="3">
        <f>IF('Result Data'!H87="O",10,IF('Result Data'!H87="A+",9,IF('Result Data'!H87="A",8,IF('Result Data'!H87="B+",7,IF('Result Data'!H87="B",6,IF('Result Data'!H87="RA",0,IF('Result Data'!H87="SA",0,IF('Result Data'!H87="W",0,0))))))))+IF('Result Data'!H87="AB",0,IF('Result Data'!H87="WH",0))</f>
        <v>10</v>
      </c>
      <c r="I88" s="3">
        <f>IF('Result Data'!I87="O",10,IF('Result Data'!I87="A+",9,IF('Result Data'!I87="A",8,IF('Result Data'!I87="B+",7,IF('Result Data'!I87="B",6,IF('Result Data'!I87="RA",0,IF('Result Data'!I87="SA",0,IF('Result Data'!I87="W",0,0))))))))+IF('Result Data'!I87="AB",0,IF('Result Data'!I87="WH",0))</f>
        <v>10</v>
      </c>
      <c r="J88" s="3">
        <f>IF('Result Data'!J87="O",10,IF('Result Data'!J87="A+",9,IF('Result Data'!J87="A",8,IF('Result Data'!J87="B+",7,IF('Result Data'!J87="B",6,IF('Result Data'!J87="RA",0,IF('Result Data'!J87="SA",0,IF('Result Data'!J87="W",0,0))))))))+IF('Result Data'!J87="AB",0,IF('Result Data'!J87="WH",0))</f>
        <v>0</v>
      </c>
      <c r="K88" s="3">
        <f>IF('Result Data'!K87="O",10,IF('Result Data'!K87="A+",9,IF('Result Data'!K87="A",8,IF('Result Data'!K87="B+",7,IF('Result Data'!K87="B",6,IF('Result Data'!K87="RA",0,IF('Result Data'!K87="SA",0,IF('Result Data'!K87="W",0,0))))))))+IF('Result Data'!K87="AB",0,IF('Result Data'!K87="WH",0))</f>
        <v>7</v>
      </c>
      <c r="L88" s="10">
        <f t="shared" si="13"/>
        <v>2</v>
      </c>
      <c r="M88" s="10">
        <f t="shared" si="14"/>
        <v>0</v>
      </c>
      <c r="N88" s="10">
        <f t="shared" si="15"/>
        <v>2</v>
      </c>
      <c r="O88" s="10">
        <f t="shared" si="16"/>
        <v>2</v>
      </c>
      <c r="P88" s="10">
        <f t="shared" si="17"/>
        <v>1</v>
      </c>
      <c r="Q88" s="10">
        <f t="shared" si="18"/>
        <v>0</v>
      </c>
      <c r="R88" s="10">
        <f>COUNTIF('Result Data'!D87:K87,"=U")</f>
        <v>1</v>
      </c>
      <c r="S88" s="10">
        <f>COUNTIF('Result Data'!D87:K87,"=AB")</f>
        <v>0</v>
      </c>
      <c r="T88" s="10">
        <f>COUNTIF('Result Data'!D87:K87,"=WH")</f>
        <v>0</v>
      </c>
      <c r="U88" s="13">
        <v>22</v>
      </c>
      <c r="V88" s="10">
        <f t="shared" si="19"/>
        <v>138</v>
      </c>
      <c r="W88" s="14">
        <f t="shared" si="20"/>
        <v>6.2727272727272725</v>
      </c>
      <c r="X88" s="14">
        <f t="shared" si="22"/>
        <v>-1.4331046312178453</v>
      </c>
      <c r="Y88" s="10" t="str">
        <f t="shared" si="21"/>
        <v>FAIL</v>
      </c>
      <c r="Z88" s="10">
        <f t="shared" si="23"/>
        <v>135</v>
      </c>
    </row>
    <row r="89" spans="1:26" ht="15.5" x14ac:dyDescent="0.35">
      <c r="A89" s="10">
        <v>91</v>
      </c>
      <c r="B89" s="4">
        <v>3122225002082</v>
      </c>
      <c r="C89" s="1" t="s">
        <v>99</v>
      </c>
      <c r="D89" s="3">
        <f>IF('Result Data'!D88="O",10,IF('Result Data'!D88="A+",9,IF('Result Data'!D88="A",8,IF('Result Data'!D88="B+",7,IF('Result Data'!D88="B",6,IF('Result Data'!D88="RA",0,IF('Result Data'!D88="SA",0,IF('Result Data'!D88="W",0,0))))))))+IF('Result Data'!D88="AB",0,IF('Result Data'!D88="WH",0))</f>
        <v>9</v>
      </c>
      <c r="E89" s="3">
        <f>IF('Result Data'!E88="O",10,IF('Result Data'!E88="A+",9,IF('Result Data'!E88="A",8,IF('Result Data'!E88="B+",7,IF('Result Data'!E88="B",6,IF('Result Data'!E88="RA",0,IF('Result Data'!E88="SA",0,IF('Result Data'!E88="W",0,0))))))))+IF('Result Data'!E88="AB",0,IF('Result Data'!E88="WH",0))</f>
        <v>8</v>
      </c>
      <c r="F89" s="3">
        <f>IF('Result Data'!F88="O",10,IF('Result Data'!F88="A+",9,IF('Result Data'!F88="A",8,IF('Result Data'!F88="B+",7,IF('Result Data'!F88="B",6,IF('Result Data'!F88="RA",0,IF('Result Data'!F88="SA",0,IF('Result Data'!F88="W",0,0))))))))+IF('Result Data'!F88="AB",0,IF('Result Data'!F88="WH",0))</f>
        <v>8</v>
      </c>
      <c r="G89" s="3">
        <f>IF('Result Data'!G88="O",10,IF('Result Data'!G88="A+",9,IF('Result Data'!G88="A",8,IF('Result Data'!G88="B+",7,IF('Result Data'!G88="B",6,IF('Result Data'!G88="RA",0,IF('Result Data'!G88="SA",0,IF('Result Data'!G88="W",0,0))))))))+IF('Result Data'!G88="AB",0,IF('Result Data'!G88="WH",0))</f>
        <v>8</v>
      </c>
      <c r="H89" s="3">
        <f>IF('Result Data'!H88="O",10,IF('Result Data'!H88="A+",9,IF('Result Data'!H88="A",8,IF('Result Data'!H88="B+",7,IF('Result Data'!H88="B",6,IF('Result Data'!H88="RA",0,IF('Result Data'!H88="SA",0,IF('Result Data'!H88="W",0,0))))))))+IF('Result Data'!H88="AB",0,IF('Result Data'!H88="WH",0))</f>
        <v>10</v>
      </c>
      <c r="I89" s="3">
        <f>IF('Result Data'!I88="O",10,IF('Result Data'!I88="A+",9,IF('Result Data'!I88="A",8,IF('Result Data'!I88="B+",7,IF('Result Data'!I88="B",6,IF('Result Data'!I88="RA",0,IF('Result Data'!I88="SA",0,IF('Result Data'!I88="W",0,0))))))))+IF('Result Data'!I88="AB",0,IF('Result Data'!I88="WH",0))</f>
        <v>10</v>
      </c>
      <c r="J89" s="3">
        <f>IF('Result Data'!J88="O",10,IF('Result Data'!J88="A+",9,IF('Result Data'!J88="A",8,IF('Result Data'!J88="B+",7,IF('Result Data'!J88="B",6,IF('Result Data'!J88="RA",0,IF('Result Data'!J88="SA",0,IF('Result Data'!J88="W",0,0))))))))+IF('Result Data'!J88="AB",0,IF('Result Data'!J88="WH",0))</f>
        <v>9</v>
      </c>
      <c r="K89" s="3">
        <f>IF('Result Data'!K88="O",10,IF('Result Data'!K88="A+",9,IF('Result Data'!K88="A",8,IF('Result Data'!K88="B+",7,IF('Result Data'!K88="B",6,IF('Result Data'!K88="RA",0,IF('Result Data'!K88="SA",0,IF('Result Data'!K88="W",0,0))))))))+IF('Result Data'!K88="AB",0,IF('Result Data'!K88="WH",0))</f>
        <v>8</v>
      </c>
      <c r="L89" s="10">
        <f t="shared" si="13"/>
        <v>2</v>
      </c>
      <c r="M89" s="10">
        <f t="shared" si="14"/>
        <v>2</v>
      </c>
      <c r="N89" s="10">
        <f t="shared" si="15"/>
        <v>4</v>
      </c>
      <c r="O89" s="10">
        <f t="shared" si="16"/>
        <v>0</v>
      </c>
      <c r="P89" s="10">
        <f t="shared" si="17"/>
        <v>0</v>
      </c>
      <c r="Q89" s="10">
        <f t="shared" si="18"/>
        <v>0</v>
      </c>
      <c r="R89" s="10">
        <f>COUNTIF('Result Data'!D88:K88,"=U")</f>
        <v>0</v>
      </c>
      <c r="S89" s="10">
        <f>COUNTIF('Result Data'!D88:K88,"=AB")</f>
        <v>0</v>
      </c>
      <c r="T89" s="10">
        <f>COUNTIF('Result Data'!D88:K88,"=WH")</f>
        <v>0</v>
      </c>
      <c r="U89" s="13">
        <v>22</v>
      </c>
      <c r="V89" s="10">
        <f t="shared" si="19"/>
        <v>189</v>
      </c>
      <c r="W89" s="14">
        <f t="shared" si="20"/>
        <v>8.5909090909090917</v>
      </c>
      <c r="X89" s="14">
        <f t="shared" si="22"/>
        <v>0.88507718696397397</v>
      </c>
      <c r="Y89" s="10" t="str">
        <f t="shared" si="21"/>
        <v>PASS</v>
      </c>
      <c r="Z89" s="10">
        <f t="shared" si="23"/>
        <v>30</v>
      </c>
    </row>
    <row r="90" spans="1:26" ht="15.5" x14ac:dyDescent="0.35">
      <c r="A90" s="10">
        <v>92</v>
      </c>
      <c r="B90" s="4">
        <v>3122225002083</v>
      </c>
      <c r="C90" s="1" t="s">
        <v>100</v>
      </c>
      <c r="D90" s="3">
        <f>IF('Result Data'!D89="O",10,IF('Result Data'!D89="A+",9,IF('Result Data'!D89="A",8,IF('Result Data'!D89="B+",7,IF('Result Data'!D89="B",6,IF('Result Data'!D89="RA",0,IF('Result Data'!D89="SA",0,IF('Result Data'!D89="W",0,0))))))))+IF('Result Data'!D89="AB",0,IF('Result Data'!D89="WH",0))</f>
        <v>6</v>
      </c>
      <c r="E90" s="3">
        <f>IF('Result Data'!E89="O",10,IF('Result Data'!E89="A+",9,IF('Result Data'!E89="A",8,IF('Result Data'!E89="B+",7,IF('Result Data'!E89="B",6,IF('Result Data'!E89="RA",0,IF('Result Data'!E89="SA",0,IF('Result Data'!E89="W",0,0))))))))+IF('Result Data'!E89="AB",0,IF('Result Data'!E89="WH",0))</f>
        <v>8</v>
      </c>
      <c r="F90" s="3">
        <f>IF('Result Data'!F89="O",10,IF('Result Data'!F89="A+",9,IF('Result Data'!F89="A",8,IF('Result Data'!F89="B+",7,IF('Result Data'!F89="B",6,IF('Result Data'!F89="RA",0,IF('Result Data'!F89="SA",0,IF('Result Data'!F89="W",0,0))))))))+IF('Result Data'!F89="AB",0,IF('Result Data'!F89="WH",0))</f>
        <v>0</v>
      </c>
      <c r="G90" s="3">
        <f>IF('Result Data'!G89="O",10,IF('Result Data'!G89="A+",9,IF('Result Data'!G89="A",8,IF('Result Data'!G89="B+",7,IF('Result Data'!G89="B",6,IF('Result Data'!G89="RA",0,IF('Result Data'!G89="SA",0,IF('Result Data'!G89="W",0,0))))))))+IF('Result Data'!G89="AB",0,IF('Result Data'!G89="WH",0))</f>
        <v>8</v>
      </c>
      <c r="H90" s="3">
        <f>IF('Result Data'!H89="O",10,IF('Result Data'!H89="A+",9,IF('Result Data'!H89="A",8,IF('Result Data'!H89="B+",7,IF('Result Data'!H89="B",6,IF('Result Data'!H89="RA",0,IF('Result Data'!H89="SA",0,IF('Result Data'!H89="W",0,0))))))))+IF('Result Data'!H89="AB",0,IF('Result Data'!H89="WH",0))</f>
        <v>8</v>
      </c>
      <c r="I90" s="3">
        <f>IF('Result Data'!I89="O",10,IF('Result Data'!I89="A+",9,IF('Result Data'!I89="A",8,IF('Result Data'!I89="B+",7,IF('Result Data'!I89="B",6,IF('Result Data'!I89="RA",0,IF('Result Data'!I89="SA",0,IF('Result Data'!I89="W",0,0))))))))+IF('Result Data'!I89="AB",0,IF('Result Data'!I89="WH",0))</f>
        <v>10</v>
      </c>
      <c r="J90" s="3">
        <f>IF('Result Data'!J89="O",10,IF('Result Data'!J89="A+",9,IF('Result Data'!J89="A",8,IF('Result Data'!J89="B+",7,IF('Result Data'!J89="B",6,IF('Result Data'!J89="RA",0,IF('Result Data'!J89="SA",0,IF('Result Data'!J89="W",0,0))))))))+IF('Result Data'!J89="AB",0,IF('Result Data'!J89="WH",0))</f>
        <v>0</v>
      </c>
      <c r="K90" s="3">
        <f>IF('Result Data'!K89="O",10,IF('Result Data'!K89="A+",9,IF('Result Data'!K89="A",8,IF('Result Data'!K89="B+",7,IF('Result Data'!K89="B",6,IF('Result Data'!K89="RA",0,IF('Result Data'!K89="SA",0,IF('Result Data'!K89="W",0,0))))))))+IF('Result Data'!K89="AB",0,IF('Result Data'!K89="WH",0))</f>
        <v>6</v>
      </c>
      <c r="L90" s="10">
        <f t="shared" si="13"/>
        <v>1</v>
      </c>
      <c r="M90" s="10">
        <f t="shared" si="14"/>
        <v>0</v>
      </c>
      <c r="N90" s="10">
        <f t="shared" si="15"/>
        <v>3</v>
      </c>
      <c r="O90" s="10">
        <f t="shared" si="16"/>
        <v>0</v>
      </c>
      <c r="P90" s="10">
        <f t="shared" si="17"/>
        <v>2</v>
      </c>
      <c r="Q90" s="10">
        <f t="shared" si="18"/>
        <v>0</v>
      </c>
      <c r="R90" s="10">
        <f>COUNTIF('Result Data'!D89:K89,"=U")</f>
        <v>2</v>
      </c>
      <c r="S90" s="10">
        <f>COUNTIF('Result Data'!D89:K89,"=AB")</f>
        <v>0</v>
      </c>
      <c r="T90" s="10">
        <f>COUNTIF('Result Data'!D89:K89,"=WH")</f>
        <v>0</v>
      </c>
      <c r="U90" s="13">
        <v>22</v>
      </c>
      <c r="V90" s="10">
        <f t="shared" si="19"/>
        <v>111</v>
      </c>
      <c r="W90" s="14">
        <f t="shared" si="20"/>
        <v>5.0454545454545459</v>
      </c>
      <c r="X90" s="14">
        <f t="shared" si="22"/>
        <v>-2.6603773584905719</v>
      </c>
      <c r="Y90" s="10" t="str">
        <f t="shared" si="21"/>
        <v>FAIL</v>
      </c>
      <c r="Z90" s="10">
        <f t="shared" si="23"/>
        <v>150</v>
      </c>
    </row>
    <row r="91" spans="1:26" ht="15.5" x14ac:dyDescent="0.35">
      <c r="A91" s="10">
        <v>93</v>
      </c>
      <c r="B91" s="4">
        <v>3122225002084</v>
      </c>
      <c r="C91" s="1" t="s">
        <v>101</v>
      </c>
      <c r="D91" s="3">
        <f>IF('Result Data'!D90="O",10,IF('Result Data'!D90="A+",9,IF('Result Data'!D90="A",8,IF('Result Data'!D90="B+",7,IF('Result Data'!D90="B",6,IF('Result Data'!D90="RA",0,IF('Result Data'!D90="SA",0,IF('Result Data'!D90="W",0,0))))))))+IF('Result Data'!D90="AB",0,IF('Result Data'!D90="WH",0))</f>
        <v>8</v>
      </c>
      <c r="E91" s="3">
        <f>IF('Result Data'!E90="O",10,IF('Result Data'!E90="A+",9,IF('Result Data'!E90="A",8,IF('Result Data'!E90="B+",7,IF('Result Data'!E90="B",6,IF('Result Data'!E90="RA",0,IF('Result Data'!E90="SA",0,IF('Result Data'!E90="W",0,0))))))))+IF('Result Data'!E90="AB",0,IF('Result Data'!E90="WH",0))</f>
        <v>8</v>
      </c>
      <c r="F91" s="3">
        <f>IF('Result Data'!F90="O",10,IF('Result Data'!F90="A+",9,IF('Result Data'!F90="A",8,IF('Result Data'!F90="B+",7,IF('Result Data'!F90="B",6,IF('Result Data'!F90="RA",0,IF('Result Data'!F90="SA",0,IF('Result Data'!F90="W",0,0))))))))+IF('Result Data'!F90="AB",0,IF('Result Data'!F90="WH",0))</f>
        <v>8</v>
      </c>
      <c r="G91" s="3">
        <f>IF('Result Data'!G90="O",10,IF('Result Data'!G90="A+",9,IF('Result Data'!G90="A",8,IF('Result Data'!G90="B+",7,IF('Result Data'!G90="B",6,IF('Result Data'!G90="RA",0,IF('Result Data'!G90="SA",0,IF('Result Data'!G90="W",0,0))))))))+IF('Result Data'!G90="AB",0,IF('Result Data'!G90="WH",0))</f>
        <v>7</v>
      </c>
      <c r="H91" s="3">
        <f>IF('Result Data'!H90="O",10,IF('Result Data'!H90="A+",9,IF('Result Data'!H90="A",8,IF('Result Data'!H90="B+",7,IF('Result Data'!H90="B",6,IF('Result Data'!H90="RA",0,IF('Result Data'!H90="SA",0,IF('Result Data'!H90="W",0,0))))))))+IF('Result Data'!H90="AB",0,IF('Result Data'!H90="WH",0))</f>
        <v>10</v>
      </c>
      <c r="I91" s="3">
        <f>IF('Result Data'!I90="O",10,IF('Result Data'!I90="A+",9,IF('Result Data'!I90="A",8,IF('Result Data'!I90="B+",7,IF('Result Data'!I90="B",6,IF('Result Data'!I90="RA",0,IF('Result Data'!I90="SA",0,IF('Result Data'!I90="W",0,0))))))))+IF('Result Data'!I90="AB",0,IF('Result Data'!I90="WH",0))</f>
        <v>10</v>
      </c>
      <c r="J91" s="3">
        <f>IF('Result Data'!J90="O",10,IF('Result Data'!J90="A+",9,IF('Result Data'!J90="A",8,IF('Result Data'!J90="B+",7,IF('Result Data'!J90="B",6,IF('Result Data'!J90="RA",0,IF('Result Data'!J90="SA",0,IF('Result Data'!J90="W",0,0))))))))+IF('Result Data'!J90="AB",0,IF('Result Data'!J90="WH",0))</f>
        <v>7</v>
      </c>
      <c r="K91" s="3">
        <f>IF('Result Data'!K90="O",10,IF('Result Data'!K90="A+",9,IF('Result Data'!K90="A",8,IF('Result Data'!K90="B+",7,IF('Result Data'!K90="B",6,IF('Result Data'!K90="RA",0,IF('Result Data'!K90="SA",0,IF('Result Data'!K90="W",0,0))))))))+IF('Result Data'!K90="AB",0,IF('Result Data'!K90="WH",0))</f>
        <v>8</v>
      </c>
      <c r="L91" s="10">
        <f t="shared" si="13"/>
        <v>2</v>
      </c>
      <c r="M91" s="10">
        <f t="shared" si="14"/>
        <v>0</v>
      </c>
      <c r="N91" s="10">
        <f t="shared" si="15"/>
        <v>4</v>
      </c>
      <c r="O91" s="10">
        <f t="shared" si="16"/>
        <v>2</v>
      </c>
      <c r="P91" s="10">
        <f t="shared" si="17"/>
        <v>0</v>
      </c>
      <c r="Q91" s="10">
        <f t="shared" si="18"/>
        <v>0</v>
      </c>
      <c r="R91" s="10">
        <f>COUNTIF('Result Data'!D90:K90,"=U")</f>
        <v>0</v>
      </c>
      <c r="S91" s="10">
        <f>COUNTIF('Result Data'!D90:K90,"=AB")</f>
        <v>0</v>
      </c>
      <c r="T91" s="10">
        <f>COUNTIF('Result Data'!D90:K90,"=WH")</f>
        <v>0</v>
      </c>
      <c r="U91" s="13">
        <v>22</v>
      </c>
      <c r="V91" s="10">
        <f t="shared" si="19"/>
        <v>175</v>
      </c>
      <c r="W91" s="14">
        <f t="shared" si="20"/>
        <v>7.9545454545454541</v>
      </c>
      <c r="X91" s="14">
        <f t="shared" si="22"/>
        <v>0.2487135506003364</v>
      </c>
      <c r="Y91" s="10" t="str">
        <f t="shared" si="21"/>
        <v>PASS</v>
      </c>
      <c r="Z91" s="10">
        <f t="shared" si="23"/>
        <v>97</v>
      </c>
    </row>
    <row r="92" spans="1:26" ht="15.5" x14ac:dyDescent="0.35">
      <c r="A92" s="10">
        <v>94</v>
      </c>
      <c r="B92" s="4">
        <v>3122225002085</v>
      </c>
      <c r="C92" s="1" t="s">
        <v>102</v>
      </c>
      <c r="D92" s="3">
        <f>IF('Result Data'!D91="O",10,IF('Result Data'!D91="A+",9,IF('Result Data'!D91="A",8,IF('Result Data'!D91="B+",7,IF('Result Data'!D91="B",6,IF('Result Data'!D91="RA",0,IF('Result Data'!D91="SA",0,IF('Result Data'!D91="W",0,0))))))))+IF('Result Data'!D91="AB",0,IF('Result Data'!D91="WH",0))</f>
        <v>8</v>
      </c>
      <c r="E92" s="3">
        <f>IF('Result Data'!E91="O",10,IF('Result Data'!E91="A+",9,IF('Result Data'!E91="A",8,IF('Result Data'!E91="B+",7,IF('Result Data'!E91="B",6,IF('Result Data'!E91="RA",0,IF('Result Data'!E91="SA",0,IF('Result Data'!E91="W",0,0))))))))+IF('Result Data'!E91="AB",0,IF('Result Data'!E91="WH",0))</f>
        <v>7</v>
      </c>
      <c r="F92" s="3">
        <f>IF('Result Data'!F91="O",10,IF('Result Data'!F91="A+",9,IF('Result Data'!F91="A",8,IF('Result Data'!F91="B+",7,IF('Result Data'!F91="B",6,IF('Result Data'!F91="RA",0,IF('Result Data'!F91="SA",0,IF('Result Data'!F91="W",0,0))))))))+IF('Result Data'!F91="AB",0,IF('Result Data'!F91="WH",0))</f>
        <v>7</v>
      </c>
      <c r="G92" s="3">
        <f>IF('Result Data'!G91="O",10,IF('Result Data'!G91="A+",9,IF('Result Data'!G91="A",8,IF('Result Data'!G91="B+",7,IF('Result Data'!G91="B",6,IF('Result Data'!G91="RA",0,IF('Result Data'!G91="SA",0,IF('Result Data'!G91="W",0,0))))))))+IF('Result Data'!G91="AB",0,IF('Result Data'!G91="WH",0))</f>
        <v>9</v>
      </c>
      <c r="H92" s="3">
        <f>IF('Result Data'!H91="O",10,IF('Result Data'!H91="A+",9,IF('Result Data'!H91="A",8,IF('Result Data'!H91="B+",7,IF('Result Data'!H91="B",6,IF('Result Data'!H91="RA",0,IF('Result Data'!H91="SA",0,IF('Result Data'!H91="W",0,0))))))))+IF('Result Data'!H91="AB",0,IF('Result Data'!H91="WH",0))</f>
        <v>9</v>
      </c>
      <c r="I92" s="3">
        <f>IF('Result Data'!I91="O",10,IF('Result Data'!I91="A+",9,IF('Result Data'!I91="A",8,IF('Result Data'!I91="B+",7,IF('Result Data'!I91="B",6,IF('Result Data'!I91="RA",0,IF('Result Data'!I91="SA",0,IF('Result Data'!I91="W",0,0))))))))+IF('Result Data'!I91="AB",0,IF('Result Data'!I91="WH",0))</f>
        <v>10</v>
      </c>
      <c r="J92" s="3">
        <f>IF('Result Data'!J91="O",10,IF('Result Data'!J91="A+",9,IF('Result Data'!J91="A",8,IF('Result Data'!J91="B+",7,IF('Result Data'!J91="B",6,IF('Result Data'!J91="RA",0,IF('Result Data'!J91="SA",0,IF('Result Data'!J91="W",0,0))))))))+IF('Result Data'!J91="AB",0,IF('Result Data'!J91="WH",0))</f>
        <v>6</v>
      </c>
      <c r="K92" s="3">
        <f>IF('Result Data'!K91="O",10,IF('Result Data'!K91="A+",9,IF('Result Data'!K91="A",8,IF('Result Data'!K91="B+",7,IF('Result Data'!K91="B",6,IF('Result Data'!K91="RA",0,IF('Result Data'!K91="SA",0,IF('Result Data'!K91="W",0,0))))))))+IF('Result Data'!K91="AB",0,IF('Result Data'!K91="WH",0))</f>
        <v>8</v>
      </c>
      <c r="L92" s="10">
        <f t="shared" si="13"/>
        <v>1</v>
      </c>
      <c r="M92" s="10">
        <f t="shared" si="14"/>
        <v>2</v>
      </c>
      <c r="N92" s="10">
        <f t="shared" si="15"/>
        <v>2</v>
      </c>
      <c r="O92" s="10">
        <f t="shared" si="16"/>
        <v>2</v>
      </c>
      <c r="P92" s="10">
        <f t="shared" si="17"/>
        <v>1</v>
      </c>
      <c r="Q92" s="10">
        <f t="shared" si="18"/>
        <v>0</v>
      </c>
      <c r="R92" s="10">
        <f>COUNTIF('Result Data'!D91:K91,"=U")</f>
        <v>0</v>
      </c>
      <c r="S92" s="10">
        <f>COUNTIF('Result Data'!D91:K91,"=AB")</f>
        <v>0</v>
      </c>
      <c r="T92" s="10">
        <f>COUNTIF('Result Data'!D91:K91,"=WH")</f>
        <v>0</v>
      </c>
      <c r="U92" s="13">
        <v>22</v>
      </c>
      <c r="V92" s="10">
        <f t="shared" si="19"/>
        <v>169.5</v>
      </c>
      <c r="W92" s="14">
        <f t="shared" si="20"/>
        <v>7.7045454545454541</v>
      </c>
      <c r="X92" s="14">
        <f t="shared" si="22"/>
        <v>-1.2864493996636028E-3</v>
      </c>
      <c r="Y92" s="10" t="str">
        <f t="shared" si="21"/>
        <v>PASS</v>
      </c>
      <c r="Z92" s="10">
        <f t="shared" si="23"/>
        <v>116</v>
      </c>
    </row>
    <row r="93" spans="1:26" ht="15.5" x14ac:dyDescent="0.35">
      <c r="A93" s="10">
        <v>95</v>
      </c>
      <c r="B93" s="4">
        <v>3122225002086</v>
      </c>
      <c r="C93" s="1" t="s">
        <v>103</v>
      </c>
      <c r="D93" s="3">
        <f>IF('Result Data'!D92="O",10,IF('Result Data'!D92="A+",9,IF('Result Data'!D92="A",8,IF('Result Data'!D92="B+",7,IF('Result Data'!D92="B",6,IF('Result Data'!D92="RA",0,IF('Result Data'!D92="SA",0,IF('Result Data'!D92="W",0,0))))))))+IF('Result Data'!D92="AB",0,IF('Result Data'!D92="WH",0))</f>
        <v>9</v>
      </c>
      <c r="E93" s="3">
        <f>IF('Result Data'!E92="O",10,IF('Result Data'!E92="A+",9,IF('Result Data'!E92="A",8,IF('Result Data'!E92="B+",7,IF('Result Data'!E92="B",6,IF('Result Data'!E92="RA",0,IF('Result Data'!E92="SA",0,IF('Result Data'!E92="W",0,0))))))))+IF('Result Data'!E92="AB",0,IF('Result Data'!E92="WH",0))</f>
        <v>9</v>
      </c>
      <c r="F93" s="3">
        <f>IF('Result Data'!F92="O",10,IF('Result Data'!F92="A+",9,IF('Result Data'!F92="A",8,IF('Result Data'!F92="B+",7,IF('Result Data'!F92="B",6,IF('Result Data'!F92="RA",0,IF('Result Data'!F92="SA",0,IF('Result Data'!F92="W",0,0))))))))+IF('Result Data'!F92="AB",0,IF('Result Data'!F92="WH",0))</f>
        <v>9</v>
      </c>
      <c r="G93" s="3">
        <f>IF('Result Data'!G92="O",10,IF('Result Data'!G92="A+",9,IF('Result Data'!G92="A",8,IF('Result Data'!G92="B+",7,IF('Result Data'!G92="B",6,IF('Result Data'!G92="RA",0,IF('Result Data'!G92="SA",0,IF('Result Data'!G92="W",0,0))))))))+IF('Result Data'!G92="AB",0,IF('Result Data'!G92="WH",0))</f>
        <v>8</v>
      </c>
      <c r="H93" s="3">
        <f>IF('Result Data'!H92="O",10,IF('Result Data'!H92="A+",9,IF('Result Data'!H92="A",8,IF('Result Data'!H92="B+",7,IF('Result Data'!H92="B",6,IF('Result Data'!H92="RA",0,IF('Result Data'!H92="SA",0,IF('Result Data'!H92="W",0,0))))))))+IF('Result Data'!H92="AB",0,IF('Result Data'!H92="WH",0))</f>
        <v>10</v>
      </c>
      <c r="I93" s="3">
        <f>IF('Result Data'!I92="O",10,IF('Result Data'!I92="A+",9,IF('Result Data'!I92="A",8,IF('Result Data'!I92="B+",7,IF('Result Data'!I92="B",6,IF('Result Data'!I92="RA",0,IF('Result Data'!I92="SA",0,IF('Result Data'!I92="W",0,0))))))))+IF('Result Data'!I92="AB",0,IF('Result Data'!I92="WH",0))</f>
        <v>10</v>
      </c>
      <c r="J93" s="3">
        <f>IF('Result Data'!J92="O",10,IF('Result Data'!J92="A+",9,IF('Result Data'!J92="A",8,IF('Result Data'!J92="B+",7,IF('Result Data'!J92="B",6,IF('Result Data'!J92="RA",0,IF('Result Data'!J92="SA",0,IF('Result Data'!J92="W",0,0))))))))+IF('Result Data'!J92="AB",0,IF('Result Data'!J92="WH",0))</f>
        <v>8</v>
      </c>
      <c r="K93" s="3">
        <f>IF('Result Data'!K92="O",10,IF('Result Data'!K92="A+",9,IF('Result Data'!K92="A",8,IF('Result Data'!K92="B+",7,IF('Result Data'!K92="B",6,IF('Result Data'!K92="RA",0,IF('Result Data'!K92="SA",0,IF('Result Data'!K92="W",0,0))))))))+IF('Result Data'!K92="AB",0,IF('Result Data'!K92="WH",0))</f>
        <v>9</v>
      </c>
      <c r="L93" s="10">
        <f t="shared" si="13"/>
        <v>2</v>
      </c>
      <c r="M93" s="10">
        <f t="shared" si="14"/>
        <v>4</v>
      </c>
      <c r="N93" s="10">
        <f t="shared" si="15"/>
        <v>2</v>
      </c>
      <c r="O93" s="10">
        <f t="shared" si="16"/>
        <v>0</v>
      </c>
      <c r="P93" s="10">
        <f t="shared" si="17"/>
        <v>0</v>
      </c>
      <c r="Q93" s="10">
        <f t="shared" si="18"/>
        <v>0</v>
      </c>
      <c r="R93" s="10">
        <f>COUNTIF('Result Data'!D92:K92,"=U")</f>
        <v>0</v>
      </c>
      <c r="S93" s="10">
        <f>COUNTIF('Result Data'!D92:K92,"=AB")</f>
        <v>0</v>
      </c>
      <c r="T93" s="10">
        <f>COUNTIF('Result Data'!D92:K92,"=WH")</f>
        <v>0</v>
      </c>
      <c r="U93" s="13">
        <v>22</v>
      </c>
      <c r="V93" s="10">
        <f t="shared" si="19"/>
        <v>194</v>
      </c>
      <c r="W93" s="14">
        <f t="shared" si="20"/>
        <v>8.8181818181818183</v>
      </c>
      <c r="X93" s="14">
        <f t="shared" si="22"/>
        <v>1.1123499142367006</v>
      </c>
      <c r="Y93" s="10" t="str">
        <f t="shared" si="21"/>
        <v>PASS</v>
      </c>
      <c r="Z93" s="10">
        <f t="shared" si="23"/>
        <v>17</v>
      </c>
    </row>
    <row r="94" spans="1:26" ht="15.5" x14ac:dyDescent="0.35">
      <c r="A94" s="10">
        <v>96</v>
      </c>
      <c r="B94" s="4">
        <v>3122225002087</v>
      </c>
      <c r="C94" s="1" t="s">
        <v>104</v>
      </c>
      <c r="D94" s="3">
        <f>IF('Result Data'!D93="O",10,IF('Result Data'!D93="A+",9,IF('Result Data'!D93="A",8,IF('Result Data'!D93="B+",7,IF('Result Data'!D93="B",6,IF('Result Data'!D93="RA",0,IF('Result Data'!D93="SA",0,IF('Result Data'!D93="W",0,0))))))))+IF('Result Data'!D93="AB",0,IF('Result Data'!D93="WH",0))</f>
        <v>8</v>
      </c>
      <c r="E94" s="3">
        <f>IF('Result Data'!E93="O",10,IF('Result Data'!E93="A+",9,IF('Result Data'!E93="A",8,IF('Result Data'!E93="B+",7,IF('Result Data'!E93="B",6,IF('Result Data'!E93="RA",0,IF('Result Data'!E93="SA",0,IF('Result Data'!E93="W",0,0))))))))+IF('Result Data'!E93="AB",0,IF('Result Data'!E93="WH",0))</f>
        <v>8</v>
      </c>
      <c r="F94" s="3">
        <f>IF('Result Data'!F93="O",10,IF('Result Data'!F93="A+",9,IF('Result Data'!F93="A",8,IF('Result Data'!F93="B+",7,IF('Result Data'!F93="B",6,IF('Result Data'!F93="RA",0,IF('Result Data'!F93="SA",0,IF('Result Data'!F93="W",0,0))))))))+IF('Result Data'!F93="AB",0,IF('Result Data'!F93="WH",0))</f>
        <v>8</v>
      </c>
      <c r="G94" s="3">
        <f>IF('Result Data'!G93="O",10,IF('Result Data'!G93="A+",9,IF('Result Data'!G93="A",8,IF('Result Data'!G93="B+",7,IF('Result Data'!G93="B",6,IF('Result Data'!G93="RA",0,IF('Result Data'!G93="SA",0,IF('Result Data'!G93="W",0,0))))))))+IF('Result Data'!G93="AB",0,IF('Result Data'!G93="WH",0))</f>
        <v>9</v>
      </c>
      <c r="H94" s="3">
        <f>IF('Result Data'!H93="O",10,IF('Result Data'!H93="A+",9,IF('Result Data'!H93="A",8,IF('Result Data'!H93="B+",7,IF('Result Data'!H93="B",6,IF('Result Data'!H93="RA",0,IF('Result Data'!H93="SA",0,IF('Result Data'!H93="W",0,0))))))))+IF('Result Data'!H93="AB",0,IF('Result Data'!H93="WH",0))</f>
        <v>10</v>
      </c>
      <c r="I94" s="3">
        <f>IF('Result Data'!I93="O",10,IF('Result Data'!I93="A+",9,IF('Result Data'!I93="A",8,IF('Result Data'!I93="B+",7,IF('Result Data'!I93="B",6,IF('Result Data'!I93="RA",0,IF('Result Data'!I93="SA",0,IF('Result Data'!I93="W",0,0))))))))+IF('Result Data'!I93="AB",0,IF('Result Data'!I93="WH",0))</f>
        <v>10</v>
      </c>
      <c r="J94" s="3">
        <f>IF('Result Data'!J93="O",10,IF('Result Data'!J93="A+",9,IF('Result Data'!J93="A",8,IF('Result Data'!J93="B+",7,IF('Result Data'!J93="B",6,IF('Result Data'!J93="RA",0,IF('Result Data'!J93="SA",0,IF('Result Data'!J93="W",0,0))))))))+IF('Result Data'!J93="AB",0,IF('Result Data'!J93="WH",0))</f>
        <v>8</v>
      </c>
      <c r="K94" s="3">
        <f>IF('Result Data'!K93="O",10,IF('Result Data'!K93="A+",9,IF('Result Data'!K93="A",8,IF('Result Data'!K93="B+",7,IF('Result Data'!K93="B",6,IF('Result Data'!K93="RA",0,IF('Result Data'!K93="SA",0,IF('Result Data'!K93="W",0,0))))))))+IF('Result Data'!K93="AB",0,IF('Result Data'!K93="WH",0))</f>
        <v>8</v>
      </c>
      <c r="L94" s="10">
        <f t="shared" si="13"/>
        <v>2</v>
      </c>
      <c r="M94" s="10">
        <f t="shared" si="14"/>
        <v>1</v>
      </c>
      <c r="N94" s="10">
        <f t="shared" si="15"/>
        <v>5</v>
      </c>
      <c r="O94" s="10">
        <f t="shared" si="16"/>
        <v>0</v>
      </c>
      <c r="P94" s="10">
        <f t="shared" si="17"/>
        <v>0</v>
      </c>
      <c r="Q94" s="10">
        <f t="shared" si="18"/>
        <v>0</v>
      </c>
      <c r="R94" s="10">
        <f>COUNTIF('Result Data'!D93:K93,"=U")</f>
        <v>0</v>
      </c>
      <c r="S94" s="10">
        <f>COUNTIF('Result Data'!D93:K93,"=AB")</f>
        <v>0</v>
      </c>
      <c r="T94" s="10">
        <f>COUNTIF('Result Data'!D93:K93,"=WH")</f>
        <v>0</v>
      </c>
      <c r="U94" s="13">
        <v>22</v>
      </c>
      <c r="V94" s="10">
        <f t="shared" si="19"/>
        <v>185</v>
      </c>
      <c r="W94" s="14">
        <f t="shared" si="20"/>
        <v>8.4090909090909083</v>
      </c>
      <c r="X94" s="14">
        <f t="shared" si="22"/>
        <v>0.70325900514579054</v>
      </c>
      <c r="Y94" s="10" t="str">
        <f t="shared" si="21"/>
        <v>PASS</v>
      </c>
      <c r="Z94" s="10">
        <f t="shared" si="23"/>
        <v>49</v>
      </c>
    </row>
    <row r="95" spans="1:26" ht="15.5" x14ac:dyDescent="0.35">
      <c r="A95" s="10">
        <v>97</v>
      </c>
      <c r="B95" s="4">
        <v>3122225002088</v>
      </c>
      <c r="C95" s="1" t="s">
        <v>105</v>
      </c>
      <c r="D95" s="3">
        <f>IF('Result Data'!D94="O",10,IF('Result Data'!D94="A+",9,IF('Result Data'!D94="A",8,IF('Result Data'!D94="B+",7,IF('Result Data'!D94="B",6,IF('Result Data'!D94="RA",0,IF('Result Data'!D94="SA",0,IF('Result Data'!D94="W",0,0))))))))+IF('Result Data'!D94="AB",0,IF('Result Data'!D94="WH",0))</f>
        <v>9</v>
      </c>
      <c r="E95" s="3">
        <f>IF('Result Data'!E94="O",10,IF('Result Data'!E94="A+",9,IF('Result Data'!E94="A",8,IF('Result Data'!E94="B+",7,IF('Result Data'!E94="B",6,IF('Result Data'!E94="RA",0,IF('Result Data'!E94="SA",0,IF('Result Data'!E94="W",0,0))))))))+IF('Result Data'!E94="AB",0,IF('Result Data'!E94="WH",0))</f>
        <v>8</v>
      </c>
      <c r="F95" s="3">
        <f>IF('Result Data'!F94="O",10,IF('Result Data'!F94="A+",9,IF('Result Data'!F94="A",8,IF('Result Data'!F94="B+",7,IF('Result Data'!F94="B",6,IF('Result Data'!F94="RA",0,IF('Result Data'!F94="SA",0,IF('Result Data'!F94="W",0,0))))))))+IF('Result Data'!F94="AB",0,IF('Result Data'!F94="WH",0))</f>
        <v>8</v>
      </c>
      <c r="G95" s="3">
        <f>IF('Result Data'!G94="O",10,IF('Result Data'!G94="A+",9,IF('Result Data'!G94="A",8,IF('Result Data'!G94="B+",7,IF('Result Data'!G94="B",6,IF('Result Data'!G94="RA",0,IF('Result Data'!G94="SA",0,IF('Result Data'!G94="W",0,0))))))))+IF('Result Data'!G94="AB",0,IF('Result Data'!G94="WH",0))</f>
        <v>8</v>
      </c>
      <c r="H95" s="3">
        <f>IF('Result Data'!H94="O",10,IF('Result Data'!H94="A+",9,IF('Result Data'!H94="A",8,IF('Result Data'!H94="B+",7,IF('Result Data'!H94="B",6,IF('Result Data'!H94="RA",0,IF('Result Data'!H94="SA",0,IF('Result Data'!H94="W",0,0))))))))+IF('Result Data'!H94="AB",0,IF('Result Data'!H94="WH",0))</f>
        <v>10</v>
      </c>
      <c r="I95" s="3">
        <f>IF('Result Data'!I94="O",10,IF('Result Data'!I94="A+",9,IF('Result Data'!I94="A",8,IF('Result Data'!I94="B+",7,IF('Result Data'!I94="B",6,IF('Result Data'!I94="RA",0,IF('Result Data'!I94="SA",0,IF('Result Data'!I94="W",0,0))))))))+IF('Result Data'!I94="AB",0,IF('Result Data'!I94="WH",0))</f>
        <v>9</v>
      </c>
      <c r="J95" s="3">
        <f>IF('Result Data'!J94="O",10,IF('Result Data'!J94="A+",9,IF('Result Data'!J94="A",8,IF('Result Data'!J94="B+",7,IF('Result Data'!J94="B",6,IF('Result Data'!J94="RA",0,IF('Result Data'!J94="SA",0,IF('Result Data'!J94="W",0,0))))))))+IF('Result Data'!J94="AB",0,IF('Result Data'!J94="WH",0))</f>
        <v>7</v>
      </c>
      <c r="K95" s="3">
        <f>IF('Result Data'!K94="O",10,IF('Result Data'!K94="A+",9,IF('Result Data'!K94="A",8,IF('Result Data'!K94="B+",7,IF('Result Data'!K94="B",6,IF('Result Data'!K94="RA",0,IF('Result Data'!K94="SA",0,IF('Result Data'!K94="W",0,0))))))))+IF('Result Data'!K94="AB",0,IF('Result Data'!K94="WH",0))</f>
        <v>8</v>
      </c>
      <c r="L95" s="10">
        <f t="shared" si="13"/>
        <v>1</v>
      </c>
      <c r="M95" s="10">
        <f t="shared" si="14"/>
        <v>2</v>
      </c>
      <c r="N95" s="10">
        <f t="shared" si="15"/>
        <v>4</v>
      </c>
      <c r="O95" s="10">
        <f t="shared" si="16"/>
        <v>1</v>
      </c>
      <c r="P95" s="10">
        <f t="shared" si="17"/>
        <v>0</v>
      </c>
      <c r="Q95" s="10">
        <f t="shared" si="18"/>
        <v>0</v>
      </c>
      <c r="R95" s="10">
        <f>COUNTIF('Result Data'!D94:K94,"=U")</f>
        <v>0</v>
      </c>
      <c r="S95" s="10">
        <f>COUNTIF('Result Data'!D94:K94,"=AB")</f>
        <v>0</v>
      </c>
      <c r="T95" s="10">
        <f>COUNTIF('Result Data'!D94:K94,"=WH")</f>
        <v>0</v>
      </c>
      <c r="U95" s="13">
        <v>22</v>
      </c>
      <c r="V95" s="10">
        <f t="shared" si="19"/>
        <v>179.5</v>
      </c>
      <c r="W95" s="14">
        <f t="shared" si="20"/>
        <v>8.1590909090909083</v>
      </c>
      <c r="X95" s="14">
        <f t="shared" si="22"/>
        <v>0.45325900514579054</v>
      </c>
      <c r="Y95" s="10" t="str">
        <f t="shared" si="21"/>
        <v>PASS</v>
      </c>
      <c r="Z95" s="10">
        <f t="shared" si="23"/>
        <v>79</v>
      </c>
    </row>
    <row r="96" spans="1:26" ht="15.5" x14ac:dyDescent="0.35">
      <c r="A96" s="10">
        <v>98</v>
      </c>
      <c r="B96" s="4">
        <v>3122225002089</v>
      </c>
      <c r="C96" s="1" t="s">
        <v>106</v>
      </c>
      <c r="D96" s="3">
        <f>IF('Result Data'!D95="O",10,IF('Result Data'!D95="A+",9,IF('Result Data'!D95="A",8,IF('Result Data'!D95="B+",7,IF('Result Data'!D95="B",6,IF('Result Data'!D95="RA",0,IF('Result Data'!D95="SA",0,IF('Result Data'!D95="W",0,0))))))))+IF('Result Data'!D95="AB",0,IF('Result Data'!D95="WH",0))</f>
        <v>10</v>
      </c>
      <c r="E96" s="3">
        <f>IF('Result Data'!E95="O",10,IF('Result Data'!E95="A+",9,IF('Result Data'!E95="A",8,IF('Result Data'!E95="B+",7,IF('Result Data'!E95="B",6,IF('Result Data'!E95="RA",0,IF('Result Data'!E95="SA",0,IF('Result Data'!E95="W",0,0))))))))+IF('Result Data'!E95="AB",0,IF('Result Data'!E95="WH",0))</f>
        <v>8</v>
      </c>
      <c r="F96" s="3">
        <f>IF('Result Data'!F95="O",10,IF('Result Data'!F95="A+",9,IF('Result Data'!F95="A",8,IF('Result Data'!F95="B+",7,IF('Result Data'!F95="B",6,IF('Result Data'!F95="RA",0,IF('Result Data'!F95="SA",0,IF('Result Data'!F95="W",0,0))))))))+IF('Result Data'!F95="AB",0,IF('Result Data'!F95="WH",0))</f>
        <v>9</v>
      </c>
      <c r="G96" s="3">
        <f>IF('Result Data'!G95="O",10,IF('Result Data'!G95="A+",9,IF('Result Data'!G95="A",8,IF('Result Data'!G95="B+",7,IF('Result Data'!G95="B",6,IF('Result Data'!G95="RA",0,IF('Result Data'!G95="SA",0,IF('Result Data'!G95="W",0,0))))))))+IF('Result Data'!G95="AB",0,IF('Result Data'!G95="WH",0))</f>
        <v>8</v>
      </c>
      <c r="H96" s="3">
        <f>IF('Result Data'!H95="O",10,IF('Result Data'!H95="A+",9,IF('Result Data'!H95="A",8,IF('Result Data'!H95="B+",7,IF('Result Data'!H95="B",6,IF('Result Data'!H95="RA",0,IF('Result Data'!H95="SA",0,IF('Result Data'!H95="W",0,0))))))))+IF('Result Data'!H95="AB",0,IF('Result Data'!H95="WH",0))</f>
        <v>10</v>
      </c>
      <c r="I96" s="3">
        <f>IF('Result Data'!I95="O",10,IF('Result Data'!I95="A+",9,IF('Result Data'!I95="A",8,IF('Result Data'!I95="B+",7,IF('Result Data'!I95="B",6,IF('Result Data'!I95="RA",0,IF('Result Data'!I95="SA",0,IF('Result Data'!I95="W",0,0))))))))+IF('Result Data'!I95="AB",0,IF('Result Data'!I95="WH",0))</f>
        <v>10</v>
      </c>
      <c r="J96" s="3">
        <f>IF('Result Data'!J95="O",10,IF('Result Data'!J95="A+",9,IF('Result Data'!J95="A",8,IF('Result Data'!J95="B+",7,IF('Result Data'!J95="B",6,IF('Result Data'!J95="RA",0,IF('Result Data'!J95="SA",0,IF('Result Data'!J95="W",0,0))))))))+IF('Result Data'!J95="AB",0,IF('Result Data'!J95="WH",0))</f>
        <v>8</v>
      </c>
      <c r="K96" s="3">
        <f>IF('Result Data'!K95="O",10,IF('Result Data'!K95="A+",9,IF('Result Data'!K95="A",8,IF('Result Data'!K95="B+",7,IF('Result Data'!K95="B",6,IF('Result Data'!K95="RA",0,IF('Result Data'!K95="SA",0,IF('Result Data'!K95="W",0,0))))))))+IF('Result Data'!K95="AB",0,IF('Result Data'!K95="WH",0))</f>
        <v>10</v>
      </c>
      <c r="L96" s="10">
        <f t="shared" si="13"/>
        <v>4</v>
      </c>
      <c r="M96" s="10">
        <f t="shared" si="14"/>
        <v>1</v>
      </c>
      <c r="N96" s="10">
        <f t="shared" si="15"/>
        <v>3</v>
      </c>
      <c r="O96" s="10">
        <f t="shared" si="16"/>
        <v>0</v>
      </c>
      <c r="P96" s="10">
        <f t="shared" si="17"/>
        <v>0</v>
      </c>
      <c r="Q96" s="10">
        <f t="shared" si="18"/>
        <v>0</v>
      </c>
      <c r="R96" s="10">
        <f>COUNTIF('Result Data'!D95:K95,"=U")</f>
        <v>0</v>
      </c>
      <c r="S96" s="10">
        <f>COUNTIF('Result Data'!D95:K95,"=AB")</f>
        <v>0</v>
      </c>
      <c r="T96" s="10">
        <f>COUNTIF('Result Data'!D95:K95,"=WH")</f>
        <v>0</v>
      </c>
      <c r="U96" s="13">
        <v>22</v>
      </c>
      <c r="V96" s="10">
        <f t="shared" si="19"/>
        <v>197</v>
      </c>
      <c r="W96" s="14">
        <f t="shared" si="20"/>
        <v>8.954545454545455</v>
      </c>
      <c r="X96" s="14">
        <f t="shared" si="22"/>
        <v>1.2487135506003373</v>
      </c>
      <c r="Y96" s="10" t="str">
        <f t="shared" si="21"/>
        <v>PASS</v>
      </c>
      <c r="Z96" s="10">
        <f t="shared" si="23"/>
        <v>9</v>
      </c>
    </row>
    <row r="97" spans="1:26" ht="15.5" x14ac:dyDescent="0.35">
      <c r="A97" s="10">
        <v>99</v>
      </c>
      <c r="B97" s="4">
        <v>3122225002090</v>
      </c>
      <c r="C97" s="1" t="s">
        <v>107</v>
      </c>
      <c r="D97" s="3">
        <f>IF('Result Data'!D96="O",10,IF('Result Data'!D96="A+",9,IF('Result Data'!D96="A",8,IF('Result Data'!D96="B+",7,IF('Result Data'!D96="B",6,IF('Result Data'!D96="RA",0,IF('Result Data'!D96="SA",0,IF('Result Data'!D96="W",0,0))))))))+IF('Result Data'!D96="AB",0,IF('Result Data'!D96="WH",0))</f>
        <v>8</v>
      </c>
      <c r="E97" s="3">
        <f>IF('Result Data'!E96="O",10,IF('Result Data'!E96="A+",9,IF('Result Data'!E96="A",8,IF('Result Data'!E96="B+",7,IF('Result Data'!E96="B",6,IF('Result Data'!E96="RA",0,IF('Result Data'!E96="SA",0,IF('Result Data'!E96="W",0,0))))))))+IF('Result Data'!E96="AB",0,IF('Result Data'!E96="WH",0))</f>
        <v>8</v>
      </c>
      <c r="F97" s="3">
        <f>IF('Result Data'!F96="O",10,IF('Result Data'!F96="A+",9,IF('Result Data'!F96="A",8,IF('Result Data'!F96="B+",7,IF('Result Data'!F96="B",6,IF('Result Data'!F96="RA",0,IF('Result Data'!F96="SA",0,IF('Result Data'!F96="W",0,0))))))))+IF('Result Data'!F96="AB",0,IF('Result Data'!F96="WH",0))</f>
        <v>8</v>
      </c>
      <c r="G97" s="3">
        <f>IF('Result Data'!G96="O",10,IF('Result Data'!G96="A+",9,IF('Result Data'!G96="A",8,IF('Result Data'!G96="B+",7,IF('Result Data'!G96="B",6,IF('Result Data'!G96="RA",0,IF('Result Data'!G96="SA",0,IF('Result Data'!G96="W",0,0))))))))+IF('Result Data'!G96="AB",0,IF('Result Data'!G96="WH",0))</f>
        <v>8</v>
      </c>
      <c r="H97" s="3">
        <f>IF('Result Data'!H96="O",10,IF('Result Data'!H96="A+",9,IF('Result Data'!H96="A",8,IF('Result Data'!H96="B+",7,IF('Result Data'!H96="B",6,IF('Result Data'!H96="RA",0,IF('Result Data'!H96="SA",0,IF('Result Data'!H96="W",0,0))))))))+IF('Result Data'!H96="AB",0,IF('Result Data'!H96="WH",0))</f>
        <v>9</v>
      </c>
      <c r="I97" s="3">
        <f>IF('Result Data'!I96="O",10,IF('Result Data'!I96="A+",9,IF('Result Data'!I96="A",8,IF('Result Data'!I96="B+",7,IF('Result Data'!I96="B",6,IF('Result Data'!I96="RA",0,IF('Result Data'!I96="SA",0,IF('Result Data'!I96="W",0,0))))))))+IF('Result Data'!I96="AB",0,IF('Result Data'!I96="WH",0))</f>
        <v>10</v>
      </c>
      <c r="J97" s="3">
        <f>IF('Result Data'!J96="O",10,IF('Result Data'!J96="A+",9,IF('Result Data'!J96="A",8,IF('Result Data'!J96="B+",7,IF('Result Data'!J96="B",6,IF('Result Data'!J96="RA",0,IF('Result Data'!J96="SA",0,IF('Result Data'!J96="W",0,0))))))))+IF('Result Data'!J96="AB",0,IF('Result Data'!J96="WH",0))</f>
        <v>6</v>
      </c>
      <c r="K97" s="3">
        <f>IF('Result Data'!K96="O",10,IF('Result Data'!K96="A+",9,IF('Result Data'!K96="A",8,IF('Result Data'!K96="B+",7,IF('Result Data'!K96="B",6,IF('Result Data'!K96="RA",0,IF('Result Data'!K96="SA",0,IF('Result Data'!K96="W",0,0))))))))+IF('Result Data'!K96="AB",0,IF('Result Data'!K96="WH",0))</f>
        <v>8</v>
      </c>
      <c r="L97" s="10">
        <f t="shared" si="13"/>
        <v>1</v>
      </c>
      <c r="M97" s="10">
        <f t="shared" si="14"/>
        <v>1</v>
      </c>
      <c r="N97" s="10">
        <f t="shared" si="15"/>
        <v>5</v>
      </c>
      <c r="O97" s="10">
        <f t="shared" si="16"/>
        <v>0</v>
      </c>
      <c r="P97" s="10">
        <f t="shared" si="17"/>
        <v>1</v>
      </c>
      <c r="Q97" s="10">
        <f t="shared" si="18"/>
        <v>0</v>
      </c>
      <c r="R97" s="10">
        <f>COUNTIF('Result Data'!D96:K96,"=U")</f>
        <v>0</v>
      </c>
      <c r="S97" s="10">
        <f>COUNTIF('Result Data'!D96:K96,"=AB")</f>
        <v>0</v>
      </c>
      <c r="T97" s="10">
        <f>COUNTIF('Result Data'!D96:K96,"=WH")</f>
        <v>0</v>
      </c>
      <c r="U97" s="13">
        <v>22</v>
      </c>
      <c r="V97" s="10">
        <f t="shared" si="19"/>
        <v>172.5</v>
      </c>
      <c r="W97" s="14">
        <f t="shared" si="20"/>
        <v>7.8409090909090908</v>
      </c>
      <c r="X97" s="14">
        <f t="shared" si="22"/>
        <v>0.13507718696397308</v>
      </c>
      <c r="Y97" s="10" t="str">
        <f t="shared" si="21"/>
        <v>PASS</v>
      </c>
      <c r="Z97" s="10">
        <f t="shared" si="23"/>
        <v>107</v>
      </c>
    </row>
    <row r="98" spans="1:26" ht="15.5" x14ac:dyDescent="0.35">
      <c r="A98" s="10">
        <v>100</v>
      </c>
      <c r="B98" s="4">
        <v>3122225002091</v>
      </c>
      <c r="C98" s="1" t="s">
        <v>108</v>
      </c>
      <c r="D98" s="3">
        <f>IF('Result Data'!D97="O",10,IF('Result Data'!D97="A+",9,IF('Result Data'!D97="A",8,IF('Result Data'!D97="B+",7,IF('Result Data'!D97="B",6,IF('Result Data'!D97="RA",0,IF('Result Data'!D97="SA",0,IF('Result Data'!D97="W",0,0))))))))+IF('Result Data'!D97="AB",0,IF('Result Data'!D97="WH",0))</f>
        <v>8</v>
      </c>
      <c r="E98" s="3">
        <f>IF('Result Data'!E97="O",10,IF('Result Data'!E97="A+",9,IF('Result Data'!E97="A",8,IF('Result Data'!E97="B+",7,IF('Result Data'!E97="B",6,IF('Result Data'!E97="RA",0,IF('Result Data'!E97="SA",0,IF('Result Data'!E97="W",0,0))))))))+IF('Result Data'!E97="AB",0,IF('Result Data'!E97="WH",0))</f>
        <v>8</v>
      </c>
      <c r="F98" s="3">
        <f>IF('Result Data'!F97="O",10,IF('Result Data'!F97="A+",9,IF('Result Data'!F97="A",8,IF('Result Data'!F97="B+",7,IF('Result Data'!F97="B",6,IF('Result Data'!F97="RA",0,IF('Result Data'!F97="SA",0,IF('Result Data'!F97="W",0,0))))))))+IF('Result Data'!F97="AB",0,IF('Result Data'!F97="WH",0))</f>
        <v>7</v>
      </c>
      <c r="G98" s="3">
        <f>IF('Result Data'!G97="O",10,IF('Result Data'!G97="A+",9,IF('Result Data'!G97="A",8,IF('Result Data'!G97="B+",7,IF('Result Data'!G97="B",6,IF('Result Data'!G97="RA",0,IF('Result Data'!G97="SA",0,IF('Result Data'!G97="W",0,0))))))))+IF('Result Data'!G97="AB",0,IF('Result Data'!G97="WH",0))</f>
        <v>8</v>
      </c>
      <c r="H98" s="3">
        <f>IF('Result Data'!H97="O",10,IF('Result Data'!H97="A+",9,IF('Result Data'!H97="A",8,IF('Result Data'!H97="B+",7,IF('Result Data'!H97="B",6,IF('Result Data'!H97="RA",0,IF('Result Data'!H97="SA",0,IF('Result Data'!H97="W",0,0))))))))+IF('Result Data'!H97="AB",0,IF('Result Data'!H97="WH",0))</f>
        <v>9</v>
      </c>
      <c r="I98" s="3">
        <f>IF('Result Data'!I97="O",10,IF('Result Data'!I97="A+",9,IF('Result Data'!I97="A",8,IF('Result Data'!I97="B+",7,IF('Result Data'!I97="B",6,IF('Result Data'!I97="RA",0,IF('Result Data'!I97="SA",0,IF('Result Data'!I97="W",0,0))))))))+IF('Result Data'!I97="AB",0,IF('Result Data'!I97="WH",0))</f>
        <v>10</v>
      </c>
      <c r="J98" s="3">
        <f>IF('Result Data'!J97="O",10,IF('Result Data'!J97="A+",9,IF('Result Data'!J97="A",8,IF('Result Data'!J97="B+",7,IF('Result Data'!J97="B",6,IF('Result Data'!J97="RA",0,IF('Result Data'!J97="SA",0,IF('Result Data'!J97="W",0,0))))))))+IF('Result Data'!J97="AB",0,IF('Result Data'!J97="WH",0))</f>
        <v>7</v>
      </c>
      <c r="K98" s="3">
        <f>IF('Result Data'!K97="O",10,IF('Result Data'!K97="A+",9,IF('Result Data'!K97="A",8,IF('Result Data'!K97="B+",7,IF('Result Data'!K97="B",6,IF('Result Data'!K97="RA",0,IF('Result Data'!K97="SA",0,IF('Result Data'!K97="W",0,0))))))))+IF('Result Data'!K97="AB",0,IF('Result Data'!K97="WH",0))</f>
        <v>8</v>
      </c>
      <c r="L98" s="10">
        <f t="shared" si="13"/>
        <v>1</v>
      </c>
      <c r="M98" s="10">
        <f t="shared" si="14"/>
        <v>1</v>
      </c>
      <c r="N98" s="10">
        <f t="shared" si="15"/>
        <v>4</v>
      </c>
      <c r="O98" s="10">
        <f t="shared" si="16"/>
        <v>2</v>
      </c>
      <c r="P98" s="10">
        <f t="shared" si="17"/>
        <v>0</v>
      </c>
      <c r="Q98" s="10">
        <f t="shared" si="18"/>
        <v>0</v>
      </c>
      <c r="R98" s="10">
        <f>COUNTIF('Result Data'!D97:K97,"=U")</f>
        <v>0</v>
      </c>
      <c r="S98" s="10">
        <f>COUNTIF('Result Data'!D97:K97,"=AB")</f>
        <v>0</v>
      </c>
      <c r="T98" s="10">
        <f>COUNTIF('Result Data'!D97:K97,"=WH")</f>
        <v>0</v>
      </c>
      <c r="U98" s="13">
        <v>22</v>
      </c>
      <c r="V98" s="10">
        <f t="shared" si="19"/>
        <v>173.5</v>
      </c>
      <c r="W98" s="14">
        <f t="shared" si="20"/>
        <v>7.8863636363636367</v>
      </c>
      <c r="X98" s="14">
        <f t="shared" si="22"/>
        <v>0.18053173241851894</v>
      </c>
      <c r="Y98" s="10" t="str">
        <f t="shared" si="21"/>
        <v>PASS</v>
      </c>
      <c r="Z98" s="10">
        <f t="shared" si="23"/>
        <v>104</v>
      </c>
    </row>
    <row r="99" spans="1:26" ht="15.5" x14ac:dyDescent="0.35">
      <c r="A99" s="10">
        <v>101</v>
      </c>
      <c r="B99" s="4">
        <v>3122225002092</v>
      </c>
      <c r="C99" s="1" t="s">
        <v>109</v>
      </c>
      <c r="D99" s="3">
        <f>IF('Result Data'!D98="O",10,IF('Result Data'!D98="A+",9,IF('Result Data'!D98="A",8,IF('Result Data'!D98="B+",7,IF('Result Data'!D98="B",6,IF('Result Data'!D98="RA",0,IF('Result Data'!D98="SA",0,IF('Result Data'!D98="W",0,0))))))))+IF('Result Data'!D98="AB",0,IF('Result Data'!D98="WH",0))</f>
        <v>9</v>
      </c>
      <c r="E99" s="3">
        <f>IF('Result Data'!E98="O",10,IF('Result Data'!E98="A+",9,IF('Result Data'!E98="A",8,IF('Result Data'!E98="B+",7,IF('Result Data'!E98="B",6,IF('Result Data'!E98="RA",0,IF('Result Data'!E98="SA",0,IF('Result Data'!E98="W",0,0))))))))+IF('Result Data'!E98="AB",0,IF('Result Data'!E98="WH",0))</f>
        <v>8</v>
      </c>
      <c r="F99" s="3">
        <f>IF('Result Data'!F98="O",10,IF('Result Data'!F98="A+",9,IF('Result Data'!F98="A",8,IF('Result Data'!F98="B+",7,IF('Result Data'!F98="B",6,IF('Result Data'!F98="RA",0,IF('Result Data'!F98="SA",0,IF('Result Data'!F98="W",0,0))))))))+IF('Result Data'!F98="AB",0,IF('Result Data'!F98="WH",0))</f>
        <v>9</v>
      </c>
      <c r="G99" s="3">
        <f>IF('Result Data'!G98="O",10,IF('Result Data'!G98="A+",9,IF('Result Data'!G98="A",8,IF('Result Data'!G98="B+",7,IF('Result Data'!G98="B",6,IF('Result Data'!G98="RA",0,IF('Result Data'!G98="SA",0,IF('Result Data'!G98="W",0,0))))))))+IF('Result Data'!G98="AB",0,IF('Result Data'!G98="WH",0))</f>
        <v>9</v>
      </c>
      <c r="H99" s="3">
        <f>IF('Result Data'!H98="O",10,IF('Result Data'!H98="A+",9,IF('Result Data'!H98="A",8,IF('Result Data'!H98="B+",7,IF('Result Data'!H98="B",6,IF('Result Data'!H98="RA",0,IF('Result Data'!H98="SA",0,IF('Result Data'!H98="W",0,0))))))))+IF('Result Data'!H98="AB",0,IF('Result Data'!H98="WH",0))</f>
        <v>10</v>
      </c>
      <c r="I99" s="3">
        <f>IF('Result Data'!I98="O",10,IF('Result Data'!I98="A+",9,IF('Result Data'!I98="A",8,IF('Result Data'!I98="B+",7,IF('Result Data'!I98="B",6,IF('Result Data'!I98="RA",0,IF('Result Data'!I98="SA",0,IF('Result Data'!I98="W",0,0))))))))+IF('Result Data'!I98="AB",0,IF('Result Data'!I98="WH",0))</f>
        <v>10</v>
      </c>
      <c r="J99" s="3">
        <f>IF('Result Data'!J98="O",10,IF('Result Data'!J98="A+",9,IF('Result Data'!J98="A",8,IF('Result Data'!J98="B+",7,IF('Result Data'!J98="B",6,IF('Result Data'!J98="RA",0,IF('Result Data'!J98="SA",0,IF('Result Data'!J98="W",0,0))))))))+IF('Result Data'!J98="AB",0,IF('Result Data'!J98="WH",0))</f>
        <v>9</v>
      </c>
      <c r="K99" s="3">
        <f>IF('Result Data'!K98="O",10,IF('Result Data'!K98="A+",9,IF('Result Data'!K98="A",8,IF('Result Data'!K98="B+",7,IF('Result Data'!K98="B",6,IF('Result Data'!K98="RA",0,IF('Result Data'!K98="SA",0,IF('Result Data'!K98="W",0,0))))))))+IF('Result Data'!K98="AB",0,IF('Result Data'!K98="WH",0))</f>
        <v>8</v>
      </c>
      <c r="L99" s="10">
        <f t="shared" si="13"/>
        <v>2</v>
      </c>
      <c r="M99" s="10">
        <f t="shared" si="14"/>
        <v>4</v>
      </c>
      <c r="N99" s="10">
        <f t="shared" si="15"/>
        <v>2</v>
      </c>
      <c r="O99" s="10">
        <f t="shared" si="16"/>
        <v>0</v>
      </c>
      <c r="P99" s="10">
        <f t="shared" si="17"/>
        <v>0</v>
      </c>
      <c r="Q99" s="10">
        <f t="shared" si="18"/>
        <v>0</v>
      </c>
      <c r="R99" s="10">
        <f>COUNTIF('Result Data'!D98:K98,"=U")</f>
        <v>0</v>
      </c>
      <c r="S99" s="10">
        <f>COUNTIF('Result Data'!D98:K98,"=AB")</f>
        <v>0</v>
      </c>
      <c r="T99" s="10">
        <f>COUNTIF('Result Data'!D98:K98,"=WH")</f>
        <v>0</v>
      </c>
      <c r="U99" s="13">
        <v>22</v>
      </c>
      <c r="V99" s="10">
        <f t="shared" si="19"/>
        <v>195</v>
      </c>
      <c r="W99" s="14">
        <f t="shared" si="20"/>
        <v>8.8636363636363633</v>
      </c>
      <c r="X99" s="14">
        <f t="shared" si="22"/>
        <v>1.1578044596912456</v>
      </c>
      <c r="Y99" s="10" t="str">
        <f t="shared" si="21"/>
        <v>PASS</v>
      </c>
      <c r="Z99" s="10">
        <f t="shared" si="23"/>
        <v>12</v>
      </c>
    </row>
    <row r="100" spans="1:26" ht="15.5" x14ac:dyDescent="0.35">
      <c r="A100" s="10">
        <v>102</v>
      </c>
      <c r="B100" s="4">
        <v>3122225002093</v>
      </c>
      <c r="C100" s="1" t="s">
        <v>110</v>
      </c>
      <c r="D100" s="3">
        <f>IF('Result Data'!D99="O",10,IF('Result Data'!D99="A+",9,IF('Result Data'!D99="A",8,IF('Result Data'!D99="B+",7,IF('Result Data'!D99="B",6,IF('Result Data'!D99="RA",0,IF('Result Data'!D99="SA",0,IF('Result Data'!D99="W",0,0))))))))+IF('Result Data'!D99="AB",0,IF('Result Data'!D99="WH",0))</f>
        <v>9</v>
      </c>
      <c r="E100" s="3">
        <f>IF('Result Data'!E99="O",10,IF('Result Data'!E99="A+",9,IF('Result Data'!E99="A",8,IF('Result Data'!E99="B+",7,IF('Result Data'!E99="B",6,IF('Result Data'!E99="RA",0,IF('Result Data'!E99="SA",0,IF('Result Data'!E99="W",0,0))))))))+IF('Result Data'!E99="AB",0,IF('Result Data'!E99="WH",0))</f>
        <v>8</v>
      </c>
      <c r="F100" s="3">
        <f>IF('Result Data'!F99="O",10,IF('Result Data'!F99="A+",9,IF('Result Data'!F99="A",8,IF('Result Data'!F99="B+",7,IF('Result Data'!F99="B",6,IF('Result Data'!F99="RA",0,IF('Result Data'!F99="SA",0,IF('Result Data'!F99="W",0,0))))))))+IF('Result Data'!F99="AB",0,IF('Result Data'!F99="WH",0))</f>
        <v>9</v>
      </c>
      <c r="G100" s="3">
        <f>IF('Result Data'!G99="O",10,IF('Result Data'!G99="A+",9,IF('Result Data'!G99="A",8,IF('Result Data'!G99="B+",7,IF('Result Data'!G99="B",6,IF('Result Data'!G99="RA",0,IF('Result Data'!G99="SA",0,IF('Result Data'!G99="W",0,0))))))))+IF('Result Data'!G99="AB",0,IF('Result Data'!G99="WH",0))</f>
        <v>9</v>
      </c>
      <c r="H100" s="3">
        <f>IF('Result Data'!H99="O",10,IF('Result Data'!H99="A+",9,IF('Result Data'!H99="A",8,IF('Result Data'!H99="B+",7,IF('Result Data'!H99="B",6,IF('Result Data'!H99="RA",0,IF('Result Data'!H99="SA",0,IF('Result Data'!H99="W",0,0))))))))+IF('Result Data'!H99="AB",0,IF('Result Data'!H99="WH",0))</f>
        <v>10</v>
      </c>
      <c r="I100" s="3">
        <f>IF('Result Data'!I99="O",10,IF('Result Data'!I99="A+",9,IF('Result Data'!I99="A",8,IF('Result Data'!I99="B+",7,IF('Result Data'!I99="B",6,IF('Result Data'!I99="RA",0,IF('Result Data'!I99="SA",0,IF('Result Data'!I99="W",0,0))))))))+IF('Result Data'!I99="AB",0,IF('Result Data'!I99="WH",0))</f>
        <v>10</v>
      </c>
      <c r="J100" s="3">
        <f>IF('Result Data'!J99="O",10,IF('Result Data'!J99="A+",9,IF('Result Data'!J99="A",8,IF('Result Data'!J99="B+",7,IF('Result Data'!J99="B",6,IF('Result Data'!J99="RA",0,IF('Result Data'!J99="SA",0,IF('Result Data'!J99="W",0,0))))))))+IF('Result Data'!J99="AB",0,IF('Result Data'!J99="WH",0))</f>
        <v>9</v>
      </c>
      <c r="K100" s="3">
        <f>IF('Result Data'!K99="O",10,IF('Result Data'!K99="A+",9,IF('Result Data'!K99="A",8,IF('Result Data'!K99="B+",7,IF('Result Data'!K99="B",6,IF('Result Data'!K99="RA",0,IF('Result Data'!K99="SA",0,IF('Result Data'!K99="W",0,0))))))))+IF('Result Data'!K99="AB",0,IF('Result Data'!K99="WH",0))</f>
        <v>9</v>
      </c>
      <c r="L100" s="10">
        <f t="shared" si="13"/>
        <v>2</v>
      </c>
      <c r="M100" s="10">
        <f t="shared" si="14"/>
        <v>5</v>
      </c>
      <c r="N100" s="10">
        <f t="shared" si="15"/>
        <v>1</v>
      </c>
      <c r="O100" s="10">
        <f t="shared" si="16"/>
        <v>0</v>
      </c>
      <c r="P100" s="10">
        <f t="shared" si="17"/>
        <v>0</v>
      </c>
      <c r="Q100" s="10">
        <f t="shared" si="18"/>
        <v>0</v>
      </c>
      <c r="R100" s="10">
        <f>COUNTIF('Result Data'!D99:K99,"=U")</f>
        <v>0</v>
      </c>
      <c r="S100" s="10">
        <f>COUNTIF('Result Data'!D99:K99,"=AB")</f>
        <v>0</v>
      </c>
      <c r="T100" s="10">
        <f>COUNTIF('Result Data'!D99:K99,"=WH")</f>
        <v>0</v>
      </c>
      <c r="U100" s="13">
        <v>22</v>
      </c>
      <c r="V100" s="10">
        <f t="shared" si="19"/>
        <v>198</v>
      </c>
      <c r="W100" s="14">
        <f t="shared" si="20"/>
        <v>9</v>
      </c>
      <c r="X100" s="14">
        <f t="shared" si="22"/>
        <v>1.2941680960548823</v>
      </c>
      <c r="Y100" s="10" t="str">
        <f t="shared" si="21"/>
        <v>PASS</v>
      </c>
      <c r="Z100" s="10">
        <f t="shared" si="23"/>
        <v>3</v>
      </c>
    </row>
    <row r="101" spans="1:26" ht="15.5" x14ac:dyDescent="0.35">
      <c r="A101" s="10">
        <v>103</v>
      </c>
      <c r="B101" s="4">
        <v>3122225002094</v>
      </c>
      <c r="C101" s="1" t="s">
        <v>111</v>
      </c>
      <c r="D101" s="3">
        <f>IF('Result Data'!D100="O",10,IF('Result Data'!D100="A+",9,IF('Result Data'!D100="A",8,IF('Result Data'!D100="B+",7,IF('Result Data'!D100="B",6,IF('Result Data'!D100="RA",0,IF('Result Data'!D100="SA",0,IF('Result Data'!D100="W",0,0))))))))+IF('Result Data'!D100="AB",0,IF('Result Data'!D100="WH",0))</f>
        <v>10</v>
      </c>
      <c r="E101" s="3">
        <f>IF('Result Data'!E100="O",10,IF('Result Data'!E100="A+",9,IF('Result Data'!E100="A",8,IF('Result Data'!E100="B+",7,IF('Result Data'!E100="B",6,IF('Result Data'!E100="RA",0,IF('Result Data'!E100="SA",0,IF('Result Data'!E100="W",0,0))))))))+IF('Result Data'!E100="AB",0,IF('Result Data'!E100="WH",0))</f>
        <v>8</v>
      </c>
      <c r="F101" s="3">
        <f>IF('Result Data'!F100="O",10,IF('Result Data'!F100="A+",9,IF('Result Data'!F100="A",8,IF('Result Data'!F100="B+",7,IF('Result Data'!F100="B",6,IF('Result Data'!F100="RA",0,IF('Result Data'!F100="SA",0,IF('Result Data'!F100="W",0,0))))))))+IF('Result Data'!F100="AB",0,IF('Result Data'!F100="WH",0))</f>
        <v>9</v>
      </c>
      <c r="G101" s="3">
        <f>IF('Result Data'!G100="O",10,IF('Result Data'!G100="A+",9,IF('Result Data'!G100="A",8,IF('Result Data'!G100="B+",7,IF('Result Data'!G100="B",6,IF('Result Data'!G100="RA",0,IF('Result Data'!G100="SA",0,IF('Result Data'!G100="W",0,0))))))))+IF('Result Data'!G100="AB",0,IF('Result Data'!G100="WH",0))</f>
        <v>8</v>
      </c>
      <c r="H101" s="3">
        <f>IF('Result Data'!H100="O",10,IF('Result Data'!H100="A+",9,IF('Result Data'!H100="A",8,IF('Result Data'!H100="B+",7,IF('Result Data'!H100="B",6,IF('Result Data'!H100="RA",0,IF('Result Data'!H100="SA",0,IF('Result Data'!H100="W",0,0))))))))+IF('Result Data'!H100="AB",0,IF('Result Data'!H100="WH",0))</f>
        <v>10</v>
      </c>
      <c r="I101" s="3">
        <f>IF('Result Data'!I100="O",10,IF('Result Data'!I100="A+",9,IF('Result Data'!I100="A",8,IF('Result Data'!I100="B+",7,IF('Result Data'!I100="B",6,IF('Result Data'!I100="RA",0,IF('Result Data'!I100="SA",0,IF('Result Data'!I100="W",0,0))))))))+IF('Result Data'!I100="AB",0,IF('Result Data'!I100="WH",0))</f>
        <v>10</v>
      </c>
      <c r="J101" s="3">
        <f>IF('Result Data'!J100="O",10,IF('Result Data'!J100="A+",9,IF('Result Data'!J100="A",8,IF('Result Data'!J100="B+",7,IF('Result Data'!J100="B",6,IF('Result Data'!J100="RA",0,IF('Result Data'!J100="SA",0,IF('Result Data'!J100="W",0,0))))))))+IF('Result Data'!J100="AB",0,IF('Result Data'!J100="WH",0))</f>
        <v>8</v>
      </c>
      <c r="K101" s="3">
        <f>IF('Result Data'!K100="O",10,IF('Result Data'!K100="A+",9,IF('Result Data'!K100="A",8,IF('Result Data'!K100="B+",7,IF('Result Data'!K100="B",6,IF('Result Data'!K100="RA",0,IF('Result Data'!K100="SA",0,IF('Result Data'!K100="W",0,0))))))))+IF('Result Data'!K100="AB",0,IF('Result Data'!K100="WH",0))</f>
        <v>9</v>
      </c>
      <c r="L101" s="10">
        <f t="shared" si="13"/>
        <v>3</v>
      </c>
      <c r="M101" s="10">
        <f t="shared" si="14"/>
        <v>2</v>
      </c>
      <c r="N101" s="10">
        <f t="shared" si="15"/>
        <v>3</v>
      </c>
      <c r="O101" s="10">
        <f t="shared" si="16"/>
        <v>0</v>
      </c>
      <c r="P101" s="10">
        <f t="shared" si="17"/>
        <v>0</v>
      </c>
      <c r="Q101" s="10">
        <f t="shared" si="18"/>
        <v>0</v>
      </c>
      <c r="R101" s="10">
        <f>COUNTIF('Result Data'!D100:K100,"=U")</f>
        <v>0</v>
      </c>
      <c r="S101" s="10">
        <f>COUNTIF('Result Data'!D100:K100,"=AB")</f>
        <v>0</v>
      </c>
      <c r="T101" s="10">
        <f>COUNTIF('Result Data'!D100:K100,"=WH")</f>
        <v>0</v>
      </c>
      <c r="U101" s="13">
        <v>22</v>
      </c>
      <c r="V101" s="10">
        <f t="shared" si="19"/>
        <v>194</v>
      </c>
      <c r="W101" s="14">
        <f t="shared" si="20"/>
        <v>8.8181818181818183</v>
      </c>
      <c r="X101" s="14">
        <f t="shared" si="22"/>
        <v>1.1123499142367006</v>
      </c>
      <c r="Y101" s="10" t="str">
        <f t="shared" si="21"/>
        <v>PASS</v>
      </c>
      <c r="Z101" s="10">
        <f t="shared" si="23"/>
        <v>17</v>
      </c>
    </row>
    <row r="102" spans="1:26" ht="15.5" x14ac:dyDescent="0.35">
      <c r="A102" s="10">
        <v>104</v>
      </c>
      <c r="B102" s="4">
        <v>3122225002095</v>
      </c>
      <c r="C102" s="1" t="s">
        <v>112</v>
      </c>
      <c r="D102" s="3">
        <f>IF('Result Data'!D101="O",10,IF('Result Data'!D101="A+",9,IF('Result Data'!D101="A",8,IF('Result Data'!D101="B+",7,IF('Result Data'!D101="B",6,IF('Result Data'!D101="RA",0,IF('Result Data'!D101="SA",0,IF('Result Data'!D101="W",0,0))))))))+IF('Result Data'!D101="AB",0,IF('Result Data'!D101="WH",0))</f>
        <v>7</v>
      </c>
      <c r="E102" s="3">
        <f>IF('Result Data'!E101="O",10,IF('Result Data'!E101="A+",9,IF('Result Data'!E101="A",8,IF('Result Data'!E101="B+",7,IF('Result Data'!E101="B",6,IF('Result Data'!E101="RA",0,IF('Result Data'!E101="SA",0,IF('Result Data'!E101="W",0,0))))))))+IF('Result Data'!E101="AB",0,IF('Result Data'!E101="WH",0))</f>
        <v>7</v>
      </c>
      <c r="F102" s="3">
        <f>IF('Result Data'!F101="O",10,IF('Result Data'!F101="A+",9,IF('Result Data'!F101="A",8,IF('Result Data'!F101="B+",7,IF('Result Data'!F101="B",6,IF('Result Data'!F101="RA",0,IF('Result Data'!F101="SA",0,IF('Result Data'!F101="W",0,0))))))))+IF('Result Data'!F101="AB",0,IF('Result Data'!F101="WH",0))</f>
        <v>6</v>
      </c>
      <c r="G102" s="3">
        <f>IF('Result Data'!G101="O",10,IF('Result Data'!G101="A+",9,IF('Result Data'!G101="A",8,IF('Result Data'!G101="B+",7,IF('Result Data'!G101="B",6,IF('Result Data'!G101="RA",0,IF('Result Data'!G101="SA",0,IF('Result Data'!G101="W",0,0))))))))+IF('Result Data'!G101="AB",0,IF('Result Data'!G101="WH",0))</f>
        <v>6</v>
      </c>
      <c r="H102" s="3">
        <f>IF('Result Data'!H101="O",10,IF('Result Data'!H101="A+",9,IF('Result Data'!H101="A",8,IF('Result Data'!H101="B+",7,IF('Result Data'!H101="B",6,IF('Result Data'!H101="RA",0,IF('Result Data'!H101="SA",0,IF('Result Data'!H101="W",0,0))))))))+IF('Result Data'!H101="AB",0,IF('Result Data'!H101="WH",0))</f>
        <v>7</v>
      </c>
      <c r="I102" s="3">
        <f>IF('Result Data'!I101="O",10,IF('Result Data'!I101="A+",9,IF('Result Data'!I101="A",8,IF('Result Data'!I101="B+",7,IF('Result Data'!I101="B",6,IF('Result Data'!I101="RA",0,IF('Result Data'!I101="SA",0,IF('Result Data'!I101="W",0,0))))))))+IF('Result Data'!I101="AB",0,IF('Result Data'!I101="WH",0))</f>
        <v>10</v>
      </c>
      <c r="J102" s="3">
        <f>IF('Result Data'!J101="O",10,IF('Result Data'!J101="A+",9,IF('Result Data'!J101="A",8,IF('Result Data'!J101="B+",7,IF('Result Data'!J101="B",6,IF('Result Data'!J101="RA",0,IF('Result Data'!J101="SA",0,IF('Result Data'!J101="W",0,0))))))))+IF('Result Data'!J101="AB",0,IF('Result Data'!J101="WH",0))</f>
        <v>6</v>
      </c>
      <c r="K102" s="3">
        <f>IF('Result Data'!K101="O",10,IF('Result Data'!K101="A+",9,IF('Result Data'!K101="A",8,IF('Result Data'!K101="B+",7,IF('Result Data'!K101="B",6,IF('Result Data'!K101="RA",0,IF('Result Data'!K101="SA",0,IF('Result Data'!K101="W",0,0))))))))+IF('Result Data'!K101="AB",0,IF('Result Data'!K101="WH",0))</f>
        <v>7</v>
      </c>
      <c r="L102" s="10">
        <f t="shared" si="13"/>
        <v>1</v>
      </c>
      <c r="M102" s="10">
        <f t="shared" si="14"/>
        <v>0</v>
      </c>
      <c r="N102" s="10">
        <f t="shared" si="15"/>
        <v>0</v>
      </c>
      <c r="O102" s="10">
        <f t="shared" si="16"/>
        <v>4</v>
      </c>
      <c r="P102" s="10">
        <f t="shared" si="17"/>
        <v>3</v>
      </c>
      <c r="Q102" s="10">
        <f t="shared" si="18"/>
        <v>0</v>
      </c>
      <c r="R102" s="10">
        <f>COUNTIF('Result Data'!D101:K101,"=U")</f>
        <v>0</v>
      </c>
      <c r="S102" s="10">
        <f>COUNTIF('Result Data'!D101:K101,"=AB")</f>
        <v>0</v>
      </c>
      <c r="T102" s="10">
        <f>COUNTIF('Result Data'!D101:K101,"=WH")</f>
        <v>0</v>
      </c>
      <c r="U102" s="13">
        <v>22</v>
      </c>
      <c r="V102" s="10">
        <f t="shared" si="19"/>
        <v>148.5</v>
      </c>
      <c r="W102" s="14">
        <f t="shared" si="20"/>
        <v>6.75</v>
      </c>
      <c r="X102" s="14">
        <f t="shared" si="22"/>
        <v>-0.95583190394511774</v>
      </c>
      <c r="Y102" s="10" t="str">
        <f t="shared" si="21"/>
        <v>PASS</v>
      </c>
      <c r="Z102" s="10">
        <f t="shared" si="23"/>
        <v>131</v>
      </c>
    </row>
    <row r="103" spans="1:26" ht="15.5" x14ac:dyDescent="0.35">
      <c r="A103" s="10">
        <v>105</v>
      </c>
      <c r="B103" s="4">
        <v>3122225002096</v>
      </c>
      <c r="C103" s="1" t="s">
        <v>113</v>
      </c>
      <c r="D103" s="3">
        <f>IF('Result Data'!D102="O",10,IF('Result Data'!D102="A+",9,IF('Result Data'!D102="A",8,IF('Result Data'!D102="B+",7,IF('Result Data'!D102="B",6,IF('Result Data'!D102="RA",0,IF('Result Data'!D102="SA",0,IF('Result Data'!D102="W",0,0))))))))+IF('Result Data'!D102="AB",0,IF('Result Data'!D102="WH",0))</f>
        <v>8</v>
      </c>
      <c r="E103" s="3">
        <f>IF('Result Data'!E102="O",10,IF('Result Data'!E102="A+",9,IF('Result Data'!E102="A",8,IF('Result Data'!E102="B+",7,IF('Result Data'!E102="B",6,IF('Result Data'!E102="RA",0,IF('Result Data'!E102="SA",0,IF('Result Data'!E102="W",0,0))))))))+IF('Result Data'!E102="AB",0,IF('Result Data'!E102="WH",0))</f>
        <v>7</v>
      </c>
      <c r="F103" s="3">
        <f>IF('Result Data'!F102="O",10,IF('Result Data'!F102="A+",9,IF('Result Data'!F102="A",8,IF('Result Data'!F102="B+",7,IF('Result Data'!F102="B",6,IF('Result Data'!F102="RA",0,IF('Result Data'!F102="SA",0,IF('Result Data'!F102="W",0,0))))))))+IF('Result Data'!F102="AB",0,IF('Result Data'!F102="WH",0))</f>
        <v>7</v>
      </c>
      <c r="G103" s="3">
        <f>IF('Result Data'!G102="O",10,IF('Result Data'!G102="A+",9,IF('Result Data'!G102="A",8,IF('Result Data'!G102="B+",7,IF('Result Data'!G102="B",6,IF('Result Data'!G102="RA",0,IF('Result Data'!G102="SA",0,IF('Result Data'!G102="W",0,0))))))))+IF('Result Data'!G102="AB",0,IF('Result Data'!G102="WH",0))</f>
        <v>9</v>
      </c>
      <c r="H103" s="3">
        <f>IF('Result Data'!H102="O",10,IF('Result Data'!H102="A+",9,IF('Result Data'!H102="A",8,IF('Result Data'!H102="B+",7,IF('Result Data'!H102="B",6,IF('Result Data'!H102="RA",0,IF('Result Data'!H102="SA",0,IF('Result Data'!H102="W",0,0))))))))+IF('Result Data'!H102="AB",0,IF('Result Data'!H102="WH",0))</f>
        <v>10</v>
      </c>
      <c r="I103" s="3">
        <f>IF('Result Data'!I102="O",10,IF('Result Data'!I102="A+",9,IF('Result Data'!I102="A",8,IF('Result Data'!I102="B+",7,IF('Result Data'!I102="B",6,IF('Result Data'!I102="RA",0,IF('Result Data'!I102="SA",0,IF('Result Data'!I102="W",0,0))))))))+IF('Result Data'!I102="AB",0,IF('Result Data'!I102="WH",0))</f>
        <v>10</v>
      </c>
      <c r="J103" s="3">
        <f>IF('Result Data'!J102="O",10,IF('Result Data'!J102="A+",9,IF('Result Data'!J102="A",8,IF('Result Data'!J102="B+",7,IF('Result Data'!J102="B",6,IF('Result Data'!J102="RA",0,IF('Result Data'!J102="SA",0,IF('Result Data'!J102="W",0,0))))))))+IF('Result Data'!J102="AB",0,IF('Result Data'!J102="WH",0))</f>
        <v>7</v>
      </c>
      <c r="K103" s="3">
        <f>IF('Result Data'!K102="O",10,IF('Result Data'!K102="A+",9,IF('Result Data'!K102="A",8,IF('Result Data'!K102="B+",7,IF('Result Data'!K102="B",6,IF('Result Data'!K102="RA",0,IF('Result Data'!K102="SA",0,IF('Result Data'!K102="W",0,0))))))))+IF('Result Data'!K102="AB",0,IF('Result Data'!K102="WH",0))</f>
        <v>8</v>
      </c>
      <c r="L103" s="10">
        <f t="shared" si="13"/>
        <v>2</v>
      </c>
      <c r="M103" s="10">
        <f t="shared" si="14"/>
        <v>1</v>
      </c>
      <c r="N103" s="10">
        <f t="shared" si="15"/>
        <v>2</v>
      </c>
      <c r="O103" s="10">
        <f t="shared" si="16"/>
        <v>3</v>
      </c>
      <c r="P103" s="10">
        <f t="shared" si="17"/>
        <v>0</v>
      </c>
      <c r="Q103" s="10">
        <f t="shared" si="18"/>
        <v>0</v>
      </c>
      <c r="R103" s="10">
        <f>COUNTIF('Result Data'!D102:K102,"=U")</f>
        <v>0</v>
      </c>
      <c r="S103" s="10">
        <f>COUNTIF('Result Data'!D102:K102,"=AB")</f>
        <v>0</v>
      </c>
      <c r="T103" s="10">
        <f>COUNTIF('Result Data'!D102:K102,"=WH")</f>
        <v>0</v>
      </c>
      <c r="U103" s="13">
        <v>22</v>
      </c>
      <c r="V103" s="10">
        <f t="shared" si="19"/>
        <v>175</v>
      </c>
      <c r="W103" s="14">
        <f t="shared" si="20"/>
        <v>7.9545454545454541</v>
      </c>
      <c r="X103" s="14">
        <f t="shared" si="22"/>
        <v>0.2487135506003364</v>
      </c>
      <c r="Y103" s="10" t="str">
        <f t="shared" si="21"/>
        <v>PASS</v>
      </c>
      <c r="Z103" s="10">
        <f t="shared" si="23"/>
        <v>97</v>
      </c>
    </row>
    <row r="104" spans="1:26" ht="15.5" x14ac:dyDescent="0.35">
      <c r="A104" s="10">
        <v>106</v>
      </c>
      <c r="B104" s="4">
        <v>3122225002097</v>
      </c>
      <c r="C104" s="1" t="s">
        <v>113</v>
      </c>
      <c r="D104" s="3">
        <f>IF('Result Data'!D103="O",10,IF('Result Data'!D103="A+",9,IF('Result Data'!D103="A",8,IF('Result Data'!D103="B+",7,IF('Result Data'!D103="B",6,IF('Result Data'!D103="RA",0,IF('Result Data'!D103="SA",0,IF('Result Data'!D103="W",0,0))))))))+IF('Result Data'!D103="AB",0,IF('Result Data'!D103="WH",0))</f>
        <v>8</v>
      </c>
      <c r="E104" s="3">
        <f>IF('Result Data'!E103="O",10,IF('Result Data'!E103="A+",9,IF('Result Data'!E103="A",8,IF('Result Data'!E103="B+",7,IF('Result Data'!E103="B",6,IF('Result Data'!E103="RA",0,IF('Result Data'!E103="SA",0,IF('Result Data'!E103="W",0,0))))))))+IF('Result Data'!E103="AB",0,IF('Result Data'!E103="WH",0))</f>
        <v>7</v>
      </c>
      <c r="F104" s="3">
        <f>IF('Result Data'!F103="O",10,IF('Result Data'!F103="A+",9,IF('Result Data'!F103="A",8,IF('Result Data'!F103="B+",7,IF('Result Data'!F103="B",6,IF('Result Data'!F103="RA",0,IF('Result Data'!F103="SA",0,IF('Result Data'!F103="W",0,0))))))))+IF('Result Data'!F103="AB",0,IF('Result Data'!F103="WH",0))</f>
        <v>8</v>
      </c>
      <c r="G104" s="3">
        <f>IF('Result Data'!G103="O",10,IF('Result Data'!G103="A+",9,IF('Result Data'!G103="A",8,IF('Result Data'!G103="B+",7,IF('Result Data'!G103="B",6,IF('Result Data'!G103="RA",0,IF('Result Data'!G103="SA",0,IF('Result Data'!G103="W",0,0))))))))+IF('Result Data'!G103="AB",0,IF('Result Data'!G103="WH",0))</f>
        <v>9</v>
      </c>
      <c r="H104" s="3">
        <f>IF('Result Data'!H103="O",10,IF('Result Data'!H103="A+",9,IF('Result Data'!H103="A",8,IF('Result Data'!H103="B+",7,IF('Result Data'!H103="B",6,IF('Result Data'!H103="RA",0,IF('Result Data'!H103="SA",0,IF('Result Data'!H103="W",0,0))))))))+IF('Result Data'!H103="AB",0,IF('Result Data'!H103="WH",0))</f>
        <v>9</v>
      </c>
      <c r="I104" s="3">
        <f>IF('Result Data'!I103="O",10,IF('Result Data'!I103="A+",9,IF('Result Data'!I103="A",8,IF('Result Data'!I103="B+",7,IF('Result Data'!I103="B",6,IF('Result Data'!I103="RA",0,IF('Result Data'!I103="SA",0,IF('Result Data'!I103="W",0,0))))))))+IF('Result Data'!I103="AB",0,IF('Result Data'!I103="WH",0))</f>
        <v>10</v>
      </c>
      <c r="J104" s="3">
        <f>IF('Result Data'!J103="O",10,IF('Result Data'!J103="A+",9,IF('Result Data'!J103="A",8,IF('Result Data'!J103="B+",7,IF('Result Data'!J103="B",6,IF('Result Data'!J103="RA",0,IF('Result Data'!J103="SA",0,IF('Result Data'!J103="W",0,0))))))))+IF('Result Data'!J103="AB",0,IF('Result Data'!J103="WH",0))</f>
        <v>8</v>
      </c>
      <c r="K104" s="3">
        <f>IF('Result Data'!K103="O",10,IF('Result Data'!K103="A+",9,IF('Result Data'!K103="A",8,IF('Result Data'!K103="B+",7,IF('Result Data'!K103="B",6,IF('Result Data'!K103="RA",0,IF('Result Data'!K103="SA",0,IF('Result Data'!K103="W",0,0))))))))+IF('Result Data'!K103="AB",0,IF('Result Data'!K103="WH",0))</f>
        <v>8</v>
      </c>
      <c r="L104" s="10">
        <f t="shared" si="13"/>
        <v>1</v>
      </c>
      <c r="M104" s="10">
        <f t="shared" si="14"/>
        <v>2</v>
      </c>
      <c r="N104" s="10">
        <f t="shared" si="15"/>
        <v>4</v>
      </c>
      <c r="O104" s="10">
        <f t="shared" si="16"/>
        <v>1</v>
      </c>
      <c r="P104" s="10">
        <f t="shared" si="17"/>
        <v>0</v>
      </c>
      <c r="Q104" s="10">
        <f t="shared" si="18"/>
        <v>0</v>
      </c>
      <c r="R104" s="10">
        <f>COUNTIF('Result Data'!D103:K103,"=U")</f>
        <v>0</v>
      </c>
      <c r="S104" s="10">
        <f>COUNTIF('Result Data'!D103:K103,"=AB")</f>
        <v>0</v>
      </c>
      <c r="T104" s="10">
        <f>COUNTIF('Result Data'!D103:K103,"=WH")</f>
        <v>0</v>
      </c>
      <c r="U104" s="13">
        <v>22</v>
      </c>
      <c r="V104" s="10">
        <f t="shared" si="19"/>
        <v>180.5</v>
      </c>
      <c r="W104" s="14">
        <f t="shared" si="20"/>
        <v>8.204545454545455</v>
      </c>
      <c r="X104" s="14">
        <f t="shared" ref="X104:X135" si="24">W104-AVERAGE($W$8:$W$166)</f>
        <v>0.49871355060033729</v>
      </c>
      <c r="Y104" s="10" t="str">
        <f t="shared" si="21"/>
        <v>PASS</v>
      </c>
      <c r="Z104" s="10">
        <f t="shared" ref="Z104:Z135" si="25">RANK(W104,$W$8:$W$166,0)</f>
        <v>71</v>
      </c>
    </row>
    <row r="105" spans="1:26" ht="15.5" x14ac:dyDescent="0.35">
      <c r="A105" s="10">
        <v>107</v>
      </c>
      <c r="B105" s="4">
        <v>3122225002098</v>
      </c>
      <c r="C105" s="1" t="s">
        <v>114</v>
      </c>
      <c r="D105" s="3">
        <f>IF('Result Data'!D104="O",10,IF('Result Data'!D104="A+",9,IF('Result Data'!D104="A",8,IF('Result Data'!D104="B+",7,IF('Result Data'!D104="B",6,IF('Result Data'!D104="RA",0,IF('Result Data'!D104="SA",0,IF('Result Data'!D104="W",0,0))))))))+IF('Result Data'!D104="AB",0,IF('Result Data'!D104="WH",0))</f>
        <v>6</v>
      </c>
      <c r="E105" s="3">
        <f>IF('Result Data'!E104="O",10,IF('Result Data'!E104="A+",9,IF('Result Data'!E104="A",8,IF('Result Data'!E104="B+",7,IF('Result Data'!E104="B",6,IF('Result Data'!E104="RA",0,IF('Result Data'!E104="SA",0,IF('Result Data'!E104="W",0,0))))))))+IF('Result Data'!E104="AB",0,IF('Result Data'!E104="WH",0))</f>
        <v>8</v>
      </c>
      <c r="F105" s="3">
        <f>IF('Result Data'!F104="O",10,IF('Result Data'!F104="A+",9,IF('Result Data'!F104="A",8,IF('Result Data'!F104="B+",7,IF('Result Data'!F104="B",6,IF('Result Data'!F104="RA",0,IF('Result Data'!F104="SA",0,IF('Result Data'!F104="W",0,0))))))))+IF('Result Data'!F104="AB",0,IF('Result Data'!F104="WH",0))</f>
        <v>6</v>
      </c>
      <c r="G105" s="3">
        <f>IF('Result Data'!G104="O",10,IF('Result Data'!G104="A+",9,IF('Result Data'!G104="A",8,IF('Result Data'!G104="B+",7,IF('Result Data'!G104="B",6,IF('Result Data'!G104="RA",0,IF('Result Data'!G104="SA",0,IF('Result Data'!G104="W",0,0))))))))+IF('Result Data'!G104="AB",0,IF('Result Data'!G104="WH",0))</f>
        <v>6</v>
      </c>
      <c r="H105" s="3">
        <f>IF('Result Data'!H104="O",10,IF('Result Data'!H104="A+",9,IF('Result Data'!H104="A",8,IF('Result Data'!H104="B+",7,IF('Result Data'!H104="B",6,IF('Result Data'!H104="RA",0,IF('Result Data'!H104="SA",0,IF('Result Data'!H104="W",0,0))))))))+IF('Result Data'!H104="AB",0,IF('Result Data'!H104="WH",0))</f>
        <v>9</v>
      </c>
      <c r="I105" s="3">
        <f>IF('Result Data'!I104="O",10,IF('Result Data'!I104="A+",9,IF('Result Data'!I104="A",8,IF('Result Data'!I104="B+",7,IF('Result Data'!I104="B",6,IF('Result Data'!I104="RA",0,IF('Result Data'!I104="SA",0,IF('Result Data'!I104="W",0,0))))))))+IF('Result Data'!I104="AB",0,IF('Result Data'!I104="WH",0))</f>
        <v>9</v>
      </c>
      <c r="J105" s="3">
        <f>IF('Result Data'!J104="O",10,IF('Result Data'!J104="A+",9,IF('Result Data'!J104="A",8,IF('Result Data'!J104="B+",7,IF('Result Data'!J104="B",6,IF('Result Data'!J104="RA",0,IF('Result Data'!J104="SA",0,IF('Result Data'!J104="W",0,0))))))))+IF('Result Data'!J104="AB",0,IF('Result Data'!J104="WH",0))</f>
        <v>0</v>
      </c>
      <c r="K105" s="3">
        <f>IF('Result Data'!K104="O",10,IF('Result Data'!K104="A+",9,IF('Result Data'!K104="A",8,IF('Result Data'!K104="B+",7,IF('Result Data'!K104="B",6,IF('Result Data'!K104="RA",0,IF('Result Data'!K104="SA",0,IF('Result Data'!K104="W",0,0))))))))+IF('Result Data'!K104="AB",0,IF('Result Data'!K104="WH",0))</f>
        <v>6</v>
      </c>
      <c r="L105" s="10">
        <f t="shared" si="13"/>
        <v>0</v>
      </c>
      <c r="M105" s="10">
        <f t="shared" si="14"/>
        <v>2</v>
      </c>
      <c r="N105" s="10">
        <f t="shared" si="15"/>
        <v>1</v>
      </c>
      <c r="O105" s="10">
        <f t="shared" si="16"/>
        <v>0</v>
      </c>
      <c r="P105" s="10">
        <f t="shared" si="17"/>
        <v>4</v>
      </c>
      <c r="Q105" s="10">
        <f t="shared" si="18"/>
        <v>0</v>
      </c>
      <c r="R105" s="10">
        <f>COUNTIF('Result Data'!D104:K104,"=U")</f>
        <v>0</v>
      </c>
      <c r="S105" s="10">
        <f>COUNTIF('Result Data'!D104:K104,"=AB")</f>
        <v>0</v>
      </c>
      <c r="T105" s="10">
        <f>COUNTIF('Result Data'!D104:K104,"=WH")</f>
        <v>0</v>
      </c>
      <c r="U105" s="13">
        <v>22</v>
      </c>
      <c r="V105" s="10">
        <f t="shared" si="19"/>
        <v>123</v>
      </c>
      <c r="W105" s="14">
        <f t="shared" si="20"/>
        <v>5.5909090909090908</v>
      </c>
      <c r="X105" s="14">
        <f t="shared" si="24"/>
        <v>-2.1149228130360269</v>
      </c>
      <c r="Y105" s="10" t="str">
        <f t="shared" si="21"/>
        <v>PASS</v>
      </c>
      <c r="Z105" s="10">
        <f t="shared" si="25"/>
        <v>147</v>
      </c>
    </row>
    <row r="106" spans="1:26" ht="15.5" x14ac:dyDescent="0.35">
      <c r="A106" s="10">
        <v>108</v>
      </c>
      <c r="B106" s="4">
        <v>3122225002099</v>
      </c>
      <c r="C106" s="1" t="s">
        <v>115</v>
      </c>
      <c r="D106" s="3">
        <f>IF('Result Data'!D105="O",10,IF('Result Data'!D105="A+",9,IF('Result Data'!D105="A",8,IF('Result Data'!D105="B+",7,IF('Result Data'!D105="B",6,IF('Result Data'!D105="RA",0,IF('Result Data'!D105="SA",0,IF('Result Data'!D105="W",0,0))))))))+IF('Result Data'!D105="AB",0,IF('Result Data'!D105="WH",0))</f>
        <v>7</v>
      </c>
      <c r="E106" s="3">
        <f>IF('Result Data'!E105="O",10,IF('Result Data'!E105="A+",9,IF('Result Data'!E105="A",8,IF('Result Data'!E105="B+",7,IF('Result Data'!E105="B",6,IF('Result Data'!E105="RA",0,IF('Result Data'!E105="SA",0,IF('Result Data'!E105="W",0,0))))))))+IF('Result Data'!E105="AB",0,IF('Result Data'!E105="WH",0))</f>
        <v>7</v>
      </c>
      <c r="F106" s="3">
        <f>IF('Result Data'!F105="O",10,IF('Result Data'!F105="A+",9,IF('Result Data'!F105="A",8,IF('Result Data'!F105="B+",7,IF('Result Data'!F105="B",6,IF('Result Data'!F105="RA",0,IF('Result Data'!F105="SA",0,IF('Result Data'!F105="W",0,0))))))))+IF('Result Data'!F105="AB",0,IF('Result Data'!F105="WH",0))</f>
        <v>6</v>
      </c>
      <c r="G106" s="3">
        <f>IF('Result Data'!G105="O",10,IF('Result Data'!G105="A+",9,IF('Result Data'!G105="A",8,IF('Result Data'!G105="B+",7,IF('Result Data'!G105="B",6,IF('Result Data'!G105="RA",0,IF('Result Data'!G105="SA",0,IF('Result Data'!G105="W",0,0))))))))+IF('Result Data'!G105="AB",0,IF('Result Data'!G105="WH",0))</f>
        <v>8</v>
      </c>
      <c r="H106" s="3">
        <f>IF('Result Data'!H105="O",10,IF('Result Data'!H105="A+",9,IF('Result Data'!H105="A",8,IF('Result Data'!H105="B+",7,IF('Result Data'!H105="B",6,IF('Result Data'!H105="RA",0,IF('Result Data'!H105="SA",0,IF('Result Data'!H105="W",0,0))))))))+IF('Result Data'!H105="AB",0,IF('Result Data'!H105="WH",0))</f>
        <v>9</v>
      </c>
      <c r="I106" s="3">
        <f>IF('Result Data'!I105="O",10,IF('Result Data'!I105="A+",9,IF('Result Data'!I105="A",8,IF('Result Data'!I105="B+",7,IF('Result Data'!I105="B",6,IF('Result Data'!I105="RA",0,IF('Result Data'!I105="SA",0,IF('Result Data'!I105="W",0,0))))))))+IF('Result Data'!I105="AB",0,IF('Result Data'!I105="WH",0))</f>
        <v>10</v>
      </c>
      <c r="J106" s="3">
        <f>IF('Result Data'!J105="O",10,IF('Result Data'!J105="A+",9,IF('Result Data'!J105="A",8,IF('Result Data'!J105="B+",7,IF('Result Data'!J105="B",6,IF('Result Data'!J105="RA",0,IF('Result Data'!J105="SA",0,IF('Result Data'!J105="W",0,0))))))))+IF('Result Data'!J105="AB",0,IF('Result Data'!J105="WH",0))</f>
        <v>0</v>
      </c>
      <c r="K106" s="3">
        <f>IF('Result Data'!K105="O",10,IF('Result Data'!K105="A+",9,IF('Result Data'!K105="A",8,IF('Result Data'!K105="B+",7,IF('Result Data'!K105="B",6,IF('Result Data'!K105="RA",0,IF('Result Data'!K105="SA",0,IF('Result Data'!K105="W",0,0))))))))+IF('Result Data'!K105="AB",0,IF('Result Data'!K105="WH",0))</f>
        <v>7</v>
      </c>
      <c r="L106" s="10">
        <f t="shared" si="13"/>
        <v>1</v>
      </c>
      <c r="M106" s="10">
        <f t="shared" si="14"/>
        <v>1</v>
      </c>
      <c r="N106" s="10">
        <f t="shared" si="15"/>
        <v>1</v>
      </c>
      <c r="O106" s="10">
        <f t="shared" si="16"/>
        <v>3</v>
      </c>
      <c r="P106" s="10">
        <f t="shared" si="17"/>
        <v>1</v>
      </c>
      <c r="Q106" s="10">
        <f t="shared" si="18"/>
        <v>0</v>
      </c>
      <c r="R106" s="10">
        <f>COUNTIF('Result Data'!D105:K105,"=U")</f>
        <v>1</v>
      </c>
      <c r="S106" s="10">
        <f>COUNTIF('Result Data'!D105:K105,"=AB")</f>
        <v>0</v>
      </c>
      <c r="T106" s="10">
        <f>COUNTIF('Result Data'!D105:K105,"=WH")</f>
        <v>0</v>
      </c>
      <c r="U106" s="13">
        <v>22</v>
      </c>
      <c r="V106" s="10">
        <f t="shared" si="19"/>
        <v>133.5</v>
      </c>
      <c r="W106" s="14">
        <f t="shared" si="20"/>
        <v>6.0681818181818183</v>
      </c>
      <c r="X106" s="14">
        <f t="shared" si="24"/>
        <v>-1.6376500857632994</v>
      </c>
      <c r="Y106" s="10" t="str">
        <f t="shared" si="21"/>
        <v>FAIL</v>
      </c>
      <c r="Z106" s="10">
        <f t="shared" si="25"/>
        <v>139</v>
      </c>
    </row>
    <row r="107" spans="1:26" ht="15.5" x14ac:dyDescent="0.35">
      <c r="A107" s="10">
        <v>109</v>
      </c>
      <c r="B107" s="4">
        <v>3122225002100</v>
      </c>
      <c r="C107" s="1" t="s">
        <v>116</v>
      </c>
      <c r="D107" s="3">
        <f>IF('Result Data'!D106="O",10,IF('Result Data'!D106="A+",9,IF('Result Data'!D106="A",8,IF('Result Data'!D106="B+",7,IF('Result Data'!D106="B",6,IF('Result Data'!D106="RA",0,IF('Result Data'!D106="SA",0,IF('Result Data'!D106="W",0,0))))))))+IF('Result Data'!D106="AB",0,IF('Result Data'!D106="WH",0))</f>
        <v>7</v>
      </c>
      <c r="E107" s="3">
        <f>IF('Result Data'!E106="O",10,IF('Result Data'!E106="A+",9,IF('Result Data'!E106="A",8,IF('Result Data'!E106="B+",7,IF('Result Data'!E106="B",6,IF('Result Data'!E106="RA",0,IF('Result Data'!E106="SA",0,IF('Result Data'!E106="W",0,0))))))))+IF('Result Data'!E106="AB",0,IF('Result Data'!E106="WH",0))</f>
        <v>8</v>
      </c>
      <c r="F107" s="3">
        <f>IF('Result Data'!F106="O",10,IF('Result Data'!F106="A+",9,IF('Result Data'!F106="A",8,IF('Result Data'!F106="B+",7,IF('Result Data'!F106="B",6,IF('Result Data'!F106="RA",0,IF('Result Data'!F106="SA",0,IF('Result Data'!F106="W",0,0))))))))+IF('Result Data'!F106="AB",0,IF('Result Data'!F106="WH",0))</f>
        <v>7</v>
      </c>
      <c r="G107" s="3">
        <f>IF('Result Data'!G106="O",10,IF('Result Data'!G106="A+",9,IF('Result Data'!G106="A",8,IF('Result Data'!G106="B+",7,IF('Result Data'!G106="B",6,IF('Result Data'!G106="RA",0,IF('Result Data'!G106="SA",0,IF('Result Data'!G106="W",0,0))))))))+IF('Result Data'!G106="AB",0,IF('Result Data'!G106="WH",0))</f>
        <v>7</v>
      </c>
      <c r="H107" s="3">
        <f>IF('Result Data'!H106="O",10,IF('Result Data'!H106="A+",9,IF('Result Data'!H106="A",8,IF('Result Data'!H106="B+",7,IF('Result Data'!H106="B",6,IF('Result Data'!H106="RA",0,IF('Result Data'!H106="SA",0,IF('Result Data'!H106="W",0,0))))))))+IF('Result Data'!H106="AB",0,IF('Result Data'!H106="WH",0))</f>
        <v>9</v>
      </c>
      <c r="I107" s="3">
        <f>IF('Result Data'!I106="O",10,IF('Result Data'!I106="A+",9,IF('Result Data'!I106="A",8,IF('Result Data'!I106="B+",7,IF('Result Data'!I106="B",6,IF('Result Data'!I106="RA",0,IF('Result Data'!I106="SA",0,IF('Result Data'!I106="W",0,0))))))))+IF('Result Data'!I106="AB",0,IF('Result Data'!I106="WH",0))</f>
        <v>10</v>
      </c>
      <c r="J107" s="3">
        <f>IF('Result Data'!J106="O",10,IF('Result Data'!J106="A+",9,IF('Result Data'!J106="A",8,IF('Result Data'!J106="B+",7,IF('Result Data'!J106="B",6,IF('Result Data'!J106="RA",0,IF('Result Data'!J106="SA",0,IF('Result Data'!J106="W",0,0))))))))+IF('Result Data'!J106="AB",0,IF('Result Data'!J106="WH",0))</f>
        <v>7</v>
      </c>
      <c r="K107" s="3">
        <f>IF('Result Data'!K106="O",10,IF('Result Data'!K106="A+",9,IF('Result Data'!K106="A",8,IF('Result Data'!K106="B+",7,IF('Result Data'!K106="B",6,IF('Result Data'!K106="RA",0,IF('Result Data'!K106="SA",0,IF('Result Data'!K106="W",0,0))))))))+IF('Result Data'!K106="AB",0,IF('Result Data'!K106="WH",0))</f>
        <v>8</v>
      </c>
      <c r="L107" s="10">
        <f t="shared" si="13"/>
        <v>1</v>
      </c>
      <c r="M107" s="10">
        <f t="shared" si="14"/>
        <v>1</v>
      </c>
      <c r="N107" s="10">
        <f t="shared" si="15"/>
        <v>2</v>
      </c>
      <c r="O107" s="10">
        <f t="shared" si="16"/>
        <v>4</v>
      </c>
      <c r="P107" s="10">
        <f t="shared" si="17"/>
        <v>0</v>
      </c>
      <c r="Q107" s="10">
        <f t="shared" si="18"/>
        <v>0</v>
      </c>
      <c r="R107" s="10">
        <f>COUNTIF('Result Data'!D106:K106,"=U")</f>
        <v>0</v>
      </c>
      <c r="S107" s="10">
        <f>COUNTIF('Result Data'!D106:K106,"=AB")</f>
        <v>0</v>
      </c>
      <c r="T107" s="10">
        <f>COUNTIF('Result Data'!D106:K106,"=WH")</f>
        <v>0</v>
      </c>
      <c r="U107" s="13">
        <v>22</v>
      </c>
      <c r="V107" s="10">
        <f t="shared" si="19"/>
        <v>167.5</v>
      </c>
      <c r="W107" s="14">
        <f t="shared" si="20"/>
        <v>7.6136363636363633</v>
      </c>
      <c r="X107" s="14">
        <f t="shared" si="24"/>
        <v>-9.2195540308754431E-2</v>
      </c>
      <c r="Y107" s="10" t="str">
        <f t="shared" si="21"/>
        <v>PASS</v>
      </c>
      <c r="Z107" s="10">
        <f t="shared" si="25"/>
        <v>122</v>
      </c>
    </row>
    <row r="108" spans="1:26" ht="15.5" x14ac:dyDescent="0.35">
      <c r="A108" s="10">
        <v>110</v>
      </c>
      <c r="B108" s="4">
        <v>3122225002101</v>
      </c>
      <c r="C108" s="1" t="s">
        <v>117</v>
      </c>
      <c r="D108" s="3">
        <f>IF('Result Data'!D107="O",10,IF('Result Data'!D107="A+",9,IF('Result Data'!D107="A",8,IF('Result Data'!D107="B+",7,IF('Result Data'!D107="B",6,IF('Result Data'!D107="RA",0,IF('Result Data'!D107="SA",0,IF('Result Data'!D107="W",0,0))))))))+IF('Result Data'!D107="AB",0,IF('Result Data'!D107="WH",0))</f>
        <v>8</v>
      </c>
      <c r="E108" s="3">
        <f>IF('Result Data'!E107="O",10,IF('Result Data'!E107="A+",9,IF('Result Data'!E107="A",8,IF('Result Data'!E107="B+",7,IF('Result Data'!E107="B",6,IF('Result Data'!E107="RA",0,IF('Result Data'!E107="SA",0,IF('Result Data'!E107="W",0,0))))))))+IF('Result Data'!E107="AB",0,IF('Result Data'!E107="WH",0))</f>
        <v>8</v>
      </c>
      <c r="F108" s="3">
        <f>IF('Result Data'!F107="O",10,IF('Result Data'!F107="A+",9,IF('Result Data'!F107="A",8,IF('Result Data'!F107="B+",7,IF('Result Data'!F107="B",6,IF('Result Data'!F107="RA",0,IF('Result Data'!F107="SA",0,IF('Result Data'!F107="W",0,0))))))))+IF('Result Data'!F107="AB",0,IF('Result Data'!F107="WH",0))</f>
        <v>7</v>
      </c>
      <c r="G108" s="3">
        <f>IF('Result Data'!G107="O",10,IF('Result Data'!G107="A+",9,IF('Result Data'!G107="A",8,IF('Result Data'!G107="B+",7,IF('Result Data'!G107="B",6,IF('Result Data'!G107="RA",0,IF('Result Data'!G107="SA",0,IF('Result Data'!G107="W",0,0))))))))+IF('Result Data'!G107="AB",0,IF('Result Data'!G107="WH",0))</f>
        <v>9</v>
      </c>
      <c r="H108" s="3">
        <f>IF('Result Data'!H107="O",10,IF('Result Data'!H107="A+",9,IF('Result Data'!H107="A",8,IF('Result Data'!H107="B+",7,IF('Result Data'!H107="B",6,IF('Result Data'!H107="RA",0,IF('Result Data'!H107="SA",0,IF('Result Data'!H107="W",0,0))))))))+IF('Result Data'!H107="AB",0,IF('Result Data'!H107="WH",0))</f>
        <v>8</v>
      </c>
      <c r="I108" s="3">
        <f>IF('Result Data'!I107="O",10,IF('Result Data'!I107="A+",9,IF('Result Data'!I107="A",8,IF('Result Data'!I107="B+",7,IF('Result Data'!I107="B",6,IF('Result Data'!I107="RA",0,IF('Result Data'!I107="SA",0,IF('Result Data'!I107="W",0,0))))))))+IF('Result Data'!I107="AB",0,IF('Result Data'!I107="WH",0))</f>
        <v>9</v>
      </c>
      <c r="J108" s="3">
        <f>IF('Result Data'!J107="O",10,IF('Result Data'!J107="A+",9,IF('Result Data'!J107="A",8,IF('Result Data'!J107="B+",7,IF('Result Data'!J107="B",6,IF('Result Data'!J107="RA",0,IF('Result Data'!J107="SA",0,IF('Result Data'!J107="W",0,0))))))))+IF('Result Data'!J107="AB",0,IF('Result Data'!J107="WH",0))</f>
        <v>8</v>
      </c>
      <c r="K108" s="3">
        <f>IF('Result Data'!K107="O",10,IF('Result Data'!K107="A+",9,IF('Result Data'!K107="A",8,IF('Result Data'!K107="B+",7,IF('Result Data'!K107="B",6,IF('Result Data'!K107="RA",0,IF('Result Data'!K107="SA",0,IF('Result Data'!K107="W",0,0))))))))+IF('Result Data'!K107="AB",0,IF('Result Data'!K107="WH",0))</f>
        <v>9</v>
      </c>
      <c r="L108" s="10">
        <f t="shared" si="13"/>
        <v>0</v>
      </c>
      <c r="M108" s="10">
        <f t="shared" si="14"/>
        <v>3</v>
      </c>
      <c r="N108" s="10">
        <f t="shared" si="15"/>
        <v>4</v>
      </c>
      <c r="O108" s="10">
        <f t="shared" si="16"/>
        <v>1</v>
      </c>
      <c r="P108" s="10">
        <f t="shared" si="17"/>
        <v>0</v>
      </c>
      <c r="Q108" s="10">
        <f t="shared" si="18"/>
        <v>0</v>
      </c>
      <c r="R108" s="10">
        <f>COUNTIF('Result Data'!D107:K107,"=U")</f>
        <v>0</v>
      </c>
      <c r="S108" s="10">
        <f>COUNTIF('Result Data'!D107:K107,"=AB")</f>
        <v>0</v>
      </c>
      <c r="T108" s="10">
        <f>COUNTIF('Result Data'!D107:K107,"=WH")</f>
        <v>0</v>
      </c>
      <c r="U108" s="13">
        <v>22</v>
      </c>
      <c r="V108" s="10">
        <f t="shared" si="19"/>
        <v>180.5</v>
      </c>
      <c r="W108" s="14">
        <f t="shared" si="20"/>
        <v>8.204545454545455</v>
      </c>
      <c r="X108" s="14">
        <f t="shared" si="24"/>
        <v>0.49871355060033729</v>
      </c>
      <c r="Y108" s="10" t="str">
        <f t="shared" si="21"/>
        <v>PASS</v>
      </c>
      <c r="Z108" s="10">
        <f t="shared" si="25"/>
        <v>71</v>
      </c>
    </row>
    <row r="109" spans="1:26" ht="15.5" x14ac:dyDescent="0.35">
      <c r="A109" s="10">
        <v>111</v>
      </c>
      <c r="B109" s="4">
        <v>3122225002102</v>
      </c>
      <c r="C109" s="1" t="s">
        <v>118</v>
      </c>
      <c r="D109" s="3">
        <f>IF('Result Data'!D108="O",10,IF('Result Data'!D108="A+",9,IF('Result Data'!D108="A",8,IF('Result Data'!D108="B+",7,IF('Result Data'!D108="B",6,IF('Result Data'!D108="RA",0,IF('Result Data'!D108="SA",0,IF('Result Data'!D108="W",0,0))))))))+IF('Result Data'!D108="AB",0,IF('Result Data'!D108="WH",0))</f>
        <v>8</v>
      </c>
      <c r="E109" s="3">
        <f>IF('Result Data'!E108="O",10,IF('Result Data'!E108="A+",9,IF('Result Data'!E108="A",8,IF('Result Data'!E108="B+",7,IF('Result Data'!E108="B",6,IF('Result Data'!E108="RA",0,IF('Result Data'!E108="SA",0,IF('Result Data'!E108="W",0,0))))))))+IF('Result Data'!E108="AB",0,IF('Result Data'!E108="WH",0))</f>
        <v>8</v>
      </c>
      <c r="F109" s="3">
        <f>IF('Result Data'!F108="O",10,IF('Result Data'!F108="A+",9,IF('Result Data'!F108="A",8,IF('Result Data'!F108="B+",7,IF('Result Data'!F108="B",6,IF('Result Data'!F108="RA",0,IF('Result Data'!F108="SA",0,IF('Result Data'!F108="W",0,0))))))))+IF('Result Data'!F108="AB",0,IF('Result Data'!F108="WH",0))</f>
        <v>7</v>
      </c>
      <c r="G109" s="3">
        <f>IF('Result Data'!G108="O",10,IF('Result Data'!G108="A+",9,IF('Result Data'!G108="A",8,IF('Result Data'!G108="B+",7,IF('Result Data'!G108="B",6,IF('Result Data'!G108="RA",0,IF('Result Data'!G108="SA",0,IF('Result Data'!G108="W",0,0))))))))+IF('Result Data'!G108="AB",0,IF('Result Data'!G108="WH",0))</f>
        <v>8</v>
      </c>
      <c r="H109" s="3">
        <f>IF('Result Data'!H108="O",10,IF('Result Data'!H108="A+",9,IF('Result Data'!H108="A",8,IF('Result Data'!H108="B+",7,IF('Result Data'!H108="B",6,IF('Result Data'!H108="RA",0,IF('Result Data'!H108="SA",0,IF('Result Data'!H108="W",0,0))))))))+IF('Result Data'!H108="AB",0,IF('Result Data'!H108="WH",0))</f>
        <v>9</v>
      </c>
      <c r="I109" s="3">
        <f>IF('Result Data'!I108="O",10,IF('Result Data'!I108="A+",9,IF('Result Data'!I108="A",8,IF('Result Data'!I108="B+",7,IF('Result Data'!I108="B",6,IF('Result Data'!I108="RA",0,IF('Result Data'!I108="SA",0,IF('Result Data'!I108="W",0,0))))))))+IF('Result Data'!I108="AB",0,IF('Result Data'!I108="WH",0))</f>
        <v>10</v>
      </c>
      <c r="J109" s="3">
        <f>IF('Result Data'!J108="O",10,IF('Result Data'!J108="A+",9,IF('Result Data'!J108="A",8,IF('Result Data'!J108="B+",7,IF('Result Data'!J108="B",6,IF('Result Data'!J108="RA",0,IF('Result Data'!J108="SA",0,IF('Result Data'!J108="W",0,0))))))))+IF('Result Data'!J108="AB",0,IF('Result Data'!J108="WH",0))</f>
        <v>6</v>
      </c>
      <c r="K109" s="3">
        <f>IF('Result Data'!K108="O",10,IF('Result Data'!K108="A+",9,IF('Result Data'!K108="A",8,IF('Result Data'!K108="B+",7,IF('Result Data'!K108="B",6,IF('Result Data'!K108="RA",0,IF('Result Data'!K108="SA",0,IF('Result Data'!K108="W",0,0))))))))+IF('Result Data'!K108="AB",0,IF('Result Data'!K108="WH",0))</f>
        <v>8</v>
      </c>
      <c r="L109" s="10">
        <f t="shared" si="13"/>
        <v>1</v>
      </c>
      <c r="M109" s="10">
        <f t="shared" si="14"/>
        <v>1</v>
      </c>
      <c r="N109" s="10">
        <f t="shared" si="15"/>
        <v>4</v>
      </c>
      <c r="O109" s="10">
        <f t="shared" si="16"/>
        <v>1</v>
      </c>
      <c r="P109" s="10">
        <f t="shared" si="17"/>
        <v>1</v>
      </c>
      <c r="Q109" s="10">
        <f t="shared" si="18"/>
        <v>0</v>
      </c>
      <c r="R109" s="10">
        <f>COUNTIF('Result Data'!D108:K108,"=U")</f>
        <v>0</v>
      </c>
      <c r="S109" s="10">
        <f>COUNTIF('Result Data'!D108:K108,"=AB")</f>
        <v>0</v>
      </c>
      <c r="T109" s="10">
        <f>COUNTIF('Result Data'!D108:K108,"=WH")</f>
        <v>0</v>
      </c>
      <c r="U109" s="13">
        <v>22</v>
      </c>
      <c r="V109" s="10">
        <f t="shared" si="19"/>
        <v>169.5</v>
      </c>
      <c r="W109" s="14">
        <f t="shared" si="20"/>
        <v>7.7045454545454541</v>
      </c>
      <c r="X109" s="14">
        <f t="shared" si="24"/>
        <v>-1.2864493996636028E-3</v>
      </c>
      <c r="Y109" s="10" t="str">
        <f t="shared" si="21"/>
        <v>PASS</v>
      </c>
      <c r="Z109" s="10">
        <f t="shared" si="25"/>
        <v>116</v>
      </c>
    </row>
    <row r="110" spans="1:26" ht="15.5" x14ac:dyDescent="0.35">
      <c r="A110" s="10">
        <v>112</v>
      </c>
      <c r="B110" s="4">
        <v>3122225002103</v>
      </c>
      <c r="C110" s="1" t="s">
        <v>119</v>
      </c>
      <c r="D110" s="3">
        <f>IF('Result Data'!D109="O",10,IF('Result Data'!D109="A+",9,IF('Result Data'!D109="A",8,IF('Result Data'!D109="B+",7,IF('Result Data'!D109="B",6,IF('Result Data'!D109="RA",0,IF('Result Data'!D109="SA",0,IF('Result Data'!D109="W",0,0))))))))+IF('Result Data'!D109="AB",0,IF('Result Data'!D109="WH",0))</f>
        <v>7</v>
      </c>
      <c r="E110" s="3">
        <f>IF('Result Data'!E109="O",10,IF('Result Data'!E109="A+",9,IF('Result Data'!E109="A",8,IF('Result Data'!E109="B+",7,IF('Result Data'!E109="B",6,IF('Result Data'!E109="RA",0,IF('Result Data'!E109="SA",0,IF('Result Data'!E109="W",0,0))))))))+IF('Result Data'!E109="AB",0,IF('Result Data'!E109="WH",0))</f>
        <v>8</v>
      </c>
      <c r="F110" s="3">
        <f>IF('Result Data'!F109="O",10,IF('Result Data'!F109="A+",9,IF('Result Data'!F109="A",8,IF('Result Data'!F109="B+",7,IF('Result Data'!F109="B",6,IF('Result Data'!F109="RA",0,IF('Result Data'!F109="SA",0,IF('Result Data'!F109="W",0,0))))))))+IF('Result Data'!F109="AB",0,IF('Result Data'!F109="WH",0))</f>
        <v>8</v>
      </c>
      <c r="G110" s="3">
        <f>IF('Result Data'!G109="O",10,IF('Result Data'!G109="A+",9,IF('Result Data'!G109="A",8,IF('Result Data'!G109="B+",7,IF('Result Data'!G109="B",6,IF('Result Data'!G109="RA",0,IF('Result Data'!G109="SA",0,IF('Result Data'!G109="W",0,0))))))))+IF('Result Data'!G109="AB",0,IF('Result Data'!G109="WH",0))</f>
        <v>8</v>
      </c>
      <c r="H110" s="3">
        <f>IF('Result Data'!H109="O",10,IF('Result Data'!H109="A+",9,IF('Result Data'!H109="A",8,IF('Result Data'!H109="B+",7,IF('Result Data'!H109="B",6,IF('Result Data'!H109="RA",0,IF('Result Data'!H109="SA",0,IF('Result Data'!H109="W",0,0))))))))+IF('Result Data'!H109="AB",0,IF('Result Data'!H109="WH",0))</f>
        <v>10</v>
      </c>
      <c r="I110" s="3">
        <f>IF('Result Data'!I109="O",10,IF('Result Data'!I109="A+",9,IF('Result Data'!I109="A",8,IF('Result Data'!I109="B+",7,IF('Result Data'!I109="B",6,IF('Result Data'!I109="RA",0,IF('Result Data'!I109="SA",0,IF('Result Data'!I109="W",0,0))))))))+IF('Result Data'!I109="AB",0,IF('Result Data'!I109="WH",0))</f>
        <v>10</v>
      </c>
      <c r="J110" s="3">
        <f>IF('Result Data'!J109="O",10,IF('Result Data'!J109="A+",9,IF('Result Data'!J109="A",8,IF('Result Data'!J109="B+",7,IF('Result Data'!J109="B",6,IF('Result Data'!J109="RA",0,IF('Result Data'!J109="SA",0,IF('Result Data'!J109="W",0,0))))))))+IF('Result Data'!J109="AB",0,IF('Result Data'!J109="WH",0))</f>
        <v>9</v>
      </c>
      <c r="K110" s="3">
        <f>IF('Result Data'!K109="O",10,IF('Result Data'!K109="A+",9,IF('Result Data'!K109="A",8,IF('Result Data'!K109="B+",7,IF('Result Data'!K109="B",6,IF('Result Data'!K109="RA",0,IF('Result Data'!K109="SA",0,IF('Result Data'!K109="W",0,0))))))))+IF('Result Data'!K109="AB",0,IF('Result Data'!K109="WH",0))</f>
        <v>7</v>
      </c>
      <c r="L110" s="10">
        <f t="shared" si="13"/>
        <v>2</v>
      </c>
      <c r="M110" s="10">
        <f t="shared" si="14"/>
        <v>1</v>
      </c>
      <c r="N110" s="10">
        <f t="shared" si="15"/>
        <v>3</v>
      </c>
      <c r="O110" s="10">
        <f t="shared" si="16"/>
        <v>2</v>
      </c>
      <c r="P110" s="10">
        <f t="shared" si="17"/>
        <v>0</v>
      </c>
      <c r="Q110" s="10">
        <f t="shared" si="18"/>
        <v>0</v>
      </c>
      <c r="R110" s="10">
        <f>COUNTIF('Result Data'!D109:K109,"=U")</f>
        <v>0</v>
      </c>
      <c r="S110" s="10">
        <f>COUNTIF('Result Data'!D109:K109,"=AB")</f>
        <v>0</v>
      </c>
      <c r="T110" s="10">
        <f>COUNTIF('Result Data'!D109:K109,"=WH")</f>
        <v>0</v>
      </c>
      <c r="U110" s="13">
        <v>22</v>
      </c>
      <c r="V110" s="10">
        <f t="shared" si="19"/>
        <v>180</v>
      </c>
      <c r="W110" s="14">
        <f t="shared" si="20"/>
        <v>8.1818181818181817</v>
      </c>
      <c r="X110" s="14">
        <f t="shared" si="24"/>
        <v>0.47598627787306391</v>
      </c>
      <c r="Y110" s="10" t="str">
        <f t="shared" si="21"/>
        <v>PASS</v>
      </c>
      <c r="Z110" s="10">
        <f t="shared" si="25"/>
        <v>76</v>
      </c>
    </row>
    <row r="111" spans="1:26" ht="15.5" x14ac:dyDescent="0.35">
      <c r="A111" s="10">
        <v>113</v>
      </c>
      <c r="B111" s="4">
        <v>3122225002104</v>
      </c>
      <c r="C111" s="1" t="s">
        <v>120</v>
      </c>
      <c r="D111" s="3">
        <f>IF('Result Data'!D110="O",10,IF('Result Data'!D110="A+",9,IF('Result Data'!D110="A",8,IF('Result Data'!D110="B+",7,IF('Result Data'!D110="B",6,IF('Result Data'!D110="RA",0,IF('Result Data'!D110="SA",0,IF('Result Data'!D110="W",0,0))))))))+IF('Result Data'!D110="AB",0,IF('Result Data'!D110="WH",0))</f>
        <v>6</v>
      </c>
      <c r="E111" s="3">
        <f>IF('Result Data'!E110="O",10,IF('Result Data'!E110="A+",9,IF('Result Data'!E110="A",8,IF('Result Data'!E110="B+",7,IF('Result Data'!E110="B",6,IF('Result Data'!E110="RA",0,IF('Result Data'!E110="SA",0,IF('Result Data'!E110="W",0,0))))))))+IF('Result Data'!E110="AB",0,IF('Result Data'!E110="WH",0))</f>
        <v>7</v>
      </c>
      <c r="F111" s="3">
        <f>IF('Result Data'!F110="O",10,IF('Result Data'!F110="A+",9,IF('Result Data'!F110="A",8,IF('Result Data'!F110="B+",7,IF('Result Data'!F110="B",6,IF('Result Data'!F110="RA",0,IF('Result Data'!F110="SA",0,IF('Result Data'!F110="W",0,0))))))))+IF('Result Data'!F110="AB",0,IF('Result Data'!F110="WH",0))</f>
        <v>7</v>
      </c>
      <c r="G111" s="3">
        <f>IF('Result Data'!G110="O",10,IF('Result Data'!G110="A+",9,IF('Result Data'!G110="A",8,IF('Result Data'!G110="B+",7,IF('Result Data'!G110="B",6,IF('Result Data'!G110="RA",0,IF('Result Data'!G110="SA",0,IF('Result Data'!G110="W",0,0))))))))+IF('Result Data'!G110="AB",0,IF('Result Data'!G110="WH",0))</f>
        <v>8</v>
      </c>
      <c r="H111" s="3">
        <f>IF('Result Data'!H110="O",10,IF('Result Data'!H110="A+",9,IF('Result Data'!H110="A",8,IF('Result Data'!H110="B+",7,IF('Result Data'!H110="B",6,IF('Result Data'!H110="RA",0,IF('Result Data'!H110="SA",0,IF('Result Data'!H110="W",0,0))))))))+IF('Result Data'!H110="AB",0,IF('Result Data'!H110="WH",0))</f>
        <v>9</v>
      </c>
      <c r="I111" s="3">
        <f>IF('Result Data'!I110="O",10,IF('Result Data'!I110="A+",9,IF('Result Data'!I110="A",8,IF('Result Data'!I110="B+",7,IF('Result Data'!I110="B",6,IF('Result Data'!I110="RA",0,IF('Result Data'!I110="SA",0,IF('Result Data'!I110="W",0,0))))))))+IF('Result Data'!I110="AB",0,IF('Result Data'!I110="WH",0))</f>
        <v>10</v>
      </c>
      <c r="J111" s="3">
        <f>IF('Result Data'!J110="O",10,IF('Result Data'!J110="A+",9,IF('Result Data'!J110="A",8,IF('Result Data'!J110="B+",7,IF('Result Data'!J110="B",6,IF('Result Data'!J110="RA",0,IF('Result Data'!J110="SA",0,IF('Result Data'!J110="W",0,0))))))))+IF('Result Data'!J110="AB",0,IF('Result Data'!J110="WH",0))</f>
        <v>0</v>
      </c>
      <c r="K111" s="3">
        <f>IF('Result Data'!K110="O",10,IF('Result Data'!K110="A+",9,IF('Result Data'!K110="A",8,IF('Result Data'!K110="B+",7,IF('Result Data'!K110="B",6,IF('Result Data'!K110="RA",0,IF('Result Data'!K110="SA",0,IF('Result Data'!K110="W",0,0))))))))+IF('Result Data'!K110="AB",0,IF('Result Data'!K110="WH",0))</f>
        <v>7</v>
      </c>
      <c r="L111" s="10">
        <f t="shared" si="13"/>
        <v>1</v>
      </c>
      <c r="M111" s="10">
        <f t="shared" si="14"/>
        <v>1</v>
      </c>
      <c r="N111" s="10">
        <f t="shared" si="15"/>
        <v>1</v>
      </c>
      <c r="O111" s="10">
        <f t="shared" si="16"/>
        <v>3</v>
      </c>
      <c r="P111" s="10">
        <f t="shared" si="17"/>
        <v>1</v>
      </c>
      <c r="Q111" s="10">
        <f t="shared" si="18"/>
        <v>0</v>
      </c>
      <c r="R111" s="10">
        <f>COUNTIF('Result Data'!D110:K110,"=U")</f>
        <v>1</v>
      </c>
      <c r="S111" s="10">
        <f>COUNTIF('Result Data'!D110:K110,"=AB")</f>
        <v>0</v>
      </c>
      <c r="T111" s="10">
        <f>COUNTIF('Result Data'!D110:K110,"=WH")</f>
        <v>0</v>
      </c>
      <c r="U111" s="13">
        <v>22</v>
      </c>
      <c r="V111" s="10">
        <f t="shared" si="19"/>
        <v>133.5</v>
      </c>
      <c r="W111" s="14">
        <f t="shared" si="20"/>
        <v>6.0681818181818183</v>
      </c>
      <c r="X111" s="14">
        <f t="shared" si="24"/>
        <v>-1.6376500857632994</v>
      </c>
      <c r="Y111" s="10" t="str">
        <f t="shared" si="21"/>
        <v>FAIL</v>
      </c>
      <c r="Z111" s="10">
        <f t="shared" si="25"/>
        <v>139</v>
      </c>
    </row>
    <row r="112" spans="1:26" ht="15.5" x14ac:dyDescent="0.35">
      <c r="A112" s="10">
        <v>114</v>
      </c>
      <c r="B112" s="4">
        <v>3122225002105</v>
      </c>
      <c r="C112" s="1" t="s">
        <v>121</v>
      </c>
      <c r="D112" s="3">
        <f>IF('Result Data'!D111="O",10,IF('Result Data'!D111="A+",9,IF('Result Data'!D111="A",8,IF('Result Data'!D111="B+",7,IF('Result Data'!D111="B",6,IF('Result Data'!D111="RA",0,IF('Result Data'!D111="SA",0,IF('Result Data'!D111="W",0,0))))))))+IF('Result Data'!D111="AB",0,IF('Result Data'!D111="WH",0))</f>
        <v>8</v>
      </c>
      <c r="E112" s="3">
        <f>IF('Result Data'!E111="O",10,IF('Result Data'!E111="A+",9,IF('Result Data'!E111="A",8,IF('Result Data'!E111="B+",7,IF('Result Data'!E111="B",6,IF('Result Data'!E111="RA",0,IF('Result Data'!E111="SA",0,IF('Result Data'!E111="W",0,0))))))))+IF('Result Data'!E111="AB",0,IF('Result Data'!E111="WH",0))</f>
        <v>8</v>
      </c>
      <c r="F112" s="3">
        <f>IF('Result Data'!F111="O",10,IF('Result Data'!F111="A+",9,IF('Result Data'!F111="A",8,IF('Result Data'!F111="B+",7,IF('Result Data'!F111="B",6,IF('Result Data'!F111="RA",0,IF('Result Data'!F111="SA",0,IF('Result Data'!F111="W",0,0))))))))+IF('Result Data'!F111="AB",0,IF('Result Data'!F111="WH",0))</f>
        <v>8</v>
      </c>
      <c r="G112" s="3">
        <f>IF('Result Data'!G111="O",10,IF('Result Data'!G111="A+",9,IF('Result Data'!G111="A",8,IF('Result Data'!G111="B+",7,IF('Result Data'!G111="B",6,IF('Result Data'!G111="RA",0,IF('Result Data'!G111="SA",0,IF('Result Data'!G111="W",0,0))))))))+IF('Result Data'!G111="AB",0,IF('Result Data'!G111="WH",0))</f>
        <v>8</v>
      </c>
      <c r="H112" s="3">
        <f>IF('Result Data'!H111="O",10,IF('Result Data'!H111="A+",9,IF('Result Data'!H111="A",8,IF('Result Data'!H111="B+",7,IF('Result Data'!H111="B",6,IF('Result Data'!H111="RA",0,IF('Result Data'!H111="SA",0,IF('Result Data'!H111="W",0,0))))))))+IF('Result Data'!H111="AB",0,IF('Result Data'!H111="WH",0))</f>
        <v>9</v>
      </c>
      <c r="I112" s="3">
        <f>IF('Result Data'!I111="O",10,IF('Result Data'!I111="A+",9,IF('Result Data'!I111="A",8,IF('Result Data'!I111="B+",7,IF('Result Data'!I111="B",6,IF('Result Data'!I111="RA",0,IF('Result Data'!I111="SA",0,IF('Result Data'!I111="W",0,0))))))))+IF('Result Data'!I111="AB",0,IF('Result Data'!I111="WH",0))</f>
        <v>10</v>
      </c>
      <c r="J112" s="3">
        <f>IF('Result Data'!J111="O",10,IF('Result Data'!J111="A+",9,IF('Result Data'!J111="A",8,IF('Result Data'!J111="B+",7,IF('Result Data'!J111="B",6,IF('Result Data'!J111="RA",0,IF('Result Data'!J111="SA",0,IF('Result Data'!J111="W",0,0))))))))+IF('Result Data'!J111="AB",0,IF('Result Data'!J111="WH",0))</f>
        <v>8</v>
      </c>
      <c r="K112" s="3">
        <f>IF('Result Data'!K111="O",10,IF('Result Data'!K111="A+",9,IF('Result Data'!K111="A",8,IF('Result Data'!K111="B+",7,IF('Result Data'!K111="B",6,IF('Result Data'!K111="RA",0,IF('Result Data'!K111="SA",0,IF('Result Data'!K111="W",0,0))))))))+IF('Result Data'!K111="AB",0,IF('Result Data'!K111="WH",0))</f>
        <v>8</v>
      </c>
      <c r="L112" s="10">
        <f t="shared" si="13"/>
        <v>1</v>
      </c>
      <c r="M112" s="10">
        <f t="shared" si="14"/>
        <v>1</v>
      </c>
      <c r="N112" s="10">
        <f t="shared" si="15"/>
        <v>6</v>
      </c>
      <c r="O112" s="10">
        <f t="shared" si="16"/>
        <v>0</v>
      </c>
      <c r="P112" s="10">
        <f t="shared" si="17"/>
        <v>0</v>
      </c>
      <c r="Q112" s="10">
        <f t="shared" si="18"/>
        <v>0</v>
      </c>
      <c r="R112" s="10">
        <f>COUNTIF('Result Data'!D111:K111,"=U")</f>
        <v>0</v>
      </c>
      <c r="S112" s="10">
        <f>COUNTIF('Result Data'!D111:K111,"=AB")</f>
        <v>0</v>
      </c>
      <c r="T112" s="10">
        <f>COUNTIF('Result Data'!D111:K111,"=WH")</f>
        <v>0</v>
      </c>
      <c r="U112" s="13">
        <v>22</v>
      </c>
      <c r="V112" s="10">
        <f t="shared" si="19"/>
        <v>180.5</v>
      </c>
      <c r="W112" s="14">
        <f t="shared" si="20"/>
        <v>8.204545454545455</v>
      </c>
      <c r="X112" s="14">
        <f t="shared" si="24"/>
        <v>0.49871355060033729</v>
      </c>
      <c r="Y112" s="10" t="str">
        <f t="shared" si="21"/>
        <v>PASS</v>
      </c>
      <c r="Z112" s="10">
        <f t="shared" si="25"/>
        <v>71</v>
      </c>
    </row>
    <row r="113" spans="1:26" ht="15.5" x14ac:dyDescent="0.35">
      <c r="A113" s="10">
        <v>115</v>
      </c>
      <c r="B113" s="4">
        <v>3122225002106</v>
      </c>
      <c r="C113" s="1" t="s">
        <v>122</v>
      </c>
      <c r="D113" s="3">
        <f>IF('Result Data'!D112="O",10,IF('Result Data'!D112="A+",9,IF('Result Data'!D112="A",8,IF('Result Data'!D112="B+",7,IF('Result Data'!D112="B",6,IF('Result Data'!D112="RA",0,IF('Result Data'!D112="SA",0,IF('Result Data'!D112="W",0,0))))))))+IF('Result Data'!D112="AB",0,IF('Result Data'!D112="WH",0))</f>
        <v>6</v>
      </c>
      <c r="E113" s="3">
        <f>IF('Result Data'!E112="O",10,IF('Result Data'!E112="A+",9,IF('Result Data'!E112="A",8,IF('Result Data'!E112="B+",7,IF('Result Data'!E112="B",6,IF('Result Data'!E112="RA",0,IF('Result Data'!E112="SA",0,IF('Result Data'!E112="W",0,0))))))))+IF('Result Data'!E112="AB",0,IF('Result Data'!E112="WH",0))</f>
        <v>7</v>
      </c>
      <c r="F113" s="3">
        <f>IF('Result Data'!F112="O",10,IF('Result Data'!F112="A+",9,IF('Result Data'!F112="A",8,IF('Result Data'!F112="B+",7,IF('Result Data'!F112="B",6,IF('Result Data'!F112="RA",0,IF('Result Data'!F112="SA",0,IF('Result Data'!F112="W",0,0))))))))+IF('Result Data'!F112="AB",0,IF('Result Data'!F112="WH",0))</f>
        <v>6</v>
      </c>
      <c r="G113" s="3">
        <f>IF('Result Data'!G112="O",10,IF('Result Data'!G112="A+",9,IF('Result Data'!G112="A",8,IF('Result Data'!G112="B+",7,IF('Result Data'!G112="B",6,IF('Result Data'!G112="RA",0,IF('Result Data'!G112="SA",0,IF('Result Data'!G112="W",0,0))))))))+IF('Result Data'!G112="AB",0,IF('Result Data'!G112="WH",0))</f>
        <v>6</v>
      </c>
      <c r="H113" s="3">
        <f>IF('Result Data'!H112="O",10,IF('Result Data'!H112="A+",9,IF('Result Data'!H112="A",8,IF('Result Data'!H112="B+",7,IF('Result Data'!H112="B",6,IF('Result Data'!H112="RA",0,IF('Result Data'!H112="SA",0,IF('Result Data'!H112="W",0,0))))))))+IF('Result Data'!H112="AB",0,IF('Result Data'!H112="WH",0))</f>
        <v>9</v>
      </c>
      <c r="I113" s="3">
        <f>IF('Result Data'!I112="O",10,IF('Result Data'!I112="A+",9,IF('Result Data'!I112="A",8,IF('Result Data'!I112="B+",7,IF('Result Data'!I112="B",6,IF('Result Data'!I112="RA",0,IF('Result Data'!I112="SA",0,IF('Result Data'!I112="W",0,0))))))))+IF('Result Data'!I112="AB",0,IF('Result Data'!I112="WH",0))</f>
        <v>10</v>
      </c>
      <c r="J113" s="3">
        <f>IF('Result Data'!J112="O",10,IF('Result Data'!J112="A+",9,IF('Result Data'!J112="A",8,IF('Result Data'!J112="B+",7,IF('Result Data'!J112="B",6,IF('Result Data'!J112="RA",0,IF('Result Data'!J112="SA",0,IF('Result Data'!J112="W",0,0))))))))+IF('Result Data'!J112="AB",0,IF('Result Data'!J112="WH",0))</f>
        <v>0</v>
      </c>
      <c r="K113" s="3">
        <f>IF('Result Data'!K112="O",10,IF('Result Data'!K112="A+",9,IF('Result Data'!K112="A",8,IF('Result Data'!K112="B+",7,IF('Result Data'!K112="B",6,IF('Result Data'!K112="RA",0,IF('Result Data'!K112="SA",0,IF('Result Data'!K112="W",0,0))))))))+IF('Result Data'!K112="AB",0,IF('Result Data'!K112="WH",0))</f>
        <v>6</v>
      </c>
      <c r="L113" s="10">
        <f t="shared" si="13"/>
        <v>1</v>
      </c>
      <c r="M113" s="10">
        <f t="shared" si="14"/>
        <v>1</v>
      </c>
      <c r="N113" s="10">
        <f t="shared" si="15"/>
        <v>0</v>
      </c>
      <c r="O113" s="10">
        <f t="shared" si="16"/>
        <v>1</v>
      </c>
      <c r="P113" s="10">
        <f t="shared" si="17"/>
        <v>4</v>
      </c>
      <c r="Q113" s="10">
        <f t="shared" si="18"/>
        <v>0</v>
      </c>
      <c r="R113" s="10">
        <f>COUNTIF('Result Data'!D112:K112,"=U")</f>
        <v>1</v>
      </c>
      <c r="S113" s="10">
        <f>COUNTIF('Result Data'!D112:K112,"=AB")</f>
        <v>0</v>
      </c>
      <c r="T113" s="10">
        <f>COUNTIF('Result Data'!D112:K112,"=WH")</f>
        <v>0</v>
      </c>
      <c r="U113" s="13">
        <v>22</v>
      </c>
      <c r="V113" s="10">
        <f t="shared" si="19"/>
        <v>121.5</v>
      </c>
      <c r="W113" s="14">
        <f t="shared" si="20"/>
        <v>5.5227272727272725</v>
      </c>
      <c r="X113" s="14">
        <f t="shared" si="24"/>
        <v>-2.1831046312178453</v>
      </c>
      <c r="Y113" s="10" t="str">
        <f t="shared" si="21"/>
        <v>FAIL</v>
      </c>
      <c r="Z113" s="10">
        <f t="shared" si="25"/>
        <v>148</v>
      </c>
    </row>
    <row r="114" spans="1:26" ht="15.5" x14ac:dyDescent="0.35">
      <c r="A114" s="10">
        <v>116</v>
      </c>
      <c r="B114" s="4">
        <v>3122225002107</v>
      </c>
      <c r="C114" s="1" t="s">
        <v>123</v>
      </c>
      <c r="D114" s="3">
        <f>IF('Result Data'!D113="O",10,IF('Result Data'!D113="A+",9,IF('Result Data'!D113="A",8,IF('Result Data'!D113="B+",7,IF('Result Data'!D113="B",6,IF('Result Data'!D113="RA",0,IF('Result Data'!D113="SA",0,IF('Result Data'!D113="W",0,0))))))))+IF('Result Data'!D113="AB",0,IF('Result Data'!D113="WH",0))</f>
        <v>8</v>
      </c>
      <c r="E114" s="3">
        <f>IF('Result Data'!E113="O",10,IF('Result Data'!E113="A+",9,IF('Result Data'!E113="A",8,IF('Result Data'!E113="B+",7,IF('Result Data'!E113="B",6,IF('Result Data'!E113="RA",0,IF('Result Data'!E113="SA",0,IF('Result Data'!E113="W",0,0))))))))+IF('Result Data'!E113="AB",0,IF('Result Data'!E113="WH",0))</f>
        <v>8</v>
      </c>
      <c r="F114" s="3">
        <f>IF('Result Data'!F113="O",10,IF('Result Data'!F113="A+",9,IF('Result Data'!F113="A",8,IF('Result Data'!F113="B+",7,IF('Result Data'!F113="B",6,IF('Result Data'!F113="RA",0,IF('Result Data'!F113="SA",0,IF('Result Data'!F113="W",0,0))))))))+IF('Result Data'!F113="AB",0,IF('Result Data'!F113="WH",0))</f>
        <v>9</v>
      </c>
      <c r="G114" s="3">
        <f>IF('Result Data'!G113="O",10,IF('Result Data'!G113="A+",9,IF('Result Data'!G113="A",8,IF('Result Data'!G113="B+",7,IF('Result Data'!G113="B",6,IF('Result Data'!G113="RA",0,IF('Result Data'!G113="SA",0,IF('Result Data'!G113="W",0,0))))))))+IF('Result Data'!G113="AB",0,IF('Result Data'!G113="WH",0))</f>
        <v>8</v>
      </c>
      <c r="H114" s="3">
        <f>IF('Result Data'!H113="O",10,IF('Result Data'!H113="A+",9,IF('Result Data'!H113="A",8,IF('Result Data'!H113="B+",7,IF('Result Data'!H113="B",6,IF('Result Data'!H113="RA",0,IF('Result Data'!H113="SA",0,IF('Result Data'!H113="W",0,0))))))))+IF('Result Data'!H113="AB",0,IF('Result Data'!H113="WH",0))</f>
        <v>10</v>
      </c>
      <c r="I114" s="3">
        <f>IF('Result Data'!I113="O",10,IF('Result Data'!I113="A+",9,IF('Result Data'!I113="A",8,IF('Result Data'!I113="B+",7,IF('Result Data'!I113="B",6,IF('Result Data'!I113="RA",0,IF('Result Data'!I113="SA",0,IF('Result Data'!I113="W",0,0))))))))+IF('Result Data'!I113="AB",0,IF('Result Data'!I113="WH",0))</f>
        <v>10</v>
      </c>
      <c r="J114" s="3">
        <f>IF('Result Data'!J113="O",10,IF('Result Data'!J113="A+",9,IF('Result Data'!J113="A",8,IF('Result Data'!J113="B+",7,IF('Result Data'!J113="B",6,IF('Result Data'!J113="RA",0,IF('Result Data'!J113="SA",0,IF('Result Data'!J113="W",0,0))))))))+IF('Result Data'!J113="AB",0,IF('Result Data'!J113="WH",0))</f>
        <v>9</v>
      </c>
      <c r="K114" s="3">
        <f>IF('Result Data'!K113="O",10,IF('Result Data'!K113="A+",9,IF('Result Data'!K113="A",8,IF('Result Data'!K113="B+",7,IF('Result Data'!K113="B",6,IF('Result Data'!K113="RA",0,IF('Result Data'!K113="SA",0,IF('Result Data'!K113="W",0,0))))))))+IF('Result Data'!K113="AB",0,IF('Result Data'!K113="WH",0))</f>
        <v>8</v>
      </c>
      <c r="L114" s="10">
        <f t="shared" si="13"/>
        <v>2</v>
      </c>
      <c r="M114" s="10">
        <f t="shared" si="14"/>
        <v>2</v>
      </c>
      <c r="N114" s="10">
        <f t="shared" si="15"/>
        <v>4</v>
      </c>
      <c r="O114" s="10">
        <f t="shared" si="16"/>
        <v>0</v>
      </c>
      <c r="P114" s="10">
        <f t="shared" si="17"/>
        <v>0</v>
      </c>
      <c r="Q114" s="10">
        <f t="shared" si="18"/>
        <v>0</v>
      </c>
      <c r="R114" s="10">
        <f>COUNTIF('Result Data'!D113:K113,"=U")</f>
        <v>0</v>
      </c>
      <c r="S114" s="10">
        <f>COUNTIF('Result Data'!D113:K113,"=AB")</f>
        <v>0</v>
      </c>
      <c r="T114" s="10">
        <f>COUNTIF('Result Data'!D113:K113,"=WH")</f>
        <v>0</v>
      </c>
      <c r="U114" s="13">
        <v>22</v>
      </c>
      <c r="V114" s="10">
        <f t="shared" si="19"/>
        <v>189</v>
      </c>
      <c r="W114" s="14">
        <f t="shared" si="20"/>
        <v>8.5909090909090917</v>
      </c>
      <c r="X114" s="14">
        <f t="shared" si="24"/>
        <v>0.88507718696397397</v>
      </c>
      <c r="Y114" s="10" t="str">
        <f t="shared" si="21"/>
        <v>PASS</v>
      </c>
      <c r="Z114" s="10">
        <f t="shared" si="25"/>
        <v>30</v>
      </c>
    </row>
    <row r="115" spans="1:26" ht="15.5" x14ac:dyDescent="0.35">
      <c r="A115" s="10">
        <v>117</v>
      </c>
      <c r="B115" s="4">
        <v>3122225002108</v>
      </c>
      <c r="C115" s="1" t="s">
        <v>124</v>
      </c>
      <c r="D115" s="3">
        <f>IF('Result Data'!D114="O",10,IF('Result Data'!D114="A+",9,IF('Result Data'!D114="A",8,IF('Result Data'!D114="B+",7,IF('Result Data'!D114="B",6,IF('Result Data'!D114="RA",0,IF('Result Data'!D114="SA",0,IF('Result Data'!D114="W",0,0))))))))+IF('Result Data'!D114="AB",0,IF('Result Data'!D114="WH",0))</f>
        <v>6</v>
      </c>
      <c r="E115" s="3">
        <f>IF('Result Data'!E114="O",10,IF('Result Data'!E114="A+",9,IF('Result Data'!E114="A",8,IF('Result Data'!E114="B+",7,IF('Result Data'!E114="B",6,IF('Result Data'!E114="RA",0,IF('Result Data'!E114="SA",0,IF('Result Data'!E114="W",0,0))))))))+IF('Result Data'!E114="AB",0,IF('Result Data'!E114="WH",0))</f>
        <v>7</v>
      </c>
      <c r="F115" s="3">
        <f>IF('Result Data'!F114="O",10,IF('Result Data'!F114="A+",9,IF('Result Data'!F114="A",8,IF('Result Data'!F114="B+",7,IF('Result Data'!F114="B",6,IF('Result Data'!F114="RA",0,IF('Result Data'!F114="SA",0,IF('Result Data'!F114="W",0,0))))))))+IF('Result Data'!F114="AB",0,IF('Result Data'!F114="WH",0))</f>
        <v>0</v>
      </c>
      <c r="G115" s="3">
        <f>IF('Result Data'!G114="O",10,IF('Result Data'!G114="A+",9,IF('Result Data'!G114="A",8,IF('Result Data'!G114="B+",7,IF('Result Data'!G114="B",6,IF('Result Data'!G114="RA",0,IF('Result Data'!G114="SA",0,IF('Result Data'!G114="W",0,0))))))))+IF('Result Data'!G114="AB",0,IF('Result Data'!G114="WH",0))</f>
        <v>0</v>
      </c>
      <c r="H115" s="3">
        <f>IF('Result Data'!H114="O",10,IF('Result Data'!H114="A+",9,IF('Result Data'!H114="A",8,IF('Result Data'!H114="B+",7,IF('Result Data'!H114="B",6,IF('Result Data'!H114="RA",0,IF('Result Data'!H114="SA",0,IF('Result Data'!H114="W",0,0))))))))+IF('Result Data'!H114="AB",0,IF('Result Data'!H114="WH",0))</f>
        <v>9</v>
      </c>
      <c r="I115" s="3">
        <f>IF('Result Data'!I114="O",10,IF('Result Data'!I114="A+",9,IF('Result Data'!I114="A",8,IF('Result Data'!I114="B+",7,IF('Result Data'!I114="B",6,IF('Result Data'!I114="RA",0,IF('Result Data'!I114="SA",0,IF('Result Data'!I114="W",0,0))))))))+IF('Result Data'!I114="AB",0,IF('Result Data'!I114="WH",0))</f>
        <v>9</v>
      </c>
      <c r="J115" s="3">
        <f>IF('Result Data'!J114="O",10,IF('Result Data'!J114="A+",9,IF('Result Data'!J114="A",8,IF('Result Data'!J114="B+",7,IF('Result Data'!J114="B",6,IF('Result Data'!J114="RA",0,IF('Result Data'!J114="SA",0,IF('Result Data'!J114="W",0,0))))))))+IF('Result Data'!J114="AB",0,IF('Result Data'!J114="WH",0))</f>
        <v>0</v>
      </c>
      <c r="K115" s="3">
        <f>IF('Result Data'!K114="O",10,IF('Result Data'!K114="A+",9,IF('Result Data'!K114="A",8,IF('Result Data'!K114="B+",7,IF('Result Data'!K114="B",6,IF('Result Data'!K114="RA",0,IF('Result Data'!K114="SA",0,IF('Result Data'!K114="W",0,0))))))))+IF('Result Data'!K114="AB",0,IF('Result Data'!K114="WH",0))</f>
        <v>6</v>
      </c>
      <c r="L115" s="10">
        <f t="shared" si="13"/>
        <v>0</v>
      </c>
      <c r="M115" s="10">
        <f t="shared" si="14"/>
        <v>2</v>
      </c>
      <c r="N115" s="10">
        <f t="shared" si="15"/>
        <v>0</v>
      </c>
      <c r="O115" s="10">
        <f t="shared" si="16"/>
        <v>1</v>
      </c>
      <c r="P115" s="10">
        <f t="shared" si="17"/>
        <v>2</v>
      </c>
      <c r="Q115" s="10">
        <f t="shared" si="18"/>
        <v>0</v>
      </c>
      <c r="R115" s="10">
        <f>COUNTIF('Result Data'!D114:K114,"=U")</f>
        <v>2</v>
      </c>
      <c r="S115" s="10">
        <f>COUNTIF('Result Data'!D114:K114,"=AB")</f>
        <v>0</v>
      </c>
      <c r="T115" s="10">
        <f>COUNTIF('Result Data'!D114:K114,"=WH")</f>
        <v>0</v>
      </c>
      <c r="U115" s="13">
        <v>22</v>
      </c>
      <c r="V115" s="10">
        <f t="shared" si="19"/>
        <v>84</v>
      </c>
      <c r="W115" s="14">
        <f t="shared" si="20"/>
        <v>3.8181818181818183</v>
      </c>
      <c r="X115" s="14">
        <f t="shared" si="24"/>
        <v>-3.8876500857632994</v>
      </c>
      <c r="Y115" s="10" t="str">
        <f t="shared" si="21"/>
        <v>FAIL</v>
      </c>
      <c r="Z115" s="10">
        <f t="shared" si="25"/>
        <v>153</v>
      </c>
    </row>
    <row r="116" spans="1:26" ht="15.5" x14ac:dyDescent="0.35">
      <c r="A116" s="10">
        <v>118</v>
      </c>
      <c r="B116" s="4">
        <v>3122225002109</v>
      </c>
      <c r="C116" s="1" t="s">
        <v>125</v>
      </c>
      <c r="D116" s="3">
        <f>IF('Result Data'!D115="O",10,IF('Result Data'!D115="A+",9,IF('Result Data'!D115="A",8,IF('Result Data'!D115="B+",7,IF('Result Data'!D115="B",6,IF('Result Data'!D115="RA",0,IF('Result Data'!D115="SA",0,IF('Result Data'!D115="W",0,0))))))))+IF('Result Data'!D115="AB",0,IF('Result Data'!D115="WH",0))</f>
        <v>9</v>
      </c>
      <c r="E116" s="3">
        <f>IF('Result Data'!E115="O",10,IF('Result Data'!E115="A+",9,IF('Result Data'!E115="A",8,IF('Result Data'!E115="B+",7,IF('Result Data'!E115="B",6,IF('Result Data'!E115="RA",0,IF('Result Data'!E115="SA",0,IF('Result Data'!E115="W",0,0))))))))+IF('Result Data'!E115="AB",0,IF('Result Data'!E115="WH",0))</f>
        <v>8</v>
      </c>
      <c r="F116" s="3">
        <f>IF('Result Data'!F115="O",10,IF('Result Data'!F115="A+",9,IF('Result Data'!F115="A",8,IF('Result Data'!F115="B+",7,IF('Result Data'!F115="B",6,IF('Result Data'!F115="RA",0,IF('Result Data'!F115="SA",0,IF('Result Data'!F115="W",0,0))))))))+IF('Result Data'!F115="AB",0,IF('Result Data'!F115="WH",0))</f>
        <v>9</v>
      </c>
      <c r="G116" s="3">
        <f>IF('Result Data'!G115="O",10,IF('Result Data'!G115="A+",9,IF('Result Data'!G115="A",8,IF('Result Data'!G115="B+",7,IF('Result Data'!G115="B",6,IF('Result Data'!G115="RA",0,IF('Result Data'!G115="SA",0,IF('Result Data'!G115="W",0,0))))))))+IF('Result Data'!G115="AB",0,IF('Result Data'!G115="WH",0))</f>
        <v>10</v>
      </c>
      <c r="H116" s="3">
        <f>IF('Result Data'!H115="O",10,IF('Result Data'!H115="A+",9,IF('Result Data'!H115="A",8,IF('Result Data'!H115="B+",7,IF('Result Data'!H115="B",6,IF('Result Data'!H115="RA",0,IF('Result Data'!H115="SA",0,IF('Result Data'!H115="W",0,0))))))))+IF('Result Data'!H115="AB",0,IF('Result Data'!H115="WH",0))</f>
        <v>10</v>
      </c>
      <c r="I116" s="3">
        <f>IF('Result Data'!I115="O",10,IF('Result Data'!I115="A+",9,IF('Result Data'!I115="A",8,IF('Result Data'!I115="B+",7,IF('Result Data'!I115="B",6,IF('Result Data'!I115="RA",0,IF('Result Data'!I115="SA",0,IF('Result Data'!I115="W",0,0))))))))+IF('Result Data'!I115="AB",0,IF('Result Data'!I115="WH",0))</f>
        <v>10</v>
      </c>
      <c r="J116" s="3">
        <f>IF('Result Data'!J115="O",10,IF('Result Data'!J115="A+",9,IF('Result Data'!J115="A",8,IF('Result Data'!J115="B+",7,IF('Result Data'!J115="B",6,IF('Result Data'!J115="RA",0,IF('Result Data'!J115="SA",0,IF('Result Data'!J115="W",0,0))))))))+IF('Result Data'!J115="AB",0,IF('Result Data'!J115="WH",0))</f>
        <v>9</v>
      </c>
      <c r="K116" s="3">
        <f>IF('Result Data'!K115="O",10,IF('Result Data'!K115="A+",9,IF('Result Data'!K115="A",8,IF('Result Data'!K115="B+",7,IF('Result Data'!K115="B",6,IF('Result Data'!K115="RA",0,IF('Result Data'!K115="SA",0,IF('Result Data'!K115="W",0,0))))))))+IF('Result Data'!K115="AB",0,IF('Result Data'!K115="WH",0))</f>
        <v>8</v>
      </c>
      <c r="L116" s="10">
        <f t="shared" si="13"/>
        <v>3</v>
      </c>
      <c r="M116" s="10">
        <f t="shared" si="14"/>
        <v>3</v>
      </c>
      <c r="N116" s="10">
        <f t="shared" si="15"/>
        <v>2</v>
      </c>
      <c r="O116" s="10">
        <f t="shared" si="16"/>
        <v>0</v>
      </c>
      <c r="P116" s="10">
        <f t="shared" si="17"/>
        <v>0</v>
      </c>
      <c r="Q116" s="10">
        <f t="shared" si="18"/>
        <v>0</v>
      </c>
      <c r="R116" s="10">
        <f>COUNTIF('Result Data'!D115:K115,"=U")</f>
        <v>0</v>
      </c>
      <c r="S116" s="10">
        <f>COUNTIF('Result Data'!D115:K115,"=AB")</f>
        <v>0</v>
      </c>
      <c r="T116" s="10">
        <f>COUNTIF('Result Data'!D115:K115,"=WH")</f>
        <v>0</v>
      </c>
      <c r="U116" s="13">
        <v>22</v>
      </c>
      <c r="V116" s="10">
        <f t="shared" si="19"/>
        <v>198</v>
      </c>
      <c r="W116" s="14">
        <f t="shared" si="20"/>
        <v>9</v>
      </c>
      <c r="X116" s="14">
        <f t="shared" si="24"/>
        <v>1.2941680960548823</v>
      </c>
      <c r="Y116" s="10" t="str">
        <f t="shared" si="21"/>
        <v>PASS</v>
      </c>
      <c r="Z116" s="10">
        <f t="shared" si="25"/>
        <v>3</v>
      </c>
    </row>
    <row r="117" spans="1:26" ht="15.5" x14ac:dyDescent="0.35">
      <c r="A117" s="10">
        <v>119</v>
      </c>
      <c r="B117" s="4">
        <v>3122225002110</v>
      </c>
      <c r="C117" s="1" t="s">
        <v>126</v>
      </c>
      <c r="D117" s="3">
        <f>IF('Result Data'!D116="O",10,IF('Result Data'!D116="A+",9,IF('Result Data'!D116="A",8,IF('Result Data'!D116="B+",7,IF('Result Data'!D116="B",6,IF('Result Data'!D116="RA",0,IF('Result Data'!D116="SA",0,IF('Result Data'!D116="W",0,0))))))))+IF('Result Data'!D116="AB",0,IF('Result Data'!D116="WH",0))</f>
        <v>8</v>
      </c>
      <c r="E117" s="3">
        <f>IF('Result Data'!E116="O",10,IF('Result Data'!E116="A+",9,IF('Result Data'!E116="A",8,IF('Result Data'!E116="B+",7,IF('Result Data'!E116="B",6,IF('Result Data'!E116="RA",0,IF('Result Data'!E116="SA",0,IF('Result Data'!E116="W",0,0))))))))+IF('Result Data'!E116="AB",0,IF('Result Data'!E116="WH",0))</f>
        <v>8</v>
      </c>
      <c r="F117" s="3">
        <f>IF('Result Data'!F116="O",10,IF('Result Data'!F116="A+",9,IF('Result Data'!F116="A",8,IF('Result Data'!F116="B+",7,IF('Result Data'!F116="B",6,IF('Result Data'!F116="RA",0,IF('Result Data'!F116="SA",0,IF('Result Data'!F116="W",0,0))))))))+IF('Result Data'!F116="AB",0,IF('Result Data'!F116="WH",0))</f>
        <v>8</v>
      </c>
      <c r="G117" s="3">
        <f>IF('Result Data'!G116="O",10,IF('Result Data'!G116="A+",9,IF('Result Data'!G116="A",8,IF('Result Data'!G116="B+",7,IF('Result Data'!G116="B",6,IF('Result Data'!G116="RA",0,IF('Result Data'!G116="SA",0,IF('Result Data'!G116="W",0,0))))))))+IF('Result Data'!G116="AB",0,IF('Result Data'!G116="WH",0))</f>
        <v>8</v>
      </c>
      <c r="H117" s="3">
        <f>IF('Result Data'!H116="O",10,IF('Result Data'!H116="A+",9,IF('Result Data'!H116="A",8,IF('Result Data'!H116="B+",7,IF('Result Data'!H116="B",6,IF('Result Data'!H116="RA",0,IF('Result Data'!H116="SA",0,IF('Result Data'!H116="W",0,0))))))))+IF('Result Data'!H116="AB",0,IF('Result Data'!H116="WH",0))</f>
        <v>8</v>
      </c>
      <c r="I117" s="3">
        <f>IF('Result Data'!I116="O",10,IF('Result Data'!I116="A+",9,IF('Result Data'!I116="A",8,IF('Result Data'!I116="B+",7,IF('Result Data'!I116="B",6,IF('Result Data'!I116="RA",0,IF('Result Data'!I116="SA",0,IF('Result Data'!I116="W",0,0))))))))+IF('Result Data'!I116="AB",0,IF('Result Data'!I116="WH",0))</f>
        <v>10</v>
      </c>
      <c r="J117" s="3">
        <f>IF('Result Data'!J116="O",10,IF('Result Data'!J116="A+",9,IF('Result Data'!J116="A",8,IF('Result Data'!J116="B+",7,IF('Result Data'!J116="B",6,IF('Result Data'!J116="RA",0,IF('Result Data'!J116="SA",0,IF('Result Data'!J116="W",0,0))))))))+IF('Result Data'!J116="AB",0,IF('Result Data'!J116="WH",0))</f>
        <v>6</v>
      </c>
      <c r="K117" s="3">
        <f>IF('Result Data'!K116="O",10,IF('Result Data'!K116="A+",9,IF('Result Data'!K116="A",8,IF('Result Data'!K116="B+",7,IF('Result Data'!K116="B",6,IF('Result Data'!K116="RA",0,IF('Result Data'!K116="SA",0,IF('Result Data'!K116="W",0,0))))))))+IF('Result Data'!K116="AB",0,IF('Result Data'!K116="WH",0))</f>
        <v>8</v>
      </c>
      <c r="L117" s="10">
        <f t="shared" si="13"/>
        <v>1</v>
      </c>
      <c r="M117" s="10">
        <f t="shared" si="14"/>
        <v>0</v>
      </c>
      <c r="N117" s="10">
        <f t="shared" si="15"/>
        <v>6</v>
      </c>
      <c r="O117" s="10">
        <f t="shared" si="16"/>
        <v>0</v>
      </c>
      <c r="P117" s="10">
        <f t="shared" si="17"/>
        <v>1</v>
      </c>
      <c r="Q117" s="10">
        <f t="shared" si="18"/>
        <v>0</v>
      </c>
      <c r="R117" s="10">
        <f>COUNTIF('Result Data'!D116:K116,"=U")</f>
        <v>0</v>
      </c>
      <c r="S117" s="10">
        <f>COUNTIF('Result Data'!D116:K116,"=AB")</f>
        <v>0</v>
      </c>
      <c r="T117" s="10">
        <f>COUNTIF('Result Data'!D116:K116,"=WH")</f>
        <v>0</v>
      </c>
      <c r="U117" s="13">
        <v>22</v>
      </c>
      <c r="V117" s="10">
        <f t="shared" si="19"/>
        <v>171</v>
      </c>
      <c r="W117" s="14">
        <f t="shared" si="20"/>
        <v>7.7727272727272725</v>
      </c>
      <c r="X117" s="14">
        <f t="shared" si="24"/>
        <v>6.689536878215474E-2</v>
      </c>
      <c r="Y117" s="10" t="str">
        <f t="shared" si="21"/>
        <v>PASS</v>
      </c>
      <c r="Z117" s="10">
        <f t="shared" si="25"/>
        <v>113</v>
      </c>
    </row>
    <row r="118" spans="1:26" ht="15.5" x14ac:dyDescent="0.35">
      <c r="A118" s="10">
        <v>120</v>
      </c>
      <c r="B118" s="4">
        <v>3122225002111</v>
      </c>
      <c r="C118" s="1" t="s">
        <v>127</v>
      </c>
      <c r="D118" s="3">
        <f>IF('Result Data'!D117="O",10,IF('Result Data'!D117="A+",9,IF('Result Data'!D117="A",8,IF('Result Data'!D117="B+",7,IF('Result Data'!D117="B",6,IF('Result Data'!D117="RA",0,IF('Result Data'!D117="SA",0,IF('Result Data'!D117="W",0,0))))))))+IF('Result Data'!D117="AB",0,IF('Result Data'!D117="WH",0))</f>
        <v>6</v>
      </c>
      <c r="E118" s="3">
        <f>IF('Result Data'!E117="O",10,IF('Result Data'!E117="A+",9,IF('Result Data'!E117="A",8,IF('Result Data'!E117="B+",7,IF('Result Data'!E117="B",6,IF('Result Data'!E117="RA",0,IF('Result Data'!E117="SA",0,IF('Result Data'!E117="W",0,0))))))))+IF('Result Data'!E117="AB",0,IF('Result Data'!E117="WH",0))</f>
        <v>8</v>
      </c>
      <c r="F118" s="3">
        <f>IF('Result Data'!F117="O",10,IF('Result Data'!F117="A+",9,IF('Result Data'!F117="A",8,IF('Result Data'!F117="B+",7,IF('Result Data'!F117="B",6,IF('Result Data'!F117="RA",0,IF('Result Data'!F117="SA",0,IF('Result Data'!F117="W",0,0))))))))+IF('Result Data'!F117="AB",0,IF('Result Data'!F117="WH",0))</f>
        <v>7</v>
      </c>
      <c r="G118" s="3">
        <f>IF('Result Data'!G117="O",10,IF('Result Data'!G117="A+",9,IF('Result Data'!G117="A",8,IF('Result Data'!G117="B+",7,IF('Result Data'!G117="B",6,IF('Result Data'!G117="RA",0,IF('Result Data'!G117="SA",0,IF('Result Data'!G117="W",0,0))))))))+IF('Result Data'!G117="AB",0,IF('Result Data'!G117="WH",0))</f>
        <v>9</v>
      </c>
      <c r="H118" s="3">
        <f>IF('Result Data'!H117="O",10,IF('Result Data'!H117="A+",9,IF('Result Data'!H117="A",8,IF('Result Data'!H117="B+",7,IF('Result Data'!H117="B",6,IF('Result Data'!H117="RA",0,IF('Result Data'!H117="SA",0,IF('Result Data'!H117="W",0,0))))))))+IF('Result Data'!H117="AB",0,IF('Result Data'!H117="WH",0))</f>
        <v>9</v>
      </c>
      <c r="I118" s="3">
        <f>IF('Result Data'!I117="O",10,IF('Result Data'!I117="A+",9,IF('Result Data'!I117="A",8,IF('Result Data'!I117="B+",7,IF('Result Data'!I117="B",6,IF('Result Data'!I117="RA",0,IF('Result Data'!I117="SA",0,IF('Result Data'!I117="W",0,0))))))))+IF('Result Data'!I117="AB",0,IF('Result Data'!I117="WH",0))</f>
        <v>10</v>
      </c>
      <c r="J118" s="3">
        <f>IF('Result Data'!J117="O",10,IF('Result Data'!J117="A+",9,IF('Result Data'!J117="A",8,IF('Result Data'!J117="B+",7,IF('Result Data'!J117="B",6,IF('Result Data'!J117="RA",0,IF('Result Data'!J117="SA",0,IF('Result Data'!J117="W",0,0))))))))+IF('Result Data'!J117="AB",0,IF('Result Data'!J117="WH",0))</f>
        <v>0</v>
      </c>
      <c r="K118" s="3">
        <f>IF('Result Data'!K117="O",10,IF('Result Data'!K117="A+",9,IF('Result Data'!K117="A",8,IF('Result Data'!K117="B+",7,IF('Result Data'!K117="B",6,IF('Result Data'!K117="RA",0,IF('Result Data'!K117="SA",0,IF('Result Data'!K117="W",0,0))))))))+IF('Result Data'!K117="AB",0,IF('Result Data'!K117="WH",0))</f>
        <v>0</v>
      </c>
      <c r="L118" s="10">
        <f t="shared" si="13"/>
        <v>1</v>
      </c>
      <c r="M118" s="10">
        <f t="shared" si="14"/>
        <v>2</v>
      </c>
      <c r="N118" s="10">
        <f t="shared" si="15"/>
        <v>1</v>
      </c>
      <c r="O118" s="10">
        <f t="shared" si="16"/>
        <v>1</v>
      </c>
      <c r="P118" s="10">
        <f t="shared" si="17"/>
        <v>1</v>
      </c>
      <c r="Q118" s="10">
        <f t="shared" si="18"/>
        <v>0</v>
      </c>
      <c r="R118" s="10">
        <f>COUNTIF('Result Data'!D117:K117,"=U")</f>
        <v>2</v>
      </c>
      <c r="S118" s="10">
        <f>COUNTIF('Result Data'!D117:K117,"=AB")</f>
        <v>0</v>
      </c>
      <c r="T118" s="10">
        <f>COUNTIF('Result Data'!D117:K117,"=WH")</f>
        <v>0</v>
      </c>
      <c r="U118" s="13">
        <v>22</v>
      </c>
      <c r="V118" s="10">
        <f t="shared" si="19"/>
        <v>118.5</v>
      </c>
      <c r="W118" s="14">
        <f t="shared" si="20"/>
        <v>5.3863636363636367</v>
      </c>
      <c r="X118" s="14">
        <f t="shared" si="24"/>
        <v>-2.3194682675814811</v>
      </c>
      <c r="Y118" s="10" t="str">
        <f t="shared" si="21"/>
        <v>FAIL</v>
      </c>
      <c r="Z118" s="10">
        <f t="shared" si="25"/>
        <v>149</v>
      </c>
    </row>
    <row r="119" spans="1:26" ht="15.5" x14ac:dyDescent="0.35">
      <c r="A119" s="10">
        <v>121</v>
      </c>
      <c r="B119" s="4">
        <v>3122225002112</v>
      </c>
      <c r="C119" s="1" t="s">
        <v>128</v>
      </c>
      <c r="D119" s="3">
        <f>IF('Result Data'!D118="O",10,IF('Result Data'!D118="A+",9,IF('Result Data'!D118="A",8,IF('Result Data'!D118="B+",7,IF('Result Data'!D118="B",6,IF('Result Data'!D118="RA",0,IF('Result Data'!D118="SA",0,IF('Result Data'!D118="W",0,0))))))))+IF('Result Data'!D118="AB",0,IF('Result Data'!D118="WH",0))</f>
        <v>8</v>
      </c>
      <c r="E119" s="3">
        <f>IF('Result Data'!E118="O",10,IF('Result Data'!E118="A+",9,IF('Result Data'!E118="A",8,IF('Result Data'!E118="B+",7,IF('Result Data'!E118="B",6,IF('Result Data'!E118="RA",0,IF('Result Data'!E118="SA",0,IF('Result Data'!E118="W",0,0))))))))+IF('Result Data'!E118="AB",0,IF('Result Data'!E118="WH",0))</f>
        <v>8</v>
      </c>
      <c r="F119" s="3">
        <f>IF('Result Data'!F118="O",10,IF('Result Data'!F118="A+",9,IF('Result Data'!F118="A",8,IF('Result Data'!F118="B+",7,IF('Result Data'!F118="B",6,IF('Result Data'!F118="RA",0,IF('Result Data'!F118="SA",0,IF('Result Data'!F118="W",0,0))))))))+IF('Result Data'!F118="AB",0,IF('Result Data'!F118="WH",0))</f>
        <v>8</v>
      </c>
      <c r="G119" s="3">
        <f>IF('Result Data'!G118="O",10,IF('Result Data'!G118="A+",9,IF('Result Data'!G118="A",8,IF('Result Data'!G118="B+",7,IF('Result Data'!G118="B",6,IF('Result Data'!G118="RA",0,IF('Result Data'!G118="SA",0,IF('Result Data'!G118="W",0,0))))))))+IF('Result Data'!G118="AB",0,IF('Result Data'!G118="WH",0))</f>
        <v>8</v>
      </c>
      <c r="H119" s="3">
        <f>IF('Result Data'!H118="O",10,IF('Result Data'!H118="A+",9,IF('Result Data'!H118="A",8,IF('Result Data'!H118="B+",7,IF('Result Data'!H118="B",6,IF('Result Data'!H118="RA",0,IF('Result Data'!H118="SA",0,IF('Result Data'!H118="W",0,0))))))))+IF('Result Data'!H118="AB",0,IF('Result Data'!H118="WH",0))</f>
        <v>8</v>
      </c>
      <c r="I119" s="3">
        <f>IF('Result Data'!I118="O",10,IF('Result Data'!I118="A+",9,IF('Result Data'!I118="A",8,IF('Result Data'!I118="B+",7,IF('Result Data'!I118="B",6,IF('Result Data'!I118="RA",0,IF('Result Data'!I118="SA",0,IF('Result Data'!I118="W",0,0))))))))+IF('Result Data'!I118="AB",0,IF('Result Data'!I118="WH",0))</f>
        <v>10</v>
      </c>
      <c r="J119" s="3">
        <f>IF('Result Data'!J118="O",10,IF('Result Data'!J118="A+",9,IF('Result Data'!J118="A",8,IF('Result Data'!J118="B+",7,IF('Result Data'!J118="B",6,IF('Result Data'!J118="RA",0,IF('Result Data'!J118="SA",0,IF('Result Data'!J118="W",0,0))))))))+IF('Result Data'!J118="AB",0,IF('Result Data'!J118="WH",0))</f>
        <v>9</v>
      </c>
      <c r="K119" s="3">
        <f>IF('Result Data'!K118="O",10,IF('Result Data'!K118="A+",9,IF('Result Data'!K118="A",8,IF('Result Data'!K118="B+",7,IF('Result Data'!K118="B",6,IF('Result Data'!K118="RA",0,IF('Result Data'!K118="SA",0,IF('Result Data'!K118="W",0,0))))))))+IF('Result Data'!K118="AB",0,IF('Result Data'!K118="WH",0))</f>
        <v>7</v>
      </c>
      <c r="L119" s="10">
        <f t="shared" si="13"/>
        <v>1</v>
      </c>
      <c r="M119" s="10">
        <f t="shared" si="14"/>
        <v>1</v>
      </c>
      <c r="N119" s="10">
        <f t="shared" si="15"/>
        <v>5</v>
      </c>
      <c r="O119" s="10">
        <f t="shared" si="16"/>
        <v>1</v>
      </c>
      <c r="P119" s="10">
        <f t="shared" si="17"/>
        <v>0</v>
      </c>
      <c r="Q119" s="10">
        <f t="shared" si="18"/>
        <v>0</v>
      </c>
      <c r="R119" s="10">
        <f>COUNTIF('Result Data'!D118:K118,"=U")</f>
        <v>0</v>
      </c>
      <c r="S119" s="10">
        <f>COUNTIF('Result Data'!D118:K118,"=AB")</f>
        <v>0</v>
      </c>
      <c r="T119" s="10">
        <f>COUNTIF('Result Data'!D118:K118,"=WH")</f>
        <v>0</v>
      </c>
      <c r="U119" s="13">
        <v>22</v>
      </c>
      <c r="V119" s="10">
        <f t="shared" si="19"/>
        <v>180</v>
      </c>
      <c r="W119" s="14">
        <f t="shared" si="20"/>
        <v>8.1818181818181817</v>
      </c>
      <c r="X119" s="14">
        <f t="shared" si="24"/>
        <v>0.47598627787306391</v>
      </c>
      <c r="Y119" s="10" t="str">
        <f t="shared" si="21"/>
        <v>PASS</v>
      </c>
      <c r="Z119" s="10">
        <f t="shared" si="25"/>
        <v>76</v>
      </c>
    </row>
    <row r="120" spans="1:26" ht="15.5" x14ac:dyDescent="0.35">
      <c r="A120" s="10">
        <v>122</v>
      </c>
      <c r="B120" s="4">
        <v>3122225002113</v>
      </c>
      <c r="C120" s="1" t="s">
        <v>129</v>
      </c>
      <c r="D120" s="3">
        <f>IF('Result Data'!D119="O",10,IF('Result Data'!D119="A+",9,IF('Result Data'!D119="A",8,IF('Result Data'!D119="B+",7,IF('Result Data'!D119="B",6,IF('Result Data'!D119="RA",0,IF('Result Data'!D119="SA",0,IF('Result Data'!D119="W",0,0))))))))+IF('Result Data'!D119="AB",0,IF('Result Data'!D119="WH",0))</f>
        <v>9</v>
      </c>
      <c r="E120" s="3">
        <f>IF('Result Data'!E119="O",10,IF('Result Data'!E119="A+",9,IF('Result Data'!E119="A",8,IF('Result Data'!E119="B+",7,IF('Result Data'!E119="B",6,IF('Result Data'!E119="RA",0,IF('Result Data'!E119="SA",0,IF('Result Data'!E119="W",0,0))))))))+IF('Result Data'!E119="AB",0,IF('Result Data'!E119="WH",0))</f>
        <v>9</v>
      </c>
      <c r="F120" s="3">
        <f>IF('Result Data'!F119="O",10,IF('Result Data'!F119="A+",9,IF('Result Data'!F119="A",8,IF('Result Data'!F119="B+",7,IF('Result Data'!F119="B",6,IF('Result Data'!F119="RA",0,IF('Result Data'!F119="SA",0,IF('Result Data'!F119="W",0,0))))))))+IF('Result Data'!F119="AB",0,IF('Result Data'!F119="WH",0))</f>
        <v>9</v>
      </c>
      <c r="G120" s="3">
        <f>IF('Result Data'!G119="O",10,IF('Result Data'!G119="A+",9,IF('Result Data'!G119="A",8,IF('Result Data'!G119="B+",7,IF('Result Data'!G119="B",6,IF('Result Data'!G119="RA",0,IF('Result Data'!G119="SA",0,IF('Result Data'!G119="W",0,0))))))))+IF('Result Data'!G119="AB",0,IF('Result Data'!G119="WH",0))</f>
        <v>8</v>
      </c>
      <c r="H120" s="3">
        <f>IF('Result Data'!H119="O",10,IF('Result Data'!H119="A+",9,IF('Result Data'!H119="A",8,IF('Result Data'!H119="B+",7,IF('Result Data'!H119="B",6,IF('Result Data'!H119="RA",0,IF('Result Data'!H119="SA",0,IF('Result Data'!H119="W",0,0))))))))+IF('Result Data'!H119="AB",0,IF('Result Data'!H119="WH",0))</f>
        <v>10</v>
      </c>
      <c r="I120" s="3">
        <f>IF('Result Data'!I119="O",10,IF('Result Data'!I119="A+",9,IF('Result Data'!I119="A",8,IF('Result Data'!I119="B+",7,IF('Result Data'!I119="B",6,IF('Result Data'!I119="RA",0,IF('Result Data'!I119="SA",0,IF('Result Data'!I119="W",0,0))))))))+IF('Result Data'!I119="AB",0,IF('Result Data'!I119="WH",0))</f>
        <v>10</v>
      </c>
      <c r="J120" s="3">
        <f>IF('Result Data'!J119="O",10,IF('Result Data'!J119="A+",9,IF('Result Data'!J119="A",8,IF('Result Data'!J119="B+",7,IF('Result Data'!J119="B",6,IF('Result Data'!J119="RA",0,IF('Result Data'!J119="SA",0,IF('Result Data'!J119="W",0,0))))))))+IF('Result Data'!J119="AB",0,IF('Result Data'!J119="WH",0))</f>
        <v>9</v>
      </c>
      <c r="K120" s="3">
        <f>IF('Result Data'!K119="O",10,IF('Result Data'!K119="A+",9,IF('Result Data'!K119="A",8,IF('Result Data'!K119="B+",7,IF('Result Data'!K119="B",6,IF('Result Data'!K119="RA",0,IF('Result Data'!K119="SA",0,IF('Result Data'!K119="W",0,0))))))))+IF('Result Data'!K119="AB",0,IF('Result Data'!K119="WH",0))</f>
        <v>8</v>
      </c>
      <c r="L120" s="10">
        <f t="shared" si="13"/>
        <v>2</v>
      </c>
      <c r="M120" s="10">
        <f t="shared" si="14"/>
        <v>4</v>
      </c>
      <c r="N120" s="10">
        <f t="shared" si="15"/>
        <v>2</v>
      </c>
      <c r="O120" s="10">
        <f t="shared" si="16"/>
        <v>0</v>
      </c>
      <c r="P120" s="10">
        <f t="shared" si="17"/>
        <v>0</v>
      </c>
      <c r="Q120" s="10">
        <f t="shared" si="18"/>
        <v>0</v>
      </c>
      <c r="R120" s="10">
        <f>COUNTIF('Result Data'!D119:K119,"=U")</f>
        <v>0</v>
      </c>
      <c r="S120" s="10">
        <f>COUNTIF('Result Data'!D119:K119,"=AB")</f>
        <v>0</v>
      </c>
      <c r="T120" s="10">
        <f>COUNTIF('Result Data'!D119:K119,"=WH")</f>
        <v>0</v>
      </c>
      <c r="U120" s="13">
        <v>22</v>
      </c>
      <c r="V120" s="10">
        <f t="shared" si="19"/>
        <v>195</v>
      </c>
      <c r="W120" s="14">
        <f t="shared" si="20"/>
        <v>8.8636363636363633</v>
      </c>
      <c r="X120" s="14">
        <f t="shared" si="24"/>
        <v>1.1578044596912456</v>
      </c>
      <c r="Y120" s="10" t="str">
        <f t="shared" si="21"/>
        <v>PASS</v>
      </c>
      <c r="Z120" s="10">
        <f t="shared" si="25"/>
        <v>12</v>
      </c>
    </row>
    <row r="121" spans="1:26" ht="15.5" x14ac:dyDescent="0.35">
      <c r="A121" s="10">
        <v>123</v>
      </c>
      <c r="B121" s="4">
        <v>3122225002114</v>
      </c>
      <c r="C121" s="1" t="s">
        <v>130</v>
      </c>
      <c r="D121" s="3">
        <f>IF('Result Data'!D120="O",10,IF('Result Data'!D120="A+",9,IF('Result Data'!D120="A",8,IF('Result Data'!D120="B+",7,IF('Result Data'!D120="B",6,IF('Result Data'!D120="RA",0,IF('Result Data'!D120="SA",0,IF('Result Data'!D120="W",0,0))))))))+IF('Result Data'!D120="AB",0,IF('Result Data'!D120="WH",0))</f>
        <v>8</v>
      </c>
      <c r="E121" s="3">
        <f>IF('Result Data'!E120="O",10,IF('Result Data'!E120="A+",9,IF('Result Data'!E120="A",8,IF('Result Data'!E120="B+",7,IF('Result Data'!E120="B",6,IF('Result Data'!E120="RA",0,IF('Result Data'!E120="SA",0,IF('Result Data'!E120="W",0,0))))))))+IF('Result Data'!E120="AB",0,IF('Result Data'!E120="WH",0))</f>
        <v>8</v>
      </c>
      <c r="F121" s="3">
        <f>IF('Result Data'!F120="O",10,IF('Result Data'!F120="A+",9,IF('Result Data'!F120="A",8,IF('Result Data'!F120="B+",7,IF('Result Data'!F120="B",6,IF('Result Data'!F120="RA",0,IF('Result Data'!F120="SA",0,IF('Result Data'!F120="W",0,0))))))))+IF('Result Data'!F120="AB",0,IF('Result Data'!F120="WH",0))</f>
        <v>9</v>
      </c>
      <c r="G121" s="3">
        <f>IF('Result Data'!G120="O",10,IF('Result Data'!G120="A+",9,IF('Result Data'!G120="A",8,IF('Result Data'!G120="B+",7,IF('Result Data'!G120="B",6,IF('Result Data'!G120="RA",0,IF('Result Data'!G120="SA",0,IF('Result Data'!G120="W",0,0))))))))+IF('Result Data'!G120="AB",0,IF('Result Data'!G120="WH",0))</f>
        <v>6</v>
      </c>
      <c r="H121" s="3">
        <f>IF('Result Data'!H120="O",10,IF('Result Data'!H120="A+",9,IF('Result Data'!H120="A",8,IF('Result Data'!H120="B+",7,IF('Result Data'!H120="B",6,IF('Result Data'!H120="RA",0,IF('Result Data'!H120="SA",0,IF('Result Data'!H120="W",0,0))))))))+IF('Result Data'!H120="AB",0,IF('Result Data'!H120="WH",0))</f>
        <v>10</v>
      </c>
      <c r="I121" s="3">
        <f>IF('Result Data'!I120="O",10,IF('Result Data'!I120="A+",9,IF('Result Data'!I120="A",8,IF('Result Data'!I120="B+",7,IF('Result Data'!I120="B",6,IF('Result Data'!I120="RA",0,IF('Result Data'!I120="SA",0,IF('Result Data'!I120="W",0,0))))))))+IF('Result Data'!I120="AB",0,IF('Result Data'!I120="WH",0))</f>
        <v>10</v>
      </c>
      <c r="J121" s="3">
        <f>IF('Result Data'!J120="O",10,IF('Result Data'!J120="A+",9,IF('Result Data'!J120="A",8,IF('Result Data'!J120="B+",7,IF('Result Data'!J120="B",6,IF('Result Data'!J120="RA",0,IF('Result Data'!J120="SA",0,IF('Result Data'!J120="W",0,0))))))))+IF('Result Data'!J120="AB",0,IF('Result Data'!J120="WH",0))</f>
        <v>8</v>
      </c>
      <c r="K121" s="3">
        <f>IF('Result Data'!K120="O",10,IF('Result Data'!K120="A+",9,IF('Result Data'!K120="A",8,IF('Result Data'!K120="B+",7,IF('Result Data'!K120="B",6,IF('Result Data'!K120="RA",0,IF('Result Data'!K120="SA",0,IF('Result Data'!K120="W",0,0))))))))+IF('Result Data'!K120="AB",0,IF('Result Data'!K120="WH",0))</f>
        <v>8</v>
      </c>
      <c r="L121" s="10">
        <f t="shared" si="13"/>
        <v>2</v>
      </c>
      <c r="M121" s="10">
        <f t="shared" si="14"/>
        <v>1</v>
      </c>
      <c r="N121" s="10">
        <f t="shared" si="15"/>
        <v>4</v>
      </c>
      <c r="O121" s="10">
        <f t="shared" si="16"/>
        <v>0</v>
      </c>
      <c r="P121" s="10">
        <f t="shared" si="17"/>
        <v>1</v>
      </c>
      <c r="Q121" s="10">
        <f t="shared" si="18"/>
        <v>0</v>
      </c>
      <c r="R121" s="10">
        <f>COUNTIF('Result Data'!D120:K120,"=U")</f>
        <v>0</v>
      </c>
      <c r="S121" s="10">
        <f>COUNTIF('Result Data'!D120:K120,"=AB")</f>
        <v>0</v>
      </c>
      <c r="T121" s="10">
        <f>COUNTIF('Result Data'!D120:K120,"=WH")</f>
        <v>0</v>
      </c>
      <c r="U121" s="13">
        <v>22</v>
      </c>
      <c r="V121" s="10">
        <f t="shared" si="19"/>
        <v>179</v>
      </c>
      <c r="W121" s="14">
        <f t="shared" si="20"/>
        <v>8.1363636363636367</v>
      </c>
      <c r="X121" s="14">
        <f t="shared" si="24"/>
        <v>0.43053173241851894</v>
      </c>
      <c r="Y121" s="10" t="str">
        <f t="shared" si="21"/>
        <v>PASS</v>
      </c>
      <c r="Z121" s="10">
        <f t="shared" si="25"/>
        <v>80</v>
      </c>
    </row>
    <row r="122" spans="1:26" ht="15.5" x14ac:dyDescent="0.35">
      <c r="A122" s="10">
        <v>124</v>
      </c>
      <c r="B122" s="4">
        <v>3122225002115</v>
      </c>
      <c r="C122" s="1" t="s">
        <v>131</v>
      </c>
      <c r="D122" s="3">
        <f>IF('Result Data'!D121="O",10,IF('Result Data'!D121="A+",9,IF('Result Data'!D121="A",8,IF('Result Data'!D121="B+",7,IF('Result Data'!D121="B",6,IF('Result Data'!D121="RA",0,IF('Result Data'!D121="SA",0,IF('Result Data'!D121="W",0,0))))))))+IF('Result Data'!D121="AB",0,IF('Result Data'!D121="WH",0))</f>
        <v>8</v>
      </c>
      <c r="E122" s="3">
        <f>IF('Result Data'!E121="O",10,IF('Result Data'!E121="A+",9,IF('Result Data'!E121="A",8,IF('Result Data'!E121="B+",7,IF('Result Data'!E121="B",6,IF('Result Data'!E121="RA",0,IF('Result Data'!E121="SA",0,IF('Result Data'!E121="W",0,0))))))))+IF('Result Data'!E121="AB",0,IF('Result Data'!E121="WH",0))</f>
        <v>7</v>
      </c>
      <c r="F122" s="3">
        <f>IF('Result Data'!F121="O",10,IF('Result Data'!F121="A+",9,IF('Result Data'!F121="A",8,IF('Result Data'!F121="B+",7,IF('Result Data'!F121="B",6,IF('Result Data'!F121="RA",0,IF('Result Data'!F121="SA",0,IF('Result Data'!F121="W",0,0))))))))+IF('Result Data'!F121="AB",0,IF('Result Data'!F121="WH",0))</f>
        <v>8</v>
      </c>
      <c r="G122" s="3">
        <f>IF('Result Data'!G121="O",10,IF('Result Data'!G121="A+",9,IF('Result Data'!G121="A",8,IF('Result Data'!G121="B+",7,IF('Result Data'!G121="B",6,IF('Result Data'!G121="RA",0,IF('Result Data'!G121="SA",0,IF('Result Data'!G121="W",0,0))))))))+IF('Result Data'!G121="AB",0,IF('Result Data'!G121="WH",0))</f>
        <v>9</v>
      </c>
      <c r="H122" s="3">
        <f>IF('Result Data'!H121="O",10,IF('Result Data'!H121="A+",9,IF('Result Data'!H121="A",8,IF('Result Data'!H121="B+",7,IF('Result Data'!H121="B",6,IF('Result Data'!H121="RA",0,IF('Result Data'!H121="SA",0,IF('Result Data'!H121="W",0,0))))))))+IF('Result Data'!H121="AB",0,IF('Result Data'!H121="WH",0))</f>
        <v>10</v>
      </c>
      <c r="I122" s="3">
        <f>IF('Result Data'!I121="O",10,IF('Result Data'!I121="A+",9,IF('Result Data'!I121="A",8,IF('Result Data'!I121="B+",7,IF('Result Data'!I121="B",6,IF('Result Data'!I121="RA",0,IF('Result Data'!I121="SA",0,IF('Result Data'!I121="W",0,0))))))))+IF('Result Data'!I121="AB",0,IF('Result Data'!I121="WH",0))</f>
        <v>10</v>
      </c>
      <c r="J122" s="3">
        <f>IF('Result Data'!J121="O",10,IF('Result Data'!J121="A+",9,IF('Result Data'!J121="A",8,IF('Result Data'!J121="B+",7,IF('Result Data'!J121="B",6,IF('Result Data'!J121="RA",0,IF('Result Data'!J121="SA",0,IF('Result Data'!J121="W",0,0))))))))+IF('Result Data'!J121="AB",0,IF('Result Data'!J121="WH",0))</f>
        <v>9</v>
      </c>
      <c r="K122" s="3">
        <f>IF('Result Data'!K121="O",10,IF('Result Data'!K121="A+",9,IF('Result Data'!K121="A",8,IF('Result Data'!K121="B+",7,IF('Result Data'!K121="B",6,IF('Result Data'!K121="RA",0,IF('Result Data'!K121="SA",0,IF('Result Data'!K121="W",0,0))))))))+IF('Result Data'!K121="AB",0,IF('Result Data'!K121="WH",0))</f>
        <v>9</v>
      </c>
      <c r="L122" s="10">
        <f t="shared" si="13"/>
        <v>2</v>
      </c>
      <c r="M122" s="10">
        <f t="shared" si="14"/>
        <v>3</v>
      </c>
      <c r="N122" s="10">
        <f t="shared" si="15"/>
        <v>2</v>
      </c>
      <c r="O122" s="10">
        <f t="shared" si="16"/>
        <v>1</v>
      </c>
      <c r="P122" s="10">
        <f t="shared" si="17"/>
        <v>0</v>
      </c>
      <c r="Q122" s="10">
        <f t="shared" si="18"/>
        <v>0</v>
      </c>
      <c r="R122" s="10">
        <f>COUNTIF('Result Data'!D121:K121,"=U")</f>
        <v>0</v>
      </c>
      <c r="S122" s="10">
        <f>COUNTIF('Result Data'!D121:K121,"=AB")</f>
        <v>0</v>
      </c>
      <c r="T122" s="10">
        <f>COUNTIF('Result Data'!D121:K121,"=WH")</f>
        <v>0</v>
      </c>
      <c r="U122" s="13">
        <v>22</v>
      </c>
      <c r="V122" s="10">
        <f t="shared" si="19"/>
        <v>189</v>
      </c>
      <c r="W122" s="14">
        <f t="shared" si="20"/>
        <v>8.5909090909090917</v>
      </c>
      <c r="X122" s="14">
        <f t="shared" si="24"/>
        <v>0.88507718696397397</v>
      </c>
      <c r="Y122" s="10" t="str">
        <f t="shared" si="21"/>
        <v>PASS</v>
      </c>
      <c r="Z122" s="10">
        <f t="shared" si="25"/>
        <v>30</v>
      </c>
    </row>
    <row r="123" spans="1:26" ht="15.5" x14ac:dyDescent="0.35">
      <c r="A123" s="10">
        <v>125</v>
      </c>
      <c r="B123" s="4">
        <v>3122225002116</v>
      </c>
      <c r="C123" s="1" t="s">
        <v>132</v>
      </c>
      <c r="D123" s="3">
        <f>IF('Result Data'!D122="O",10,IF('Result Data'!D122="A+",9,IF('Result Data'!D122="A",8,IF('Result Data'!D122="B+",7,IF('Result Data'!D122="B",6,IF('Result Data'!D122="RA",0,IF('Result Data'!D122="SA",0,IF('Result Data'!D122="W",0,0))))))))+IF('Result Data'!D122="AB",0,IF('Result Data'!D122="WH",0))</f>
        <v>7</v>
      </c>
      <c r="E123" s="3">
        <f>IF('Result Data'!E122="O",10,IF('Result Data'!E122="A+",9,IF('Result Data'!E122="A",8,IF('Result Data'!E122="B+",7,IF('Result Data'!E122="B",6,IF('Result Data'!E122="RA",0,IF('Result Data'!E122="SA",0,IF('Result Data'!E122="W",0,0))))))))+IF('Result Data'!E122="AB",0,IF('Result Data'!E122="WH",0))</f>
        <v>8</v>
      </c>
      <c r="F123" s="3">
        <f>IF('Result Data'!F122="O",10,IF('Result Data'!F122="A+",9,IF('Result Data'!F122="A",8,IF('Result Data'!F122="B+",7,IF('Result Data'!F122="B",6,IF('Result Data'!F122="RA",0,IF('Result Data'!F122="SA",0,IF('Result Data'!F122="W",0,0))))))))+IF('Result Data'!F122="AB",0,IF('Result Data'!F122="WH",0))</f>
        <v>7</v>
      </c>
      <c r="G123" s="3">
        <f>IF('Result Data'!G122="O",10,IF('Result Data'!G122="A+",9,IF('Result Data'!G122="A",8,IF('Result Data'!G122="B+",7,IF('Result Data'!G122="B",6,IF('Result Data'!G122="RA",0,IF('Result Data'!G122="SA",0,IF('Result Data'!G122="W",0,0))))))))+IF('Result Data'!G122="AB",0,IF('Result Data'!G122="WH",0))</f>
        <v>8</v>
      </c>
      <c r="H123" s="3">
        <f>IF('Result Data'!H122="O",10,IF('Result Data'!H122="A+",9,IF('Result Data'!H122="A",8,IF('Result Data'!H122="B+",7,IF('Result Data'!H122="B",6,IF('Result Data'!H122="RA",0,IF('Result Data'!H122="SA",0,IF('Result Data'!H122="W",0,0))))))))+IF('Result Data'!H122="AB",0,IF('Result Data'!H122="WH",0))</f>
        <v>10</v>
      </c>
      <c r="I123" s="3">
        <f>IF('Result Data'!I122="O",10,IF('Result Data'!I122="A+",9,IF('Result Data'!I122="A",8,IF('Result Data'!I122="B+",7,IF('Result Data'!I122="B",6,IF('Result Data'!I122="RA",0,IF('Result Data'!I122="SA",0,IF('Result Data'!I122="W",0,0))))))))+IF('Result Data'!I122="AB",0,IF('Result Data'!I122="WH",0))</f>
        <v>10</v>
      </c>
      <c r="J123" s="3">
        <f>IF('Result Data'!J122="O",10,IF('Result Data'!J122="A+",9,IF('Result Data'!J122="A",8,IF('Result Data'!J122="B+",7,IF('Result Data'!J122="B",6,IF('Result Data'!J122="RA",0,IF('Result Data'!J122="SA",0,IF('Result Data'!J122="W",0,0))))))))+IF('Result Data'!J122="AB",0,IF('Result Data'!J122="WH",0))</f>
        <v>7</v>
      </c>
      <c r="K123" s="3">
        <f>IF('Result Data'!K122="O",10,IF('Result Data'!K122="A+",9,IF('Result Data'!K122="A",8,IF('Result Data'!K122="B+",7,IF('Result Data'!K122="B",6,IF('Result Data'!K122="RA",0,IF('Result Data'!K122="SA",0,IF('Result Data'!K122="W",0,0))))))))+IF('Result Data'!K122="AB",0,IF('Result Data'!K122="WH",0))</f>
        <v>7</v>
      </c>
      <c r="L123" s="10">
        <f t="shared" si="13"/>
        <v>2</v>
      </c>
      <c r="M123" s="10">
        <f t="shared" si="14"/>
        <v>0</v>
      </c>
      <c r="N123" s="10">
        <f t="shared" si="15"/>
        <v>2</v>
      </c>
      <c r="O123" s="10">
        <f t="shared" si="16"/>
        <v>4</v>
      </c>
      <c r="P123" s="10">
        <f t="shared" si="17"/>
        <v>0</v>
      </c>
      <c r="Q123" s="10">
        <f t="shared" si="18"/>
        <v>0</v>
      </c>
      <c r="R123" s="10">
        <f>COUNTIF('Result Data'!D122:K122,"=U")</f>
        <v>0</v>
      </c>
      <c r="S123" s="10">
        <f>COUNTIF('Result Data'!D122:K122,"=AB")</f>
        <v>0</v>
      </c>
      <c r="T123" s="10">
        <f>COUNTIF('Result Data'!D122:K122,"=WH")</f>
        <v>0</v>
      </c>
      <c r="U123" s="13">
        <v>22</v>
      </c>
      <c r="V123" s="10">
        <f t="shared" si="19"/>
        <v>169</v>
      </c>
      <c r="W123" s="14">
        <f t="shared" si="20"/>
        <v>7.6818181818181817</v>
      </c>
      <c r="X123" s="14">
        <f t="shared" si="24"/>
        <v>-2.4013722126936088E-2</v>
      </c>
      <c r="Y123" s="10" t="str">
        <f t="shared" si="21"/>
        <v>PASS</v>
      </c>
      <c r="Z123" s="10">
        <f t="shared" si="25"/>
        <v>118</v>
      </c>
    </row>
    <row r="124" spans="1:26" ht="15.5" x14ac:dyDescent="0.35">
      <c r="A124" s="10">
        <v>126</v>
      </c>
      <c r="B124" s="4">
        <v>3122225002117</v>
      </c>
      <c r="C124" s="1" t="s">
        <v>133</v>
      </c>
      <c r="D124" s="3">
        <f>IF('Result Data'!D123="O",10,IF('Result Data'!D123="A+",9,IF('Result Data'!D123="A",8,IF('Result Data'!D123="B+",7,IF('Result Data'!D123="B",6,IF('Result Data'!D123="RA",0,IF('Result Data'!D123="SA",0,IF('Result Data'!D123="W",0,0))))))))+IF('Result Data'!D123="AB",0,IF('Result Data'!D123="WH",0))</f>
        <v>0</v>
      </c>
      <c r="E124" s="3">
        <f>IF('Result Data'!E123="O",10,IF('Result Data'!E123="A+",9,IF('Result Data'!E123="A",8,IF('Result Data'!E123="B+",7,IF('Result Data'!E123="B",6,IF('Result Data'!E123="RA",0,IF('Result Data'!E123="SA",0,IF('Result Data'!E123="W",0,0))))))))+IF('Result Data'!E123="AB",0,IF('Result Data'!E123="WH",0))</f>
        <v>8</v>
      </c>
      <c r="F124" s="3">
        <f>IF('Result Data'!F123="O",10,IF('Result Data'!F123="A+",9,IF('Result Data'!F123="A",8,IF('Result Data'!F123="B+",7,IF('Result Data'!F123="B",6,IF('Result Data'!F123="RA",0,IF('Result Data'!F123="SA",0,IF('Result Data'!F123="W",0,0))))))))+IF('Result Data'!F123="AB",0,IF('Result Data'!F123="WH",0))</f>
        <v>0</v>
      </c>
      <c r="G124" s="3">
        <f>IF('Result Data'!G123="O",10,IF('Result Data'!G123="A+",9,IF('Result Data'!G123="A",8,IF('Result Data'!G123="B+",7,IF('Result Data'!G123="B",6,IF('Result Data'!G123="RA",0,IF('Result Data'!G123="SA",0,IF('Result Data'!G123="W",0,0))))))))+IF('Result Data'!G123="AB",0,IF('Result Data'!G123="WH",0))</f>
        <v>0</v>
      </c>
      <c r="H124" s="3">
        <f>IF('Result Data'!H123="O",10,IF('Result Data'!H123="A+",9,IF('Result Data'!H123="A",8,IF('Result Data'!H123="B+",7,IF('Result Data'!H123="B",6,IF('Result Data'!H123="RA",0,IF('Result Data'!H123="SA",0,IF('Result Data'!H123="W",0,0))))))))+IF('Result Data'!H123="AB",0,IF('Result Data'!H123="WH",0))</f>
        <v>9</v>
      </c>
      <c r="I124" s="3">
        <f>IF('Result Data'!I123="O",10,IF('Result Data'!I123="A+",9,IF('Result Data'!I123="A",8,IF('Result Data'!I123="B+",7,IF('Result Data'!I123="B",6,IF('Result Data'!I123="RA",0,IF('Result Data'!I123="SA",0,IF('Result Data'!I123="W",0,0))))))))+IF('Result Data'!I123="AB",0,IF('Result Data'!I123="WH",0))</f>
        <v>10</v>
      </c>
      <c r="J124" s="3">
        <f>IF('Result Data'!J123="O",10,IF('Result Data'!J123="A+",9,IF('Result Data'!J123="A",8,IF('Result Data'!J123="B+",7,IF('Result Data'!J123="B",6,IF('Result Data'!J123="RA",0,IF('Result Data'!J123="SA",0,IF('Result Data'!J123="W",0,0))))))))+IF('Result Data'!J123="AB",0,IF('Result Data'!J123="WH",0))</f>
        <v>7</v>
      </c>
      <c r="K124" s="3">
        <f>IF('Result Data'!K123="O",10,IF('Result Data'!K123="A+",9,IF('Result Data'!K123="A",8,IF('Result Data'!K123="B+",7,IF('Result Data'!K123="B",6,IF('Result Data'!K123="RA",0,IF('Result Data'!K123="SA",0,IF('Result Data'!K123="W",0,0))))))))+IF('Result Data'!K123="AB",0,IF('Result Data'!K123="WH",0))</f>
        <v>0</v>
      </c>
      <c r="L124" s="10">
        <f t="shared" si="13"/>
        <v>1</v>
      </c>
      <c r="M124" s="10">
        <f t="shared" si="14"/>
        <v>1</v>
      </c>
      <c r="N124" s="10">
        <f t="shared" si="15"/>
        <v>1</v>
      </c>
      <c r="O124" s="10">
        <f t="shared" si="16"/>
        <v>1</v>
      </c>
      <c r="P124" s="10">
        <f t="shared" si="17"/>
        <v>0</v>
      </c>
      <c r="Q124" s="10">
        <f t="shared" si="18"/>
        <v>0</v>
      </c>
      <c r="R124" s="10">
        <f>COUNTIF('Result Data'!D123:K123,"=U")</f>
        <v>4</v>
      </c>
      <c r="S124" s="10">
        <f>COUNTIF('Result Data'!D123:K123,"=AB")</f>
        <v>0</v>
      </c>
      <c r="T124" s="10">
        <f>COUNTIF('Result Data'!D123:K123,"=WH")</f>
        <v>0</v>
      </c>
      <c r="U124" s="13">
        <v>22</v>
      </c>
      <c r="V124" s="10">
        <f t="shared" si="19"/>
        <v>80.5</v>
      </c>
      <c r="W124" s="14">
        <f t="shared" si="20"/>
        <v>3.6590909090909092</v>
      </c>
      <c r="X124" s="14">
        <f t="shared" si="24"/>
        <v>-4.0467409948542086</v>
      </c>
      <c r="Y124" s="10" t="str">
        <f t="shared" si="21"/>
        <v>FAIL</v>
      </c>
      <c r="Z124" s="10">
        <f t="shared" si="25"/>
        <v>156</v>
      </c>
    </row>
    <row r="125" spans="1:26" ht="15.5" x14ac:dyDescent="0.35">
      <c r="A125" s="10">
        <v>127</v>
      </c>
      <c r="B125" s="4">
        <v>3122225002118</v>
      </c>
      <c r="C125" s="1" t="s">
        <v>133</v>
      </c>
      <c r="D125" s="3">
        <f>IF('Result Data'!D124="O",10,IF('Result Data'!D124="A+",9,IF('Result Data'!D124="A",8,IF('Result Data'!D124="B+",7,IF('Result Data'!D124="B",6,IF('Result Data'!D124="RA",0,IF('Result Data'!D124="SA",0,IF('Result Data'!D124="W",0,0))))))))+IF('Result Data'!D124="AB",0,IF('Result Data'!D124="WH",0))</f>
        <v>7</v>
      </c>
      <c r="E125" s="3">
        <f>IF('Result Data'!E124="O",10,IF('Result Data'!E124="A+",9,IF('Result Data'!E124="A",8,IF('Result Data'!E124="B+",7,IF('Result Data'!E124="B",6,IF('Result Data'!E124="RA",0,IF('Result Data'!E124="SA",0,IF('Result Data'!E124="W",0,0))))))))+IF('Result Data'!E124="AB",0,IF('Result Data'!E124="WH",0))</f>
        <v>8</v>
      </c>
      <c r="F125" s="3">
        <f>IF('Result Data'!F124="O",10,IF('Result Data'!F124="A+",9,IF('Result Data'!F124="A",8,IF('Result Data'!F124="B+",7,IF('Result Data'!F124="B",6,IF('Result Data'!F124="RA",0,IF('Result Data'!F124="SA",0,IF('Result Data'!F124="W",0,0))))))))+IF('Result Data'!F124="AB",0,IF('Result Data'!F124="WH",0))</f>
        <v>7</v>
      </c>
      <c r="G125" s="3">
        <f>IF('Result Data'!G124="O",10,IF('Result Data'!G124="A+",9,IF('Result Data'!G124="A",8,IF('Result Data'!G124="B+",7,IF('Result Data'!G124="B",6,IF('Result Data'!G124="RA",0,IF('Result Data'!G124="SA",0,IF('Result Data'!G124="W",0,0))))))))+IF('Result Data'!G124="AB",0,IF('Result Data'!G124="WH",0))</f>
        <v>7</v>
      </c>
      <c r="H125" s="3">
        <f>IF('Result Data'!H124="O",10,IF('Result Data'!H124="A+",9,IF('Result Data'!H124="A",8,IF('Result Data'!H124="B+",7,IF('Result Data'!H124="B",6,IF('Result Data'!H124="RA",0,IF('Result Data'!H124="SA",0,IF('Result Data'!H124="W",0,0))))))))+IF('Result Data'!H124="AB",0,IF('Result Data'!H124="WH",0))</f>
        <v>9</v>
      </c>
      <c r="I125" s="3">
        <f>IF('Result Data'!I124="O",10,IF('Result Data'!I124="A+",9,IF('Result Data'!I124="A",8,IF('Result Data'!I124="B+",7,IF('Result Data'!I124="B",6,IF('Result Data'!I124="RA",0,IF('Result Data'!I124="SA",0,IF('Result Data'!I124="W",0,0))))))))+IF('Result Data'!I124="AB",0,IF('Result Data'!I124="WH",0))</f>
        <v>10</v>
      </c>
      <c r="J125" s="3">
        <f>IF('Result Data'!J124="O",10,IF('Result Data'!J124="A+",9,IF('Result Data'!J124="A",8,IF('Result Data'!J124="B+",7,IF('Result Data'!J124="B",6,IF('Result Data'!J124="RA",0,IF('Result Data'!J124="SA",0,IF('Result Data'!J124="W",0,0))))))))+IF('Result Data'!J124="AB",0,IF('Result Data'!J124="WH",0))</f>
        <v>8</v>
      </c>
      <c r="K125" s="3">
        <f>IF('Result Data'!K124="O",10,IF('Result Data'!K124="A+",9,IF('Result Data'!K124="A",8,IF('Result Data'!K124="B+",7,IF('Result Data'!K124="B",6,IF('Result Data'!K124="RA",0,IF('Result Data'!K124="SA",0,IF('Result Data'!K124="W",0,0))))))))+IF('Result Data'!K124="AB",0,IF('Result Data'!K124="WH",0))</f>
        <v>7</v>
      </c>
      <c r="L125" s="10">
        <f t="shared" si="13"/>
        <v>1</v>
      </c>
      <c r="M125" s="10">
        <f t="shared" si="14"/>
        <v>1</v>
      </c>
      <c r="N125" s="10">
        <f t="shared" si="15"/>
        <v>2</v>
      </c>
      <c r="O125" s="10">
        <f t="shared" si="16"/>
        <v>4</v>
      </c>
      <c r="P125" s="10">
        <f t="shared" si="17"/>
        <v>0</v>
      </c>
      <c r="Q125" s="10">
        <f t="shared" si="18"/>
        <v>0</v>
      </c>
      <c r="R125" s="10">
        <f>COUNTIF('Result Data'!D124:K124,"=U")</f>
        <v>0</v>
      </c>
      <c r="S125" s="10">
        <f>COUNTIF('Result Data'!D124:K124,"=AB")</f>
        <v>0</v>
      </c>
      <c r="T125" s="10">
        <f>COUNTIF('Result Data'!D124:K124,"=WH")</f>
        <v>0</v>
      </c>
      <c r="U125" s="13">
        <v>22</v>
      </c>
      <c r="V125" s="10">
        <f t="shared" si="19"/>
        <v>168.5</v>
      </c>
      <c r="W125" s="14">
        <f t="shared" si="20"/>
        <v>7.6590909090909092</v>
      </c>
      <c r="X125" s="14">
        <f t="shared" si="24"/>
        <v>-4.6740994854208573E-2</v>
      </c>
      <c r="Y125" s="10" t="str">
        <f t="shared" si="21"/>
        <v>PASS</v>
      </c>
      <c r="Z125" s="10">
        <f t="shared" si="25"/>
        <v>120</v>
      </c>
    </row>
    <row r="126" spans="1:26" ht="15.5" x14ac:dyDescent="0.35">
      <c r="A126" s="10">
        <v>128</v>
      </c>
      <c r="B126" s="4">
        <v>3122225002119</v>
      </c>
      <c r="C126" s="1" t="s">
        <v>134</v>
      </c>
      <c r="D126" s="3">
        <f>IF('Result Data'!D125="O",10,IF('Result Data'!D125="A+",9,IF('Result Data'!D125="A",8,IF('Result Data'!D125="B+",7,IF('Result Data'!D125="B",6,IF('Result Data'!D125="RA",0,IF('Result Data'!D125="SA",0,IF('Result Data'!D125="W",0,0))))))))+IF('Result Data'!D125="AB",0,IF('Result Data'!D125="WH",0))</f>
        <v>8</v>
      </c>
      <c r="E126" s="3">
        <f>IF('Result Data'!E125="O",10,IF('Result Data'!E125="A+",9,IF('Result Data'!E125="A",8,IF('Result Data'!E125="B+",7,IF('Result Data'!E125="B",6,IF('Result Data'!E125="RA",0,IF('Result Data'!E125="SA",0,IF('Result Data'!E125="W",0,0))))))))+IF('Result Data'!E125="AB",0,IF('Result Data'!E125="WH",0))</f>
        <v>8</v>
      </c>
      <c r="F126" s="3">
        <f>IF('Result Data'!F125="O",10,IF('Result Data'!F125="A+",9,IF('Result Data'!F125="A",8,IF('Result Data'!F125="B+",7,IF('Result Data'!F125="B",6,IF('Result Data'!F125="RA",0,IF('Result Data'!F125="SA",0,IF('Result Data'!F125="W",0,0))))))))+IF('Result Data'!F125="AB",0,IF('Result Data'!F125="WH",0))</f>
        <v>8</v>
      </c>
      <c r="G126" s="3">
        <f>IF('Result Data'!G125="O",10,IF('Result Data'!G125="A+",9,IF('Result Data'!G125="A",8,IF('Result Data'!G125="B+",7,IF('Result Data'!G125="B",6,IF('Result Data'!G125="RA",0,IF('Result Data'!G125="SA",0,IF('Result Data'!G125="W",0,0))))))))+IF('Result Data'!G125="AB",0,IF('Result Data'!G125="WH",0))</f>
        <v>8</v>
      </c>
      <c r="H126" s="3">
        <f>IF('Result Data'!H125="O",10,IF('Result Data'!H125="A+",9,IF('Result Data'!H125="A",8,IF('Result Data'!H125="B+",7,IF('Result Data'!H125="B",6,IF('Result Data'!H125="RA",0,IF('Result Data'!H125="SA",0,IF('Result Data'!H125="W",0,0))))))))+IF('Result Data'!H125="AB",0,IF('Result Data'!H125="WH",0))</f>
        <v>10</v>
      </c>
      <c r="I126" s="3">
        <f>IF('Result Data'!I125="O",10,IF('Result Data'!I125="A+",9,IF('Result Data'!I125="A",8,IF('Result Data'!I125="B+",7,IF('Result Data'!I125="B",6,IF('Result Data'!I125="RA",0,IF('Result Data'!I125="SA",0,IF('Result Data'!I125="W",0,0))))))))+IF('Result Data'!I125="AB",0,IF('Result Data'!I125="WH",0))</f>
        <v>10</v>
      </c>
      <c r="J126" s="3">
        <f>IF('Result Data'!J125="O",10,IF('Result Data'!J125="A+",9,IF('Result Data'!J125="A",8,IF('Result Data'!J125="B+",7,IF('Result Data'!J125="B",6,IF('Result Data'!J125="RA",0,IF('Result Data'!J125="SA",0,IF('Result Data'!J125="W",0,0))))))))+IF('Result Data'!J125="AB",0,IF('Result Data'!J125="WH",0))</f>
        <v>7</v>
      </c>
      <c r="K126" s="3">
        <f>IF('Result Data'!K125="O",10,IF('Result Data'!K125="A+",9,IF('Result Data'!K125="A",8,IF('Result Data'!K125="B+",7,IF('Result Data'!K125="B",6,IF('Result Data'!K125="RA",0,IF('Result Data'!K125="SA",0,IF('Result Data'!K125="W",0,0))))))))+IF('Result Data'!K125="AB",0,IF('Result Data'!K125="WH",0))</f>
        <v>9</v>
      </c>
      <c r="L126" s="10">
        <f t="shared" si="13"/>
        <v>2</v>
      </c>
      <c r="M126" s="10">
        <f t="shared" si="14"/>
        <v>1</v>
      </c>
      <c r="N126" s="10">
        <f t="shared" si="15"/>
        <v>4</v>
      </c>
      <c r="O126" s="10">
        <f t="shared" si="16"/>
        <v>1</v>
      </c>
      <c r="P126" s="10">
        <f t="shared" si="17"/>
        <v>0</v>
      </c>
      <c r="Q126" s="10">
        <f t="shared" si="18"/>
        <v>0</v>
      </c>
      <c r="R126" s="10">
        <f>COUNTIF('Result Data'!D125:K125,"=U")</f>
        <v>0</v>
      </c>
      <c r="S126" s="10">
        <f>COUNTIF('Result Data'!D125:K125,"=AB")</f>
        <v>0</v>
      </c>
      <c r="T126" s="10">
        <f>COUNTIF('Result Data'!D125:K125,"=WH")</f>
        <v>0</v>
      </c>
      <c r="U126" s="13">
        <v>22</v>
      </c>
      <c r="V126" s="10">
        <f t="shared" si="19"/>
        <v>181</v>
      </c>
      <c r="W126" s="14">
        <f t="shared" si="20"/>
        <v>8.2272727272727266</v>
      </c>
      <c r="X126" s="14">
        <f t="shared" si="24"/>
        <v>0.52144082332760888</v>
      </c>
      <c r="Y126" s="10" t="str">
        <f t="shared" si="21"/>
        <v>PASS</v>
      </c>
      <c r="Z126" s="10">
        <f t="shared" si="25"/>
        <v>67</v>
      </c>
    </row>
    <row r="127" spans="1:26" ht="15.5" x14ac:dyDescent="0.35">
      <c r="A127" s="10">
        <v>129</v>
      </c>
      <c r="B127" s="4">
        <v>3122225002120</v>
      </c>
      <c r="C127" s="1" t="s">
        <v>135</v>
      </c>
      <c r="D127" s="3">
        <f>IF('Result Data'!D126="O",10,IF('Result Data'!D126="A+",9,IF('Result Data'!D126="A",8,IF('Result Data'!D126="B+",7,IF('Result Data'!D126="B",6,IF('Result Data'!D126="RA",0,IF('Result Data'!D126="SA",0,IF('Result Data'!D126="W",0,0))))))))+IF('Result Data'!D126="AB",0,IF('Result Data'!D126="WH",0))</f>
        <v>7</v>
      </c>
      <c r="E127" s="3">
        <f>IF('Result Data'!E126="O",10,IF('Result Data'!E126="A+",9,IF('Result Data'!E126="A",8,IF('Result Data'!E126="B+",7,IF('Result Data'!E126="B",6,IF('Result Data'!E126="RA",0,IF('Result Data'!E126="SA",0,IF('Result Data'!E126="W",0,0))))))))+IF('Result Data'!E126="AB",0,IF('Result Data'!E126="WH",0))</f>
        <v>8</v>
      </c>
      <c r="F127" s="3">
        <f>IF('Result Data'!F126="O",10,IF('Result Data'!F126="A+",9,IF('Result Data'!F126="A",8,IF('Result Data'!F126="B+",7,IF('Result Data'!F126="B",6,IF('Result Data'!F126="RA",0,IF('Result Data'!F126="SA",0,IF('Result Data'!F126="W",0,0))))))))+IF('Result Data'!F126="AB",0,IF('Result Data'!F126="WH",0))</f>
        <v>8</v>
      </c>
      <c r="G127" s="3">
        <f>IF('Result Data'!G126="O",10,IF('Result Data'!G126="A+",9,IF('Result Data'!G126="A",8,IF('Result Data'!G126="B+",7,IF('Result Data'!G126="B",6,IF('Result Data'!G126="RA",0,IF('Result Data'!G126="SA",0,IF('Result Data'!G126="W",0,0))))))))+IF('Result Data'!G126="AB",0,IF('Result Data'!G126="WH",0))</f>
        <v>8</v>
      </c>
      <c r="H127" s="3">
        <f>IF('Result Data'!H126="O",10,IF('Result Data'!H126="A+",9,IF('Result Data'!H126="A",8,IF('Result Data'!H126="B+",7,IF('Result Data'!H126="B",6,IF('Result Data'!H126="RA",0,IF('Result Data'!H126="SA",0,IF('Result Data'!H126="W",0,0))))))))+IF('Result Data'!H126="AB",0,IF('Result Data'!H126="WH",0))</f>
        <v>10</v>
      </c>
      <c r="I127" s="3">
        <f>IF('Result Data'!I126="O",10,IF('Result Data'!I126="A+",9,IF('Result Data'!I126="A",8,IF('Result Data'!I126="B+",7,IF('Result Data'!I126="B",6,IF('Result Data'!I126="RA",0,IF('Result Data'!I126="SA",0,IF('Result Data'!I126="W",0,0))))))))+IF('Result Data'!I126="AB",0,IF('Result Data'!I126="WH",0))</f>
        <v>10</v>
      </c>
      <c r="J127" s="3">
        <f>IF('Result Data'!J126="O",10,IF('Result Data'!J126="A+",9,IF('Result Data'!J126="A",8,IF('Result Data'!J126="B+",7,IF('Result Data'!J126="B",6,IF('Result Data'!J126="RA",0,IF('Result Data'!J126="SA",0,IF('Result Data'!J126="W",0,0))))))))+IF('Result Data'!J126="AB",0,IF('Result Data'!J126="WH",0))</f>
        <v>0</v>
      </c>
      <c r="K127" s="3">
        <f>IF('Result Data'!K126="O",10,IF('Result Data'!K126="A+",9,IF('Result Data'!K126="A",8,IF('Result Data'!K126="B+",7,IF('Result Data'!K126="B",6,IF('Result Data'!K126="RA",0,IF('Result Data'!K126="SA",0,IF('Result Data'!K126="W",0,0))))))))+IF('Result Data'!K126="AB",0,IF('Result Data'!K126="WH",0))</f>
        <v>7</v>
      </c>
      <c r="L127" s="10">
        <f t="shared" si="13"/>
        <v>2</v>
      </c>
      <c r="M127" s="10">
        <f t="shared" si="14"/>
        <v>0</v>
      </c>
      <c r="N127" s="10">
        <f t="shared" si="15"/>
        <v>3</v>
      </c>
      <c r="O127" s="10">
        <f t="shared" si="16"/>
        <v>2</v>
      </c>
      <c r="P127" s="10">
        <f t="shared" si="17"/>
        <v>0</v>
      </c>
      <c r="Q127" s="10">
        <f t="shared" si="18"/>
        <v>0</v>
      </c>
      <c r="R127" s="10">
        <f>COUNTIF('Result Data'!D126:K126,"=U")</f>
        <v>1</v>
      </c>
      <c r="S127" s="10">
        <f>COUNTIF('Result Data'!D126:K126,"=AB")</f>
        <v>0</v>
      </c>
      <c r="T127" s="10">
        <f>COUNTIF('Result Data'!D126:K126,"=WH")</f>
        <v>0</v>
      </c>
      <c r="U127" s="13">
        <v>22</v>
      </c>
      <c r="V127" s="10">
        <f t="shared" si="19"/>
        <v>144</v>
      </c>
      <c r="W127" s="14">
        <f t="shared" si="20"/>
        <v>6.5454545454545459</v>
      </c>
      <c r="X127" s="14">
        <f t="shared" si="24"/>
        <v>-1.1603773584905719</v>
      </c>
      <c r="Y127" s="10" t="str">
        <f t="shared" si="21"/>
        <v>FAIL</v>
      </c>
      <c r="Z127" s="10">
        <f t="shared" si="25"/>
        <v>133</v>
      </c>
    </row>
    <row r="128" spans="1:26" ht="15.5" x14ac:dyDescent="0.35">
      <c r="A128" s="10">
        <v>130</v>
      </c>
      <c r="B128" s="4">
        <v>3122225002121</v>
      </c>
      <c r="C128" s="1" t="s">
        <v>136</v>
      </c>
      <c r="D128" s="3">
        <f>IF('Result Data'!D127="O",10,IF('Result Data'!D127="A+",9,IF('Result Data'!D127="A",8,IF('Result Data'!D127="B+",7,IF('Result Data'!D127="B",6,IF('Result Data'!D127="RA",0,IF('Result Data'!D127="SA",0,IF('Result Data'!D127="W",0,0))))))))+IF('Result Data'!D127="AB",0,IF('Result Data'!D127="WH",0))</f>
        <v>0</v>
      </c>
      <c r="E128" s="3">
        <f>IF('Result Data'!E127="O",10,IF('Result Data'!E127="A+",9,IF('Result Data'!E127="A",8,IF('Result Data'!E127="B+",7,IF('Result Data'!E127="B",6,IF('Result Data'!E127="RA",0,IF('Result Data'!E127="SA",0,IF('Result Data'!E127="W",0,0))))))))+IF('Result Data'!E127="AB",0,IF('Result Data'!E127="WH",0))</f>
        <v>6</v>
      </c>
      <c r="F128" s="3">
        <f>IF('Result Data'!F127="O",10,IF('Result Data'!F127="A+",9,IF('Result Data'!F127="A",8,IF('Result Data'!F127="B+",7,IF('Result Data'!F127="B",6,IF('Result Data'!F127="RA",0,IF('Result Data'!F127="SA",0,IF('Result Data'!F127="W",0,0))))))))+IF('Result Data'!F127="AB",0,IF('Result Data'!F127="WH",0))</f>
        <v>7</v>
      </c>
      <c r="G128" s="3">
        <f>IF('Result Data'!G127="O",10,IF('Result Data'!G127="A+",9,IF('Result Data'!G127="A",8,IF('Result Data'!G127="B+",7,IF('Result Data'!G127="B",6,IF('Result Data'!G127="RA",0,IF('Result Data'!G127="SA",0,IF('Result Data'!G127="W",0,0))))))))+IF('Result Data'!G127="AB",0,IF('Result Data'!G127="WH",0))</f>
        <v>6</v>
      </c>
      <c r="H128" s="3">
        <f>IF('Result Data'!H127="O",10,IF('Result Data'!H127="A+",9,IF('Result Data'!H127="A",8,IF('Result Data'!H127="B+",7,IF('Result Data'!H127="B",6,IF('Result Data'!H127="RA",0,IF('Result Data'!H127="SA",0,IF('Result Data'!H127="W",0,0))))))))+IF('Result Data'!H127="AB",0,IF('Result Data'!H127="WH",0))</f>
        <v>8</v>
      </c>
      <c r="I128" s="3">
        <f>IF('Result Data'!I127="O",10,IF('Result Data'!I127="A+",9,IF('Result Data'!I127="A",8,IF('Result Data'!I127="B+",7,IF('Result Data'!I127="B",6,IF('Result Data'!I127="RA",0,IF('Result Data'!I127="SA",0,IF('Result Data'!I127="W",0,0))))))))+IF('Result Data'!I127="AB",0,IF('Result Data'!I127="WH",0))</f>
        <v>10</v>
      </c>
      <c r="J128" s="3">
        <f>IF('Result Data'!J127="O",10,IF('Result Data'!J127="A+",9,IF('Result Data'!J127="A",8,IF('Result Data'!J127="B+",7,IF('Result Data'!J127="B",6,IF('Result Data'!J127="RA",0,IF('Result Data'!J127="SA",0,IF('Result Data'!J127="W",0,0))))))))+IF('Result Data'!J127="AB",0,IF('Result Data'!J127="WH",0))</f>
        <v>0</v>
      </c>
      <c r="K128" s="3">
        <f>IF('Result Data'!K127="O",10,IF('Result Data'!K127="A+",9,IF('Result Data'!K127="A",8,IF('Result Data'!K127="B+",7,IF('Result Data'!K127="B",6,IF('Result Data'!K127="RA",0,IF('Result Data'!K127="SA",0,IF('Result Data'!K127="W",0,0))))))))+IF('Result Data'!K127="AB",0,IF('Result Data'!K127="WH",0))</f>
        <v>6</v>
      </c>
      <c r="L128" s="10">
        <f t="shared" ref="L128:L166" si="26">COUNTIF(D128:K128,"=10")</f>
        <v>1</v>
      </c>
      <c r="M128" s="10">
        <f t="shared" ref="M128:M166" si="27">COUNTIF(D128:K128,"=9")</f>
        <v>0</v>
      </c>
      <c r="N128" s="10">
        <f t="shared" ref="N128:N166" si="28">COUNTIF(D128:K128,"=8")</f>
        <v>1</v>
      </c>
      <c r="O128" s="10">
        <f t="shared" ref="O128:O166" si="29">COUNTIF(D128:K128,"=7")</f>
        <v>1</v>
      </c>
      <c r="P128" s="10">
        <f t="shared" ref="P128:P166" si="30">COUNTIF(D128:K128,"=6")</f>
        <v>3</v>
      </c>
      <c r="Q128" s="10">
        <f t="shared" ref="Q128:Q166" si="31">COUNTIF(D128:K128,"=5")</f>
        <v>0</v>
      </c>
      <c r="R128" s="10">
        <f>COUNTIF('Result Data'!D127:K127,"=U")</f>
        <v>2</v>
      </c>
      <c r="S128" s="10">
        <f>COUNTIF('Result Data'!D127:K127,"=AB")</f>
        <v>0</v>
      </c>
      <c r="T128" s="10">
        <f>COUNTIF('Result Data'!D127:K127,"=WH")</f>
        <v>0</v>
      </c>
      <c r="U128" s="13">
        <v>22</v>
      </c>
      <c r="V128" s="10">
        <f t="shared" ref="V128:V166" si="32">D128*$D$7+$E$7*E128+$F$7*F128+$G$7*G128+$H$7*H128+$I$7*I128+$J$7*J128+$K$7*K128</f>
        <v>102</v>
      </c>
      <c r="W128" s="14">
        <f t="shared" ref="W128:W166" si="33">V128/U128</f>
        <v>4.6363636363636367</v>
      </c>
      <c r="X128" s="14">
        <f t="shared" si="24"/>
        <v>-3.0694682675814811</v>
      </c>
      <c r="Y128" s="10" t="str">
        <f t="shared" ref="Y128:Y166" si="34">IF(SUM(R128:T128)=0,"PASS","FAIL")</f>
        <v>FAIL</v>
      </c>
      <c r="Z128" s="10">
        <f t="shared" si="25"/>
        <v>152</v>
      </c>
    </row>
    <row r="129" spans="1:26" ht="15.5" x14ac:dyDescent="0.35">
      <c r="A129" s="10">
        <v>131</v>
      </c>
      <c r="B129" s="4">
        <v>3122225002122</v>
      </c>
      <c r="C129" s="1" t="s">
        <v>137</v>
      </c>
      <c r="D129" s="3">
        <f>IF('Result Data'!D128="O",10,IF('Result Data'!D128="A+",9,IF('Result Data'!D128="A",8,IF('Result Data'!D128="B+",7,IF('Result Data'!D128="B",6,IF('Result Data'!D128="RA",0,IF('Result Data'!D128="SA",0,IF('Result Data'!D128="W",0,0))))))))+IF('Result Data'!D128="AB",0,IF('Result Data'!D128="WH",0))</f>
        <v>7</v>
      </c>
      <c r="E129" s="3">
        <f>IF('Result Data'!E128="O",10,IF('Result Data'!E128="A+",9,IF('Result Data'!E128="A",8,IF('Result Data'!E128="B+",7,IF('Result Data'!E128="B",6,IF('Result Data'!E128="RA",0,IF('Result Data'!E128="SA",0,IF('Result Data'!E128="W",0,0))))))))+IF('Result Data'!E128="AB",0,IF('Result Data'!E128="WH",0))</f>
        <v>8</v>
      </c>
      <c r="F129" s="3">
        <f>IF('Result Data'!F128="O",10,IF('Result Data'!F128="A+",9,IF('Result Data'!F128="A",8,IF('Result Data'!F128="B+",7,IF('Result Data'!F128="B",6,IF('Result Data'!F128="RA",0,IF('Result Data'!F128="SA",0,IF('Result Data'!F128="W",0,0))))))))+IF('Result Data'!F128="AB",0,IF('Result Data'!F128="WH",0))</f>
        <v>9</v>
      </c>
      <c r="G129" s="3">
        <f>IF('Result Data'!G128="O",10,IF('Result Data'!G128="A+",9,IF('Result Data'!G128="A",8,IF('Result Data'!G128="B+",7,IF('Result Data'!G128="B",6,IF('Result Data'!G128="RA",0,IF('Result Data'!G128="SA",0,IF('Result Data'!G128="W",0,0))))))))+IF('Result Data'!G128="AB",0,IF('Result Data'!G128="WH",0))</f>
        <v>9</v>
      </c>
      <c r="H129" s="3">
        <f>IF('Result Data'!H128="O",10,IF('Result Data'!H128="A+",9,IF('Result Data'!H128="A",8,IF('Result Data'!H128="B+",7,IF('Result Data'!H128="B",6,IF('Result Data'!H128="RA",0,IF('Result Data'!H128="SA",0,IF('Result Data'!H128="W",0,0))))))))+IF('Result Data'!H128="AB",0,IF('Result Data'!H128="WH",0))</f>
        <v>10</v>
      </c>
      <c r="I129" s="3">
        <f>IF('Result Data'!I128="O",10,IF('Result Data'!I128="A+",9,IF('Result Data'!I128="A",8,IF('Result Data'!I128="B+",7,IF('Result Data'!I128="B",6,IF('Result Data'!I128="RA",0,IF('Result Data'!I128="SA",0,IF('Result Data'!I128="W",0,0))))))))+IF('Result Data'!I128="AB",0,IF('Result Data'!I128="WH",0))</f>
        <v>10</v>
      </c>
      <c r="J129" s="3">
        <f>IF('Result Data'!J128="O",10,IF('Result Data'!J128="A+",9,IF('Result Data'!J128="A",8,IF('Result Data'!J128="B+",7,IF('Result Data'!J128="B",6,IF('Result Data'!J128="RA",0,IF('Result Data'!J128="SA",0,IF('Result Data'!J128="W",0,0))))))))+IF('Result Data'!J128="AB",0,IF('Result Data'!J128="WH",0))</f>
        <v>8</v>
      </c>
      <c r="K129" s="3">
        <f>IF('Result Data'!K128="O",10,IF('Result Data'!K128="A+",9,IF('Result Data'!K128="A",8,IF('Result Data'!K128="B+",7,IF('Result Data'!K128="B",6,IF('Result Data'!K128="RA",0,IF('Result Data'!K128="SA",0,IF('Result Data'!K128="W",0,0))))))))+IF('Result Data'!K128="AB",0,IF('Result Data'!K128="WH",0))</f>
        <v>9</v>
      </c>
      <c r="L129" s="10">
        <f t="shared" si="26"/>
        <v>2</v>
      </c>
      <c r="M129" s="10">
        <f t="shared" si="27"/>
        <v>3</v>
      </c>
      <c r="N129" s="10">
        <f t="shared" si="28"/>
        <v>2</v>
      </c>
      <c r="O129" s="10">
        <f t="shared" si="29"/>
        <v>1</v>
      </c>
      <c r="P129" s="10">
        <f t="shared" si="30"/>
        <v>0</v>
      </c>
      <c r="Q129" s="10">
        <f t="shared" si="31"/>
        <v>0</v>
      </c>
      <c r="R129" s="10">
        <f>COUNTIF('Result Data'!D128:K128,"=U")</f>
        <v>0</v>
      </c>
      <c r="S129" s="10">
        <f>COUNTIF('Result Data'!D128:K128,"=AB")</f>
        <v>0</v>
      </c>
      <c r="T129" s="10">
        <f>COUNTIF('Result Data'!D128:K128,"=WH")</f>
        <v>0</v>
      </c>
      <c r="U129" s="13">
        <v>22</v>
      </c>
      <c r="V129" s="10">
        <f t="shared" si="32"/>
        <v>188</v>
      </c>
      <c r="W129" s="14">
        <f t="shared" si="33"/>
        <v>8.545454545454545</v>
      </c>
      <c r="X129" s="14">
        <f t="shared" si="24"/>
        <v>0.83962264150942723</v>
      </c>
      <c r="Y129" s="10" t="str">
        <f t="shared" si="34"/>
        <v>PASS</v>
      </c>
      <c r="Z129" s="10">
        <f t="shared" si="25"/>
        <v>35</v>
      </c>
    </row>
    <row r="130" spans="1:26" ht="15.5" x14ac:dyDescent="0.35">
      <c r="A130" s="10">
        <v>132</v>
      </c>
      <c r="B130" s="4">
        <v>3122225002123</v>
      </c>
      <c r="C130" s="1" t="s">
        <v>138</v>
      </c>
      <c r="D130" s="3">
        <f>IF('Result Data'!D129="O",10,IF('Result Data'!D129="A+",9,IF('Result Data'!D129="A",8,IF('Result Data'!D129="B+",7,IF('Result Data'!D129="B",6,IF('Result Data'!D129="RA",0,IF('Result Data'!D129="SA",0,IF('Result Data'!D129="W",0,0))))))))+IF('Result Data'!D129="AB",0,IF('Result Data'!D129="WH",0))</f>
        <v>8</v>
      </c>
      <c r="E130" s="3">
        <f>IF('Result Data'!E129="O",10,IF('Result Data'!E129="A+",9,IF('Result Data'!E129="A",8,IF('Result Data'!E129="B+",7,IF('Result Data'!E129="B",6,IF('Result Data'!E129="RA",0,IF('Result Data'!E129="SA",0,IF('Result Data'!E129="W",0,0))))))))+IF('Result Data'!E129="AB",0,IF('Result Data'!E129="WH",0))</f>
        <v>8</v>
      </c>
      <c r="F130" s="3">
        <f>IF('Result Data'!F129="O",10,IF('Result Data'!F129="A+",9,IF('Result Data'!F129="A",8,IF('Result Data'!F129="B+",7,IF('Result Data'!F129="B",6,IF('Result Data'!F129="RA",0,IF('Result Data'!F129="SA",0,IF('Result Data'!F129="W",0,0))))))))+IF('Result Data'!F129="AB",0,IF('Result Data'!F129="WH",0))</f>
        <v>7</v>
      </c>
      <c r="G130" s="3">
        <f>IF('Result Data'!G129="O",10,IF('Result Data'!G129="A+",9,IF('Result Data'!G129="A",8,IF('Result Data'!G129="B+",7,IF('Result Data'!G129="B",6,IF('Result Data'!G129="RA",0,IF('Result Data'!G129="SA",0,IF('Result Data'!G129="W",0,0))))))))+IF('Result Data'!G129="AB",0,IF('Result Data'!G129="WH",0))</f>
        <v>8</v>
      </c>
      <c r="H130" s="3">
        <f>IF('Result Data'!H129="O",10,IF('Result Data'!H129="A+",9,IF('Result Data'!H129="A",8,IF('Result Data'!H129="B+",7,IF('Result Data'!H129="B",6,IF('Result Data'!H129="RA",0,IF('Result Data'!H129="SA",0,IF('Result Data'!H129="W",0,0))))))))+IF('Result Data'!H129="AB",0,IF('Result Data'!H129="WH",0))</f>
        <v>10</v>
      </c>
      <c r="I130" s="3">
        <f>IF('Result Data'!I129="O",10,IF('Result Data'!I129="A+",9,IF('Result Data'!I129="A",8,IF('Result Data'!I129="B+",7,IF('Result Data'!I129="B",6,IF('Result Data'!I129="RA",0,IF('Result Data'!I129="SA",0,IF('Result Data'!I129="W",0,0))))))))+IF('Result Data'!I129="AB",0,IF('Result Data'!I129="WH",0))</f>
        <v>10</v>
      </c>
      <c r="J130" s="3">
        <f>IF('Result Data'!J129="O",10,IF('Result Data'!J129="A+",9,IF('Result Data'!J129="A",8,IF('Result Data'!J129="B+",7,IF('Result Data'!J129="B",6,IF('Result Data'!J129="RA",0,IF('Result Data'!J129="SA",0,IF('Result Data'!J129="W",0,0))))))))+IF('Result Data'!J129="AB",0,IF('Result Data'!J129="WH",0))</f>
        <v>8</v>
      </c>
      <c r="K130" s="3">
        <f>IF('Result Data'!K129="O",10,IF('Result Data'!K129="A+",9,IF('Result Data'!K129="A",8,IF('Result Data'!K129="B+",7,IF('Result Data'!K129="B",6,IF('Result Data'!K129="RA",0,IF('Result Data'!K129="SA",0,IF('Result Data'!K129="W",0,0))))))))+IF('Result Data'!K129="AB",0,IF('Result Data'!K129="WH",0))</f>
        <v>8</v>
      </c>
      <c r="L130" s="10">
        <f t="shared" si="26"/>
        <v>2</v>
      </c>
      <c r="M130" s="10">
        <f t="shared" si="27"/>
        <v>0</v>
      </c>
      <c r="N130" s="10">
        <f t="shared" si="28"/>
        <v>5</v>
      </c>
      <c r="O130" s="10">
        <f t="shared" si="29"/>
        <v>1</v>
      </c>
      <c r="P130" s="10">
        <f t="shared" si="30"/>
        <v>0</v>
      </c>
      <c r="Q130" s="10">
        <f t="shared" si="31"/>
        <v>0</v>
      </c>
      <c r="R130" s="10">
        <f>COUNTIF('Result Data'!D129:K129,"=U")</f>
        <v>0</v>
      </c>
      <c r="S130" s="10">
        <f>COUNTIF('Result Data'!D129:K129,"=AB")</f>
        <v>0</v>
      </c>
      <c r="T130" s="10">
        <f>COUNTIF('Result Data'!D129:K129,"=WH")</f>
        <v>0</v>
      </c>
      <c r="U130" s="13">
        <v>22</v>
      </c>
      <c r="V130" s="10">
        <f t="shared" si="32"/>
        <v>179</v>
      </c>
      <c r="W130" s="14">
        <f t="shared" si="33"/>
        <v>8.1363636363636367</v>
      </c>
      <c r="X130" s="14">
        <f t="shared" si="24"/>
        <v>0.43053173241851894</v>
      </c>
      <c r="Y130" s="10" t="str">
        <f t="shared" si="34"/>
        <v>PASS</v>
      </c>
      <c r="Z130" s="10">
        <f t="shared" si="25"/>
        <v>80</v>
      </c>
    </row>
    <row r="131" spans="1:26" ht="15.5" x14ac:dyDescent="0.35">
      <c r="A131" s="10">
        <v>133</v>
      </c>
      <c r="B131" s="4">
        <v>3122225002124</v>
      </c>
      <c r="C131" s="1" t="s">
        <v>139</v>
      </c>
      <c r="D131" s="3">
        <f>IF('Result Data'!D130="O",10,IF('Result Data'!D130="A+",9,IF('Result Data'!D130="A",8,IF('Result Data'!D130="B+",7,IF('Result Data'!D130="B",6,IF('Result Data'!D130="RA",0,IF('Result Data'!D130="SA",0,IF('Result Data'!D130="W",0,0))))))))+IF('Result Data'!D130="AB",0,IF('Result Data'!D130="WH",0))</f>
        <v>9</v>
      </c>
      <c r="E131" s="3">
        <f>IF('Result Data'!E130="O",10,IF('Result Data'!E130="A+",9,IF('Result Data'!E130="A",8,IF('Result Data'!E130="B+",7,IF('Result Data'!E130="B",6,IF('Result Data'!E130="RA",0,IF('Result Data'!E130="SA",0,IF('Result Data'!E130="W",0,0))))))))+IF('Result Data'!E130="AB",0,IF('Result Data'!E130="WH",0))</f>
        <v>8</v>
      </c>
      <c r="F131" s="3">
        <f>IF('Result Data'!F130="O",10,IF('Result Data'!F130="A+",9,IF('Result Data'!F130="A",8,IF('Result Data'!F130="B+",7,IF('Result Data'!F130="B",6,IF('Result Data'!F130="RA",0,IF('Result Data'!F130="SA",0,IF('Result Data'!F130="W",0,0))))))))+IF('Result Data'!F130="AB",0,IF('Result Data'!F130="WH",0))</f>
        <v>9</v>
      </c>
      <c r="G131" s="3">
        <f>IF('Result Data'!G130="O",10,IF('Result Data'!G130="A+",9,IF('Result Data'!G130="A",8,IF('Result Data'!G130="B+",7,IF('Result Data'!G130="B",6,IF('Result Data'!G130="RA",0,IF('Result Data'!G130="SA",0,IF('Result Data'!G130="W",0,0))))))))+IF('Result Data'!G130="AB",0,IF('Result Data'!G130="WH",0))</f>
        <v>9</v>
      </c>
      <c r="H131" s="3">
        <f>IF('Result Data'!H130="O",10,IF('Result Data'!H130="A+",9,IF('Result Data'!H130="A",8,IF('Result Data'!H130="B+",7,IF('Result Data'!H130="B",6,IF('Result Data'!H130="RA",0,IF('Result Data'!H130="SA",0,IF('Result Data'!H130="W",0,0))))))))+IF('Result Data'!H130="AB",0,IF('Result Data'!H130="WH",0))</f>
        <v>10</v>
      </c>
      <c r="I131" s="3">
        <f>IF('Result Data'!I130="O",10,IF('Result Data'!I130="A+",9,IF('Result Data'!I130="A",8,IF('Result Data'!I130="B+",7,IF('Result Data'!I130="B",6,IF('Result Data'!I130="RA",0,IF('Result Data'!I130="SA",0,IF('Result Data'!I130="W",0,0))))))))+IF('Result Data'!I130="AB",0,IF('Result Data'!I130="WH",0))</f>
        <v>10</v>
      </c>
      <c r="J131" s="3">
        <f>IF('Result Data'!J130="O",10,IF('Result Data'!J130="A+",9,IF('Result Data'!J130="A",8,IF('Result Data'!J130="B+",7,IF('Result Data'!J130="B",6,IF('Result Data'!J130="RA",0,IF('Result Data'!J130="SA",0,IF('Result Data'!J130="W",0,0))))))))+IF('Result Data'!J130="AB",0,IF('Result Data'!J130="WH",0))</f>
        <v>8</v>
      </c>
      <c r="K131" s="3">
        <f>IF('Result Data'!K130="O",10,IF('Result Data'!K130="A+",9,IF('Result Data'!K130="A",8,IF('Result Data'!K130="B+",7,IF('Result Data'!K130="B",6,IF('Result Data'!K130="RA",0,IF('Result Data'!K130="SA",0,IF('Result Data'!K130="W",0,0))))))))+IF('Result Data'!K130="AB",0,IF('Result Data'!K130="WH",0))</f>
        <v>9</v>
      </c>
      <c r="L131" s="10">
        <f t="shared" si="26"/>
        <v>2</v>
      </c>
      <c r="M131" s="10">
        <f t="shared" si="27"/>
        <v>4</v>
      </c>
      <c r="N131" s="10">
        <f t="shared" si="28"/>
        <v>2</v>
      </c>
      <c r="O131" s="10">
        <f t="shared" si="29"/>
        <v>0</v>
      </c>
      <c r="P131" s="10">
        <f t="shared" si="30"/>
        <v>0</v>
      </c>
      <c r="Q131" s="10">
        <f t="shared" si="31"/>
        <v>0</v>
      </c>
      <c r="R131" s="10">
        <f>COUNTIF('Result Data'!D130:K130,"=U")</f>
        <v>0</v>
      </c>
      <c r="S131" s="10">
        <f>COUNTIF('Result Data'!D130:K130,"=AB")</f>
        <v>0</v>
      </c>
      <c r="T131" s="10">
        <f>COUNTIF('Result Data'!D130:K130,"=WH")</f>
        <v>0</v>
      </c>
      <c r="U131" s="13">
        <v>22</v>
      </c>
      <c r="V131" s="10">
        <f t="shared" si="32"/>
        <v>194</v>
      </c>
      <c r="W131" s="14">
        <f t="shared" si="33"/>
        <v>8.8181818181818183</v>
      </c>
      <c r="X131" s="14">
        <f t="shared" si="24"/>
        <v>1.1123499142367006</v>
      </c>
      <c r="Y131" s="10" t="str">
        <f t="shared" si="34"/>
        <v>PASS</v>
      </c>
      <c r="Z131" s="10">
        <f t="shared" si="25"/>
        <v>17</v>
      </c>
    </row>
    <row r="132" spans="1:26" ht="15.5" x14ac:dyDescent="0.35">
      <c r="A132" s="10">
        <v>134</v>
      </c>
      <c r="B132" s="4">
        <v>3122225002125</v>
      </c>
      <c r="C132" s="1" t="s">
        <v>140</v>
      </c>
      <c r="D132" s="3">
        <f>IF('Result Data'!D131="O",10,IF('Result Data'!D131="A+",9,IF('Result Data'!D131="A",8,IF('Result Data'!D131="B+",7,IF('Result Data'!D131="B",6,IF('Result Data'!D131="RA",0,IF('Result Data'!D131="SA",0,IF('Result Data'!D131="W",0,0))))))))+IF('Result Data'!D131="AB",0,IF('Result Data'!D131="WH",0))</f>
        <v>8</v>
      </c>
      <c r="E132" s="3">
        <f>IF('Result Data'!E131="O",10,IF('Result Data'!E131="A+",9,IF('Result Data'!E131="A",8,IF('Result Data'!E131="B+",7,IF('Result Data'!E131="B",6,IF('Result Data'!E131="RA",0,IF('Result Data'!E131="SA",0,IF('Result Data'!E131="W",0,0))))))))+IF('Result Data'!E131="AB",0,IF('Result Data'!E131="WH",0))</f>
        <v>8</v>
      </c>
      <c r="F132" s="3">
        <f>IF('Result Data'!F131="O",10,IF('Result Data'!F131="A+",9,IF('Result Data'!F131="A",8,IF('Result Data'!F131="B+",7,IF('Result Data'!F131="B",6,IF('Result Data'!F131="RA",0,IF('Result Data'!F131="SA",0,IF('Result Data'!F131="W",0,0))))))))+IF('Result Data'!F131="AB",0,IF('Result Data'!F131="WH",0))</f>
        <v>8</v>
      </c>
      <c r="G132" s="3">
        <f>IF('Result Data'!G131="O",10,IF('Result Data'!G131="A+",9,IF('Result Data'!G131="A",8,IF('Result Data'!G131="B+",7,IF('Result Data'!G131="B",6,IF('Result Data'!G131="RA",0,IF('Result Data'!G131="SA",0,IF('Result Data'!G131="W",0,0))))))))+IF('Result Data'!G131="AB",0,IF('Result Data'!G131="WH",0))</f>
        <v>7</v>
      </c>
      <c r="H132" s="3">
        <f>IF('Result Data'!H131="O",10,IF('Result Data'!H131="A+",9,IF('Result Data'!H131="A",8,IF('Result Data'!H131="B+",7,IF('Result Data'!H131="B",6,IF('Result Data'!H131="RA",0,IF('Result Data'!H131="SA",0,IF('Result Data'!H131="W",0,0))))))))+IF('Result Data'!H131="AB",0,IF('Result Data'!H131="WH",0))</f>
        <v>10</v>
      </c>
      <c r="I132" s="3">
        <f>IF('Result Data'!I131="O",10,IF('Result Data'!I131="A+",9,IF('Result Data'!I131="A",8,IF('Result Data'!I131="B+",7,IF('Result Data'!I131="B",6,IF('Result Data'!I131="RA",0,IF('Result Data'!I131="SA",0,IF('Result Data'!I131="W",0,0))))))))+IF('Result Data'!I131="AB",0,IF('Result Data'!I131="WH",0))</f>
        <v>10</v>
      </c>
      <c r="J132" s="3">
        <f>IF('Result Data'!J131="O",10,IF('Result Data'!J131="A+",9,IF('Result Data'!J131="A",8,IF('Result Data'!J131="B+",7,IF('Result Data'!J131="B",6,IF('Result Data'!J131="RA",0,IF('Result Data'!J131="SA",0,IF('Result Data'!J131="W",0,0))))))))+IF('Result Data'!J131="AB",0,IF('Result Data'!J131="WH",0))</f>
        <v>8</v>
      </c>
      <c r="K132" s="3">
        <f>IF('Result Data'!K131="O",10,IF('Result Data'!K131="A+",9,IF('Result Data'!K131="A",8,IF('Result Data'!K131="B+",7,IF('Result Data'!K131="B",6,IF('Result Data'!K131="RA",0,IF('Result Data'!K131="SA",0,IF('Result Data'!K131="W",0,0))))))))+IF('Result Data'!K131="AB",0,IF('Result Data'!K131="WH",0))</f>
        <v>7</v>
      </c>
      <c r="L132" s="10">
        <f t="shared" si="26"/>
        <v>2</v>
      </c>
      <c r="M132" s="10">
        <f t="shared" si="27"/>
        <v>0</v>
      </c>
      <c r="N132" s="10">
        <f t="shared" si="28"/>
        <v>4</v>
      </c>
      <c r="O132" s="10">
        <f t="shared" si="29"/>
        <v>2</v>
      </c>
      <c r="P132" s="10">
        <f t="shared" si="30"/>
        <v>0</v>
      </c>
      <c r="Q132" s="10">
        <f t="shared" si="31"/>
        <v>0</v>
      </c>
      <c r="R132" s="10">
        <f>COUNTIF('Result Data'!D131:K131,"=U")</f>
        <v>0</v>
      </c>
      <c r="S132" s="10">
        <f>COUNTIF('Result Data'!D131:K131,"=AB")</f>
        <v>0</v>
      </c>
      <c r="T132" s="10">
        <f>COUNTIF('Result Data'!D131:K131,"=WH")</f>
        <v>0</v>
      </c>
      <c r="U132" s="13">
        <v>22</v>
      </c>
      <c r="V132" s="10">
        <f t="shared" si="32"/>
        <v>176</v>
      </c>
      <c r="W132" s="14">
        <f t="shared" si="33"/>
        <v>8</v>
      </c>
      <c r="X132" s="14">
        <f t="shared" si="24"/>
        <v>0.29416809605488226</v>
      </c>
      <c r="Y132" s="10" t="str">
        <f t="shared" si="34"/>
        <v>PASS</v>
      </c>
      <c r="Z132" s="10">
        <f t="shared" si="25"/>
        <v>94</v>
      </c>
    </row>
    <row r="133" spans="1:26" ht="15.5" x14ac:dyDescent="0.35">
      <c r="A133" s="10">
        <v>135</v>
      </c>
      <c r="B133" s="4">
        <v>3122225002126</v>
      </c>
      <c r="C133" s="1" t="s">
        <v>141</v>
      </c>
      <c r="D133" s="3">
        <f>IF('Result Data'!D132="O",10,IF('Result Data'!D132="A+",9,IF('Result Data'!D132="A",8,IF('Result Data'!D132="B+",7,IF('Result Data'!D132="B",6,IF('Result Data'!D132="RA",0,IF('Result Data'!D132="SA",0,IF('Result Data'!D132="W",0,0))))))))+IF('Result Data'!D132="AB",0,IF('Result Data'!D132="WH",0))</f>
        <v>8</v>
      </c>
      <c r="E133" s="3">
        <f>IF('Result Data'!E132="O",10,IF('Result Data'!E132="A+",9,IF('Result Data'!E132="A",8,IF('Result Data'!E132="B+",7,IF('Result Data'!E132="B",6,IF('Result Data'!E132="RA",0,IF('Result Data'!E132="SA",0,IF('Result Data'!E132="W",0,0))))))))+IF('Result Data'!E132="AB",0,IF('Result Data'!E132="WH",0))</f>
        <v>8</v>
      </c>
      <c r="F133" s="3">
        <f>IF('Result Data'!F132="O",10,IF('Result Data'!F132="A+",9,IF('Result Data'!F132="A",8,IF('Result Data'!F132="B+",7,IF('Result Data'!F132="B",6,IF('Result Data'!F132="RA",0,IF('Result Data'!F132="SA",0,IF('Result Data'!F132="W",0,0))))))))+IF('Result Data'!F132="AB",0,IF('Result Data'!F132="WH",0))</f>
        <v>8</v>
      </c>
      <c r="G133" s="3">
        <f>IF('Result Data'!G132="O",10,IF('Result Data'!G132="A+",9,IF('Result Data'!G132="A",8,IF('Result Data'!G132="B+",7,IF('Result Data'!G132="B",6,IF('Result Data'!G132="RA",0,IF('Result Data'!G132="SA",0,IF('Result Data'!G132="W",0,0))))))))+IF('Result Data'!G132="AB",0,IF('Result Data'!G132="WH",0))</f>
        <v>8</v>
      </c>
      <c r="H133" s="3">
        <f>IF('Result Data'!H132="O",10,IF('Result Data'!H132="A+",9,IF('Result Data'!H132="A",8,IF('Result Data'!H132="B+",7,IF('Result Data'!H132="B",6,IF('Result Data'!H132="RA",0,IF('Result Data'!H132="SA",0,IF('Result Data'!H132="W",0,0))))))))+IF('Result Data'!H132="AB",0,IF('Result Data'!H132="WH",0))</f>
        <v>10</v>
      </c>
      <c r="I133" s="3">
        <f>IF('Result Data'!I132="O",10,IF('Result Data'!I132="A+",9,IF('Result Data'!I132="A",8,IF('Result Data'!I132="B+",7,IF('Result Data'!I132="B",6,IF('Result Data'!I132="RA",0,IF('Result Data'!I132="SA",0,IF('Result Data'!I132="W",0,0))))))))+IF('Result Data'!I132="AB",0,IF('Result Data'!I132="WH",0))</f>
        <v>10</v>
      </c>
      <c r="J133" s="3">
        <f>IF('Result Data'!J132="O",10,IF('Result Data'!J132="A+",9,IF('Result Data'!J132="A",8,IF('Result Data'!J132="B+",7,IF('Result Data'!J132="B",6,IF('Result Data'!J132="RA",0,IF('Result Data'!J132="SA",0,IF('Result Data'!J132="W",0,0))))))))+IF('Result Data'!J132="AB",0,IF('Result Data'!J132="WH",0))</f>
        <v>8</v>
      </c>
      <c r="K133" s="3">
        <f>IF('Result Data'!K132="O",10,IF('Result Data'!K132="A+",9,IF('Result Data'!K132="A",8,IF('Result Data'!K132="B+",7,IF('Result Data'!K132="B",6,IF('Result Data'!K132="RA",0,IF('Result Data'!K132="SA",0,IF('Result Data'!K132="W",0,0))))))))+IF('Result Data'!K132="AB",0,IF('Result Data'!K132="WH",0))</f>
        <v>8</v>
      </c>
      <c r="L133" s="10">
        <f t="shared" si="26"/>
        <v>2</v>
      </c>
      <c r="M133" s="10">
        <f t="shared" si="27"/>
        <v>0</v>
      </c>
      <c r="N133" s="10">
        <f t="shared" si="28"/>
        <v>6</v>
      </c>
      <c r="O133" s="10">
        <f t="shared" si="29"/>
        <v>0</v>
      </c>
      <c r="P133" s="10">
        <f t="shared" si="30"/>
        <v>0</v>
      </c>
      <c r="Q133" s="10">
        <f t="shared" si="31"/>
        <v>0</v>
      </c>
      <c r="R133" s="10">
        <f>COUNTIF('Result Data'!D132:K132,"=U")</f>
        <v>0</v>
      </c>
      <c r="S133" s="10">
        <f>COUNTIF('Result Data'!D132:K132,"=AB")</f>
        <v>0</v>
      </c>
      <c r="T133" s="10">
        <f>COUNTIF('Result Data'!D132:K132,"=WH")</f>
        <v>0</v>
      </c>
      <c r="U133" s="13">
        <v>22</v>
      </c>
      <c r="V133" s="10">
        <f t="shared" si="32"/>
        <v>182</v>
      </c>
      <c r="W133" s="14">
        <f t="shared" si="33"/>
        <v>8.2727272727272734</v>
      </c>
      <c r="X133" s="14">
        <f t="shared" si="24"/>
        <v>0.56689536878215563</v>
      </c>
      <c r="Y133" s="10" t="str">
        <f t="shared" si="34"/>
        <v>PASS</v>
      </c>
      <c r="Z133" s="10">
        <f t="shared" si="25"/>
        <v>59</v>
      </c>
    </row>
    <row r="134" spans="1:26" ht="15.5" x14ac:dyDescent="0.35">
      <c r="A134" s="10">
        <v>136</v>
      </c>
      <c r="B134" s="4">
        <v>3122225002127</v>
      </c>
      <c r="C134" s="1" t="s">
        <v>142</v>
      </c>
      <c r="D134" s="3">
        <f>IF('Result Data'!D133="O",10,IF('Result Data'!D133="A+",9,IF('Result Data'!D133="A",8,IF('Result Data'!D133="B+",7,IF('Result Data'!D133="B",6,IF('Result Data'!D133="RA",0,IF('Result Data'!D133="SA",0,IF('Result Data'!D133="W",0,0))))))))+IF('Result Data'!D133="AB",0,IF('Result Data'!D133="WH",0))</f>
        <v>7</v>
      </c>
      <c r="E134" s="3">
        <f>IF('Result Data'!E133="O",10,IF('Result Data'!E133="A+",9,IF('Result Data'!E133="A",8,IF('Result Data'!E133="B+",7,IF('Result Data'!E133="B",6,IF('Result Data'!E133="RA",0,IF('Result Data'!E133="SA",0,IF('Result Data'!E133="W",0,0))))))))+IF('Result Data'!E133="AB",0,IF('Result Data'!E133="WH",0))</f>
        <v>8</v>
      </c>
      <c r="F134" s="3">
        <f>IF('Result Data'!F133="O",10,IF('Result Data'!F133="A+",9,IF('Result Data'!F133="A",8,IF('Result Data'!F133="B+",7,IF('Result Data'!F133="B",6,IF('Result Data'!F133="RA",0,IF('Result Data'!F133="SA",0,IF('Result Data'!F133="W",0,0))))))))+IF('Result Data'!F133="AB",0,IF('Result Data'!F133="WH",0))</f>
        <v>9</v>
      </c>
      <c r="G134" s="3">
        <f>IF('Result Data'!G133="O",10,IF('Result Data'!G133="A+",9,IF('Result Data'!G133="A",8,IF('Result Data'!G133="B+",7,IF('Result Data'!G133="B",6,IF('Result Data'!G133="RA",0,IF('Result Data'!G133="SA",0,IF('Result Data'!G133="W",0,0))))))))+IF('Result Data'!G133="AB",0,IF('Result Data'!G133="WH",0))</f>
        <v>8</v>
      </c>
      <c r="H134" s="3">
        <f>IF('Result Data'!H133="O",10,IF('Result Data'!H133="A+",9,IF('Result Data'!H133="A",8,IF('Result Data'!H133="B+",7,IF('Result Data'!H133="B",6,IF('Result Data'!H133="RA",0,IF('Result Data'!H133="SA",0,IF('Result Data'!H133="W",0,0))))))))+IF('Result Data'!H133="AB",0,IF('Result Data'!H133="WH",0))</f>
        <v>10</v>
      </c>
      <c r="I134" s="3">
        <f>IF('Result Data'!I133="O",10,IF('Result Data'!I133="A+",9,IF('Result Data'!I133="A",8,IF('Result Data'!I133="B+",7,IF('Result Data'!I133="B",6,IF('Result Data'!I133="RA",0,IF('Result Data'!I133="SA",0,IF('Result Data'!I133="W",0,0))))))))+IF('Result Data'!I133="AB",0,IF('Result Data'!I133="WH",0))</f>
        <v>10</v>
      </c>
      <c r="J134" s="3">
        <f>IF('Result Data'!J133="O",10,IF('Result Data'!J133="A+",9,IF('Result Data'!J133="A",8,IF('Result Data'!J133="B+",7,IF('Result Data'!J133="B",6,IF('Result Data'!J133="RA",0,IF('Result Data'!J133="SA",0,IF('Result Data'!J133="W",0,0))))))))+IF('Result Data'!J133="AB",0,IF('Result Data'!J133="WH",0))</f>
        <v>7</v>
      </c>
      <c r="K134" s="3">
        <f>IF('Result Data'!K133="O",10,IF('Result Data'!K133="A+",9,IF('Result Data'!K133="A",8,IF('Result Data'!K133="B+",7,IF('Result Data'!K133="B",6,IF('Result Data'!K133="RA",0,IF('Result Data'!K133="SA",0,IF('Result Data'!K133="W",0,0))))))))+IF('Result Data'!K133="AB",0,IF('Result Data'!K133="WH",0))</f>
        <v>6</v>
      </c>
      <c r="L134" s="10">
        <f t="shared" si="26"/>
        <v>2</v>
      </c>
      <c r="M134" s="10">
        <f t="shared" si="27"/>
        <v>1</v>
      </c>
      <c r="N134" s="10">
        <f t="shared" si="28"/>
        <v>2</v>
      </c>
      <c r="O134" s="10">
        <f t="shared" si="29"/>
        <v>2</v>
      </c>
      <c r="P134" s="10">
        <f t="shared" si="30"/>
        <v>1</v>
      </c>
      <c r="Q134" s="10">
        <f t="shared" si="31"/>
        <v>0</v>
      </c>
      <c r="R134" s="10">
        <f>COUNTIF('Result Data'!D133:K133,"=U")</f>
        <v>0</v>
      </c>
      <c r="S134" s="10">
        <f>COUNTIF('Result Data'!D133:K133,"=AB")</f>
        <v>0</v>
      </c>
      <c r="T134" s="10">
        <f>COUNTIF('Result Data'!D133:K133,"=WH")</f>
        <v>0</v>
      </c>
      <c r="U134" s="13">
        <v>22</v>
      </c>
      <c r="V134" s="10">
        <f t="shared" si="32"/>
        <v>172</v>
      </c>
      <c r="W134" s="14">
        <f t="shared" si="33"/>
        <v>7.8181818181818183</v>
      </c>
      <c r="X134" s="14">
        <f t="shared" si="24"/>
        <v>0.1123499142367006</v>
      </c>
      <c r="Y134" s="10" t="str">
        <f t="shared" si="34"/>
        <v>PASS</v>
      </c>
      <c r="Z134" s="10">
        <f t="shared" si="25"/>
        <v>109</v>
      </c>
    </row>
    <row r="135" spans="1:26" ht="15.5" x14ac:dyDescent="0.35">
      <c r="A135" s="10">
        <v>137</v>
      </c>
      <c r="B135" s="4">
        <v>3122225002128</v>
      </c>
      <c r="C135" s="1" t="s">
        <v>143</v>
      </c>
      <c r="D135" s="3">
        <f>IF('Result Data'!D134="O",10,IF('Result Data'!D134="A+",9,IF('Result Data'!D134="A",8,IF('Result Data'!D134="B+",7,IF('Result Data'!D134="B",6,IF('Result Data'!D134="RA",0,IF('Result Data'!D134="SA",0,IF('Result Data'!D134="W",0,0))))))))+IF('Result Data'!D134="AB",0,IF('Result Data'!D134="WH",0))</f>
        <v>8</v>
      </c>
      <c r="E135" s="3">
        <f>IF('Result Data'!E134="O",10,IF('Result Data'!E134="A+",9,IF('Result Data'!E134="A",8,IF('Result Data'!E134="B+",7,IF('Result Data'!E134="B",6,IF('Result Data'!E134="RA",0,IF('Result Data'!E134="SA",0,IF('Result Data'!E134="W",0,0))))))))+IF('Result Data'!E134="AB",0,IF('Result Data'!E134="WH",0))</f>
        <v>8</v>
      </c>
      <c r="F135" s="3">
        <f>IF('Result Data'!F134="O",10,IF('Result Data'!F134="A+",9,IF('Result Data'!F134="A",8,IF('Result Data'!F134="B+",7,IF('Result Data'!F134="B",6,IF('Result Data'!F134="RA",0,IF('Result Data'!F134="SA",0,IF('Result Data'!F134="W",0,0))))))))+IF('Result Data'!F134="AB",0,IF('Result Data'!F134="WH",0))</f>
        <v>8</v>
      </c>
      <c r="G135" s="3">
        <f>IF('Result Data'!G134="O",10,IF('Result Data'!G134="A+",9,IF('Result Data'!G134="A",8,IF('Result Data'!G134="B+",7,IF('Result Data'!G134="B",6,IF('Result Data'!G134="RA",0,IF('Result Data'!G134="SA",0,IF('Result Data'!G134="W",0,0))))))))+IF('Result Data'!G134="AB",0,IF('Result Data'!G134="WH",0))</f>
        <v>8</v>
      </c>
      <c r="H135" s="3">
        <f>IF('Result Data'!H134="O",10,IF('Result Data'!H134="A+",9,IF('Result Data'!H134="A",8,IF('Result Data'!H134="B+",7,IF('Result Data'!H134="B",6,IF('Result Data'!H134="RA",0,IF('Result Data'!H134="SA",0,IF('Result Data'!H134="W",0,0))))))))+IF('Result Data'!H134="AB",0,IF('Result Data'!H134="WH",0))</f>
        <v>10</v>
      </c>
      <c r="I135" s="3">
        <f>IF('Result Data'!I134="O",10,IF('Result Data'!I134="A+",9,IF('Result Data'!I134="A",8,IF('Result Data'!I134="B+",7,IF('Result Data'!I134="B",6,IF('Result Data'!I134="RA",0,IF('Result Data'!I134="SA",0,IF('Result Data'!I134="W",0,0))))))))+IF('Result Data'!I134="AB",0,IF('Result Data'!I134="WH",0))</f>
        <v>10</v>
      </c>
      <c r="J135" s="3">
        <f>IF('Result Data'!J134="O",10,IF('Result Data'!J134="A+",9,IF('Result Data'!J134="A",8,IF('Result Data'!J134="B+",7,IF('Result Data'!J134="B",6,IF('Result Data'!J134="RA",0,IF('Result Data'!J134="SA",0,IF('Result Data'!J134="W",0,0))))))))+IF('Result Data'!J134="AB",0,IF('Result Data'!J134="WH",0))</f>
        <v>8</v>
      </c>
      <c r="K135" s="3">
        <f>IF('Result Data'!K134="O",10,IF('Result Data'!K134="A+",9,IF('Result Data'!K134="A",8,IF('Result Data'!K134="B+",7,IF('Result Data'!K134="B",6,IF('Result Data'!K134="RA",0,IF('Result Data'!K134="SA",0,IF('Result Data'!K134="W",0,0))))))))+IF('Result Data'!K134="AB",0,IF('Result Data'!K134="WH",0))</f>
        <v>8</v>
      </c>
      <c r="L135" s="10">
        <f t="shared" si="26"/>
        <v>2</v>
      </c>
      <c r="M135" s="10">
        <f t="shared" si="27"/>
        <v>0</v>
      </c>
      <c r="N135" s="10">
        <f t="shared" si="28"/>
        <v>6</v>
      </c>
      <c r="O135" s="10">
        <f t="shared" si="29"/>
        <v>0</v>
      </c>
      <c r="P135" s="10">
        <f t="shared" si="30"/>
        <v>0</v>
      </c>
      <c r="Q135" s="10">
        <f t="shared" si="31"/>
        <v>0</v>
      </c>
      <c r="R135" s="10">
        <f>COUNTIF('Result Data'!D134:K134,"=U")</f>
        <v>0</v>
      </c>
      <c r="S135" s="10">
        <f>COUNTIF('Result Data'!D134:K134,"=AB")</f>
        <v>0</v>
      </c>
      <c r="T135" s="10">
        <f>COUNTIF('Result Data'!D134:K134,"=WH")</f>
        <v>0</v>
      </c>
      <c r="U135" s="13">
        <v>22</v>
      </c>
      <c r="V135" s="10">
        <f t="shared" si="32"/>
        <v>182</v>
      </c>
      <c r="W135" s="14">
        <f t="shared" si="33"/>
        <v>8.2727272727272734</v>
      </c>
      <c r="X135" s="14">
        <f t="shared" si="24"/>
        <v>0.56689536878215563</v>
      </c>
      <c r="Y135" s="10" t="str">
        <f t="shared" si="34"/>
        <v>PASS</v>
      </c>
      <c r="Z135" s="10">
        <f t="shared" si="25"/>
        <v>59</v>
      </c>
    </row>
    <row r="136" spans="1:26" ht="15.5" x14ac:dyDescent="0.35">
      <c r="A136" s="10">
        <v>138</v>
      </c>
      <c r="B136" s="4">
        <v>3122225002129</v>
      </c>
      <c r="C136" s="1" t="s">
        <v>144</v>
      </c>
      <c r="D136" s="3">
        <f>IF('Result Data'!D135="O",10,IF('Result Data'!D135="A+",9,IF('Result Data'!D135="A",8,IF('Result Data'!D135="B+",7,IF('Result Data'!D135="B",6,IF('Result Data'!D135="RA",0,IF('Result Data'!D135="SA",0,IF('Result Data'!D135="W",0,0))))))))+IF('Result Data'!D135="AB",0,IF('Result Data'!D135="WH",0))</f>
        <v>8</v>
      </c>
      <c r="E136" s="3">
        <f>IF('Result Data'!E135="O",10,IF('Result Data'!E135="A+",9,IF('Result Data'!E135="A",8,IF('Result Data'!E135="B+",7,IF('Result Data'!E135="B",6,IF('Result Data'!E135="RA",0,IF('Result Data'!E135="SA",0,IF('Result Data'!E135="W",0,0))))))))+IF('Result Data'!E135="AB",0,IF('Result Data'!E135="WH",0))</f>
        <v>8</v>
      </c>
      <c r="F136" s="3">
        <f>IF('Result Data'!F135="O",10,IF('Result Data'!F135="A+",9,IF('Result Data'!F135="A",8,IF('Result Data'!F135="B+",7,IF('Result Data'!F135="B",6,IF('Result Data'!F135="RA",0,IF('Result Data'!F135="SA",0,IF('Result Data'!F135="W",0,0))))))))+IF('Result Data'!F135="AB",0,IF('Result Data'!F135="WH",0))</f>
        <v>8</v>
      </c>
      <c r="G136" s="3">
        <f>IF('Result Data'!G135="O",10,IF('Result Data'!G135="A+",9,IF('Result Data'!G135="A",8,IF('Result Data'!G135="B+",7,IF('Result Data'!G135="B",6,IF('Result Data'!G135="RA",0,IF('Result Data'!G135="SA",0,IF('Result Data'!G135="W",0,0))))))))+IF('Result Data'!G135="AB",0,IF('Result Data'!G135="WH",0))</f>
        <v>6</v>
      </c>
      <c r="H136" s="3">
        <f>IF('Result Data'!H135="O",10,IF('Result Data'!H135="A+",9,IF('Result Data'!H135="A",8,IF('Result Data'!H135="B+",7,IF('Result Data'!H135="B",6,IF('Result Data'!H135="RA",0,IF('Result Data'!H135="SA",0,IF('Result Data'!H135="W",0,0))))))))+IF('Result Data'!H135="AB",0,IF('Result Data'!H135="WH",0))</f>
        <v>10</v>
      </c>
      <c r="I136" s="3">
        <f>IF('Result Data'!I135="O",10,IF('Result Data'!I135="A+",9,IF('Result Data'!I135="A",8,IF('Result Data'!I135="B+",7,IF('Result Data'!I135="B",6,IF('Result Data'!I135="RA",0,IF('Result Data'!I135="SA",0,IF('Result Data'!I135="W",0,0))))))))+IF('Result Data'!I135="AB",0,IF('Result Data'!I135="WH",0))</f>
        <v>10</v>
      </c>
      <c r="J136" s="3">
        <f>IF('Result Data'!J135="O",10,IF('Result Data'!J135="A+",9,IF('Result Data'!J135="A",8,IF('Result Data'!J135="B+",7,IF('Result Data'!J135="B",6,IF('Result Data'!J135="RA",0,IF('Result Data'!J135="SA",0,IF('Result Data'!J135="W",0,0))))))))+IF('Result Data'!J135="AB",0,IF('Result Data'!J135="WH",0))</f>
        <v>6</v>
      </c>
      <c r="K136" s="3">
        <f>IF('Result Data'!K135="O",10,IF('Result Data'!K135="A+",9,IF('Result Data'!K135="A",8,IF('Result Data'!K135="B+",7,IF('Result Data'!K135="B",6,IF('Result Data'!K135="RA",0,IF('Result Data'!K135="SA",0,IF('Result Data'!K135="W",0,0))))))))+IF('Result Data'!K135="AB",0,IF('Result Data'!K135="WH",0))</f>
        <v>8</v>
      </c>
      <c r="L136" s="10">
        <f t="shared" si="26"/>
        <v>2</v>
      </c>
      <c r="M136" s="10">
        <f t="shared" si="27"/>
        <v>0</v>
      </c>
      <c r="N136" s="10">
        <f t="shared" si="28"/>
        <v>4</v>
      </c>
      <c r="O136" s="10">
        <f t="shared" si="29"/>
        <v>0</v>
      </c>
      <c r="P136" s="10">
        <f t="shared" si="30"/>
        <v>2</v>
      </c>
      <c r="Q136" s="10">
        <f t="shared" si="31"/>
        <v>0</v>
      </c>
      <c r="R136" s="10">
        <f>COUNTIF('Result Data'!D135:K135,"=U")</f>
        <v>0</v>
      </c>
      <c r="S136" s="10">
        <f>COUNTIF('Result Data'!D135:K135,"=AB")</f>
        <v>0</v>
      </c>
      <c r="T136" s="10">
        <f>COUNTIF('Result Data'!D135:K135,"=WH")</f>
        <v>0</v>
      </c>
      <c r="U136" s="13">
        <v>22</v>
      </c>
      <c r="V136" s="10">
        <f t="shared" si="32"/>
        <v>168</v>
      </c>
      <c r="W136" s="14">
        <f t="shared" si="33"/>
        <v>7.6363636363636367</v>
      </c>
      <c r="X136" s="14">
        <f t="shared" ref="X136:X166" si="35">W136-AVERAGE($W$8:$W$166)</f>
        <v>-6.9468267581481058E-2</v>
      </c>
      <c r="Y136" s="10" t="str">
        <f t="shared" si="34"/>
        <v>PASS</v>
      </c>
      <c r="Z136" s="10">
        <f t="shared" ref="Z136:Z166" si="36">RANK(W136,$W$8:$W$166,0)</f>
        <v>121</v>
      </c>
    </row>
    <row r="137" spans="1:26" ht="15.5" x14ac:dyDescent="0.35">
      <c r="A137" s="10">
        <v>139</v>
      </c>
      <c r="B137" s="4">
        <v>3122225002130</v>
      </c>
      <c r="C137" s="1" t="s">
        <v>145</v>
      </c>
      <c r="D137" s="3">
        <f>IF('Result Data'!D136="O",10,IF('Result Data'!D136="A+",9,IF('Result Data'!D136="A",8,IF('Result Data'!D136="B+",7,IF('Result Data'!D136="B",6,IF('Result Data'!D136="RA",0,IF('Result Data'!D136="SA",0,IF('Result Data'!D136="W",0,0))))))))+IF('Result Data'!D136="AB",0,IF('Result Data'!D136="WH",0))</f>
        <v>8</v>
      </c>
      <c r="E137" s="3">
        <f>IF('Result Data'!E136="O",10,IF('Result Data'!E136="A+",9,IF('Result Data'!E136="A",8,IF('Result Data'!E136="B+",7,IF('Result Data'!E136="B",6,IF('Result Data'!E136="RA",0,IF('Result Data'!E136="SA",0,IF('Result Data'!E136="W",0,0))))))))+IF('Result Data'!E136="AB",0,IF('Result Data'!E136="WH",0))</f>
        <v>8</v>
      </c>
      <c r="F137" s="3">
        <f>IF('Result Data'!F136="O",10,IF('Result Data'!F136="A+",9,IF('Result Data'!F136="A",8,IF('Result Data'!F136="B+",7,IF('Result Data'!F136="B",6,IF('Result Data'!F136="RA",0,IF('Result Data'!F136="SA",0,IF('Result Data'!F136="W",0,0))))))))+IF('Result Data'!F136="AB",0,IF('Result Data'!F136="WH",0))</f>
        <v>9</v>
      </c>
      <c r="G137" s="3">
        <f>IF('Result Data'!G136="O",10,IF('Result Data'!G136="A+",9,IF('Result Data'!G136="A",8,IF('Result Data'!G136="B+",7,IF('Result Data'!G136="B",6,IF('Result Data'!G136="RA",0,IF('Result Data'!G136="SA",0,IF('Result Data'!G136="W",0,0))))))))+IF('Result Data'!G136="AB",0,IF('Result Data'!G136="WH",0))</f>
        <v>8</v>
      </c>
      <c r="H137" s="3">
        <f>IF('Result Data'!H136="O",10,IF('Result Data'!H136="A+",9,IF('Result Data'!H136="A",8,IF('Result Data'!H136="B+",7,IF('Result Data'!H136="B",6,IF('Result Data'!H136="RA",0,IF('Result Data'!H136="SA",0,IF('Result Data'!H136="W",0,0))))))))+IF('Result Data'!H136="AB",0,IF('Result Data'!H136="WH",0))</f>
        <v>10</v>
      </c>
      <c r="I137" s="3">
        <f>IF('Result Data'!I136="O",10,IF('Result Data'!I136="A+",9,IF('Result Data'!I136="A",8,IF('Result Data'!I136="B+",7,IF('Result Data'!I136="B",6,IF('Result Data'!I136="RA",0,IF('Result Data'!I136="SA",0,IF('Result Data'!I136="W",0,0))))))))+IF('Result Data'!I136="AB",0,IF('Result Data'!I136="WH",0))</f>
        <v>10</v>
      </c>
      <c r="J137" s="3">
        <f>IF('Result Data'!J136="O",10,IF('Result Data'!J136="A+",9,IF('Result Data'!J136="A",8,IF('Result Data'!J136="B+",7,IF('Result Data'!J136="B",6,IF('Result Data'!J136="RA",0,IF('Result Data'!J136="SA",0,IF('Result Data'!J136="W",0,0))))))))+IF('Result Data'!J136="AB",0,IF('Result Data'!J136="WH",0))</f>
        <v>9</v>
      </c>
      <c r="K137" s="3">
        <f>IF('Result Data'!K136="O",10,IF('Result Data'!K136="A+",9,IF('Result Data'!K136="A",8,IF('Result Data'!K136="B+",7,IF('Result Data'!K136="B",6,IF('Result Data'!K136="RA",0,IF('Result Data'!K136="SA",0,IF('Result Data'!K136="W",0,0))))))))+IF('Result Data'!K136="AB",0,IF('Result Data'!K136="WH",0))</f>
        <v>8</v>
      </c>
      <c r="L137" s="10">
        <f t="shared" si="26"/>
        <v>2</v>
      </c>
      <c r="M137" s="10">
        <f t="shared" si="27"/>
        <v>2</v>
      </c>
      <c r="N137" s="10">
        <f t="shared" si="28"/>
        <v>4</v>
      </c>
      <c r="O137" s="10">
        <f t="shared" si="29"/>
        <v>0</v>
      </c>
      <c r="P137" s="10">
        <f t="shared" si="30"/>
        <v>0</v>
      </c>
      <c r="Q137" s="10">
        <f t="shared" si="31"/>
        <v>0</v>
      </c>
      <c r="R137" s="10">
        <f>COUNTIF('Result Data'!D136:K136,"=U")</f>
        <v>0</v>
      </c>
      <c r="S137" s="10">
        <f>COUNTIF('Result Data'!D136:K136,"=AB")</f>
        <v>0</v>
      </c>
      <c r="T137" s="10">
        <f>COUNTIF('Result Data'!D136:K136,"=WH")</f>
        <v>0</v>
      </c>
      <c r="U137" s="13">
        <v>22</v>
      </c>
      <c r="V137" s="10">
        <f t="shared" si="32"/>
        <v>189</v>
      </c>
      <c r="W137" s="14">
        <f t="shared" si="33"/>
        <v>8.5909090909090917</v>
      </c>
      <c r="X137" s="14">
        <f t="shared" si="35"/>
        <v>0.88507718696397397</v>
      </c>
      <c r="Y137" s="10" t="str">
        <f t="shared" si="34"/>
        <v>PASS</v>
      </c>
      <c r="Z137" s="10">
        <f t="shared" si="36"/>
        <v>30</v>
      </c>
    </row>
    <row r="138" spans="1:26" ht="15.5" x14ac:dyDescent="0.35">
      <c r="A138" s="10">
        <v>140</v>
      </c>
      <c r="B138" s="4">
        <v>3122225002131</v>
      </c>
      <c r="C138" s="1" t="s">
        <v>146</v>
      </c>
      <c r="D138" s="3">
        <f>IF('Result Data'!D137="O",10,IF('Result Data'!D137="A+",9,IF('Result Data'!D137="A",8,IF('Result Data'!D137="B+",7,IF('Result Data'!D137="B",6,IF('Result Data'!D137="RA",0,IF('Result Data'!D137="SA",0,IF('Result Data'!D137="W",0,0))))))))+IF('Result Data'!D137="AB",0,IF('Result Data'!D137="WH",0))</f>
        <v>8</v>
      </c>
      <c r="E138" s="3">
        <f>IF('Result Data'!E137="O",10,IF('Result Data'!E137="A+",9,IF('Result Data'!E137="A",8,IF('Result Data'!E137="B+",7,IF('Result Data'!E137="B",6,IF('Result Data'!E137="RA",0,IF('Result Data'!E137="SA",0,IF('Result Data'!E137="W",0,0))))))))+IF('Result Data'!E137="AB",0,IF('Result Data'!E137="WH",0))</f>
        <v>9</v>
      </c>
      <c r="F138" s="3">
        <f>IF('Result Data'!F137="O",10,IF('Result Data'!F137="A+",9,IF('Result Data'!F137="A",8,IF('Result Data'!F137="B+",7,IF('Result Data'!F137="B",6,IF('Result Data'!F137="RA",0,IF('Result Data'!F137="SA",0,IF('Result Data'!F137="W",0,0))))))))+IF('Result Data'!F137="AB",0,IF('Result Data'!F137="WH",0))</f>
        <v>10</v>
      </c>
      <c r="G138" s="3">
        <f>IF('Result Data'!G137="O",10,IF('Result Data'!G137="A+",9,IF('Result Data'!G137="A",8,IF('Result Data'!G137="B+",7,IF('Result Data'!G137="B",6,IF('Result Data'!G137="RA",0,IF('Result Data'!G137="SA",0,IF('Result Data'!G137="W",0,0))))))))+IF('Result Data'!G137="AB",0,IF('Result Data'!G137="WH",0))</f>
        <v>9</v>
      </c>
      <c r="H138" s="3">
        <f>IF('Result Data'!H137="O",10,IF('Result Data'!H137="A+",9,IF('Result Data'!H137="A",8,IF('Result Data'!H137="B+",7,IF('Result Data'!H137="B",6,IF('Result Data'!H137="RA",0,IF('Result Data'!H137="SA",0,IF('Result Data'!H137="W",0,0))))))))+IF('Result Data'!H137="AB",0,IF('Result Data'!H137="WH",0))</f>
        <v>10</v>
      </c>
      <c r="I138" s="3">
        <f>IF('Result Data'!I137="O",10,IF('Result Data'!I137="A+",9,IF('Result Data'!I137="A",8,IF('Result Data'!I137="B+",7,IF('Result Data'!I137="B",6,IF('Result Data'!I137="RA",0,IF('Result Data'!I137="SA",0,IF('Result Data'!I137="W",0,0))))))))+IF('Result Data'!I137="AB",0,IF('Result Data'!I137="WH",0))</f>
        <v>10</v>
      </c>
      <c r="J138" s="3">
        <f>IF('Result Data'!J137="O",10,IF('Result Data'!J137="A+",9,IF('Result Data'!J137="A",8,IF('Result Data'!J137="B+",7,IF('Result Data'!J137="B",6,IF('Result Data'!J137="RA",0,IF('Result Data'!J137="SA",0,IF('Result Data'!J137="W",0,0))))))))+IF('Result Data'!J137="AB",0,IF('Result Data'!J137="WH",0))</f>
        <v>8</v>
      </c>
      <c r="K138" s="3">
        <f>IF('Result Data'!K137="O",10,IF('Result Data'!K137="A+",9,IF('Result Data'!K137="A",8,IF('Result Data'!K137="B+",7,IF('Result Data'!K137="B",6,IF('Result Data'!K137="RA",0,IF('Result Data'!K137="SA",0,IF('Result Data'!K137="W",0,0))))))))+IF('Result Data'!K137="AB",0,IF('Result Data'!K137="WH",0))</f>
        <v>8</v>
      </c>
      <c r="L138" s="10">
        <f t="shared" si="26"/>
        <v>3</v>
      </c>
      <c r="M138" s="10">
        <f t="shared" si="27"/>
        <v>2</v>
      </c>
      <c r="N138" s="10">
        <f t="shared" si="28"/>
        <v>3</v>
      </c>
      <c r="O138" s="10">
        <f t="shared" si="29"/>
        <v>0</v>
      </c>
      <c r="P138" s="10">
        <f t="shared" si="30"/>
        <v>0</v>
      </c>
      <c r="Q138" s="10">
        <f t="shared" si="31"/>
        <v>0</v>
      </c>
      <c r="R138" s="10">
        <f>COUNTIF('Result Data'!D137:K137,"=U")</f>
        <v>0</v>
      </c>
      <c r="S138" s="10">
        <f>COUNTIF('Result Data'!D137:K137,"=AB")</f>
        <v>0</v>
      </c>
      <c r="T138" s="10">
        <f>COUNTIF('Result Data'!D137:K137,"=WH")</f>
        <v>0</v>
      </c>
      <c r="U138" s="13">
        <v>22</v>
      </c>
      <c r="V138" s="10">
        <f t="shared" si="32"/>
        <v>194</v>
      </c>
      <c r="W138" s="14">
        <f t="shared" si="33"/>
        <v>8.8181818181818183</v>
      </c>
      <c r="X138" s="14">
        <f t="shared" si="35"/>
        <v>1.1123499142367006</v>
      </c>
      <c r="Y138" s="10" t="str">
        <f t="shared" si="34"/>
        <v>PASS</v>
      </c>
      <c r="Z138" s="10">
        <f t="shared" si="36"/>
        <v>17</v>
      </c>
    </row>
    <row r="139" spans="1:26" ht="15.5" x14ac:dyDescent="0.35">
      <c r="A139" s="10">
        <v>141</v>
      </c>
      <c r="B139" s="4">
        <v>3122225002132</v>
      </c>
      <c r="C139" s="1" t="s">
        <v>147</v>
      </c>
      <c r="D139" s="3">
        <f>IF('Result Data'!D138="O",10,IF('Result Data'!D138="A+",9,IF('Result Data'!D138="A",8,IF('Result Data'!D138="B+",7,IF('Result Data'!D138="B",6,IF('Result Data'!D138="RA",0,IF('Result Data'!D138="SA",0,IF('Result Data'!D138="W",0,0))))))))+IF('Result Data'!D138="AB",0,IF('Result Data'!D138="WH",0))</f>
        <v>8</v>
      </c>
      <c r="E139" s="3">
        <f>IF('Result Data'!E138="O",10,IF('Result Data'!E138="A+",9,IF('Result Data'!E138="A",8,IF('Result Data'!E138="B+",7,IF('Result Data'!E138="B",6,IF('Result Data'!E138="RA",0,IF('Result Data'!E138="SA",0,IF('Result Data'!E138="W",0,0))))))))+IF('Result Data'!E138="AB",0,IF('Result Data'!E138="WH",0))</f>
        <v>8</v>
      </c>
      <c r="F139" s="3">
        <f>IF('Result Data'!F138="O",10,IF('Result Data'!F138="A+",9,IF('Result Data'!F138="A",8,IF('Result Data'!F138="B+",7,IF('Result Data'!F138="B",6,IF('Result Data'!F138="RA",0,IF('Result Data'!F138="SA",0,IF('Result Data'!F138="W",0,0))))))))+IF('Result Data'!F138="AB",0,IF('Result Data'!F138="WH",0))</f>
        <v>8</v>
      </c>
      <c r="G139" s="3">
        <f>IF('Result Data'!G138="O",10,IF('Result Data'!G138="A+",9,IF('Result Data'!G138="A",8,IF('Result Data'!G138="B+",7,IF('Result Data'!G138="B",6,IF('Result Data'!G138="RA",0,IF('Result Data'!G138="SA",0,IF('Result Data'!G138="W",0,0))))))))+IF('Result Data'!G138="AB",0,IF('Result Data'!G138="WH",0))</f>
        <v>8</v>
      </c>
      <c r="H139" s="3">
        <f>IF('Result Data'!H138="O",10,IF('Result Data'!H138="A+",9,IF('Result Data'!H138="A",8,IF('Result Data'!H138="B+",7,IF('Result Data'!H138="B",6,IF('Result Data'!H138="RA",0,IF('Result Data'!H138="SA",0,IF('Result Data'!H138="W",0,0))))))))+IF('Result Data'!H138="AB",0,IF('Result Data'!H138="WH",0))</f>
        <v>10</v>
      </c>
      <c r="I139" s="3">
        <f>IF('Result Data'!I138="O",10,IF('Result Data'!I138="A+",9,IF('Result Data'!I138="A",8,IF('Result Data'!I138="B+",7,IF('Result Data'!I138="B",6,IF('Result Data'!I138="RA",0,IF('Result Data'!I138="SA",0,IF('Result Data'!I138="W",0,0))))))))+IF('Result Data'!I138="AB",0,IF('Result Data'!I138="WH",0))</f>
        <v>10</v>
      </c>
      <c r="J139" s="3">
        <f>IF('Result Data'!J138="O",10,IF('Result Data'!J138="A+",9,IF('Result Data'!J138="A",8,IF('Result Data'!J138="B+",7,IF('Result Data'!J138="B",6,IF('Result Data'!J138="RA",0,IF('Result Data'!J138="SA",0,IF('Result Data'!J138="W",0,0))))))))+IF('Result Data'!J138="AB",0,IF('Result Data'!J138="WH",0))</f>
        <v>8</v>
      </c>
      <c r="K139" s="3">
        <f>IF('Result Data'!K138="O",10,IF('Result Data'!K138="A+",9,IF('Result Data'!K138="A",8,IF('Result Data'!K138="B+",7,IF('Result Data'!K138="B",6,IF('Result Data'!K138="RA",0,IF('Result Data'!K138="SA",0,IF('Result Data'!K138="W",0,0))))))))+IF('Result Data'!K138="AB",0,IF('Result Data'!K138="WH",0))</f>
        <v>8</v>
      </c>
      <c r="L139" s="10">
        <f t="shared" si="26"/>
        <v>2</v>
      </c>
      <c r="M139" s="10">
        <f t="shared" si="27"/>
        <v>0</v>
      </c>
      <c r="N139" s="10">
        <f t="shared" si="28"/>
        <v>6</v>
      </c>
      <c r="O139" s="10">
        <f t="shared" si="29"/>
        <v>0</v>
      </c>
      <c r="P139" s="10">
        <f t="shared" si="30"/>
        <v>0</v>
      </c>
      <c r="Q139" s="10">
        <f t="shared" si="31"/>
        <v>0</v>
      </c>
      <c r="R139" s="10">
        <f>COUNTIF('Result Data'!D138:K138,"=U")</f>
        <v>0</v>
      </c>
      <c r="S139" s="10">
        <f>COUNTIF('Result Data'!D138:K138,"=AB")</f>
        <v>0</v>
      </c>
      <c r="T139" s="10">
        <f>COUNTIF('Result Data'!D138:K138,"=WH")</f>
        <v>0</v>
      </c>
      <c r="U139" s="13">
        <v>22</v>
      </c>
      <c r="V139" s="10">
        <f t="shared" si="32"/>
        <v>182</v>
      </c>
      <c r="W139" s="14">
        <f t="shared" si="33"/>
        <v>8.2727272727272734</v>
      </c>
      <c r="X139" s="14">
        <f t="shared" si="35"/>
        <v>0.56689536878215563</v>
      </c>
      <c r="Y139" s="10" t="str">
        <f t="shared" si="34"/>
        <v>PASS</v>
      </c>
      <c r="Z139" s="10">
        <f t="shared" si="36"/>
        <v>59</v>
      </c>
    </row>
    <row r="140" spans="1:26" ht="15.5" x14ac:dyDescent="0.35">
      <c r="A140" s="10">
        <v>142</v>
      </c>
      <c r="B140" s="4">
        <v>3122225002133</v>
      </c>
      <c r="C140" s="1" t="s">
        <v>148</v>
      </c>
      <c r="D140" s="3">
        <f>IF('Result Data'!D139="O",10,IF('Result Data'!D139="A+",9,IF('Result Data'!D139="A",8,IF('Result Data'!D139="B+",7,IF('Result Data'!D139="B",6,IF('Result Data'!D139="RA",0,IF('Result Data'!D139="SA",0,IF('Result Data'!D139="W",0,0))))))))+IF('Result Data'!D139="AB",0,IF('Result Data'!D139="WH",0))</f>
        <v>9</v>
      </c>
      <c r="E140" s="3">
        <f>IF('Result Data'!E139="O",10,IF('Result Data'!E139="A+",9,IF('Result Data'!E139="A",8,IF('Result Data'!E139="B+",7,IF('Result Data'!E139="B",6,IF('Result Data'!E139="RA",0,IF('Result Data'!E139="SA",0,IF('Result Data'!E139="W",0,0))))))))+IF('Result Data'!E139="AB",0,IF('Result Data'!E139="WH",0))</f>
        <v>8</v>
      </c>
      <c r="F140" s="3">
        <f>IF('Result Data'!F139="O",10,IF('Result Data'!F139="A+",9,IF('Result Data'!F139="A",8,IF('Result Data'!F139="B+",7,IF('Result Data'!F139="B",6,IF('Result Data'!F139="RA",0,IF('Result Data'!F139="SA",0,IF('Result Data'!F139="W",0,0))))))))+IF('Result Data'!F139="AB",0,IF('Result Data'!F139="WH",0))</f>
        <v>8</v>
      </c>
      <c r="G140" s="3">
        <f>IF('Result Data'!G139="O",10,IF('Result Data'!G139="A+",9,IF('Result Data'!G139="A",8,IF('Result Data'!G139="B+",7,IF('Result Data'!G139="B",6,IF('Result Data'!G139="RA",0,IF('Result Data'!G139="SA",0,IF('Result Data'!G139="W",0,0))))))))+IF('Result Data'!G139="AB",0,IF('Result Data'!G139="WH",0))</f>
        <v>8</v>
      </c>
      <c r="H140" s="3">
        <f>IF('Result Data'!H139="O",10,IF('Result Data'!H139="A+",9,IF('Result Data'!H139="A",8,IF('Result Data'!H139="B+",7,IF('Result Data'!H139="B",6,IF('Result Data'!H139="RA",0,IF('Result Data'!H139="SA",0,IF('Result Data'!H139="W",0,0))))))))+IF('Result Data'!H139="AB",0,IF('Result Data'!H139="WH",0))</f>
        <v>10</v>
      </c>
      <c r="I140" s="3">
        <f>IF('Result Data'!I139="O",10,IF('Result Data'!I139="A+",9,IF('Result Data'!I139="A",8,IF('Result Data'!I139="B+",7,IF('Result Data'!I139="B",6,IF('Result Data'!I139="RA",0,IF('Result Data'!I139="SA",0,IF('Result Data'!I139="W",0,0))))))))+IF('Result Data'!I139="AB",0,IF('Result Data'!I139="WH",0))</f>
        <v>10</v>
      </c>
      <c r="J140" s="3">
        <f>IF('Result Data'!J139="O",10,IF('Result Data'!J139="A+",9,IF('Result Data'!J139="A",8,IF('Result Data'!J139="B+",7,IF('Result Data'!J139="B",6,IF('Result Data'!J139="RA",0,IF('Result Data'!J139="SA",0,IF('Result Data'!J139="W",0,0))))))))+IF('Result Data'!J139="AB",0,IF('Result Data'!J139="WH",0))</f>
        <v>8</v>
      </c>
      <c r="K140" s="3">
        <f>IF('Result Data'!K139="O",10,IF('Result Data'!K139="A+",9,IF('Result Data'!K139="A",8,IF('Result Data'!K139="B+",7,IF('Result Data'!K139="B",6,IF('Result Data'!K139="RA",0,IF('Result Data'!K139="SA",0,IF('Result Data'!K139="W",0,0))))))))+IF('Result Data'!K139="AB",0,IF('Result Data'!K139="WH",0))</f>
        <v>8</v>
      </c>
      <c r="L140" s="10">
        <f t="shared" si="26"/>
        <v>2</v>
      </c>
      <c r="M140" s="10">
        <f t="shared" si="27"/>
        <v>1</v>
      </c>
      <c r="N140" s="10">
        <f t="shared" si="28"/>
        <v>5</v>
      </c>
      <c r="O140" s="10">
        <f t="shared" si="29"/>
        <v>0</v>
      </c>
      <c r="P140" s="10">
        <f t="shared" si="30"/>
        <v>0</v>
      </c>
      <c r="Q140" s="10">
        <f t="shared" si="31"/>
        <v>0</v>
      </c>
      <c r="R140" s="10">
        <f>COUNTIF('Result Data'!D139:K139,"=U")</f>
        <v>0</v>
      </c>
      <c r="S140" s="10">
        <f>COUNTIF('Result Data'!D139:K139,"=AB")</f>
        <v>0</v>
      </c>
      <c r="T140" s="10">
        <f>COUNTIF('Result Data'!D139:K139,"=WH")</f>
        <v>0</v>
      </c>
      <c r="U140" s="13">
        <v>22</v>
      </c>
      <c r="V140" s="10">
        <f t="shared" si="32"/>
        <v>185</v>
      </c>
      <c r="W140" s="14">
        <f t="shared" si="33"/>
        <v>8.4090909090909083</v>
      </c>
      <c r="X140" s="14">
        <f t="shared" si="35"/>
        <v>0.70325900514579054</v>
      </c>
      <c r="Y140" s="10" t="str">
        <f t="shared" si="34"/>
        <v>PASS</v>
      </c>
      <c r="Z140" s="10">
        <f t="shared" si="36"/>
        <v>49</v>
      </c>
    </row>
    <row r="141" spans="1:26" ht="15.5" x14ac:dyDescent="0.35">
      <c r="A141" s="10">
        <v>143</v>
      </c>
      <c r="B141" s="4">
        <v>3122225002134</v>
      </c>
      <c r="C141" s="1" t="s">
        <v>149</v>
      </c>
      <c r="D141" s="3">
        <f>IF('Result Data'!D140="O",10,IF('Result Data'!D140="A+",9,IF('Result Data'!D140="A",8,IF('Result Data'!D140="B+",7,IF('Result Data'!D140="B",6,IF('Result Data'!D140="RA",0,IF('Result Data'!D140="SA",0,IF('Result Data'!D140="W",0,0))))))))+IF('Result Data'!D140="AB",0,IF('Result Data'!D140="WH",0))</f>
        <v>10</v>
      </c>
      <c r="E141" s="3">
        <f>IF('Result Data'!E140="O",10,IF('Result Data'!E140="A+",9,IF('Result Data'!E140="A",8,IF('Result Data'!E140="B+",7,IF('Result Data'!E140="B",6,IF('Result Data'!E140="RA",0,IF('Result Data'!E140="SA",0,IF('Result Data'!E140="W",0,0))))))))+IF('Result Data'!E140="AB",0,IF('Result Data'!E140="WH",0))</f>
        <v>8</v>
      </c>
      <c r="F141" s="3">
        <f>IF('Result Data'!F140="O",10,IF('Result Data'!F140="A+",9,IF('Result Data'!F140="A",8,IF('Result Data'!F140="B+",7,IF('Result Data'!F140="B",6,IF('Result Data'!F140="RA",0,IF('Result Data'!F140="SA",0,IF('Result Data'!F140="W",0,0))))))))+IF('Result Data'!F140="AB",0,IF('Result Data'!F140="WH",0))</f>
        <v>8</v>
      </c>
      <c r="G141" s="3">
        <f>IF('Result Data'!G140="O",10,IF('Result Data'!G140="A+",9,IF('Result Data'!G140="A",8,IF('Result Data'!G140="B+",7,IF('Result Data'!G140="B",6,IF('Result Data'!G140="RA",0,IF('Result Data'!G140="SA",0,IF('Result Data'!G140="W",0,0))))))))+IF('Result Data'!G140="AB",0,IF('Result Data'!G140="WH",0))</f>
        <v>8</v>
      </c>
      <c r="H141" s="3">
        <f>IF('Result Data'!H140="O",10,IF('Result Data'!H140="A+",9,IF('Result Data'!H140="A",8,IF('Result Data'!H140="B+",7,IF('Result Data'!H140="B",6,IF('Result Data'!H140="RA",0,IF('Result Data'!H140="SA",0,IF('Result Data'!H140="W",0,0))))))))+IF('Result Data'!H140="AB",0,IF('Result Data'!H140="WH",0))</f>
        <v>10</v>
      </c>
      <c r="I141" s="3">
        <f>IF('Result Data'!I140="O",10,IF('Result Data'!I140="A+",9,IF('Result Data'!I140="A",8,IF('Result Data'!I140="B+",7,IF('Result Data'!I140="B",6,IF('Result Data'!I140="RA",0,IF('Result Data'!I140="SA",0,IF('Result Data'!I140="W",0,0))))))))+IF('Result Data'!I140="AB",0,IF('Result Data'!I140="WH",0))</f>
        <v>10</v>
      </c>
      <c r="J141" s="3">
        <f>IF('Result Data'!J140="O",10,IF('Result Data'!J140="A+",9,IF('Result Data'!J140="A",8,IF('Result Data'!J140="B+",7,IF('Result Data'!J140="B",6,IF('Result Data'!J140="RA",0,IF('Result Data'!J140="SA",0,IF('Result Data'!J140="W",0,0))))))))+IF('Result Data'!J140="AB",0,IF('Result Data'!J140="WH",0))</f>
        <v>9</v>
      </c>
      <c r="K141" s="3">
        <f>IF('Result Data'!K140="O",10,IF('Result Data'!K140="A+",9,IF('Result Data'!K140="A",8,IF('Result Data'!K140="B+",7,IF('Result Data'!K140="B",6,IF('Result Data'!K140="RA",0,IF('Result Data'!K140="SA",0,IF('Result Data'!K140="W",0,0))))))))+IF('Result Data'!K140="AB",0,IF('Result Data'!K140="WH",0))</f>
        <v>10</v>
      </c>
      <c r="L141" s="10">
        <f t="shared" si="26"/>
        <v>4</v>
      </c>
      <c r="M141" s="10">
        <f t="shared" si="27"/>
        <v>1</v>
      </c>
      <c r="N141" s="10">
        <f t="shared" si="28"/>
        <v>3</v>
      </c>
      <c r="O141" s="10">
        <f t="shared" si="29"/>
        <v>0</v>
      </c>
      <c r="P141" s="10">
        <f t="shared" si="30"/>
        <v>0</v>
      </c>
      <c r="Q141" s="10">
        <f t="shared" si="31"/>
        <v>0</v>
      </c>
      <c r="R141" s="10">
        <f>COUNTIF('Result Data'!D140:K140,"=U")</f>
        <v>0</v>
      </c>
      <c r="S141" s="10">
        <f>COUNTIF('Result Data'!D140:K140,"=AB")</f>
        <v>0</v>
      </c>
      <c r="T141" s="10">
        <f>COUNTIF('Result Data'!D140:K140,"=WH")</f>
        <v>0</v>
      </c>
      <c r="U141" s="13">
        <v>22</v>
      </c>
      <c r="V141" s="10">
        <f t="shared" si="32"/>
        <v>198</v>
      </c>
      <c r="W141" s="14">
        <f t="shared" si="33"/>
        <v>9</v>
      </c>
      <c r="X141" s="14">
        <f t="shared" si="35"/>
        <v>1.2941680960548823</v>
      </c>
      <c r="Y141" s="10" t="str">
        <f t="shared" si="34"/>
        <v>PASS</v>
      </c>
      <c r="Z141" s="10">
        <f t="shared" si="36"/>
        <v>3</v>
      </c>
    </row>
    <row r="142" spans="1:26" ht="15.5" x14ac:dyDescent="0.35">
      <c r="A142" s="10">
        <v>144</v>
      </c>
      <c r="B142" s="4">
        <v>3122225002135</v>
      </c>
      <c r="C142" s="1" t="s">
        <v>150</v>
      </c>
      <c r="D142" s="3">
        <f>IF('Result Data'!D141="O",10,IF('Result Data'!D141="A+",9,IF('Result Data'!D141="A",8,IF('Result Data'!D141="B+",7,IF('Result Data'!D141="B",6,IF('Result Data'!D141="RA",0,IF('Result Data'!D141="SA",0,IF('Result Data'!D141="W",0,0))))))))+IF('Result Data'!D141="AB",0,IF('Result Data'!D141="WH",0))</f>
        <v>10</v>
      </c>
      <c r="E142" s="3">
        <f>IF('Result Data'!E141="O",10,IF('Result Data'!E141="A+",9,IF('Result Data'!E141="A",8,IF('Result Data'!E141="B+",7,IF('Result Data'!E141="B",6,IF('Result Data'!E141="RA",0,IF('Result Data'!E141="SA",0,IF('Result Data'!E141="W",0,0))))))))+IF('Result Data'!E141="AB",0,IF('Result Data'!E141="WH",0))</f>
        <v>8</v>
      </c>
      <c r="F142" s="3">
        <f>IF('Result Data'!F141="O",10,IF('Result Data'!F141="A+",9,IF('Result Data'!F141="A",8,IF('Result Data'!F141="B+",7,IF('Result Data'!F141="B",6,IF('Result Data'!F141="RA",0,IF('Result Data'!F141="SA",0,IF('Result Data'!F141="W",0,0))))))))+IF('Result Data'!F141="AB",0,IF('Result Data'!F141="WH",0))</f>
        <v>9</v>
      </c>
      <c r="G142" s="3">
        <f>IF('Result Data'!G141="O",10,IF('Result Data'!G141="A+",9,IF('Result Data'!G141="A",8,IF('Result Data'!G141="B+",7,IF('Result Data'!G141="B",6,IF('Result Data'!G141="RA",0,IF('Result Data'!G141="SA",0,IF('Result Data'!G141="W",0,0))))))))+IF('Result Data'!G141="AB",0,IF('Result Data'!G141="WH",0))</f>
        <v>7</v>
      </c>
      <c r="H142" s="3">
        <f>IF('Result Data'!H141="O",10,IF('Result Data'!H141="A+",9,IF('Result Data'!H141="A",8,IF('Result Data'!H141="B+",7,IF('Result Data'!H141="B",6,IF('Result Data'!H141="RA",0,IF('Result Data'!H141="SA",0,IF('Result Data'!H141="W",0,0))))))))+IF('Result Data'!H141="AB",0,IF('Result Data'!H141="WH",0))</f>
        <v>10</v>
      </c>
      <c r="I142" s="3">
        <f>IF('Result Data'!I141="O",10,IF('Result Data'!I141="A+",9,IF('Result Data'!I141="A",8,IF('Result Data'!I141="B+",7,IF('Result Data'!I141="B",6,IF('Result Data'!I141="RA",0,IF('Result Data'!I141="SA",0,IF('Result Data'!I141="W",0,0))))))))+IF('Result Data'!I141="AB",0,IF('Result Data'!I141="WH",0))</f>
        <v>10</v>
      </c>
      <c r="J142" s="3">
        <f>IF('Result Data'!J141="O",10,IF('Result Data'!J141="A+",9,IF('Result Data'!J141="A",8,IF('Result Data'!J141="B+",7,IF('Result Data'!J141="B",6,IF('Result Data'!J141="RA",0,IF('Result Data'!J141="SA",0,IF('Result Data'!J141="W",0,0))))))))+IF('Result Data'!J141="AB",0,IF('Result Data'!J141="WH",0))</f>
        <v>9</v>
      </c>
      <c r="K142" s="3">
        <f>IF('Result Data'!K141="O",10,IF('Result Data'!K141="A+",9,IF('Result Data'!K141="A",8,IF('Result Data'!K141="B+",7,IF('Result Data'!K141="B",6,IF('Result Data'!K141="RA",0,IF('Result Data'!K141="SA",0,IF('Result Data'!K141="W",0,0))))))))+IF('Result Data'!K141="AB",0,IF('Result Data'!K141="WH",0))</f>
        <v>8</v>
      </c>
      <c r="L142" s="10">
        <f t="shared" si="26"/>
        <v>3</v>
      </c>
      <c r="M142" s="10">
        <f t="shared" si="27"/>
        <v>2</v>
      </c>
      <c r="N142" s="10">
        <f t="shared" si="28"/>
        <v>2</v>
      </c>
      <c r="O142" s="10">
        <f t="shared" si="29"/>
        <v>1</v>
      </c>
      <c r="P142" s="10">
        <f t="shared" si="30"/>
        <v>0</v>
      </c>
      <c r="Q142" s="10">
        <f t="shared" si="31"/>
        <v>0</v>
      </c>
      <c r="R142" s="10">
        <f>COUNTIF('Result Data'!D141:K141,"=U")</f>
        <v>0</v>
      </c>
      <c r="S142" s="10">
        <f>COUNTIF('Result Data'!D141:K141,"=AB")</f>
        <v>0</v>
      </c>
      <c r="T142" s="10">
        <f>COUNTIF('Result Data'!D141:K141,"=WH")</f>
        <v>0</v>
      </c>
      <c r="U142" s="13">
        <v>22</v>
      </c>
      <c r="V142" s="10">
        <f t="shared" si="32"/>
        <v>192</v>
      </c>
      <c r="W142" s="14">
        <f t="shared" si="33"/>
        <v>8.7272727272727266</v>
      </c>
      <c r="X142" s="14">
        <f t="shared" si="35"/>
        <v>1.0214408233276089</v>
      </c>
      <c r="Y142" s="10" t="str">
        <f t="shared" si="34"/>
        <v>PASS</v>
      </c>
      <c r="Z142" s="10">
        <f t="shared" si="36"/>
        <v>22</v>
      </c>
    </row>
    <row r="143" spans="1:26" ht="15.5" x14ac:dyDescent="0.35">
      <c r="A143" s="10">
        <v>145</v>
      </c>
      <c r="B143" s="4">
        <v>3122225002136</v>
      </c>
      <c r="C143" s="1" t="s">
        <v>151</v>
      </c>
      <c r="D143" s="3">
        <f>IF('Result Data'!D142="O",10,IF('Result Data'!D142="A+",9,IF('Result Data'!D142="A",8,IF('Result Data'!D142="B+",7,IF('Result Data'!D142="B",6,IF('Result Data'!D142="RA",0,IF('Result Data'!D142="SA",0,IF('Result Data'!D142="W",0,0))))))))+IF('Result Data'!D142="AB",0,IF('Result Data'!D142="WH",0))</f>
        <v>7</v>
      </c>
      <c r="E143" s="3">
        <f>IF('Result Data'!E142="O",10,IF('Result Data'!E142="A+",9,IF('Result Data'!E142="A",8,IF('Result Data'!E142="B+",7,IF('Result Data'!E142="B",6,IF('Result Data'!E142="RA",0,IF('Result Data'!E142="SA",0,IF('Result Data'!E142="W",0,0))))))))+IF('Result Data'!E142="AB",0,IF('Result Data'!E142="WH",0))</f>
        <v>8</v>
      </c>
      <c r="F143" s="3">
        <f>IF('Result Data'!F142="O",10,IF('Result Data'!F142="A+",9,IF('Result Data'!F142="A",8,IF('Result Data'!F142="B+",7,IF('Result Data'!F142="B",6,IF('Result Data'!F142="RA",0,IF('Result Data'!F142="SA",0,IF('Result Data'!F142="W",0,0))))))))+IF('Result Data'!F142="AB",0,IF('Result Data'!F142="WH",0))</f>
        <v>6</v>
      </c>
      <c r="G143" s="3">
        <f>IF('Result Data'!G142="O",10,IF('Result Data'!G142="A+",9,IF('Result Data'!G142="A",8,IF('Result Data'!G142="B+",7,IF('Result Data'!G142="B",6,IF('Result Data'!G142="RA",0,IF('Result Data'!G142="SA",0,IF('Result Data'!G142="W",0,0))))))))+IF('Result Data'!G142="AB",0,IF('Result Data'!G142="WH",0))</f>
        <v>6</v>
      </c>
      <c r="H143" s="3">
        <f>IF('Result Data'!H142="O",10,IF('Result Data'!H142="A+",9,IF('Result Data'!H142="A",8,IF('Result Data'!H142="B+",7,IF('Result Data'!H142="B",6,IF('Result Data'!H142="RA",0,IF('Result Data'!H142="SA",0,IF('Result Data'!H142="W",0,0))))))))+IF('Result Data'!H142="AB",0,IF('Result Data'!H142="WH",0))</f>
        <v>8</v>
      </c>
      <c r="I143" s="3">
        <f>IF('Result Data'!I142="O",10,IF('Result Data'!I142="A+",9,IF('Result Data'!I142="A",8,IF('Result Data'!I142="B+",7,IF('Result Data'!I142="B",6,IF('Result Data'!I142="RA",0,IF('Result Data'!I142="SA",0,IF('Result Data'!I142="W",0,0))))))))+IF('Result Data'!I142="AB",0,IF('Result Data'!I142="WH",0))</f>
        <v>10</v>
      </c>
      <c r="J143" s="3">
        <f>IF('Result Data'!J142="O",10,IF('Result Data'!J142="A+",9,IF('Result Data'!J142="A",8,IF('Result Data'!J142="B+",7,IF('Result Data'!J142="B",6,IF('Result Data'!J142="RA",0,IF('Result Data'!J142="SA",0,IF('Result Data'!J142="W",0,0))))))))+IF('Result Data'!J142="AB",0,IF('Result Data'!J142="WH",0))</f>
        <v>0</v>
      </c>
      <c r="K143" s="3">
        <f>IF('Result Data'!K142="O",10,IF('Result Data'!K142="A+",9,IF('Result Data'!K142="A",8,IF('Result Data'!K142="B+",7,IF('Result Data'!K142="B",6,IF('Result Data'!K142="RA",0,IF('Result Data'!K142="SA",0,IF('Result Data'!K142="W",0,0))))))))+IF('Result Data'!K142="AB",0,IF('Result Data'!K142="WH",0))</f>
        <v>8</v>
      </c>
      <c r="L143" s="10">
        <f t="shared" si="26"/>
        <v>1</v>
      </c>
      <c r="M143" s="10">
        <f t="shared" si="27"/>
        <v>0</v>
      </c>
      <c r="N143" s="10">
        <f t="shared" si="28"/>
        <v>3</v>
      </c>
      <c r="O143" s="10">
        <f t="shared" si="29"/>
        <v>1</v>
      </c>
      <c r="P143" s="10">
        <f t="shared" si="30"/>
        <v>2</v>
      </c>
      <c r="Q143" s="10">
        <f t="shared" si="31"/>
        <v>0</v>
      </c>
      <c r="R143" s="10">
        <f>COUNTIF('Result Data'!D142:K142,"=U")</f>
        <v>1</v>
      </c>
      <c r="S143" s="10">
        <f>COUNTIF('Result Data'!D142:K142,"=AB")</f>
        <v>0</v>
      </c>
      <c r="T143" s="10">
        <f>COUNTIF('Result Data'!D142:K142,"=WH")</f>
        <v>0</v>
      </c>
      <c r="U143" s="13">
        <v>22</v>
      </c>
      <c r="V143" s="10">
        <f t="shared" si="32"/>
        <v>132</v>
      </c>
      <c r="W143" s="14">
        <f t="shared" si="33"/>
        <v>6</v>
      </c>
      <c r="X143" s="14">
        <f t="shared" si="35"/>
        <v>-1.7058319039451177</v>
      </c>
      <c r="Y143" s="10" t="str">
        <f t="shared" si="34"/>
        <v>FAIL</v>
      </c>
      <c r="Z143" s="10">
        <f t="shared" si="36"/>
        <v>142</v>
      </c>
    </row>
    <row r="144" spans="1:26" ht="15.5" x14ac:dyDescent="0.35">
      <c r="A144" s="10">
        <v>146</v>
      </c>
      <c r="B144" s="4">
        <v>3122225002137</v>
      </c>
      <c r="C144" s="1" t="s">
        <v>152</v>
      </c>
      <c r="D144" s="3">
        <f>IF('Result Data'!D143="O",10,IF('Result Data'!D143="A+",9,IF('Result Data'!D143="A",8,IF('Result Data'!D143="B+",7,IF('Result Data'!D143="B",6,IF('Result Data'!D143="RA",0,IF('Result Data'!D143="SA",0,IF('Result Data'!D143="W",0,0))))))))+IF('Result Data'!D143="AB",0,IF('Result Data'!D143="WH",0))</f>
        <v>8</v>
      </c>
      <c r="E144" s="3">
        <f>IF('Result Data'!E143="O",10,IF('Result Data'!E143="A+",9,IF('Result Data'!E143="A",8,IF('Result Data'!E143="B+",7,IF('Result Data'!E143="B",6,IF('Result Data'!E143="RA",0,IF('Result Data'!E143="SA",0,IF('Result Data'!E143="W",0,0))))))))+IF('Result Data'!E143="AB",0,IF('Result Data'!E143="WH",0))</f>
        <v>8</v>
      </c>
      <c r="F144" s="3">
        <f>IF('Result Data'!F143="O",10,IF('Result Data'!F143="A+",9,IF('Result Data'!F143="A",8,IF('Result Data'!F143="B+",7,IF('Result Data'!F143="B",6,IF('Result Data'!F143="RA",0,IF('Result Data'!F143="SA",0,IF('Result Data'!F143="W",0,0))))))))+IF('Result Data'!F143="AB",0,IF('Result Data'!F143="WH",0))</f>
        <v>8</v>
      </c>
      <c r="G144" s="3">
        <f>IF('Result Data'!G143="O",10,IF('Result Data'!G143="A+",9,IF('Result Data'!G143="A",8,IF('Result Data'!G143="B+",7,IF('Result Data'!G143="B",6,IF('Result Data'!G143="RA",0,IF('Result Data'!G143="SA",0,IF('Result Data'!G143="W",0,0))))))))+IF('Result Data'!G143="AB",0,IF('Result Data'!G143="WH",0))</f>
        <v>9</v>
      </c>
      <c r="H144" s="3">
        <f>IF('Result Data'!H143="O",10,IF('Result Data'!H143="A+",9,IF('Result Data'!H143="A",8,IF('Result Data'!H143="B+",7,IF('Result Data'!H143="B",6,IF('Result Data'!H143="RA",0,IF('Result Data'!H143="SA",0,IF('Result Data'!H143="W",0,0))))))))+IF('Result Data'!H143="AB",0,IF('Result Data'!H143="WH",0))</f>
        <v>10</v>
      </c>
      <c r="I144" s="3">
        <f>IF('Result Data'!I143="O",10,IF('Result Data'!I143="A+",9,IF('Result Data'!I143="A",8,IF('Result Data'!I143="B+",7,IF('Result Data'!I143="B",6,IF('Result Data'!I143="RA",0,IF('Result Data'!I143="SA",0,IF('Result Data'!I143="W",0,0))))))))+IF('Result Data'!I143="AB",0,IF('Result Data'!I143="WH",0))</f>
        <v>10</v>
      </c>
      <c r="J144" s="3">
        <f>IF('Result Data'!J143="O",10,IF('Result Data'!J143="A+",9,IF('Result Data'!J143="A",8,IF('Result Data'!J143="B+",7,IF('Result Data'!J143="B",6,IF('Result Data'!J143="RA",0,IF('Result Data'!J143="SA",0,IF('Result Data'!J143="W",0,0))))))))+IF('Result Data'!J143="AB",0,IF('Result Data'!J143="WH",0))</f>
        <v>8</v>
      </c>
      <c r="K144" s="3">
        <f>IF('Result Data'!K143="O",10,IF('Result Data'!K143="A+",9,IF('Result Data'!K143="A",8,IF('Result Data'!K143="B+",7,IF('Result Data'!K143="B",6,IF('Result Data'!K143="RA",0,IF('Result Data'!K143="SA",0,IF('Result Data'!K143="W",0,0))))))))+IF('Result Data'!K143="AB",0,IF('Result Data'!K143="WH",0))</f>
        <v>8</v>
      </c>
      <c r="L144" s="10">
        <f t="shared" si="26"/>
        <v>2</v>
      </c>
      <c r="M144" s="10">
        <f t="shared" si="27"/>
        <v>1</v>
      </c>
      <c r="N144" s="10">
        <f t="shared" si="28"/>
        <v>5</v>
      </c>
      <c r="O144" s="10">
        <f t="shared" si="29"/>
        <v>0</v>
      </c>
      <c r="P144" s="10">
        <f t="shared" si="30"/>
        <v>0</v>
      </c>
      <c r="Q144" s="10">
        <f t="shared" si="31"/>
        <v>0</v>
      </c>
      <c r="R144" s="10">
        <f>COUNTIF('Result Data'!D143:K143,"=U")</f>
        <v>0</v>
      </c>
      <c r="S144" s="10">
        <f>COUNTIF('Result Data'!D143:K143,"=AB")</f>
        <v>0</v>
      </c>
      <c r="T144" s="10">
        <f>COUNTIF('Result Data'!D143:K143,"=WH")</f>
        <v>0</v>
      </c>
      <c r="U144" s="13">
        <v>22</v>
      </c>
      <c r="V144" s="10">
        <f t="shared" si="32"/>
        <v>185</v>
      </c>
      <c r="W144" s="14">
        <f t="shared" si="33"/>
        <v>8.4090909090909083</v>
      </c>
      <c r="X144" s="14">
        <f t="shared" si="35"/>
        <v>0.70325900514579054</v>
      </c>
      <c r="Y144" s="10" t="str">
        <f t="shared" si="34"/>
        <v>PASS</v>
      </c>
      <c r="Z144" s="10">
        <f t="shared" si="36"/>
        <v>49</v>
      </c>
    </row>
    <row r="145" spans="1:26" ht="15.5" x14ac:dyDescent="0.35">
      <c r="A145" s="10">
        <v>147</v>
      </c>
      <c r="B145" s="4">
        <v>3122225002138</v>
      </c>
      <c r="C145" s="1" t="s">
        <v>153</v>
      </c>
      <c r="D145" s="3">
        <f>IF('Result Data'!D144="O",10,IF('Result Data'!D144="A+",9,IF('Result Data'!D144="A",8,IF('Result Data'!D144="B+",7,IF('Result Data'!D144="B",6,IF('Result Data'!D144="RA",0,IF('Result Data'!D144="SA",0,IF('Result Data'!D144="W",0,0))))))))+IF('Result Data'!D144="AB",0,IF('Result Data'!D144="WH",0))</f>
        <v>9</v>
      </c>
      <c r="E145" s="3">
        <f>IF('Result Data'!E144="O",10,IF('Result Data'!E144="A+",9,IF('Result Data'!E144="A",8,IF('Result Data'!E144="B+",7,IF('Result Data'!E144="B",6,IF('Result Data'!E144="RA",0,IF('Result Data'!E144="SA",0,IF('Result Data'!E144="W",0,0))))))))+IF('Result Data'!E144="AB",0,IF('Result Data'!E144="WH",0))</f>
        <v>8</v>
      </c>
      <c r="F145" s="3">
        <f>IF('Result Data'!F144="O",10,IF('Result Data'!F144="A+",9,IF('Result Data'!F144="A",8,IF('Result Data'!F144="B+",7,IF('Result Data'!F144="B",6,IF('Result Data'!F144="RA",0,IF('Result Data'!F144="SA",0,IF('Result Data'!F144="W",0,0))))))))+IF('Result Data'!F144="AB",0,IF('Result Data'!F144="WH",0))</f>
        <v>9</v>
      </c>
      <c r="G145" s="3">
        <f>IF('Result Data'!G144="O",10,IF('Result Data'!G144="A+",9,IF('Result Data'!G144="A",8,IF('Result Data'!G144="B+",7,IF('Result Data'!G144="B",6,IF('Result Data'!G144="RA",0,IF('Result Data'!G144="SA",0,IF('Result Data'!G144="W",0,0))))))))+IF('Result Data'!G144="AB",0,IF('Result Data'!G144="WH",0))</f>
        <v>10</v>
      </c>
      <c r="H145" s="3">
        <f>IF('Result Data'!H144="O",10,IF('Result Data'!H144="A+",9,IF('Result Data'!H144="A",8,IF('Result Data'!H144="B+",7,IF('Result Data'!H144="B",6,IF('Result Data'!H144="RA",0,IF('Result Data'!H144="SA",0,IF('Result Data'!H144="W",0,0))))))))+IF('Result Data'!H144="AB",0,IF('Result Data'!H144="WH",0))</f>
        <v>10</v>
      </c>
      <c r="I145" s="3">
        <f>IF('Result Data'!I144="O",10,IF('Result Data'!I144="A+",9,IF('Result Data'!I144="A",8,IF('Result Data'!I144="B+",7,IF('Result Data'!I144="B",6,IF('Result Data'!I144="RA",0,IF('Result Data'!I144="SA",0,IF('Result Data'!I144="W",0,0))))))))+IF('Result Data'!I144="AB",0,IF('Result Data'!I144="WH",0))</f>
        <v>10</v>
      </c>
      <c r="J145" s="3">
        <f>IF('Result Data'!J144="O",10,IF('Result Data'!J144="A+",9,IF('Result Data'!J144="A",8,IF('Result Data'!J144="B+",7,IF('Result Data'!J144="B",6,IF('Result Data'!J144="RA",0,IF('Result Data'!J144="SA",0,IF('Result Data'!J144="W",0,0))))))))+IF('Result Data'!J144="AB",0,IF('Result Data'!J144="WH",0))</f>
        <v>9</v>
      </c>
      <c r="K145" s="3">
        <f>IF('Result Data'!K144="O",10,IF('Result Data'!K144="A+",9,IF('Result Data'!K144="A",8,IF('Result Data'!K144="B+",7,IF('Result Data'!K144="B",6,IF('Result Data'!K144="RA",0,IF('Result Data'!K144="SA",0,IF('Result Data'!K144="W",0,0))))))))+IF('Result Data'!K144="AB",0,IF('Result Data'!K144="WH",0))</f>
        <v>8</v>
      </c>
      <c r="L145" s="10">
        <f t="shared" si="26"/>
        <v>3</v>
      </c>
      <c r="M145" s="10">
        <f t="shared" si="27"/>
        <v>3</v>
      </c>
      <c r="N145" s="10">
        <f t="shared" si="28"/>
        <v>2</v>
      </c>
      <c r="O145" s="10">
        <f t="shared" si="29"/>
        <v>0</v>
      </c>
      <c r="P145" s="10">
        <f t="shared" si="30"/>
        <v>0</v>
      </c>
      <c r="Q145" s="10">
        <f t="shared" si="31"/>
        <v>0</v>
      </c>
      <c r="R145" s="10">
        <f>COUNTIF('Result Data'!D144:K144,"=U")</f>
        <v>0</v>
      </c>
      <c r="S145" s="10">
        <f>COUNTIF('Result Data'!D144:K144,"=AB")</f>
        <v>0</v>
      </c>
      <c r="T145" s="10">
        <f>COUNTIF('Result Data'!D144:K144,"=WH")</f>
        <v>0</v>
      </c>
      <c r="U145" s="13">
        <v>22</v>
      </c>
      <c r="V145" s="10">
        <f t="shared" si="32"/>
        <v>198</v>
      </c>
      <c r="W145" s="14">
        <f t="shared" si="33"/>
        <v>9</v>
      </c>
      <c r="X145" s="14">
        <f t="shared" si="35"/>
        <v>1.2941680960548823</v>
      </c>
      <c r="Y145" s="10" t="str">
        <f t="shared" si="34"/>
        <v>PASS</v>
      </c>
      <c r="Z145" s="10">
        <f t="shared" si="36"/>
        <v>3</v>
      </c>
    </row>
    <row r="146" spans="1:26" ht="15.5" x14ac:dyDescent="0.35">
      <c r="A146" s="10">
        <v>148</v>
      </c>
      <c r="B146" s="4">
        <v>3122225002139</v>
      </c>
      <c r="C146" s="1" t="s">
        <v>154</v>
      </c>
      <c r="D146" s="3">
        <f>IF('Result Data'!D145="O",10,IF('Result Data'!D145="A+",9,IF('Result Data'!D145="A",8,IF('Result Data'!D145="B+",7,IF('Result Data'!D145="B",6,IF('Result Data'!D145="RA",0,IF('Result Data'!D145="SA",0,IF('Result Data'!D145="W",0,0))))))))+IF('Result Data'!D145="AB",0,IF('Result Data'!D145="WH",0))</f>
        <v>8</v>
      </c>
      <c r="E146" s="3">
        <f>IF('Result Data'!E145="O",10,IF('Result Data'!E145="A+",9,IF('Result Data'!E145="A",8,IF('Result Data'!E145="B+",7,IF('Result Data'!E145="B",6,IF('Result Data'!E145="RA",0,IF('Result Data'!E145="SA",0,IF('Result Data'!E145="W",0,0))))))))+IF('Result Data'!E145="AB",0,IF('Result Data'!E145="WH",0))</f>
        <v>8</v>
      </c>
      <c r="F146" s="3">
        <f>IF('Result Data'!F145="O",10,IF('Result Data'!F145="A+",9,IF('Result Data'!F145="A",8,IF('Result Data'!F145="B+",7,IF('Result Data'!F145="B",6,IF('Result Data'!F145="RA",0,IF('Result Data'!F145="SA",0,IF('Result Data'!F145="W",0,0))))))))+IF('Result Data'!F145="AB",0,IF('Result Data'!F145="WH",0))</f>
        <v>8</v>
      </c>
      <c r="G146" s="3">
        <f>IF('Result Data'!G145="O",10,IF('Result Data'!G145="A+",9,IF('Result Data'!G145="A",8,IF('Result Data'!G145="B+",7,IF('Result Data'!G145="B",6,IF('Result Data'!G145="RA",0,IF('Result Data'!G145="SA",0,IF('Result Data'!G145="W",0,0))))))))+IF('Result Data'!G145="AB",0,IF('Result Data'!G145="WH",0))</f>
        <v>8</v>
      </c>
      <c r="H146" s="3">
        <f>IF('Result Data'!H145="O",10,IF('Result Data'!H145="A+",9,IF('Result Data'!H145="A",8,IF('Result Data'!H145="B+",7,IF('Result Data'!H145="B",6,IF('Result Data'!H145="RA",0,IF('Result Data'!H145="SA",0,IF('Result Data'!H145="W",0,0))))))))+IF('Result Data'!H145="AB",0,IF('Result Data'!H145="WH",0))</f>
        <v>10</v>
      </c>
      <c r="I146" s="3">
        <f>IF('Result Data'!I145="O",10,IF('Result Data'!I145="A+",9,IF('Result Data'!I145="A",8,IF('Result Data'!I145="B+",7,IF('Result Data'!I145="B",6,IF('Result Data'!I145="RA",0,IF('Result Data'!I145="SA",0,IF('Result Data'!I145="W",0,0))))))))+IF('Result Data'!I145="AB",0,IF('Result Data'!I145="WH",0))</f>
        <v>10</v>
      </c>
      <c r="J146" s="3">
        <f>IF('Result Data'!J145="O",10,IF('Result Data'!J145="A+",9,IF('Result Data'!J145="A",8,IF('Result Data'!J145="B+",7,IF('Result Data'!J145="B",6,IF('Result Data'!J145="RA",0,IF('Result Data'!J145="SA",0,IF('Result Data'!J145="W",0,0))))))))+IF('Result Data'!J145="AB",0,IF('Result Data'!J145="WH",0))</f>
        <v>7</v>
      </c>
      <c r="K146" s="3">
        <f>IF('Result Data'!K145="O",10,IF('Result Data'!K145="A+",9,IF('Result Data'!K145="A",8,IF('Result Data'!K145="B+",7,IF('Result Data'!K145="B",6,IF('Result Data'!K145="RA",0,IF('Result Data'!K145="SA",0,IF('Result Data'!K145="W",0,0))))))))+IF('Result Data'!K145="AB",0,IF('Result Data'!K145="WH",0))</f>
        <v>8</v>
      </c>
      <c r="L146" s="10">
        <f t="shared" si="26"/>
        <v>2</v>
      </c>
      <c r="M146" s="10">
        <f t="shared" si="27"/>
        <v>0</v>
      </c>
      <c r="N146" s="10">
        <f t="shared" si="28"/>
        <v>5</v>
      </c>
      <c r="O146" s="10">
        <f t="shared" si="29"/>
        <v>1</v>
      </c>
      <c r="P146" s="10">
        <f t="shared" si="30"/>
        <v>0</v>
      </c>
      <c r="Q146" s="10">
        <f t="shared" si="31"/>
        <v>0</v>
      </c>
      <c r="R146" s="10">
        <f>COUNTIF('Result Data'!D145:K145,"=U")</f>
        <v>0</v>
      </c>
      <c r="S146" s="10">
        <f>COUNTIF('Result Data'!D145:K145,"=AB")</f>
        <v>0</v>
      </c>
      <c r="T146" s="10">
        <f>COUNTIF('Result Data'!D145:K145,"=WH")</f>
        <v>0</v>
      </c>
      <c r="U146" s="13">
        <v>22</v>
      </c>
      <c r="V146" s="10">
        <f t="shared" si="32"/>
        <v>178</v>
      </c>
      <c r="W146" s="14">
        <f t="shared" si="33"/>
        <v>8.0909090909090917</v>
      </c>
      <c r="X146" s="14">
        <f t="shared" si="35"/>
        <v>0.38507718696397397</v>
      </c>
      <c r="Y146" s="10" t="str">
        <f t="shared" si="34"/>
        <v>PASS</v>
      </c>
      <c r="Z146" s="10">
        <f t="shared" si="36"/>
        <v>90</v>
      </c>
    </row>
    <row r="147" spans="1:26" ht="15.5" x14ac:dyDescent="0.35">
      <c r="A147" s="10">
        <v>149</v>
      </c>
      <c r="B147" s="4">
        <v>3122225002140</v>
      </c>
      <c r="C147" s="1" t="s">
        <v>155</v>
      </c>
      <c r="D147" s="3">
        <f>IF('Result Data'!D146="O",10,IF('Result Data'!D146="A+",9,IF('Result Data'!D146="A",8,IF('Result Data'!D146="B+",7,IF('Result Data'!D146="B",6,IF('Result Data'!D146="RA",0,IF('Result Data'!D146="SA",0,IF('Result Data'!D146="W",0,0))))))))+IF('Result Data'!D146="AB",0,IF('Result Data'!D146="WH",0))</f>
        <v>8</v>
      </c>
      <c r="E147" s="3">
        <f>IF('Result Data'!E146="O",10,IF('Result Data'!E146="A+",9,IF('Result Data'!E146="A",8,IF('Result Data'!E146="B+",7,IF('Result Data'!E146="B",6,IF('Result Data'!E146="RA",0,IF('Result Data'!E146="SA",0,IF('Result Data'!E146="W",0,0))))))))+IF('Result Data'!E146="AB",0,IF('Result Data'!E146="WH",0))</f>
        <v>8</v>
      </c>
      <c r="F147" s="3">
        <f>IF('Result Data'!F146="O",10,IF('Result Data'!F146="A+",9,IF('Result Data'!F146="A",8,IF('Result Data'!F146="B+",7,IF('Result Data'!F146="B",6,IF('Result Data'!F146="RA",0,IF('Result Data'!F146="SA",0,IF('Result Data'!F146="W",0,0))))))))+IF('Result Data'!F146="AB",0,IF('Result Data'!F146="WH",0))</f>
        <v>8</v>
      </c>
      <c r="G147" s="3">
        <f>IF('Result Data'!G146="O",10,IF('Result Data'!G146="A+",9,IF('Result Data'!G146="A",8,IF('Result Data'!G146="B+",7,IF('Result Data'!G146="B",6,IF('Result Data'!G146="RA",0,IF('Result Data'!G146="SA",0,IF('Result Data'!G146="W",0,0))))))))+IF('Result Data'!G146="AB",0,IF('Result Data'!G146="WH",0))</f>
        <v>8</v>
      </c>
      <c r="H147" s="3">
        <f>IF('Result Data'!H146="O",10,IF('Result Data'!H146="A+",9,IF('Result Data'!H146="A",8,IF('Result Data'!H146="B+",7,IF('Result Data'!H146="B",6,IF('Result Data'!H146="RA",0,IF('Result Data'!H146="SA",0,IF('Result Data'!H146="W",0,0))))))))+IF('Result Data'!H146="AB",0,IF('Result Data'!H146="WH",0))</f>
        <v>10</v>
      </c>
      <c r="I147" s="3">
        <f>IF('Result Data'!I146="O",10,IF('Result Data'!I146="A+",9,IF('Result Data'!I146="A",8,IF('Result Data'!I146="B+",7,IF('Result Data'!I146="B",6,IF('Result Data'!I146="RA",0,IF('Result Data'!I146="SA",0,IF('Result Data'!I146="W",0,0))))))))+IF('Result Data'!I146="AB",0,IF('Result Data'!I146="WH",0))</f>
        <v>10</v>
      </c>
      <c r="J147" s="3">
        <f>IF('Result Data'!J146="O",10,IF('Result Data'!J146="A+",9,IF('Result Data'!J146="A",8,IF('Result Data'!J146="B+",7,IF('Result Data'!J146="B",6,IF('Result Data'!J146="RA",0,IF('Result Data'!J146="SA",0,IF('Result Data'!J146="W",0,0))))))))+IF('Result Data'!J146="AB",0,IF('Result Data'!J146="WH",0))</f>
        <v>7</v>
      </c>
      <c r="K147" s="3">
        <f>IF('Result Data'!K146="O",10,IF('Result Data'!K146="A+",9,IF('Result Data'!K146="A",8,IF('Result Data'!K146="B+",7,IF('Result Data'!K146="B",6,IF('Result Data'!K146="RA",0,IF('Result Data'!K146="SA",0,IF('Result Data'!K146="W",0,0))))))))+IF('Result Data'!K146="AB",0,IF('Result Data'!K146="WH",0))</f>
        <v>7</v>
      </c>
      <c r="L147" s="10">
        <f t="shared" si="26"/>
        <v>2</v>
      </c>
      <c r="M147" s="10">
        <f t="shared" si="27"/>
        <v>0</v>
      </c>
      <c r="N147" s="10">
        <f t="shared" si="28"/>
        <v>4</v>
      </c>
      <c r="O147" s="10">
        <f t="shared" si="29"/>
        <v>2</v>
      </c>
      <c r="P147" s="10">
        <f t="shared" si="30"/>
        <v>0</v>
      </c>
      <c r="Q147" s="10">
        <f t="shared" si="31"/>
        <v>0</v>
      </c>
      <c r="R147" s="10">
        <f>COUNTIF('Result Data'!D146:K146,"=U")</f>
        <v>0</v>
      </c>
      <c r="S147" s="10">
        <f>COUNTIF('Result Data'!D146:K146,"=AB")</f>
        <v>0</v>
      </c>
      <c r="T147" s="10">
        <f>COUNTIF('Result Data'!D146:K146,"=WH")</f>
        <v>0</v>
      </c>
      <c r="U147" s="13">
        <v>22</v>
      </c>
      <c r="V147" s="10">
        <f t="shared" si="32"/>
        <v>175</v>
      </c>
      <c r="W147" s="14">
        <f t="shared" si="33"/>
        <v>7.9545454545454541</v>
      </c>
      <c r="X147" s="14">
        <f t="shared" si="35"/>
        <v>0.2487135506003364</v>
      </c>
      <c r="Y147" s="10" t="str">
        <f t="shared" si="34"/>
        <v>PASS</v>
      </c>
      <c r="Z147" s="10">
        <f t="shared" si="36"/>
        <v>97</v>
      </c>
    </row>
    <row r="148" spans="1:26" ht="15.5" x14ac:dyDescent="0.35">
      <c r="A148" s="10">
        <v>150</v>
      </c>
      <c r="B148" s="4">
        <v>3122225002141</v>
      </c>
      <c r="C148" s="1" t="s">
        <v>156</v>
      </c>
      <c r="D148" s="3">
        <f>IF('Result Data'!D147="O",10,IF('Result Data'!D147="A+",9,IF('Result Data'!D147="A",8,IF('Result Data'!D147="B+",7,IF('Result Data'!D147="B",6,IF('Result Data'!D147="RA",0,IF('Result Data'!D147="SA",0,IF('Result Data'!D147="W",0,0))))))))+IF('Result Data'!D147="AB",0,IF('Result Data'!D147="WH",0))</f>
        <v>8</v>
      </c>
      <c r="E148" s="3">
        <f>IF('Result Data'!E147="O",10,IF('Result Data'!E147="A+",9,IF('Result Data'!E147="A",8,IF('Result Data'!E147="B+",7,IF('Result Data'!E147="B",6,IF('Result Data'!E147="RA",0,IF('Result Data'!E147="SA",0,IF('Result Data'!E147="W",0,0))))))))+IF('Result Data'!E147="AB",0,IF('Result Data'!E147="WH",0))</f>
        <v>9</v>
      </c>
      <c r="F148" s="3">
        <f>IF('Result Data'!F147="O",10,IF('Result Data'!F147="A+",9,IF('Result Data'!F147="A",8,IF('Result Data'!F147="B+",7,IF('Result Data'!F147="B",6,IF('Result Data'!F147="RA",0,IF('Result Data'!F147="SA",0,IF('Result Data'!F147="W",0,0))))))))+IF('Result Data'!F147="AB",0,IF('Result Data'!F147="WH",0))</f>
        <v>8</v>
      </c>
      <c r="G148" s="3">
        <f>IF('Result Data'!G147="O",10,IF('Result Data'!G147="A+",9,IF('Result Data'!G147="A",8,IF('Result Data'!G147="B+",7,IF('Result Data'!G147="B",6,IF('Result Data'!G147="RA",0,IF('Result Data'!G147="SA",0,IF('Result Data'!G147="W",0,0))))))))+IF('Result Data'!G147="AB",0,IF('Result Data'!G147="WH",0))</f>
        <v>7</v>
      </c>
      <c r="H148" s="3">
        <f>IF('Result Data'!H147="O",10,IF('Result Data'!H147="A+",9,IF('Result Data'!H147="A",8,IF('Result Data'!H147="B+",7,IF('Result Data'!H147="B",6,IF('Result Data'!H147="RA",0,IF('Result Data'!H147="SA",0,IF('Result Data'!H147="W",0,0))))))))+IF('Result Data'!H147="AB",0,IF('Result Data'!H147="WH",0))</f>
        <v>8</v>
      </c>
      <c r="I148" s="3">
        <f>IF('Result Data'!I147="O",10,IF('Result Data'!I147="A+",9,IF('Result Data'!I147="A",8,IF('Result Data'!I147="B+",7,IF('Result Data'!I147="B",6,IF('Result Data'!I147="RA",0,IF('Result Data'!I147="SA",0,IF('Result Data'!I147="W",0,0))))))))+IF('Result Data'!I147="AB",0,IF('Result Data'!I147="WH",0))</f>
        <v>10</v>
      </c>
      <c r="J148" s="3">
        <f>IF('Result Data'!J147="O",10,IF('Result Data'!J147="A+",9,IF('Result Data'!J147="A",8,IF('Result Data'!J147="B+",7,IF('Result Data'!J147="B",6,IF('Result Data'!J147="RA",0,IF('Result Data'!J147="SA",0,IF('Result Data'!J147="W",0,0))))))))+IF('Result Data'!J147="AB",0,IF('Result Data'!J147="WH",0))</f>
        <v>6</v>
      </c>
      <c r="K148" s="3">
        <f>IF('Result Data'!K147="O",10,IF('Result Data'!K147="A+",9,IF('Result Data'!K147="A",8,IF('Result Data'!K147="B+",7,IF('Result Data'!K147="B",6,IF('Result Data'!K147="RA",0,IF('Result Data'!K147="SA",0,IF('Result Data'!K147="W",0,0))))))))+IF('Result Data'!K147="AB",0,IF('Result Data'!K147="WH",0))</f>
        <v>8</v>
      </c>
      <c r="L148" s="10">
        <f t="shared" si="26"/>
        <v>1</v>
      </c>
      <c r="M148" s="10">
        <f t="shared" si="27"/>
        <v>1</v>
      </c>
      <c r="N148" s="10">
        <f t="shared" si="28"/>
        <v>4</v>
      </c>
      <c r="O148" s="10">
        <f t="shared" si="29"/>
        <v>1</v>
      </c>
      <c r="P148" s="10">
        <f t="shared" si="30"/>
        <v>1</v>
      </c>
      <c r="Q148" s="10">
        <f t="shared" si="31"/>
        <v>0</v>
      </c>
      <c r="R148" s="10">
        <f>COUNTIF('Result Data'!D147:K147,"=U")</f>
        <v>0</v>
      </c>
      <c r="S148" s="10">
        <f>COUNTIF('Result Data'!D147:K147,"=AB")</f>
        <v>0</v>
      </c>
      <c r="T148" s="10">
        <f>COUNTIF('Result Data'!D147:K147,"=WH")</f>
        <v>0</v>
      </c>
      <c r="U148" s="13">
        <v>22</v>
      </c>
      <c r="V148" s="10">
        <f t="shared" si="32"/>
        <v>171</v>
      </c>
      <c r="W148" s="14">
        <f t="shared" si="33"/>
        <v>7.7727272727272725</v>
      </c>
      <c r="X148" s="14">
        <f t="shared" si="35"/>
        <v>6.689536878215474E-2</v>
      </c>
      <c r="Y148" s="10" t="str">
        <f t="shared" si="34"/>
        <v>PASS</v>
      </c>
      <c r="Z148" s="10">
        <f t="shared" si="36"/>
        <v>113</v>
      </c>
    </row>
    <row r="149" spans="1:26" ht="15.5" x14ac:dyDescent="0.35">
      <c r="A149" s="10">
        <v>151</v>
      </c>
      <c r="B149" s="4">
        <v>3122225002142</v>
      </c>
      <c r="C149" s="1" t="s">
        <v>157</v>
      </c>
      <c r="D149" s="3">
        <f>IF('Result Data'!D148="O",10,IF('Result Data'!D148="A+",9,IF('Result Data'!D148="A",8,IF('Result Data'!D148="B+",7,IF('Result Data'!D148="B",6,IF('Result Data'!D148="RA",0,IF('Result Data'!D148="SA",0,IF('Result Data'!D148="W",0,0))))))))+IF('Result Data'!D148="AB",0,IF('Result Data'!D148="WH",0))</f>
        <v>9</v>
      </c>
      <c r="E149" s="3">
        <f>IF('Result Data'!E148="O",10,IF('Result Data'!E148="A+",9,IF('Result Data'!E148="A",8,IF('Result Data'!E148="B+",7,IF('Result Data'!E148="B",6,IF('Result Data'!E148="RA",0,IF('Result Data'!E148="SA",0,IF('Result Data'!E148="W",0,0))))))))+IF('Result Data'!E148="AB",0,IF('Result Data'!E148="WH",0))</f>
        <v>8</v>
      </c>
      <c r="F149" s="3">
        <f>IF('Result Data'!F148="O",10,IF('Result Data'!F148="A+",9,IF('Result Data'!F148="A",8,IF('Result Data'!F148="B+",7,IF('Result Data'!F148="B",6,IF('Result Data'!F148="RA",0,IF('Result Data'!F148="SA",0,IF('Result Data'!F148="W",0,0))))))))+IF('Result Data'!F148="AB",0,IF('Result Data'!F148="WH",0))</f>
        <v>8</v>
      </c>
      <c r="G149" s="3">
        <f>IF('Result Data'!G148="O",10,IF('Result Data'!G148="A+",9,IF('Result Data'!G148="A",8,IF('Result Data'!G148="B+",7,IF('Result Data'!G148="B",6,IF('Result Data'!G148="RA",0,IF('Result Data'!G148="SA",0,IF('Result Data'!G148="W",0,0))))))))+IF('Result Data'!G148="AB",0,IF('Result Data'!G148="WH",0))</f>
        <v>8</v>
      </c>
      <c r="H149" s="3">
        <f>IF('Result Data'!H148="O",10,IF('Result Data'!H148="A+",9,IF('Result Data'!H148="A",8,IF('Result Data'!H148="B+",7,IF('Result Data'!H148="B",6,IF('Result Data'!H148="RA",0,IF('Result Data'!H148="SA",0,IF('Result Data'!H148="W",0,0))))))))+IF('Result Data'!H148="AB",0,IF('Result Data'!H148="WH",0))</f>
        <v>10</v>
      </c>
      <c r="I149" s="3">
        <f>IF('Result Data'!I148="O",10,IF('Result Data'!I148="A+",9,IF('Result Data'!I148="A",8,IF('Result Data'!I148="B+",7,IF('Result Data'!I148="B",6,IF('Result Data'!I148="RA",0,IF('Result Data'!I148="SA",0,IF('Result Data'!I148="W",0,0))))))))+IF('Result Data'!I148="AB",0,IF('Result Data'!I148="WH",0))</f>
        <v>10</v>
      </c>
      <c r="J149" s="3">
        <f>IF('Result Data'!J148="O",10,IF('Result Data'!J148="A+",9,IF('Result Data'!J148="A",8,IF('Result Data'!J148="B+",7,IF('Result Data'!J148="B",6,IF('Result Data'!J148="RA",0,IF('Result Data'!J148="SA",0,IF('Result Data'!J148="W",0,0))))))))+IF('Result Data'!J148="AB",0,IF('Result Data'!J148="WH",0))</f>
        <v>8</v>
      </c>
      <c r="K149" s="3">
        <f>IF('Result Data'!K148="O",10,IF('Result Data'!K148="A+",9,IF('Result Data'!K148="A",8,IF('Result Data'!K148="B+",7,IF('Result Data'!K148="B",6,IF('Result Data'!K148="RA",0,IF('Result Data'!K148="SA",0,IF('Result Data'!K148="W",0,0))))))))+IF('Result Data'!K148="AB",0,IF('Result Data'!K148="WH",0))</f>
        <v>8</v>
      </c>
      <c r="L149" s="10">
        <f t="shared" si="26"/>
        <v>2</v>
      </c>
      <c r="M149" s="10">
        <f t="shared" si="27"/>
        <v>1</v>
      </c>
      <c r="N149" s="10">
        <f t="shared" si="28"/>
        <v>5</v>
      </c>
      <c r="O149" s="10">
        <f t="shared" si="29"/>
        <v>0</v>
      </c>
      <c r="P149" s="10">
        <f t="shared" si="30"/>
        <v>0</v>
      </c>
      <c r="Q149" s="10">
        <f t="shared" si="31"/>
        <v>0</v>
      </c>
      <c r="R149" s="10">
        <f>COUNTIF('Result Data'!D148:K148,"=U")</f>
        <v>0</v>
      </c>
      <c r="S149" s="10">
        <f>COUNTIF('Result Data'!D148:K148,"=AB")</f>
        <v>0</v>
      </c>
      <c r="T149" s="10">
        <f>COUNTIF('Result Data'!D148:K148,"=WH")</f>
        <v>0</v>
      </c>
      <c r="U149" s="13">
        <v>22</v>
      </c>
      <c r="V149" s="10">
        <f t="shared" si="32"/>
        <v>185</v>
      </c>
      <c r="W149" s="14">
        <f t="shared" si="33"/>
        <v>8.4090909090909083</v>
      </c>
      <c r="X149" s="14">
        <f t="shared" si="35"/>
        <v>0.70325900514579054</v>
      </c>
      <c r="Y149" s="10" t="str">
        <f t="shared" si="34"/>
        <v>PASS</v>
      </c>
      <c r="Z149" s="10">
        <f t="shared" si="36"/>
        <v>49</v>
      </c>
    </row>
    <row r="150" spans="1:26" ht="15.5" x14ac:dyDescent="0.35">
      <c r="A150" s="10">
        <v>152</v>
      </c>
      <c r="B150" s="4">
        <v>3122225002143</v>
      </c>
      <c r="C150" s="1" t="s">
        <v>158</v>
      </c>
      <c r="D150" s="3">
        <f>IF('Result Data'!D149="O",10,IF('Result Data'!D149="A+",9,IF('Result Data'!D149="A",8,IF('Result Data'!D149="B+",7,IF('Result Data'!D149="B",6,IF('Result Data'!D149="RA",0,IF('Result Data'!D149="SA",0,IF('Result Data'!D149="W",0,0))))))))+IF('Result Data'!D149="AB",0,IF('Result Data'!D149="WH",0))</f>
        <v>8</v>
      </c>
      <c r="E150" s="3">
        <f>IF('Result Data'!E149="O",10,IF('Result Data'!E149="A+",9,IF('Result Data'!E149="A",8,IF('Result Data'!E149="B+",7,IF('Result Data'!E149="B",6,IF('Result Data'!E149="RA",0,IF('Result Data'!E149="SA",0,IF('Result Data'!E149="W",0,0))))))))+IF('Result Data'!E149="AB",0,IF('Result Data'!E149="WH",0))</f>
        <v>8</v>
      </c>
      <c r="F150" s="3">
        <f>IF('Result Data'!F149="O",10,IF('Result Data'!F149="A+",9,IF('Result Data'!F149="A",8,IF('Result Data'!F149="B+",7,IF('Result Data'!F149="B",6,IF('Result Data'!F149="RA",0,IF('Result Data'!F149="SA",0,IF('Result Data'!F149="W",0,0))))))))+IF('Result Data'!F149="AB",0,IF('Result Data'!F149="WH",0))</f>
        <v>8</v>
      </c>
      <c r="G150" s="3">
        <f>IF('Result Data'!G149="O",10,IF('Result Data'!G149="A+",9,IF('Result Data'!G149="A",8,IF('Result Data'!G149="B+",7,IF('Result Data'!G149="B",6,IF('Result Data'!G149="RA",0,IF('Result Data'!G149="SA",0,IF('Result Data'!G149="W",0,0))))))))+IF('Result Data'!G149="AB",0,IF('Result Data'!G149="WH",0))</f>
        <v>8</v>
      </c>
      <c r="H150" s="3">
        <f>IF('Result Data'!H149="O",10,IF('Result Data'!H149="A+",9,IF('Result Data'!H149="A",8,IF('Result Data'!H149="B+",7,IF('Result Data'!H149="B",6,IF('Result Data'!H149="RA",0,IF('Result Data'!H149="SA",0,IF('Result Data'!H149="W",0,0))))))))+IF('Result Data'!H149="AB",0,IF('Result Data'!H149="WH",0))</f>
        <v>10</v>
      </c>
      <c r="I150" s="3">
        <f>IF('Result Data'!I149="O",10,IF('Result Data'!I149="A+",9,IF('Result Data'!I149="A",8,IF('Result Data'!I149="B+",7,IF('Result Data'!I149="B",6,IF('Result Data'!I149="RA",0,IF('Result Data'!I149="SA",0,IF('Result Data'!I149="W",0,0))))))))+IF('Result Data'!I149="AB",0,IF('Result Data'!I149="WH",0))</f>
        <v>10</v>
      </c>
      <c r="J150" s="3">
        <f>IF('Result Data'!J149="O",10,IF('Result Data'!J149="A+",9,IF('Result Data'!J149="A",8,IF('Result Data'!J149="B+",7,IF('Result Data'!J149="B",6,IF('Result Data'!J149="RA",0,IF('Result Data'!J149="SA",0,IF('Result Data'!J149="W",0,0))))))))+IF('Result Data'!J149="AB",0,IF('Result Data'!J149="WH",0))</f>
        <v>9</v>
      </c>
      <c r="K150" s="3">
        <f>IF('Result Data'!K149="O",10,IF('Result Data'!K149="A+",9,IF('Result Data'!K149="A",8,IF('Result Data'!K149="B+",7,IF('Result Data'!K149="B",6,IF('Result Data'!K149="RA",0,IF('Result Data'!K149="SA",0,IF('Result Data'!K149="W",0,0))))))))+IF('Result Data'!K149="AB",0,IF('Result Data'!K149="WH",0))</f>
        <v>8</v>
      </c>
      <c r="L150" s="10">
        <f t="shared" si="26"/>
        <v>2</v>
      </c>
      <c r="M150" s="10">
        <f t="shared" si="27"/>
        <v>1</v>
      </c>
      <c r="N150" s="10">
        <f t="shared" si="28"/>
        <v>5</v>
      </c>
      <c r="O150" s="10">
        <f t="shared" si="29"/>
        <v>0</v>
      </c>
      <c r="P150" s="10">
        <f t="shared" si="30"/>
        <v>0</v>
      </c>
      <c r="Q150" s="10">
        <f t="shared" si="31"/>
        <v>0</v>
      </c>
      <c r="R150" s="10">
        <f>COUNTIF('Result Data'!D149:K149,"=U")</f>
        <v>0</v>
      </c>
      <c r="S150" s="10">
        <f>COUNTIF('Result Data'!D149:K149,"=AB")</f>
        <v>0</v>
      </c>
      <c r="T150" s="10">
        <f>COUNTIF('Result Data'!D149:K149,"=WH")</f>
        <v>0</v>
      </c>
      <c r="U150" s="13">
        <v>22</v>
      </c>
      <c r="V150" s="10">
        <f t="shared" si="32"/>
        <v>186</v>
      </c>
      <c r="W150" s="14">
        <f t="shared" si="33"/>
        <v>8.454545454545455</v>
      </c>
      <c r="X150" s="14">
        <f t="shared" si="35"/>
        <v>0.74871355060033729</v>
      </c>
      <c r="Y150" s="10" t="str">
        <f t="shared" si="34"/>
        <v>PASS</v>
      </c>
      <c r="Z150" s="10">
        <f t="shared" si="36"/>
        <v>47</v>
      </c>
    </row>
    <row r="151" spans="1:26" ht="15.5" x14ac:dyDescent="0.35">
      <c r="A151" s="10">
        <v>153</v>
      </c>
      <c r="B151" s="4">
        <v>3122225002144</v>
      </c>
      <c r="C151" s="1" t="s">
        <v>159</v>
      </c>
      <c r="D151" s="3">
        <f>IF('Result Data'!D150="O",10,IF('Result Data'!D150="A+",9,IF('Result Data'!D150="A",8,IF('Result Data'!D150="B+",7,IF('Result Data'!D150="B",6,IF('Result Data'!D150="RA",0,IF('Result Data'!D150="SA",0,IF('Result Data'!D150="W",0,0))))))))+IF('Result Data'!D150="AB",0,IF('Result Data'!D150="WH",0))</f>
        <v>8</v>
      </c>
      <c r="E151" s="3">
        <f>IF('Result Data'!E150="O",10,IF('Result Data'!E150="A+",9,IF('Result Data'!E150="A",8,IF('Result Data'!E150="B+",7,IF('Result Data'!E150="B",6,IF('Result Data'!E150="RA",0,IF('Result Data'!E150="SA",0,IF('Result Data'!E150="W",0,0))))))))+IF('Result Data'!E150="AB",0,IF('Result Data'!E150="WH",0))</f>
        <v>8</v>
      </c>
      <c r="F151" s="3">
        <f>IF('Result Data'!F150="O",10,IF('Result Data'!F150="A+",9,IF('Result Data'!F150="A",8,IF('Result Data'!F150="B+",7,IF('Result Data'!F150="B",6,IF('Result Data'!F150="RA",0,IF('Result Data'!F150="SA",0,IF('Result Data'!F150="W",0,0))))))))+IF('Result Data'!F150="AB",0,IF('Result Data'!F150="WH",0))</f>
        <v>8</v>
      </c>
      <c r="G151" s="3">
        <f>IF('Result Data'!G150="O",10,IF('Result Data'!G150="A+",9,IF('Result Data'!G150="A",8,IF('Result Data'!G150="B+",7,IF('Result Data'!G150="B",6,IF('Result Data'!G150="RA",0,IF('Result Data'!G150="SA",0,IF('Result Data'!G150="W",0,0))))))))+IF('Result Data'!G150="AB",0,IF('Result Data'!G150="WH",0))</f>
        <v>8</v>
      </c>
      <c r="H151" s="3">
        <f>IF('Result Data'!H150="O",10,IF('Result Data'!H150="A+",9,IF('Result Data'!H150="A",8,IF('Result Data'!H150="B+",7,IF('Result Data'!H150="B",6,IF('Result Data'!H150="RA",0,IF('Result Data'!H150="SA",0,IF('Result Data'!H150="W",0,0))))))))+IF('Result Data'!H150="AB",0,IF('Result Data'!H150="WH",0))</f>
        <v>10</v>
      </c>
      <c r="I151" s="3">
        <f>IF('Result Data'!I150="O",10,IF('Result Data'!I150="A+",9,IF('Result Data'!I150="A",8,IF('Result Data'!I150="B+",7,IF('Result Data'!I150="B",6,IF('Result Data'!I150="RA",0,IF('Result Data'!I150="SA",0,IF('Result Data'!I150="W",0,0))))))))+IF('Result Data'!I150="AB",0,IF('Result Data'!I150="WH",0))</f>
        <v>10</v>
      </c>
      <c r="J151" s="3">
        <f>IF('Result Data'!J150="O",10,IF('Result Data'!J150="A+",9,IF('Result Data'!J150="A",8,IF('Result Data'!J150="B+",7,IF('Result Data'!J150="B",6,IF('Result Data'!J150="RA",0,IF('Result Data'!J150="SA",0,IF('Result Data'!J150="W",0,0))))))))+IF('Result Data'!J150="AB",0,IF('Result Data'!J150="WH",0))</f>
        <v>8</v>
      </c>
      <c r="K151" s="3">
        <f>IF('Result Data'!K150="O",10,IF('Result Data'!K150="A+",9,IF('Result Data'!K150="A",8,IF('Result Data'!K150="B+",7,IF('Result Data'!K150="B",6,IF('Result Data'!K150="RA",0,IF('Result Data'!K150="SA",0,IF('Result Data'!K150="W",0,0))))))))+IF('Result Data'!K150="AB",0,IF('Result Data'!K150="WH",0))</f>
        <v>8</v>
      </c>
      <c r="L151" s="10">
        <f t="shared" si="26"/>
        <v>2</v>
      </c>
      <c r="M151" s="10">
        <f t="shared" si="27"/>
        <v>0</v>
      </c>
      <c r="N151" s="10">
        <f t="shared" si="28"/>
        <v>6</v>
      </c>
      <c r="O151" s="10">
        <f t="shared" si="29"/>
        <v>0</v>
      </c>
      <c r="P151" s="10">
        <f t="shared" si="30"/>
        <v>0</v>
      </c>
      <c r="Q151" s="10">
        <f t="shared" si="31"/>
        <v>0</v>
      </c>
      <c r="R151" s="10">
        <f>COUNTIF('Result Data'!D150:K150,"=U")</f>
        <v>0</v>
      </c>
      <c r="S151" s="10">
        <f>COUNTIF('Result Data'!D150:K150,"=AB")</f>
        <v>0</v>
      </c>
      <c r="T151" s="10">
        <f>COUNTIF('Result Data'!D150:K150,"=WH")</f>
        <v>0</v>
      </c>
      <c r="U151" s="13">
        <v>22</v>
      </c>
      <c r="V151" s="10">
        <f t="shared" si="32"/>
        <v>182</v>
      </c>
      <c r="W151" s="14">
        <f t="shared" si="33"/>
        <v>8.2727272727272734</v>
      </c>
      <c r="X151" s="14">
        <f t="shared" si="35"/>
        <v>0.56689536878215563</v>
      </c>
      <c r="Y151" s="10" t="str">
        <f t="shared" si="34"/>
        <v>PASS</v>
      </c>
      <c r="Z151" s="10">
        <f t="shared" si="36"/>
        <v>59</v>
      </c>
    </row>
    <row r="152" spans="1:26" ht="15.5" x14ac:dyDescent="0.35">
      <c r="A152" s="10">
        <v>154</v>
      </c>
      <c r="B152" s="4">
        <v>3122225002145</v>
      </c>
      <c r="C152" s="1" t="s">
        <v>160</v>
      </c>
      <c r="D152" s="3">
        <f>IF('Result Data'!D151="O",10,IF('Result Data'!D151="A+",9,IF('Result Data'!D151="A",8,IF('Result Data'!D151="B+",7,IF('Result Data'!D151="B",6,IF('Result Data'!D151="RA",0,IF('Result Data'!D151="SA",0,IF('Result Data'!D151="W",0,0))))))))+IF('Result Data'!D151="AB",0,IF('Result Data'!D151="WH",0))</f>
        <v>10</v>
      </c>
      <c r="E152" s="3">
        <f>IF('Result Data'!E151="O",10,IF('Result Data'!E151="A+",9,IF('Result Data'!E151="A",8,IF('Result Data'!E151="B+",7,IF('Result Data'!E151="B",6,IF('Result Data'!E151="RA",0,IF('Result Data'!E151="SA",0,IF('Result Data'!E151="W",0,0))))))))+IF('Result Data'!E151="AB",0,IF('Result Data'!E151="WH",0))</f>
        <v>9</v>
      </c>
      <c r="F152" s="3">
        <f>IF('Result Data'!F151="O",10,IF('Result Data'!F151="A+",9,IF('Result Data'!F151="A",8,IF('Result Data'!F151="B+",7,IF('Result Data'!F151="B",6,IF('Result Data'!F151="RA",0,IF('Result Data'!F151="SA",0,IF('Result Data'!F151="W",0,0))))))))+IF('Result Data'!F151="AB",0,IF('Result Data'!F151="WH",0))</f>
        <v>8</v>
      </c>
      <c r="G152" s="3">
        <f>IF('Result Data'!G151="O",10,IF('Result Data'!G151="A+",9,IF('Result Data'!G151="A",8,IF('Result Data'!G151="B+",7,IF('Result Data'!G151="B",6,IF('Result Data'!G151="RA",0,IF('Result Data'!G151="SA",0,IF('Result Data'!G151="W",0,0))))))))+IF('Result Data'!G151="AB",0,IF('Result Data'!G151="WH",0))</f>
        <v>8</v>
      </c>
      <c r="H152" s="3">
        <f>IF('Result Data'!H151="O",10,IF('Result Data'!H151="A+",9,IF('Result Data'!H151="A",8,IF('Result Data'!H151="B+",7,IF('Result Data'!H151="B",6,IF('Result Data'!H151="RA",0,IF('Result Data'!H151="SA",0,IF('Result Data'!H151="W",0,0))))))))+IF('Result Data'!H151="AB",0,IF('Result Data'!H151="WH",0))</f>
        <v>8</v>
      </c>
      <c r="I152" s="3">
        <f>IF('Result Data'!I151="O",10,IF('Result Data'!I151="A+",9,IF('Result Data'!I151="A",8,IF('Result Data'!I151="B+",7,IF('Result Data'!I151="B",6,IF('Result Data'!I151="RA",0,IF('Result Data'!I151="SA",0,IF('Result Data'!I151="W",0,0))))))))+IF('Result Data'!I151="AB",0,IF('Result Data'!I151="WH",0))</f>
        <v>10</v>
      </c>
      <c r="J152" s="3">
        <f>IF('Result Data'!J151="O",10,IF('Result Data'!J151="A+",9,IF('Result Data'!J151="A",8,IF('Result Data'!J151="B+",7,IF('Result Data'!J151="B",6,IF('Result Data'!J151="RA",0,IF('Result Data'!J151="SA",0,IF('Result Data'!J151="W",0,0))))))))+IF('Result Data'!J151="AB",0,IF('Result Data'!J151="WH",0))</f>
        <v>8</v>
      </c>
      <c r="K152" s="3">
        <f>IF('Result Data'!K151="O",10,IF('Result Data'!K151="A+",9,IF('Result Data'!K151="A",8,IF('Result Data'!K151="B+",7,IF('Result Data'!K151="B",6,IF('Result Data'!K151="RA",0,IF('Result Data'!K151="SA",0,IF('Result Data'!K151="W",0,0))))))))+IF('Result Data'!K151="AB",0,IF('Result Data'!K151="WH",0))</f>
        <v>8</v>
      </c>
      <c r="L152" s="10">
        <f t="shared" si="26"/>
        <v>2</v>
      </c>
      <c r="M152" s="10">
        <f t="shared" si="27"/>
        <v>1</v>
      </c>
      <c r="N152" s="10">
        <f t="shared" si="28"/>
        <v>5</v>
      </c>
      <c r="O152" s="10">
        <f t="shared" si="29"/>
        <v>0</v>
      </c>
      <c r="P152" s="10">
        <f t="shared" si="30"/>
        <v>0</v>
      </c>
      <c r="Q152" s="10">
        <f t="shared" si="31"/>
        <v>0</v>
      </c>
      <c r="R152" s="10">
        <f>COUNTIF('Result Data'!D151:K151,"=U")</f>
        <v>0</v>
      </c>
      <c r="S152" s="10">
        <f>COUNTIF('Result Data'!D151:K151,"=AB")</f>
        <v>0</v>
      </c>
      <c r="T152" s="10">
        <f>COUNTIF('Result Data'!D151:K151,"=WH")</f>
        <v>0</v>
      </c>
      <c r="U152" s="13">
        <v>22</v>
      </c>
      <c r="V152" s="10">
        <f t="shared" si="32"/>
        <v>188</v>
      </c>
      <c r="W152" s="14">
        <f t="shared" si="33"/>
        <v>8.545454545454545</v>
      </c>
      <c r="X152" s="14">
        <f t="shared" si="35"/>
        <v>0.83962264150942723</v>
      </c>
      <c r="Y152" s="10" t="str">
        <f t="shared" si="34"/>
        <v>PASS</v>
      </c>
      <c r="Z152" s="10">
        <f t="shared" si="36"/>
        <v>35</v>
      </c>
    </row>
    <row r="153" spans="1:26" ht="15.5" x14ac:dyDescent="0.35">
      <c r="A153" s="10">
        <v>155</v>
      </c>
      <c r="B153" s="4">
        <v>3122225002146</v>
      </c>
      <c r="C153" s="1" t="s">
        <v>161</v>
      </c>
      <c r="D153" s="3">
        <f>IF('Result Data'!D152="O",10,IF('Result Data'!D152="A+",9,IF('Result Data'!D152="A",8,IF('Result Data'!D152="B+",7,IF('Result Data'!D152="B",6,IF('Result Data'!D152="RA",0,IF('Result Data'!D152="SA",0,IF('Result Data'!D152="W",0,0))))))))+IF('Result Data'!D152="AB",0,IF('Result Data'!D152="WH",0))</f>
        <v>7</v>
      </c>
      <c r="E153" s="3">
        <f>IF('Result Data'!E152="O",10,IF('Result Data'!E152="A+",9,IF('Result Data'!E152="A",8,IF('Result Data'!E152="B+",7,IF('Result Data'!E152="B",6,IF('Result Data'!E152="RA",0,IF('Result Data'!E152="SA",0,IF('Result Data'!E152="W",0,0))))))))+IF('Result Data'!E152="AB",0,IF('Result Data'!E152="WH",0))</f>
        <v>8</v>
      </c>
      <c r="F153" s="3">
        <f>IF('Result Data'!F152="O",10,IF('Result Data'!F152="A+",9,IF('Result Data'!F152="A",8,IF('Result Data'!F152="B+",7,IF('Result Data'!F152="B",6,IF('Result Data'!F152="RA",0,IF('Result Data'!F152="SA",0,IF('Result Data'!F152="W",0,0))))))))+IF('Result Data'!F152="AB",0,IF('Result Data'!F152="WH",0))</f>
        <v>8</v>
      </c>
      <c r="G153" s="3">
        <f>IF('Result Data'!G152="O",10,IF('Result Data'!G152="A+",9,IF('Result Data'!G152="A",8,IF('Result Data'!G152="B+",7,IF('Result Data'!G152="B",6,IF('Result Data'!G152="RA",0,IF('Result Data'!G152="SA",0,IF('Result Data'!G152="W",0,0))))))))+IF('Result Data'!G152="AB",0,IF('Result Data'!G152="WH",0))</f>
        <v>8</v>
      </c>
      <c r="H153" s="3">
        <f>IF('Result Data'!H152="O",10,IF('Result Data'!H152="A+",9,IF('Result Data'!H152="A",8,IF('Result Data'!H152="B+",7,IF('Result Data'!H152="B",6,IF('Result Data'!H152="RA",0,IF('Result Data'!H152="SA",0,IF('Result Data'!H152="W",0,0))))))))+IF('Result Data'!H152="AB",0,IF('Result Data'!H152="WH",0))</f>
        <v>10</v>
      </c>
      <c r="I153" s="3">
        <f>IF('Result Data'!I152="O",10,IF('Result Data'!I152="A+",9,IF('Result Data'!I152="A",8,IF('Result Data'!I152="B+",7,IF('Result Data'!I152="B",6,IF('Result Data'!I152="RA",0,IF('Result Data'!I152="SA",0,IF('Result Data'!I152="W",0,0))))))))+IF('Result Data'!I152="AB",0,IF('Result Data'!I152="WH",0))</f>
        <v>10</v>
      </c>
      <c r="J153" s="3">
        <f>IF('Result Data'!J152="O",10,IF('Result Data'!J152="A+",9,IF('Result Data'!J152="A",8,IF('Result Data'!J152="B+",7,IF('Result Data'!J152="B",6,IF('Result Data'!J152="RA",0,IF('Result Data'!J152="SA",0,IF('Result Data'!J152="W",0,0))))))))+IF('Result Data'!J152="AB",0,IF('Result Data'!J152="WH",0))</f>
        <v>8</v>
      </c>
      <c r="K153" s="3">
        <f>IF('Result Data'!K152="O",10,IF('Result Data'!K152="A+",9,IF('Result Data'!K152="A",8,IF('Result Data'!K152="B+",7,IF('Result Data'!K152="B",6,IF('Result Data'!K152="RA",0,IF('Result Data'!K152="SA",0,IF('Result Data'!K152="W",0,0))))))))+IF('Result Data'!K152="AB",0,IF('Result Data'!K152="WH",0))</f>
        <v>8</v>
      </c>
      <c r="L153" s="10">
        <f t="shared" si="26"/>
        <v>2</v>
      </c>
      <c r="M153" s="10">
        <f t="shared" si="27"/>
        <v>0</v>
      </c>
      <c r="N153" s="10">
        <f t="shared" si="28"/>
        <v>5</v>
      </c>
      <c r="O153" s="10">
        <f t="shared" si="29"/>
        <v>1</v>
      </c>
      <c r="P153" s="10">
        <f t="shared" si="30"/>
        <v>0</v>
      </c>
      <c r="Q153" s="10">
        <f t="shared" si="31"/>
        <v>0</v>
      </c>
      <c r="R153" s="10">
        <f>COUNTIF('Result Data'!D152:K152,"=U")</f>
        <v>0</v>
      </c>
      <c r="S153" s="10">
        <f>COUNTIF('Result Data'!D152:K152,"=AB")</f>
        <v>0</v>
      </c>
      <c r="T153" s="10">
        <f>COUNTIF('Result Data'!D152:K152,"=WH")</f>
        <v>0</v>
      </c>
      <c r="U153" s="13">
        <v>22</v>
      </c>
      <c r="V153" s="10">
        <f t="shared" si="32"/>
        <v>179</v>
      </c>
      <c r="W153" s="14">
        <f t="shared" si="33"/>
        <v>8.1363636363636367</v>
      </c>
      <c r="X153" s="14">
        <f t="shared" si="35"/>
        <v>0.43053173241851894</v>
      </c>
      <c r="Y153" s="10" t="str">
        <f t="shared" si="34"/>
        <v>PASS</v>
      </c>
      <c r="Z153" s="10">
        <f t="shared" si="36"/>
        <v>80</v>
      </c>
    </row>
    <row r="154" spans="1:26" ht="15.5" x14ac:dyDescent="0.35">
      <c r="A154" s="10">
        <v>156</v>
      </c>
      <c r="B154" s="4">
        <v>3122225002147</v>
      </c>
      <c r="C154" s="1" t="s">
        <v>162</v>
      </c>
      <c r="D154" s="3">
        <f>IF('Result Data'!D153="O",10,IF('Result Data'!D153="A+",9,IF('Result Data'!D153="A",8,IF('Result Data'!D153="B+",7,IF('Result Data'!D153="B",6,IF('Result Data'!D153="RA",0,IF('Result Data'!D153="SA",0,IF('Result Data'!D153="W",0,0))))))))+IF('Result Data'!D153="AB",0,IF('Result Data'!D153="WH",0))</f>
        <v>0</v>
      </c>
      <c r="E154" s="3">
        <f>IF('Result Data'!E153="O",10,IF('Result Data'!E153="A+",9,IF('Result Data'!E153="A",8,IF('Result Data'!E153="B+",7,IF('Result Data'!E153="B",6,IF('Result Data'!E153="RA",0,IF('Result Data'!E153="SA",0,IF('Result Data'!E153="W",0,0))))))))+IF('Result Data'!E153="AB",0,IF('Result Data'!E153="WH",0))</f>
        <v>6</v>
      </c>
      <c r="F154" s="3">
        <f>IF('Result Data'!F153="O",10,IF('Result Data'!F153="A+",9,IF('Result Data'!F153="A",8,IF('Result Data'!F153="B+",7,IF('Result Data'!F153="B",6,IF('Result Data'!F153="RA",0,IF('Result Data'!F153="SA",0,IF('Result Data'!F153="W",0,0))))))))+IF('Result Data'!F153="AB",0,IF('Result Data'!F153="WH",0))</f>
        <v>0</v>
      </c>
      <c r="G154" s="3">
        <f>IF('Result Data'!G153="O",10,IF('Result Data'!G153="A+",9,IF('Result Data'!G153="A",8,IF('Result Data'!G153="B+",7,IF('Result Data'!G153="B",6,IF('Result Data'!G153="RA",0,IF('Result Data'!G153="SA",0,IF('Result Data'!G153="W",0,0))))))))+IF('Result Data'!G153="AB",0,IF('Result Data'!G153="WH",0))</f>
        <v>6</v>
      </c>
      <c r="H154" s="3">
        <f>IF('Result Data'!H153="O",10,IF('Result Data'!H153="A+",9,IF('Result Data'!H153="A",8,IF('Result Data'!H153="B+",7,IF('Result Data'!H153="B",6,IF('Result Data'!H153="RA",0,IF('Result Data'!H153="SA",0,IF('Result Data'!H153="W",0,0))))))))+IF('Result Data'!H153="AB",0,IF('Result Data'!H153="WH",0))</f>
        <v>9</v>
      </c>
      <c r="I154" s="3">
        <f>IF('Result Data'!I153="O",10,IF('Result Data'!I153="A+",9,IF('Result Data'!I153="A",8,IF('Result Data'!I153="B+",7,IF('Result Data'!I153="B",6,IF('Result Data'!I153="RA",0,IF('Result Data'!I153="SA",0,IF('Result Data'!I153="W",0,0))))))))+IF('Result Data'!I153="AB",0,IF('Result Data'!I153="WH",0))</f>
        <v>9</v>
      </c>
      <c r="J154" s="3">
        <f>IF('Result Data'!J153="O",10,IF('Result Data'!J153="A+",9,IF('Result Data'!J153="A",8,IF('Result Data'!J153="B+",7,IF('Result Data'!J153="B",6,IF('Result Data'!J153="RA",0,IF('Result Data'!J153="SA",0,IF('Result Data'!J153="W",0,0))))))))+IF('Result Data'!J153="AB",0,IF('Result Data'!J153="WH",0))</f>
        <v>0</v>
      </c>
      <c r="K154" s="3">
        <f>IF('Result Data'!K153="O",10,IF('Result Data'!K153="A+",9,IF('Result Data'!K153="A",8,IF('Result Data'!K153="B+",7,IF('Result Data'!K153="B",6,IF('Result Data'!K153="RA",0,IF('Result Data'!K153="SA",0,IF('Result Data'!K153="W",0,0))))))))+IF('Result Data'!K153="AB",0,IF('Result Data'!K153="WH",0))</f>
        <v>0</v>
      </c>
      <c r="L154" s="10">
        <f t="shared" si="26"/>
        <v>0</v>
      </c>
      <c r="M154" s="10">
        <f t="shared" si="27"/>
        <v>2</v>
      </c>
      <c r="N154" s="10">
        <f t="shared" si="28"/>
        <v>0</v>
      </c>
      <c r="O154" s="10">
        <f t="shared" si="29"/>
        <v>0</v>
      </c>
      <c r="P154" s="10">
        <f t="shared" si="30"/>
        <v>2</v>
      </c>
      <c r="Q154" s="10">
        <f t="shared" si="31"/>
        <v>0</v>
      </c>
      <c r="R154" s="10">
        <f>COUNTIF('Result Data'!D153:K153,"=U")</f>
        <v>2</v>
      </c>
      <c r="S154" s="10">
        <f>COUNTIF('Result Data'!D153:K153,"=AB")</f>
        <v>0</v>
      </c>
      <c r="T154" s="10">
        <f>COUNTIF('Result Data'!D153:K153,"=WH")</f>
        <v>0</v>
      </c>
      <c r="U154" s="13">
        <v>22</v>
      </c>
      <c r="V154" s="10">
        <f t="shared" si="32"/>
        <v>63</v>
      </c>
      <c r="W154" s="14">
        <f t="shared" si="33"/>
        <v>2.8636363636363638</v>
      </c>
      <c r="X154" s="14">
        <f t="shared" si="35"/>
        <v>-4.8421955403087544</v>
      </c>
      <c r="Y154" s="10" t="str">
        <f t="shared" si="34"/>
        <v>FAIL</v>
      </c>
      <c r="Z154" s="10">
        <f t="shared" si="36"/>
        <v>157</v>
      </c>
    </row>
    <row r="155" spans="1:26" ht="15.5" x14ac:dyDescent="0.35">
      <c r="A155" s="10">
        <v>157</v>
      </c>
      <c r="B155" s="4">
        <v>3122225002148</v>
      </c>
      <c r="C155" s="1" t="s">
        <v>163</v>
      </c>
      <c r="D155" s="3">
        <f>IF('Result Data'!D154="O",10,IF('Result Data'!D154="A+",9,IF('Result Data'!D154="A",8,IF('Result Data'!D154="B+",7,IF('Result Data'!D154="B",6,IF('Result Data'!D154="RA",0,IF('Result Data'!D154="SA",0,IF('Result Data'!D154="W",0,0))))))))+IF('Result Data'!D154="AB",0,IF('Result Data'!D154="WH",0))</f>
        <v>8</v>
      </c>
      <c r="E155" s="3">
        <f>IF('Result Data'!E154="O",10,IF('Result Data'!E154="A+",9,IF('Result Data'!E154="A",8,IF('Result Data'!E154="B+",7,IF('Result Data'!E154="B",6,IF('Result Data'!E154="RA",0,IF('Result Data'!E154="SA",0,IF('Result Data'!E154="W",0,0))))))))+IF('Result Data'!E154="AB",0,IF('Result Data'!E154="WH",0))</f>
        <v>8</v>
      </c>
      <c r="F155" s="3">
        <f>IF('Result Data'!F154="O",10,IF('Result Data'!F154="A+",9,IF('Result Data'!F154="A",8,IF('Result Data'!F154="B+",7,IF('Result Data'!F154="B",6,IF('Result Data'!F154="RA",0,IF('Result Data'!F154="SA",0,IF('Result Data'!F154="W",0,0))))))))+IF('Result Data'!F154="AB",0,IF('Result Data'!F154="WH",0))</f>
        <v>10</v>
      </c>
      <c r="G155" s="3">
        <f>IF('Result Data'!G154="O",10,IF('Result Data'!G154="A+",9,IF('Result Data'!G154="A",8,IF('Result Data'!G154="B+",7,IF('Result Data'!G154="B",6,IF('Result Data'!G154="RA",0,IF('Result Data'!G154="SA",0,IF('Result Data'!G154="W",0,0))))))))+IF('Result Data'!G154="AB",0,IF('Result Data'!G154="WH",0))</f>
        <v>8</v>
      </c>
      <c r="H155" s="3">
        <f>IF('Result Data'!H154="O",10,IF('Result Data'!H154="A+",9,IF('Result Data'!H154="A",8,IF('Result Data'!H154="B+",7,IF('Result Data'!H154="B",6,IF('Result Data'!H154="RA",0,IF('Result Data'!H154="SA",0,IF('Result Data'!H154="W",0,0))))))))+IF('Result Data'!H154="AB",0,IF('Result Data'!H154="WH",0))</f>
        <v>10</v>
      </c>
      <c r="I155" s="3">
        <f>IF('Result Data'!I154="O",10,IF('Result Data'!I154="A+",9,IF('Result Data'!I154="A",8,IF('Result Data'!I154="B+",7,IF('Result Data'!I154="B",6,IF('Result Data'!I154="RA",0,IF('Result Data'!I154="SA",0,IF('Result Data'!I154="W",0,0))))))))+IF('Result Data'!I154="AB",0,IF('Result Data'!I154="WH",0))</f>
        <v>10</v>
      </c>
      <c r="J155" s="3">
        <f>IF('Result Data'!J154="O",10,IF('Result Data'!J154="A+",9,IF('Result Data'!J154="A",8,IF('Result Data'!J154="B+",7,IF('Result Data'!J154="B",6,IF('Result Data'!J154="RA",0,IF('Result Data'!J154="SA",0,IF('Result Data'!J154="W",0,0))))))))+IF('Result Data'!J154="AB",0,IF('Result Data'!J154="WH",0))</f>
        <v>10</v>
      </c>
      <c r="K155" s="3">
        <f>IF('Result Data'!K154="O",10,IF('Result Data'!K154="A+",9,IF('Result Data'!K154="A",8,IF('Result Data'!K154="B+",7,IF('Result Data'!K154="B",6,IF('Result Data'!K154="RA",0,IF('Result Data'!K154="SA",0,IF('Result Data'!K154="W",0,0))))))))+IF('Result Data'!K154="AB",0,IF('Result Data'!K154="WH",0))</f>
        <v>8</v>
      </c>
      <c r="L155" s="10">
        <f t="shared" si="26"/>
        <v>4</v>
      </c>
      <c r="M155" s="10">
        <f t="shared" si="27"/>
        <v>0</v>
      </c>
      <c r="N155" s="10">
        <f t="shared" si="28"/>
        <v>4</v>
      </c>
      <c r="O155" s="10">
        <f t="shared" si="29"/>
        <v>0</v>
      </c>
      <c r="P155" s="10">
        <f t="shared" si="30"/>
        <v>0</v>
      </c>
      <c r="Q155" s="10">
        <f t="shared" si="31"/>
        <v>0</v>
      </c>
      <c r="R155" s="10">
        <f>COUNTIF('Result Data'!D154:K154,"=U")</f>
        <v>0</v>
      </c>
      <c r="S155" s="10">
        <f>COUNTIF('Result Data'!D154:K154,"=AB")</f>
        <v>0</v>
      </c>
      <c r="T155" s="10">
        <f>COUNTIF('Result Data'!D154:K154,"=WH")</f>
        <v>0</v>
      </c>
      <c r="U155" s="13">
        <v>22</v>
      </c>
      <c r="V155" s="10">
        <f t="shared" si="32"/>
        <v>196</v>
      </c>
      <c r="W155" s="14">
        <f t="shared" si="33"/>
        <v>8.9090909090909083</v>
      </c>
      <c r="X155" s="14">
        <f t="shared" si="35"/>
        <v>1.2032590051457905</v>
      </c>
      <c r="Y155" s="10" t="str">
        <f t="shared" si="34"/>
        <v>PASS</v>
      </c>
      <c r="Z155" s="10">
        <f t="shared" si="36"/>
        <v>10</v>
      </c>
    </row>
    <row r="156" spans="1:26" ht="15.5" x14ac:dyDescent="0.35">
      <c r="A156" s="10">
        <v>158</v>
      </c>
      <c r="B156" s="4">
        <v>3122225002149</v>
      </c>
      <c r="C156" s="1" t="s">
        <v>164</v>
      </c>
      <c r="D156" s="3">
        <f>IF('Result Data'!D155="O",10,IF('Result Data'!D155="A+",9,IF('Result Data'!D155="A",8,IF('Result Data'!D155="B+",7,IF('Result Data'!D155="B",6,IF('Result Data'!D155="RA",0,IF('Result Data'!D155="SA",0,IF('Result Data'!D155="W",0,0))))))))+IF('Result Data'!D155="AB",0,IF('Result Data'!D155="WH",0))</f>
        <v>8</v>
      </c>
      <c r="E156" s="3">
        <f>IF('Result Data'!E155="O",10,IF('Result Data'!E155="A+",9,IF('Result Data'!E155="A",8,IF('Result Data'!E155="B+",7,IF('Result Data'!E155="B",6,IF('Result Data'!E155="RA",0,IF('Result Data'!E155="SA",0,IF('Result Data'!E155="W",0,0))))))))+IF('Result Data'!E155="AB",0,IF('Result Data'!E155="WH",0))</f>
        <v>9</v>
      </c>
      <c r="F156" s="3">
        <f>IF('Result Data'!F155="O",10,IF('Result Data'!F155="A+",9,IF('Result Data'!F155="A",8,IF('Result Data'!F155="B+",7,IF('Result Data'!F155="B",6,IF('Result Data'!F155="RA",0,IF('Result Data'!F155="SA",0,IF('Result Data'!F155="W",0,0))))))))+IF('Result Data'!F155="AB",0,IF('Result Data'!F155="WH",0))</f>
        <v>6</v>
      </c>
      <c r="G156" s="3">
        <f>IF('Result Data'!G155="O",10,IF('Result Data'!G155="A+",9,IF('Result Data'!G155="A",8,IF('Result Data'!G155="B+",7,IF('Result Data'!G155="B",6,IF('Result Data'!G155="RA",0,IF('Result Data'!G155="SA",0,IF('Result Data'!G155="W",0,0))))))))+IF('Result Data'!G155="AB",0,IF('Result Data'!G155="WH",0))</f>
        <v>7</v>
      </c>
      <c r="H156" s="3">
        <f>IF('Result Data'!H155="O",10,IF('Result Data'!H155="A+",9,IF('Result Data'!H155="A",8,IF('Result Data'!H155="B+",7,IF('Result Data'!H155="B",6,IF('Result Data'!H155="RA",0,IF('Result Data'!H155="SA",0,IF('Result Data'!H155="W",0,0))))))))+IF('Result Data'!H155="AB",0,IF('Result Data'!H155="WH",0))</f>
        <v>8</v>
      </c>
      <c r="I156" s="3">
        <f>IF('Result Data'!I155="O",10,IF('Result Data'!I155="A+",9,IF('Result Data'!I155="A",8,IF('Result Data'!I155="B+",7,IF('Result Data'!I155="B",6,IF('Result Data'!I155="RA",0,IF('Result Data'!I155="SA",0,IF('Result Data'!I155="W",0,0))))))))+IF('Result Data'!I155="AB",0,IF('Result Data'!I155="WH",0))</f>
        <v>10</v>
      </c>
      <c r="J156" s="3">
        <f>IF('Result Data'!J155="O",10,IF('Result Data'!J155="A+",9,IF('Result Data'!J155="A",8,IF('Result Data'!J155="B+",7,IF('Result Data'!J155="B",6,IF('Result Data'!J155="RA",0,IF('Result Data'!J155="SA",0,IF('Result Data'!J155="W",0,0))))))))+IF('Result Data'!J155="AB",0,IF('Result Data'!J155="WH",0))</f>
        <v>7</v>
      </c>
      <c r="K156" s="3">
        <f>IF('Result Data'!K155="O",10,IF('Result Data'!K155="A+",9,IF('Result Data'!K155="A",8,IF('Result Data'!K155="B+",7,IF('Result Data'!K155="B",6,IF('Result Data'!K155="RA",0,IF('Result Data'!K155="SA",0,IF('Result Data'!K155="W",0,0))))))))+IF('Result Data'!K155="AB",0,IF('Result Data'!K155="WH",0))</f>
        <v>8</v>
      </c>
      <c r="L156" s="10">
        <f t="shared" si="26"/>
        <v>1</v>
      </c>
      <c r="M156" s="10">
        <f t="shared" si="27"/>
        <v>1</v>
      </c>
      <c r="N156" s="10">
        <f t="shared" si="28"/>
        <v>3</v>
      </c>
      <c r="O156" s="10">
        <f t="shared" si="29"/>
        <v>2</v>
      </c>
      <c r="P156" s="10">
        <f t="shared" si="30"/>
        <v>1</v>
      </c>
      <c r="Q156" s="10">
        <f t="shared" si="31"/>
        <v>0</v>
      </c>
      <c r="R156" s="10">
        <f>COUNTIF('Result Data'!D155:K155,"=U")</f>
        <v>0</v>
      </c>
      <c r="S156" s="10">
        <f>COUNTIF('Result Data'!D155:K155,"=AB")</f>
        <v>0</v>
      </c>
      <c r="T156" s="10">
        <f>COUNTIF('Result Data'!D155:K155,"=WH")</f>
        <v>0</v>
      </c>
      <c r="U156" s="13">
        <v>22</v>
      </c>
      <c r="V156" s="10">
        <f t="shared" si="32"/>
        <v>169</v>
      </c>
      <c r="W156" s="14">
        <f t="shared" si="33"/>
        <v>7.6818181818181817</v>
      </c>
      <c r="X156" s="14">
        <f t="shared" si="35"/>
        <v>-2.4013722126936088E-2</v>
      </c>
      <c r="Y156" s="10" t="str">
        <f t="shared" si="34"/>
        <v>PASS</v>
      </c>
      <c r="Z156" s="10">
        <f t="shared" si="36"/>
        <v>118</v>
      </c>
    </row>
    <row r="157" spans="1:26" ht="15.5" x14ac:dyDescent="0.35">
      <c r="A157" s="10">
        <v>159</v>
      </c>
      <c r="B157" s="4">
        <v>3122225002150</v>
      </c>
      <c r="C157" s="1" t="s">
        <v>165</v>
      </c>
      <c r="D157" s="3">
        <f>IF('Result Data'!D156="O",10,IF('Result Data'!D156="A+",9,IF('Result Data'!D156="A",8,IF('Result Data'!D156="B+",7,IF('Result Data'!D156="B",6,IF('Result Data'!D156="RA",0,IF('Result Data'!D156="SA",0,IF('Result Data'!D156="W",0,0))))))))+IF('Result Data'!D156="AB",0,IF('Result Data'!D156="WH",0))</f>
        <v>8</v>
      </c>
      <c r="E157" s="3">
        <f>IF('Result Data'!E156="O",10,IF('Result Data'!E156="A+",9,IF('Result Data'!E156="A",8,IF('Result Data'!E156="B+",7,IF('Result Data'!E156="B",6,IF('Result Data'!E156="RA",0,IF('Result Data'!E156="SA",0,IF('Result Data'!E156="W",0,0))))))))+IF('Result Data'!E156="AB",0,IF('Result Data'!E156="WH",0))</f>
        <v>8</v>
      </c>
      <c r="F157" s="3">
        <f>IF('Result Data'!F156="O",10,IF('Result Data'!F156="A+",9,IF('Result Data'!F156="A",8,IF('Result Data'!F156="B+",7,IF('Result Data'!F156="B",6,IF('Result Data'!F156="RA",0,IF('Result Data'!F156="SA",0,IF('Result Data'!F156="W",0,0))))))))+IF('Result Data'!F156="AB",0,IF('Result Data'!F156="WH",0))</f>
        <v>9</v>
      </c>
      <c r="G157" s="3">
        <f>IF('Result Data'!G156="O",10,IF('Result Data'!G156="A+",9,IF('Result Data'!G156="A",8,IF('Result Data'!G156="B+",7,IF('Result Data'!G156="B",6,IF('Result Data'!G156="RA",0,IF('Result Data'!G156="SA",0,IF('Result Data'!G156="W",0,0))))))))+IF('Result Data'!G156="AB",0,IF('Result Data'!G156="WH",0))</f>
        <v>8</v>
      </c>
      <c r="H157" s="3">
        <f>IF('Result Data'!H156="O",10,IF('Result Data'!H156="A+",9,IF('Result Data'!H156="A",8,IF('Result Data'!H156="B+",7,IF('Result Data'!H156="B",6,IF('Result Data'!H156="RA",0,IF('Result Data'!H156="SA",0,IF('Result Data'!H156="W",0,0))))))))+IF('Result Data'!H156="AB",0,IF('Result Data'!H156="WH",0))</f>
        <v>10</v>
      </c>
      <c r="I157" s="3">
        <f>IF('Result Data'!I156="O",10,IF('Result Data'!I156="A+",9,IF('Result Data'!I156="A",8,IF('Result Data'!I156="B+",7,IF('Result Data'!I156="B",6,IF('Result Data'!I156="RA",0,IF('Result Data'!I156="SA",0,IF('Result Data'!I156="W",0,0))))))))+IF('Result Data'!I156="AB",0,IF('Result Data'!I156="WH",0))</f>
        <v>10</v>
      </c>
      <c r="J157" s="3">
        <f>IF('Result Data'!J156="O",10,IF('Result Data'!J156="A+",9,IF('Result Data'!J156="A",8,IF('Result Data'!J156="B+",7,IF('Result Data'!J156="B",6,IF('Result Data'!J156="RA",0,IF('Result Data'!J156="SA",0,IF('Result Data'!J156="W",0,0))))))))+IF('Result Data'!J156="AB",0,IF('Result Data'!J156="WH",0))</f>
        <v>8</v>
      </c>
      <c r="K157" s="3">
        <f>IF('Result Data'!K156="O",10,IF('Result Data'!K156="A+",9,IF('Result Data'!K156="A",8,IF('Result Data'!K156="B+",7,IF('Result Data'!K156="B",6,IF('Result Data'!K156="RA",0,IF('Result Data'!K156="SA",0,IF('Result Data'!K156="W",0,0))))))))+IF('Result Data'!K156="AB",0,IF('Result Data'!K156="WH",0))</f>
        <v>7</v>
      </c>
      <c r="L157" s="10">
        <f t="shared" si="26"/>
        <v>2</v>
      </c>
      <c r="M157" s="10">
        <f t="shared" si="27"/>
        <v>1</v>
      </c>
      <c r="N157" s="10">
        <f t="shared" si="28"/>
        <v>4</v>
      </c>
      <c r="O157" s="10">
        <f t="shared" si="29"/>
        <v>1</v>
      </c>
      <c r="P157" s="10">
        <f t="shared" si="30"/>
        <v>0</v>
      </c>
      <c r="Q157" s="10">
        <f t="shared" si="31"/>
        <v>0</v>
      </c>
      <c r="R157" s="10">
        <f>COUNTIF('Result Data'!D156:K156,"=U")</f>
        <v>0</v>
      </c>
      <c r="S157" s="10">
        <f>COUNTIF('Result Data'!D156:K156,"=AB")</f>
        <v>0</v>
      </c>
      <c r="T157" s="10">
        <f>COUNTIF('Result Data'!D156:K156,"=WH")</f>
        <v>0</v>
      </c>
      <c r="U157" s="13">
        <v>22</v>
      </c>
      <c r="V157" s="10">
        <f t="shared" si="32"/>
        <v>182</v>
      </c>
      <c r="W157" s="14">
        <f t="shared" si="33"/>
        <v>8.2727272727272734</v>
      </c>
      <c r="X157" s="14">
        <f t="shared" si="35"/>
        <v>0.56689536878215563</v>
      </c>
      <c r="Y157" s="10" t="str">
        <f t="shared" si="34"/>
        <v>PASS</v>
      </c>
      <c r="Z157" s="10">
        <f t="shared" si="36"/>
        <v>59</v>
      </c>
    </row>
    <row r="158" spans="1:26" ht="15.5" x14ac:dyDescent="0.35">
      <c r="A158" s="10">
        <v>160</v>
      </c>
      <c r="B158" s="4">
        <v>3122225002151</v>
      </c>
      <c r="C158" s="1" t="s">
        <v>166</v>
      </c>
      <c r="D158" s="3">
        <f>IF('Result Data'!D157="O",10,IF('Result Data'!D157="A+",9,IF('Result Data'!D157="A",8,IF('Result Data'!D157="B+",7,IF('Result Data'!D157="B",6,IF('Result Data'!D157="RA",0,IF('Result Data'!D157="SA",0,IF('Result Data'!D157="W",0,0))))))))+IF('Result Data'!D157="AB",0,IF('Result Data'!D157="WH",0))</f>
        <v>8</v>
      </c>
      <c r="E158" s="3">
        <f>IF('Result Data'!E157="O",10,IF('Result Data'!E157="A+",9,IF('Result Data'!E157="A",8,IF('Result Data'!E157="B+",7,IF('Result Data'!E157="B",6,IF('Result Data'!E157="RA",0,IF('Result Data'!E157="SA",0,IF('Result Data'!E157="W",0,0))))))))+IF('Result Data'!E157="AB",0,IF('Result Data'!E157="WH",0))</f>
        <v>7</v>
      </c>
      <c r="F158" s="3">
        <f>IF('Result Data'!F157="O",10,IF('Result Data'!F157="A+",9,IF('Result Data'!F157="A",8,IF('Result Data'!F157="B+",7,IF('Result Data'!F157="B",6,IF('Result Data'!F157="RA",0,IF('Result Data'!F157="SA",0,IF('Result Data'!F157="W",0,0))))))))+IF('Result Data'!F157="AB",0,IF('Result Data'!F157="WH",0))</f>
        <v>6</v>
      </c>
      <c r="G158" s="3">
        <f>IF('Result Data'!G157="O",10,IF('Result Data'!G157="A+",9,IF('Result Data'!G157="A",8,IF('Result Data'!G157="B+",7,IF('Result Data'!G157="B",6,IF('Result Data'!G157="RA",0,IF('Result Data'!G157="SA",0,IF('Result Data'!G157="W",0,0))))))))+IF('Result Data'!G157="AB",0,IF('Result Data'!G157="WH",0))</f>
        <v>7</v>
      </c>
      <c r="H158" s="3">
        <f>IF('Result Data'!H157="O",10,IF('Result Data'!H157="A+",9,IF('Result Data'!H157="A",8,IF('Result Data'!H157="B+",7,IF('Result Data'!H157="B",6,IF('Result Data'!H157="RA",0,IF('Result Data'!H157="SA",0,IF('Result Data'!H157="W",0,0))))))))+IF('Result Data'!H157="AB",0,IF('Result Data'!H157="WH",0))</f>
        <v>7</v>
      </c>
      <c r="I158" s="3">
        <f>IF('Result Data'!I157="O",10,IF('Result Data'!I157="A+",9,IF('Result Data'!I157="A",8,IF('Result Data'!I157="B+",7,IF('Result Data'!I157="B",6,IF('Result Data'!I157="RA",0,IF('Result Data'!I157="SA",0,IF('Result Data'!I157="W",0,0))))))))+IF('Result Data'!I157="AB",0,IF('Result Data'!I157="WH",0))</f>
        <v>10</v>
      </c>
      <c r="J158" s="3">
        <f>IF('Result Data'!J157="O",10,IF('Result Data'!J157="A+",9,IF('Result Data'!J157="A",8,IF('Result Data'!J157="B+",7,IF('Result Data'!J157="B",6,IF('Result Data'!J157="RA",0,IF('Result Data'!J157="SA",0,IF('Result Data'!J157="W",0,0))))))))+IF('Result Data'!J157="AB",0,IF('Result Data'!J157="WH",0))</f>
        <v>0</v>
      </c>
      <c r="K158" s="3">
        <f>IF('Result Data'!K157="O",10,IF('Result Data'!K157="A+",9,IF('Result Data'!K157="A",8,IF('Result Data'!K157="B+",7,IF('Result Data'!K157="B",6,IF('Result Data'!K157="RA",0,IF('Result Data'!K157="SA",0,IF('Result Data'!K157="W",0,0))))))))+IF('Result Data'!K157="AB",0,IF('Result Data'!K157="WH",0))</f>
        <v>7</v>
      </c>
      <c r="L158" s="10">
        <f t="shared" si="26"/>
        <v>1</v>
      </c>
      <c r="M158" s="10">
        <f t="shared" si="27"/>
        <v>0</v>
      </c>
      <c r="N158" s="10">
        <f t="shared" si="28"/>
        <v>1</v>
      </c>
      <c r="O158" s="10">
        <f t="shared" si="29"/>
        <v>4</v>
      </c>
      <c r="P158" s="10">
        <f t="shared" si="30"/>
        <v>1</v>
      </c>
      <c r="Q158" s="10">
        <f t="shared" si="31"/>
        <v>0</v>
      </c>
      <c r="R158" s="10">
        <f>COUNTIF('Result Data'!D157:K157,"=U")</f>
        <v>1</v>
      </c>
      <c r="S158" s="10">
        <f>COUNTIF('Result Data'!D157:K157,"=AB")</f>
        <v>0</v>
      </c>
      <c r="T158" s="10">
        <f>COUNTIF('Result Data'!D157:K157,"=WH")</f>
        <v>0</v>
      </c>
      <c r="U158" s="13">
        <v>22</v>
      </c>
      <c r="V158" s="10">
        <f t="shared" si="32"/>
        <v>130.5</v>
      </c>
      <c r="W158" s="14">
        <f t="shared" si="33"/>
        <v>5.9318181818181817</v>
      </c>
      <c r="X158" s="14">
        <f t="shared" si="35"/>
        <v>-1.7740137221269361</v>
      </c>
      <c r="Y158" s="10" t="str">
        <f t="shared" si="34"/>
        <v>FAIL</v>
      </c>
      <c r="Z158" s="10">
        <f t="shared" si="36"/>
        <v>143</v>
      </c>
    </row>
    <row r="159" spans="1:26" ht="15.5" x14ac:dyDescent="0.35">
      <c r="A159" s="10">
        <v>161</v>
      </c>
      <c r="B159" s="4">
        <v>3122225002152</v>
      </c>
      <c r="C159" s="1" t="s">
        <v>167</v>
      </c>
      <c r="D159" s="3">
        <f>IF('Result Data'!D158="O",10,IF('Result Data'!D158="A+",9,IF('Result Data'!D158="A",8,IF('Result Data'!D158="B+",7,IF('Result Data'!D158="B",6,IF('Result Data'!D158="RA",0,IF('Result Data'!D158="SA",0,IF('Result Data'!D158="W",0,0))))))))+IF('Result Data'!D158="AB",0,IF('Result Data'!D158="WH",0))</f>
        <v>8</v>
      </c>
      <c r="E159" s="3">
        <f>IF('Result Data'!E158="O",10,IF('Result Data'!E158="A+",9,IF('Result Data'!E158="A",8,IF('Result Data'!E158="B+",7,IF('Result Data'!E158="B",6,IF('Result Data'!E158="RA",0,IF('Result Data'!E158="SA",0,IF('Result Data'!E158="W",0,0))))))))+IF('Result Data'!E158="AB",0,IF('Result Data'!E158="WH",0))</f>
        <v>8</v>
      </c>
      <c r="F159" s="3">
        <f>IF('Result Data'!F158="O",10,IF('Result Data'!F158="A+",9,IF('Result Data'!F158="A",8,IF('Result Data'!F158="B+",7,IF('Result Data'!F158="B",6,IF('Result Data'!F158="RA",0,IF('Result Data'!F158="SA",0,IF('Result Data'!F158="W",0,0))))))))+IF('Result Data'!F158="AB",0,IF('Result Data'!F158="WH",0))</f>
        <v>8</v>
      </c>
      <c r="G159" s="3">
        <f>IF('Result Data'!G158="O",10,IF('Result Data'!G158="A+",9,IF('Result Data'!G158="A",8,IF('Result Data'!G158="B+",7,IF('Result Data'!G158="B",6,IF('Result Data'!G158="RA",0,IF('Result Data'!G158="SA",0,IF('Result Data'!G158="W",0,0))))))))+IF('Result Data'!G158="AB",0,IF('Result Data'!G158="WH",0))</f>
        <v>8</v>
      </c>
      <c r="H159" s="3">
        <f>IF('Result Data'!H158="O",10,IF('Result Data'!H158="A+",9,IF('Result Data'!H158="A",8,IF('Result Data'!H158="B+",7,IF('Result Data'!H158="B",6,IF('Result Data'!H158="RA",0,IF('Result Data'!H158="SA",0,IF('Result Data'!H158="W",0,0))))))))+IF('Result Data'!H158="AB",0,IF('Result Data'!H158="WH",0))</f>
        <v>10</v>
      </c>
      <c r="I159" s="3">
        <f>IF('Result Data'!I158="O",10,IF('Result Data'!I158="A+",9,IF('Result Data'!I158="A",8,IF('Result Data'!I158="B+",7,IF('Result Data'!I158="B",6,IF('Result Data'!I158="RA",0,IF('Result Data'!I158="SA",0,IF('Result Data'!I158="W",0,0))))))))+IF('Result Data'!I158="AB",0,IF('Result Data'!I158="WH",0))</f>
        <v>10</v>
      </c>
      <c r="J159" s="3">
        <f>IF('Result Data'!J158="O",10,IF('Result Data'!J158="A+",9,IF('Result Data'!J158="A",8,IF('Result Data'!J158="B+",7,IF('Result Data'!J158="B",6,IF('Result Data'!J158="RA",0,IF('Result Data'!J158="SA",0,IF('Result Data'!J158="W",0,0))))))))+IF('Result Data'!J158="AB",0,IF('Result Data'!J158="WH",0))</f>
        <v>8</v>
      </c>
      <c r="K159" s="3">
        <f>IF('Result Data'!K158="O",10,IF('Result Data'!K158="A+",9,IF('Result Data'!K158="A",8,IF('Result Data'!K158="B+",7,IF('Result Data'!K158="B",6,IF('Result Data'!K158="RA",0,IF('Result Data'!K158="SA",0,IF('Result Data'!K158="W",0,0))))))))+IF('Result Data'!K158="AB",0,IF('Result Data'!K158="WH",0))</f>
        <v>8</v>
      </c>
      <c r="L159" s="10">
        <f t="shared" si="26"/>
        <v>2</v>
      </c>
      <c r="M159" s="10">
        <f t="shared" si="27"/>
        <v>0</v>
      </c>
      <c r="N159" s="10">
        <f t="shared" si="28"/>
        <v>6</v>
      </c>
      <c r="O159" s="10">
        <f t="shared" si="29"/>
        <v>0</v>
      </c>
      <c r="P159" s="10">
        <f t="shared" si="30"/>
        <v>0</v>
      </c>
      <c r="Q159" s="10">
        <f t="shared" si="31"/>
        <v>0</v>
      </c>
      <c r="R159" s="10">
        <f>COUNTIF('Result Data'!D158:K158,"=U")</f>
        <v>0</v>
      </c>
      <c r="S159" s="10">
        <f>COUNTIF('Result Data'!D158:K158,"=AB")</f>
        <v>0</v>
      </c>
      <c r="T159" s="10">
        <f>COUNTIF('Result Data'!D158:K158,"=WH")</f>
        <v>0</v>
      </c>
      <c r="U159" s="13">
        <v>22</v>
      </c>
      <c r="V159" s="10">
        <f t="shared" si="32"/>
        <v>182</v>
      </c>
      <c r="W159" s="14">
        <f t="shared" si="33"/>
        <v>8.2727272727272734</v>
      </c>
      <c r="X159" s="14">
        <f t="shared" si="35"/>
        <v>0.56689536878215563</v>
      </c>
      <c r="Y159" s="10" t="str">
        <f t="shared" si="34"/>
        <v>PASS</v>
      </c>
      <c r="Z159" s="10">
        <f t="shared" si="36"/>
        <v>59</v>
      </c>
    </row>
    <row r="160" spans="1:26" ht="15.5" x14ac:dyDescent="0.35">
      <c r="A160" s="10">
        <v>162</v>
      </c>
      <c r="B160" s="4">
        <v>3122225002153</v>
      </c>
      <c r="C160" s="1" t="s">
        <v>168</v>
      </c>
      <c r="D160" s="3">
        <f>IF('Result Data'!D159="O",10,IF('Result Data'!D159="A+",9,IF('Result Data'!D159="A",8,IF('Result Data'!D159="B+",7,IF('Result Data'!D159="B",6,IF('Result Data'!D159="RA",0,IF('Result Data'!D159="SA",0,IF('Result Data'!D159="W",0,0))))))))+IF('Result Data'!D159="AB",0,IF('Result Data'!D159="WH",0))</f>
        <v>10</v>
      </c>
      <c r="E160" s="3">
        <f>IF('Result Data'!E159="O",10,IF('Result Data'!E159="A+",9,IF('Result Data'!E159="A",8,IF('Result Data'!E159="B+",7,IF('Result Data'!E159="B",6,IF('Result Data'!E159="RA",0,IF('Result Data'!E159="SA",0,IF('Result Data'!E159="W",0,0))))))))+IF('Result Data'!E159="AB",0,IF('Result Data'!E159="WH",0))</f>
        <v>8</v>
      </c>
      <c r="F160" s="3">
        <f>IF('Result Data'!F159="O",10,IF('Result Data'!F159="A+",9,IF('Result Data'!F159="A",8,IF('Result Data'!F159="B+",7,IF('Result Data'!F159="B",6,IF('Result Data'!F159="RA",0,IF('Result Data'!F159="SA",0,IF('Result Data'!F159="W",0,0))))))))+IF('Result Data'!F159="AB",0,IF('Result Data'!F159="WH",0))</f>
        <v>7</v>
      </c>
      <c r="G160" s="3">
        <f>IF('Result Data'!G159="O",10,IF('Result Data'!G159="A+",9,IF('Result Data'!G159="A",8,IF('Result Data'!G159="B+",7,IF('Result Data'!G159="B",6,IF('Result Data'!G159="RA",0,IF('Result Data'!G159="SA",0,IF('Result Data'!G159="W",0,0))))))))+IF('Result Data'!G159="AB",0,IF('Result Data'!G159="WH",0))</f>
        <v>8</v>
      </c>
      <c r="H160" s="3">
        <f>IF('Result Data'!H159="O",10,IF('Result Data'!H159="A+",9,IF('Result Data'!H159="A",8,IF('Result Data'!H159="B+",7,IF('Result Data'!H159="B",6,IF('Result Data'!H159="RA",0,IF('Result Data'!H159="SA",0,IF('Result Data'!H159="W",0,0))))))))+IF('Result Data'!H159="AB",0,IF('Result Data'!H159="WH",0))</f>
        <v>10</v>
      </c>
      <c r="I160" s="3">
        <f>IF('Result Data'!I159="O",10,IF('Result Data'!I159="A+",9,IF('Result Data'!I159="A",8,IF('Result Data'!I159="B+",7,IF('Result Data'!I159="B",6,IF('Result Data'!I159="RA",0,IF('Result Data'!I159="SA",0,IF('Result Data'!I159="W",0,0))))))))+IF('Result Data'!I159="AB",0,IF('Result Data'!I159="WH",0))</f>
        <v>10</v>
      </c>
      <c r="J160" s="3">
        <f>IF('Result Data'!J159="O",10,IF('Result Data'!J159="A+",9,IF('Result Data'!J159="A",8,IF('Result Data'!J159="B+",7,IF('Result Data'!J159="B",6,IF('Result Data'!J159="RA",0,IF('Result Data'!J159="SA",0,IF('Result Data'!J159="W",0,0))))))))+IF('Result Data'!J159="AB",0,IF('Result Data'!J159="WH",0))</f>
        <v>9</v>
      </c>
      <c r="K160" s="3">
        <f>IF('Result Data'!K159="O",10,IF('Result Data'!K159="A+",9,IF('Result Data'!K159="A",8,IF('Result Data'!K159="B+",7,IF('Result Data'!K159="B",6,IF('Result Data'!K159="RA",0,IF('Result Data'!K159="SA",0,IF('Result Data'!K159="W",0,0))))))))+IF('Result Data'!K159="AB",0,IF('Result Data'!K159="WH",0))</f>
        <v>9</v>
      </c>
      <c r="L160" s="10">
        <f t="shared" si="26"/>
        <v>3</v>
      </c>
      <c r="M160" s="10">
        <f t="shared" si="27"/>
        <v>2</v>
      </c>
      <c r="N160" s="10">
        <f t="shared" si="28"/>
        <v>2</v>
      </c>
      <c r="O160" s="10">
        <f t="shared" si="29"/>
        <v>1</v>
      </c>
      <c r="P160" s="10">
        <f t="shared" si="30"/>
        <v>0</v>
      </c>
      <c r="Q160" s="10">
        <f t="shared" si="31"/>
        <v>0</v>
      </c>
      <c r="R160" s="10">
        <f>COUNTIF('Result Data'!D159:K159,"=U")</f>
        <v>0</v>
      </c>
      <c r="S160" s="10">
        <f>COUNTIF('Result Data'!D159:K159,"=AB")</f>
        <v>0</v>
      </c>
      <c r="T160" s="10">
        <f>COUNTIF('Result Data'!D159:K159,"=WH")</f>
        <v>0</v>
      </c>
      <c r="U160" s="13">
        <v>22</v>
      </c>
      <c r="V160" s="10">
        <f t="shared" si="32"/>
        <v>192</v>
      </c>
      <c r="W160" s="14">
        <f t="shared" si="33"/>
        <v>8.7272727272727266</v>
      </c>
      <c r="X160" s="14">
        <f t="shared" si="35"/>
        <v>1.0214408233276089</v>
      </c>
      <c r="Y160" s="10" t="str">
        <f t="shared" si="34"/>
        <v>PASS</v>
      </c>
      <c r="Z160" s="10">
        <f t="shared" si="36"/>
        <v>22</v>
      </c>
    </row>
    <row r="161" spans="1:26" ht="15.5" x14ac:dyDescent="0.35">
      <c r="A161" s="10">
        <v>163</v>
      </c>
      <c r="B161" s="4">
        <v>3122225002154</v>
      </c>
      <c r="C161" s="1" t="s">
        <v>169</v>
      </c>
      <c r="D161" s="3">
        <f>IF('Result Data'!D160="O",10,IF('Result Data'!D160="A+",9,IF('Result Data'!D160="A",8,IF('Result Data'!D160="B+",7,IF('Result Data'!D160="B",6,IF('Result Data'!D160="RA",0,IF('Result Data'!D160="SA",0,IF('Result Data'!D160="W",0,0))))))))+IF('Result Data'!D160="AB",0,IF('Result Data'!D160="WH",0))</f>
        <v>8</v>
      </c>
      <c r="E161" s="3">
        <f>IF('Result Data'!E160="O",10,IF('Result Data'!E160="A+",9,IF('Result Data'!E160="A",8,IF('Result Data'!E160="B+",7,IF('Result Data'!E160="B",6,IF('Result Data'!E160="RA",0,IF('Result Data'!E160="SA",0,IF('Result Data'!E160="W",0,0))))))))+IF('Result Data'!E160="AB",0,IF('Result Data'!E160="WH",0))</f>
        <v>7</v>
      </c>
      <c r="F161" s="3">
        <f>IF('Result Data'!F160="O",10,IF('Result Data'!F160="A+",9,IF('Result Data'!F160="A",8,IF('Result Data'!F160="B+",7,IF('Result Data'!F160="B",6,IF('Result Data'!F160="RA",0,IF('Result Data'!F160="SA",0,IF('Result Data'!F160="W",0,0))))))))+IF('Result Data'!F160="AB",0,IF('Result Data'!F160="WH",0))</f>
        <v>8</v>
      </c>
      <c r="G161" s="3">
        <f>IF('Result Data'!G160="O",10,IF('Result Data'!G160="A+",9,IF('Result Data'!G160="A",8,IF('Result Data'!G160="B+",7,IF('Result Data'!G160="B",6,IF('Result Data'!G160="RA",0,IF('Result Data'!G160="SA",0,IF('Result Data'!G160="W",0,0))))))))+IF('Result Data'!G160="AB",0,IF('Result Data'!G160="WH",0))</f>
        <v>7</v>
      </c>
      <c r="H161" s="3">
        <f>IF('Result Data'!H160="O",10,IF('Result Data'!H160="A+",9,IF('Result Data'!H160="A",8,IF('Result Data'!H160="B+",7,IF('Result Data'!H160="B",6,IF('Result Data'!H160="RA",0,IF('Result Data'!H160="SA",0,IF('Result Data'!H160="W",0,0))))))))+IF('Result Data'!H160="AB",0,IF('Result Data'!H160="WH",0))</f>
        <v>10</v>
      </c>
      <c r="I161" s="3">
        <f>IF('Result Data'!I160="O",10,IF('Result Data'!I160="A+",9,IF('Result Data'!I160="A",8,IF('Result Data'!I160="B+",7,IF('Result Data'!I160="B",6,IF('Result Data'!I160="RA",0,IF('Result Data'!I160="SA",0,IF('Result Data'!I160="W",0,0))))))))+IF('Result Data'!I160="AB",0,IF('Result Data'!I160="WH",0))</f>
        <v>10</v>
      </c>
      <c r="J161" s="3">
        <f>IF('Result Data'!J160="O",10,IF('Result Data'!J160="A+",9,IF('Result Data'!J160="A",8,IF('Result Data'!J160="B+",7,IF('Result Data'!J160="B",6,IF('Result Data'!J160="RA",0,IF('Result Data'!J160="SA",0,IF('Result Data'!J160="W",0,0))))))))+IF('Result Data'!J160="AB",0,IF('Result Data'!J160="WH",0))</f>
        <v>0</v>
      </c>
      <c r="K161" s="3">
        <f>IF('Result Data'!K160="O",10,IF('Result Data'!K160="A+",9,IF('Result Data'!K160="A",8,IF('Result Data'!K160="B+",7,IF('Result Data'!K160="B",6,IF('Result Data'!K160="RA",0,IF('Result Data'!K160="SA",0,IF('Result Data'!K160="W",0,0))))))))+IF('Result Data'!K160="AB",0,IF('Result Data'!K160="WH",0))</f>
        <v>8</v>
      </c>
      <c r="L161" s="10">
        <f t="shared" si="26"/>
        <v>2</v>
      </c>
      <c r="M161" s="10">
        <f t="shared" si="27"/>
        <v>0</v>
      </c>
      <c r="N161" s="10">
        <f t="shared" si="28"/>
        <v>3</v>
      </c>
      <c r="O161" s="10">
        <f t="shared" si="29"/>
        <v>2</v>
      </c>
      <c r="P161" s="10">
        <f t="shared" si="30"/>
        <v>0</v>
      </c>
      <c r="Q161" s="10">
        <f t="shared" si="31"/>
        <v>0</v>
      </c>
      <c r="R161" s="10">
        <f>COUNTIF('Result Data'!D160:K160,"=U")</f>
        <v>1</v>
      </c>
      <c r="S161" s="10">
        <f>COUNTIF('Result Data'!D160:K160,"=AB")</f>
        <v>0</v>
      </c>
      <c r="T161" s="10">
        <f>COUNTIF('Result Data'!D160:K160,"=WH")</f>
        <v>0</v>
      </c>
      <c r="U161" s="13">
        <v>22</v>
      </c>
      <c r="V161" s="10">
        <f t="shared" si="32"/>
        <v>144</v>
      </c>
      <c r="W161" s="14">
        <f t="shared" si="33"/>
        <v>6.5454545454545459</v>
      </c>
      <c r="X161" s="14">
        <f t="shared" si="35"/>
        <v>-1.1603773584905719</v>
      </c>
      <c r="Y161" s="10" t="str">
        <f t="shared" si="34"/>
        <v>FAIL</v>
      </c>
      <c r="Z161" s="10">
        <f t="shared" si="36"/>
        <v>133</v>
      </c>
    </row>
    <row r="162" spans="1:26" ht="15.5" x14ac:dyDescent="0.35">
      <c r="A162" s="10">
        <v>164</v>
      </c>
      <c r="B162" s="4">
        <v>3122225002155</v>
      </c>
      <c r="C162" s="1" t="s">
        <v>170</v>
      </c>
      <c r="D162" s="3">
        <f>IF('Result Data'!D161="O",10,IF('Result Data'!D161="A+",9,IF('Result Data'!D161="A",8,IF('Result Data'!D161="B+",7,IF('Result Data'!D161="B",6,IF('Result Data'!D161="RA",0,IF('Result Data'!D161="SA",0,IF('Result Data'!D161="W",0,0))))))))+IF('Result Data'!D161="AB",0,IF('Result Data'!D161="WH",0))</f>
        <v>0</v>
      </c>
      <c r="E162" s="3">
        <f>IF('Result Data'!E161="O",10,IF('Result Data'!E161="A+",9,IF('Result Data'!E161="A",8,IF('Result Data'!E161="B+",7,IF('Result Data'!E161="B",6,IF('Result Data'!E161="RA",0,IF('Result Data'!E161="SA",0,IF('Result Data'!E161="W",0,0))))))))+IF('Result Data'!E161="AB",0,IF('Result Data'!E161="WH",0))</f>
        <v>9</v>
      </c>
      <c r="F162" s="3">
        <f>IF('Result Data'!F161="O",10,IF('Result Data'!F161="A+",9,IF('Result Data'!F161="A",8,IF('Result Data'!F161="B+",7,IF('Result Data'!F161="B",6,IF('Result Data'!F161="RA",0,IF('Result Data'!F161="SA",0,IF('Result Data'!F161="W",0,0))))))))+IF('Result Data'!F161="AB",0,IF('Result Data'!F161="WH",0))</f>
        <v>0</v>
      </c>
      <c r="G162" s="3">
        <f>IF('Result Data'!G161="O",10,IF('Result Data'!G161="A+",9,IF('Result Data'!G161="A",8,IF('Result Data'!G161="B+",7,IF('Result Data'!G161="B",6,IF('Result Data'!G161="RA",0,IF('Result Data'!G161="SA",0,IF('Result Data'!G161="W",0,0))))))))+IF('Result Data'!G161="AB",0,IF('Result Data'!G161="WH",0))</f>
        <v>0</v>
      </c>
      <c r="H162" s="3">
        <f>IF('Result Data'!H161="O",10,IF('Result Data'!H161="A+",9,IF('Result Data'!H161="A",8,IF('Result Data'!H161="B+",7,IF('Result Data'!H161="B",6,IF('Result Data'!H161="RA",0,IF('Result Data'!H161="SA",0,IF('Result Data'!H161="W",0,0))))))))+IF('Result Data'!H161="AB",0,IF('Result Data'!H161="WH",0))</f>
        <v>7</v>
      </c>
      <c r="I162" s="3">
        <f>IF('Result Data'!I161="O",10,IF('Result Data'!I161="A+",9,IF('Result Data'!I161="A",8,IF('Result Data'!I161="B+",7,IF('Result Data'!I161="B",6,IF('Result Data'!I161="RA",0,IF('Result Data'!I161="SA",0,IF('Result Data'!I161="W",0,0))))))))+IF('Result Data'!I161="AB",0,IF('Result Data'!I161="WH",0))</f>
        <v>10</v>
      </c>
      <c r="J162" s="3">
        <f>IF('Result Data'!J161="O",10,IF('Result Data'!J161="A+",9,IF('Result Data'!J161="A",8,IF('Result Data'!J161="B+",7,IF('Result Data'!J161="B",6,IF('Result Data'!J161="RA",0,IF('Result Data'!J161="SA",0,IF('Result Data'!J161="W",0,0))))))))+IF('Result Data'!J161="AB",0,IF('Result Data'!J161="WH",0))</f>
        <v>0</v>
      </c>
      <c r="K162" s="3">
        <f>IF('Result Data'!K161="O",10,IF('Result Data'!K161="A+",9,IF('Result Data'!K161="A",8,IF('Result Data'!K161="B+",7,IF('Result Data'!K161="B",6,IF('Result Data'!K161="RA",0,IF('Result Data'!K161="SA",0,IF('Result Data'!K161="W",0,0))))))))+IF('Result Data'!K161="AB",0,IF('Result Data'!K161="WH",0))</f>
        <v>0</v>
      </c>
      <c r="L162" s="10">
        <f t="shared" si="26"/>
        <v>1</v>
      </c>
      <c r="M162" s="10">
        <f t="shared" si="27"/>
        <v>1</v>
      </c>
      <c r="N162" s="10">
        <f t="shared" si="28"/>
        <v>0</v>
      </c>
      <c r="O162" s="10">
        <f t="shared" si="29"/>
        <v>1</v>
      </c>
      <c r="P162" s="10">
        <f t="shared" si="30"/>
        <v>0</v>
      </c>
      <c r="Q162" s="10">
        <f t="shared" si="31"/>
        <v>0</v>
      </c>
      <c r="R162" s="10">
        <f>COUNTIF('Result Data'!D161:K161,"=U")</f>
        <v>4</v>
      </c>
      <c r="S162" s="10">
        <f>COUNTIF('Result Data'!D161:K161,"=AB")</f>
        <v>0</v>
      </c>
      <c r="T162" s="10">
        <f>COUNTIF('Result Data'!D161:K161,"=WH")</f>
        <v>0</v>
      </c>
      <c r="U162" s="13">
        <v>22</v>
      </c>
      <c r="V162" s="10">
        <f t="shared" si="32"/>
        <v>52.5</v>
      </c>
      <c r="W162" s="14">
        <f t="shared" si="33"/>
        <v>2.3863636363636362</v>
      </c>
      <c r="X162" s="14">
        <f t="shared" si="35"/>
        <v>-5.3194682675814811</v>
      </c>
      <c r="Y162" s="10" t="str">
        <f t="shared" si="34"/>
        <v>FAIL</v>
      </c>
      <c r="Z162" s="10">
        <f t="shared" si="36"/>
        <v>158</v>
      </c>
    </row>
    <row r="163" spans="1:26" ht="15.5" x14ac:dyDescent="0.35">
      <c r="A163" s="10">
        <v>165</v>
      </c>
      <c r="B163" s="4">
        <v>3122225002156</v>
      </c>
      <c r="C163" s="1" t="s">
        <v>171</v>
      </c>
      <c r="D163" s="3">
        <f>IF('Result Data'!D162="O",10,IF('Result Data'!D162="A+",9,IF('Result Data'!D162="A",8,IF('Result Data'!D162="B+",7,IF('Result Data'!D162="B",6,IF('Result Data'!D162="RA",0,IF('Result Data'!D162="SA",0,IF('Result Data'!D162="W",0,0))))))))+IF('Result Data'!D162="AB",0,IF('Result Data'!D162="WH",0))</f>
        <v>7</v>
      </c>
      <c r="E163" s="3">
        <f>IF('Result Data'!E162="O",10,IF('Result Data'!E162="A+",9,IF('Result Data'!E162="A",8,IF('Result Data'!E162="B+",7,IF('Result Data'!E162="B",6,IF('Result Data'!E162="RA",0,IF('Result Data'!E162="SA",0,IF('Result Data'!E162="W",0,0))))))))+IF('Result Data'!E162="AB",0,IF('Result Data'!E162="WH",0))</f>
        <v>7</v>
      </c>
      <c r="F163" s="3">
        <f>IF('Result Data'!F162="O",10,IF('Result Data'!F162="A+",9,IF('Result Data'!F162="A",8,IF('Result Data'!F162="B+",7,IF('Result Data'!F162="B",6,IF('Result Data'!F162="RA",0,IF('Result Data'!F162="SA",0,IF('Result Data'!F162="W",0,0))))))))+IF('Result Data'!F162="AB",0,IF('Result Data'!F162="WH",0))</f>
        <v>8</v>
      </c>
      <c r="G163" s="3">
        <f>IF('Result Data'!G162="O",10,IF('Result Data'!G162="A+",9,IF('Result Data'!G162="A",8,IF('Result Data'!G162="B+",7,IF('Result Data'!G162="B",6,IF('Result Data'!G162="RA",0,IF('Result Data'!G162="SA",0,IF('Result Data'!G162="W",0,0))))))))+IF('Result Data'!G162="AB",0,IF('Result Data'!G162="WH",0))</f>
        <v>6</v>
      </c>
      <c r="H163" s="3">
        <f>IF('Result Data'!H162="O",10,IF('Result Data'!H162="A+",9,IF('Result Data'!H162="A",8,IF('Result Data'!H162="B+",7,IF('Result Data'!H162="B",6,IF('Result Data'!H162="RA",0,IF('Result Data'!H162="SA",0,IF('Result Data'!H162="W",0,0))))))))+IF('Result Data'!H162="AB",0,IF('Result Data'!H162="WH",0))</f>
        <v>10</v>
      </c>
      <c r="I163" s="3">
        <f>IF('Result Data'!I162="O",10,IF('Result Data'!I162="A+",9,IF('Result Data'!I162="A",8,IF('Result Data'!I162="B+",7,IF('Result Data'!I162="B",6,IF('Result Data'!I162="RA",0,IF('Result Data'!I162="SA",0,IF('Result Data'!I162="W",0,0))))))))+IF('Result Data'!I162="AB",0,IF('Result Data'!I162="WH",0))</f>
        <v>10</v>
      </c>
      <c r="J163" s="3">
        <f>IF('Result Data'!J162="O",10,IF('Result Data'!J162="A+",9,IF('Result Data'!J162="A",8,IF('Result Data'!J162="B+",7,IF('Result Data'!J162="B",6,IF('Result Data'!J162="RA",0,IF('Result Data'!J162="SA",0,IF('Result Data'!J162="W",0,0))))))))+IF('Result Data'!J162="AB",0,IF('Result Data'!J162="WH",0))</f>
        <v>7</v>
      </c>
      <c r="K163" s="3">
        <f>IF('Result Data'!K162="O",10,IF('Result Data'!K162="A+",9,IF('Result Data'!K162="A",8,IF('Result Data'!K162="B+",7,IF('Result Data'!K162="B",6,IF('Result Data'!K162="RA",0,IF('Result Data'!K162="SA",0,IF('Result Data'!K162="W",0,0))))))))+IF('Result Data'!K162="AB",0,IF('Result Data'!K162="WH",0))</f>
        <v>7</v>
      </c>
      <c r="L163" s="10">
        <f t="shared" si="26"/>
        <v>2</v>
      </c>
      <c r="M163" s="10">
        <f t="shared" si="27"/>
        <v>0</v>
      </c>
      <c r="N163" s="10">
        <f t="shared" si="28"/>
        <v>1</v>
      </c>
      <c r="O163" s="10">
        <f t="shared" si="29"/>
        <v>4</v>
      </c>
      <c r="P163" s="10">
        <f t="shared" si="30"/>
        <v>1</v>
      </c>
      <c r="Q163" s="10">
        <f t="shared" si="31"/>
        <v>0</v>
      </c>
      <c r="R163" s="10">
        <f>COUNTIF('Result Data'!D162:K162,"=U")</f>
        <v>0</v>
      </c>
      <c r="S163" s="10">
        <f>COUNTIF('Result Data'!D162:K162,"=AB")</f>
        <v>0</v>
      </c>
      <c r="T163" s="10">
        <f>COUNTIF('Result Data'!D162:K162,"=WH")</f>
        <v>0</v>
      </c>
      <c r="U163" s="13">
        <v>22</v>
      </c>
      <c r="V163" s="10">
        <f t="shared" si="32"/>
        <v>163</v>
      </c>
      <c r="W163" s="14">
        <f t="shared" si="33"/>
        <v>7.4090909090909092</v>
      </c>
      <c r="X163" s="14">
        <f t="shared" si="35"/>
        <v>-0.29674099485420857</v>
      </c>
      <c r="Y163" s="10" t="str">
        <f t="shared" si="34"/>
        <v>PASS</v>
      </c>
      <c r="Z163" s="10">
        <f t="shared" si="36"/>
        <v>125</v>
      </c>
    </row>
    <row r="164" spans="1:26" ht="15.5" x14ac:dyDescent="0.35">
      <c r="A164" s="10">
        <v>166</v>
      </c>
      <c r="B164" s="4">
        <v>3122225002157</v>
      </c>
      <c r="C164" s="1" t="s">
        <v>172</v>
      </c>
      <c r="D164" s="3">
        <f>IF('Result Data'!D163="O",10,IF('Result Data'!D163="A+",9,IF('Result Data'!D163="A",8,IF('Result Data'!D163="B+",7,IF('Result Data'!D163="B",6,IF('Result Data'!D163="RA",0,IF('Result Data'!D163="SA",0,IF('Result Data'!D163="W",0,0))))))))+IF('Result Data'!D163="AB",0,IF('Result Data'!D163="WH",0))</f>
        <v>7</v>
      </c>
      <c r="E164" s="3">
        <f>IF('Result Data'!E163="O",10,IF('Result Data'!E163="A+",9,IF('Result Data'!E163="A",8,IF('Result Data'!E163="B+",7,IF('Result Data'!E163="B",6,IF('Result Data'!E163="RA",0,IF('Result Data'!E163="SA",0,IF('Result Data'!E163="W",0,0))))))))+IF('Result Data'!E163="AB",0,IF('Result Data'!E163="WH",0))</f>
        <v>8</v>
      </c>
      <c r="F164" s="3">
        <f>IF('Result Data'!F163="O",10,IF('Result Data'!F163="A+",9,IF('Result Data'!F163="A",8,IF('Result Data'!F163="B+",7,IF('Result Data'!F163="B",6,IF('Result Data'!F163="RA",0,IF('Result Data'!F163="SA",0,IF('Result Data'!F163="W",0,0))))))))+IF('Result Data'!F163="AB",0,IF('Result Data'!F163="WH",0))</f>
        <v>8</v>
      </c>
      <c r="G164" s="3">
        <f>IF('Result Data'!G163="O",10,IF('Result Data'!G163="A+",9,IF('Result Data'!G163="A",8,IF('Result Data'!G163="B+",7,IF('Result Data'!G163="B",6,IF('Result Data'!G163="RA",0,IF('Result Data'!G163="SA",0,IF('Result Data'!G163="W",0,0))))))))+IF('Result Data'!G163="AB",0,IF('Result Data'!G163="WH",0))</f>
        <v>8</v>
      </c>
      <c r="H164" s="3">
        <f>IF('Result Data'!H163="O",10,IF('Result Data'!H163="A+",9,IF('Result Data'!H163="A",8,IF('Result Data'!H163="B+",7,IF('Result Data'!H163="B",6,IF('Result Data'!H163="RA",0,IF('Result Data'!H163="SA",0,IF('Result Data'!H163="W",0,0))))))))+IF('Result Data'!H163="AB",0,IF('Result Data'!H163="WH",0))</f>
        <v>9</v>
      </c>
      <c r="I164" s="3">
        <f>IF('Result Data'!I163="O",10,IF('Result Data'!I163="A+",9,IF('Result Data'!I163="A",8,IF('Result Data'!I163="B+",7,IF('Result Data'!I163="B",6,IF('Result Data'!I163="RA",0,IF('Result Data'!I163="SA",0,IF('Result Data'!I163="W",0,0))))))))+IF('Result Data'!I163="AB",0,IF('Result Data'!I163="WH",0))</f>
        <v>10</v>
      </c>
      <c r="J164" s="3">
        <f>IF('Result Data'!J163="O",10,IF('Result Data'!J163="A+",9,IF('Result Data'!J163="A",8,IF('Result Data'!J163="B+",7,IF('Result Data'!J163="B",6,IF('Result Data'!J163="RA",0,IF('Result Data'!J163="SA",0,IF('Result Data'!J163="W",0,0))))))))+IF('Result Data'!J163="AB",0,IF('Result Data'!J163="WH",0))</f>
        <v>7</v>
      </c>
      <c r="K164" s="3">
        <f>IF('Result Data'!K163="O",10,IF('Result Data'!K163="A+",9,IF('Result Data'!K163="A",8,IF('Result Data'!K163="B+",7,IF('Result Data'!K163="B",6,IF('Result Data'!K163="RA",0,IF('Result Data'!K163="SA",0,IF('Result Data'!K163="W",0,0))))))))+IF('Result Data'!K163="AB",0,IF('Result Data'!K163="WH",0))</f>
        <v>8</v>
      </c>
      <c r="L164" s="10">
        <f t="shared" si="26"/>
        <v>1</v>
      </c>
      <c r="M164" s="10">
        <f t="shared" si="27"/>
        <v>1</v>
      </c>
      <c r="N164" s="10">
        <f t="shared" si="28"/>
        <v>4</v>
      </c>
      <c r="O164" s="10">
        <f t="shared" si="29"/>
        <v>2</v>
      </c>
      <c r="P164" s="10">
        <f t="shared" si="30"/>
        <v>0</v>
      </c>
      <c r="Q164" s="10">
        <f t="shared" si="31"/>
        <v>0</v>
      </c>
      <c r="R164" s="10">
        <f>COUNTIF('Result Data'!D163:K163,"=U")</f>
        <v>0</v>
      </c>
      <c r="S164" s="10">
        <f>COUNTIF('Result Data'!D163:K163,"=AB")</f>
        <v>0</v>
      </c>
      <c r="T164" s="10">
        <f>COUNTIF('Result Data'!D163:K163,"=WH")</f>
        <v>0</v>
      </c>
      <c r="U164" s="13">
        <v>22</v>
      </c>
      <c r="V164" s="10">
        <f t="shared" si="32"/>
        <v>173.5</v>
      </c>
      <c r="W164" s="14">
        <f t="shared" si="33"/>
        <v>7.8863636363636367</v>
      </c>
      <c r="X164" s="14">
        <f t="shared" si="35"/>
        <v>0.18053173241851894</v>
      </c>
      <c r="Y164" s="10" t="str">
        <f t="shared" si="34"/>
        <v>PASS</v>
      </c>
      <c r="Z164" s="10">
        <f t="shared" si="36"/>
        <v>104</v>
      </c>
    </row>
    <row r="165" spans="1:26" ht="15.5" x14ac:dyDescent="0.35">
      <c r="A165" s="10">
        <v>167</v>
      </c>
      <c r="B165" s="4">
        <v>3122225002158</v>
      </c>
      <c r="C165" s="1" t="s">
        <v>173</v>
      </c>
      <c r="D165" s="3">
        <f>IF('Result Data'!D164="O",10,IF('Result Data'!D164="A+",9,IF('Result Data'!D164="A",8,IF('Result Data'!D164="B+",7,IF('Result Data'!D164="B",6,IF('Result Data'!D164="RA",0,IF('Result Data'!D164="SA",0,IF('Result Data'!D164="W",0,0))))))))+IF('Result Data'!D164="AB",0,IF('Result Data'!D164="WH",0))</f>
        <v>9</v>
      </c>
      <c r="E165" s="3">
        <f>IF('Result Data'!E164="O",10,IF('Result Data'!E164="A+",9,IF('Result Data'!E164="A",8,IF('Result Data'!E164="B+",7,IF('Result Data'!E164="B",6,IF('Result Data'!E164="RA",0,IF('Result Data'!E164="SA",0,IF('Result Data'!E164="W",0,0))))))))+IF('Result Data'!E164="AB",0,IF('Result Data'!E164="WH",0))</f>
        <v>8</v>
      </c>
      <c r="F165" s="3">
        <f>IF('Result Data'!F164="O",10,IF('Result Data'!F164="A+",9,IF('Result Data'!F164="A",8,IF('Result Data'!F164="B+",7,IF('Result Data'!F164="B",6,IF('Result Data'!F164="RA",0,IF('Result Data'!F164="SA",0,IF('Result Data'!F164="W",0,0))))))))+IF('Result Data'!F164="AB",0,IF('Result Data'!F164="WH",0))</f>
        <v>9</v>
      </c>
      <c r="G165" s="3">
        <f>IF('Result Data'!G164="O",10,IF('Result Data'!G164="A+",9,IF('Result Data'!G164="A",8,IF('Result Data'!G164="B+",7,IF('Result Data'!G164="B",6,IF('Result Data'!G164="RA",0,IF('Result Data'!G164="SA",0,IF('Result Data'!G164="W",0,0))))))))+IF('Result Data'!G164="AB",0,IF('Result Data'!G164="WH",0))</f>
        <v>9</v>
      </c>
      <c r="H165" s="3">
        <f>IF('Result Data'!H164="O",10,IF('Result Data'!H164="A+",9,IF('Result Data'!H164="A",8,IF('Result Data'!H164="B+",7,IF('Result Data'!H164="B",6,IF('Result Data'!H164="RA",0,IF('Result Data'!H164="SA",0,IF('Result Data'!H164="W",0,0))))))))+IF('Result Data'!H164="AB",0,IF('Result Data'!H164="WH",0))</f>
        <v>10</v>
      </c>
      <c r="I165" s="3">
        <f>IF('Result Data'!I164="O",10,IF('Result Data'!I164="A+",9,IF('Result Data'!I164="A",8,IF('Result Data'!I164="B+",7,IF('Result Data'!I164="B",6,IF('Result Data'!I164="RA",0,IF('Result Data'!I164="SA",0,IF('Result Data'!I164="W",0,0))))))))+IF('Result Data'!I164="AB",0,IF('Result Data'!I164="WH",0))</f>
        <v>10</v>
      </c>
      <c r="J165" s="3">
        <f>IF('Result Data'!J164="O",10,IF('Result Data'!J164="A+",9,IF('Result Data'!J164="A",8,IF('Result Data'!J164="B+",7,IF('Result Data'!J164="B",6,IF('Result Data'!J164="RA",0,IF('Result Data'!J164="SA",0,IF('Result Data'!J164="W",0,0))))))))+IF('Result Data'!J164="AB",0,IF('Result Data'!J164="WH",0))</f>
        <v>9</v>
      </c>
      <c r="K165" s="3">
        <f>IF('Result Data'!K164="O",10,IF('Result Data'!K164="A+",9,IF('Result Data'!K164="A",8,IF('Result Data'!K164="B+",7,IF('Result Data'!K164="B",6,IF('Result Data'!K164="RA",0,IF('Result Data'!K164="SA",0,IF('Result Data'!K164="W",0,0))))))))+IF('Result Data'!K164="AB",0,IF('Result Data'!K164="WH",0))</f>
        <v>8</v>
      </c>
      <c r="L165" s="10">
        <f t="shared" si="26"/>
        <v>2</v>
      </c>
      <c r="M165" s="10">
        <f t="shared" si="27"/>
        <v>4</v>
      </c>
      <c r="N165" s="10">
        <f t="shared" si="28"/>
        <v>2</v>
      </c>
      <c r="O165" s="10">
        <f t="shared" si="29"/>
        <v>0</v>
      </c>
      <c r="P165" s="10">
        <f t="shared" si="30"/>
        <v>0</v>
      </c>
      <c r="Q165" s="10">
        <f t="shared" si="31"/>
        <v>0</v>
      </c>
      <c r="R165" s="10">
        <f>COUNTIF('Result Data'!D164:K164,"=U")</f>
        <v>0</v>
      </c>
      <c r="S165" s="10">
        <f>COUNTIF('Result Data'!D164:K164,"=AB")</f>
        <v>0</v>
      </c>
      <c r="T165" s="10">
        <f>COUNTIF('Result Data'!D164:K164,"=WH")</f>
        <v>0</v>
      </c>
      <c r="U165" s="13">
        <v>22</v>
      </c>
      <c r="V165" s="10">
        <f t="shared" si="32"/>
        <v>195</v>
      </c>
      <c r="W165" s="14">
        <f t="shared" si="33"/>
        <v>8.8636363636363633</v>
      </c>
      <c r="X165" s="14">
        <f t="shared" si="35"/>
        <v>1.1578044596912456</v>
      </c>
      <c r="Y165" s="10" t="str">
        <f t="shared" si="34"/>
        <v>PASS</v>
      </c>
      <c r="Z165" s="10">
        <f t="shared" si="36"/>
        <v>12</v>
      </c>
    </row>
    <row r="166" spans="1:26" ht="15.5" x14ac:dyDescent="0.35">
      <c r="A166" s="10">
        <v>168</v>
      </c>
      <c r="B166" s="4">
        <v>3122225002159</v>
      </c>
      <c r="C166" s="1" t="s">
        <v>174</v>
      </c>
      <c r="D166" s="3">
        <f>IF('Result Data'!D165="O",10,IF('Result Data'!D165="A+",9,IF('Result Data'!D165="A",8,IF('Result Data'!D165="B+",7,IF('Result Data'!D165="B",6,IF('Result Data'!D165="RA",0,IF('Result Data'!D165="SA",0,IF('Result Data'!D165="W",0,0))))))))+IF('Result Data'!D165="AB",0,IF('Result Data'!D165="WH",0))</f>
        <v>8</v>
      </c>
      <c r="E166" s="3">
        <f>IF('Result Data'!E165="O",10,IF('Result Data'!E165="A+",9,IF('Result Data'!E165="A",8,IF('Result Data'!E165="B+",7,IF('Result Data'!E165="B",6,IF('Result Data'!E165="RA",0,IF('Result Data'!E165="SA",0,IF('Result Data'!E165="W",0,0))))))))+IF('Result Data'!E165="AB",0,IF('Result Data'!E165="WH",0))</f>
        <v>8</v>
      </c>
      <c r="F166" s="3">
        <f>IF('Result Data'!F165="O",10,IF('Result Data'!F165="A+",9,IF('Result Data'!F165="A",8,IF('Result Data'!F165="B+",7,IF('Result Data'!F165="B",6,IF('Result Data'!F165="RA",0,IF('Result Data'!F165="SA",0,IF('Result Data'!F165="W",0,0))))))))+IF('Result Data'!F165="AB",0,IF('Result Data'!F165="WH",0))</f>
        <v>8</v>
      </c>
      <c r="G166" s="3">
        <f>IF('Result Data'!G165="O",10,IF('Result Data'!G165="A+",9,IF('Result Data'!G165="A",8,IF('Result Data'!G165="B+",7,IF('Result Data'!G165="B",6,IF('Result Data'!G165="RA",0,IF('Result Data'!G165="SA",0,IF('Result Data'!G165="W",0,0))))))))+IF('Result Data'!G165="AB",0,IF('Result Data'!G165="WH",0))</f>
        <v>9</v>
      </c>
      <c r="H166" s="3">
        <f>IF('Result Data'!H165="O",10,IF('Result Data'!H165="A+",9,IF('Result Data'!H165="A",8,IF('Result Data'!H165="B+",7,IF('Result Data'!H165="B",6,IF('Result Data'!H165="RA",0,IF('Result Data'!H165="SA",0,IF('Result Data'!H165="W",0,0))))))))+IF('Result Data'!H165="AB",0,IF('Result Data'!H165="WH",0))</f>
        <v>10</v>
      </c>
      <c r="I166" s="3">
        <f>IF('Result Data'!I165="O",10,IF('Result Data'!I165="A+",9,IF('Result Data'!I165="A",8,IF('Result Data'!I165="B+",7,IF('Result Data'!I165="B",6,IF('Result Data'!I165="RA",0,IF('Result Data'!I165="SA",0,IF('Result Data'!I165="W",0,0))))))))+IF('Result Data'!I165="AB",0,IF('Result Data'!I165="WH",0))</f>
        <v>10</v>
      </c>
      <c r="J166" s="3">
        <f>IF('Result Data'!J165="O",10,IF('Result Data'!J165="A+",9,IF('Result Data'!J165="A",8,IF('Result Data'!J165="B+",7,IF('Result Data'!J165="B",6,IF('Result Data'!J165="RA",0,IF('Result Data'!J165="SA",0,IF('Result Data'!J165="W",0,0))))))))+IF('Result Data'!J165="AB",0,IF('Result Data'!J165="WH",0))</f>
        <v>9</v>
      </c>
      <c r="K166" s="3">
        <f>IF('Result Data'!K165="O",10,IF('Result Data'!K165="A+",9,IF('Result Data'!K165="A",8,IF('Result Data'!K165="B+",7,IF('Result Data'!K165="B",6,IF('Result Data'!K165="RA",0,IF('Result Data'!K165="SA",0,IF('Result Data'!K165="W",0,0))))))))+IF('Result Data'!K165="AB",0,IF('Result Data'!K165="WH",0))</f>
        <v>9</v>
      </c>
      <c r="L166" s="10">
        <f t="shared" si="26"/>
        <v>2</v>
      </c>
      <c r="M166" s="10">
        <f t="shared" si="27"/>
        <v>3</v>
      </c>
      <c r="N166" s="10">
        <f t="shared" si="28"/>
        <v>3</v>
      </c>
      <c r="O166" s="10">
        <f t="shared" si="29"/>
        <v>0</v>
      </c>
      <c r="P166" s="10">
        <f t="shared" si="30"/>
        <v>0</v>
      </c>
      <c r="Q166" s="10">
        <f t="shared" si="31"/>
        <v>0</v>
      </c>
      <c r="R166" s="10">
        <f>COUNTIF('Result Data'!D165:K165,"=U")</f>
        <v>0</v>
      </c>
      <c r="S166" s="10">
        <f>COUNTIF('Result Data'!D165:K165,"=AB")</f>
        <v>0</v>
      </c>
      <c r="T166" s="10">
        <f>COUNTIF('Result Data'!D165:K165,"=WH")</f>
        <v>0</v>
      </c>
      <c r="U166" s="13">
        <v>22</v>
      </c>
      <c r="V166" s="10">
        <f t="shared" si="32"/>
        <v>192</v>
      </c>
      <c r="W166" s="14">
        <f t="shared" si="33"/>
        <v>8.7272727272727266</v>
      </c>
      <c r="X166" s="14">
        <f t="shared" si="35"/>
        <v>1.0214408233276089</v>
      </c>
      <c r="Y166" s="10" t="str">
        <f t="shared" si="34"/>
        <v>PASS</v>
      </c>
      <c r="Z166" s="10">
        <f t="shared" si="36"/>
        <v>22</v>
      </c>
    </row>
    <row r="168" spans="1:26" x14ac:dyDescent="0.35">
      <c r="W168" s="16"/>
    </row>
  </sheetData>
  <mergeCells count="17">
    <mergeCell ref="A1:Z1"/>
    <mergeCell ref="A2:Z2"/>
    <mergeCell ref="C3:D3"/>
    <mergeCell ref="F3:G3"/>
    <mergeCell ref="I3:Z4"/>
    <mergeCell ref="A4:C4"/>
    <mergeCell ref="Z6:Z7"/>
    <mergeCell ref="A5:A7"/>
    <mergeCell ref="B5:B7"/>
    <mergeCell ref="C5:C7"/>
    <mergeCell ref="D5:K5"/>
    <mergeCell ref="L5:T5"/>
    <mergeCell ref="U5:Z5"/>
    <mergeCell ref="V6:V7"/>
    <mergeCell ref="W6:W7"/>
    <mergeCell ref="X6:X7"/>
    <mergeCell ref="Y6:Y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55EBF-D9DF-44E6-8C55-D1D2B88D1529}">
  <dimension ref="A1:J28"/>
  <sheetViews>
    <sheetView workbookViewId="0">
      <selection activeCell="L7" sqref="L7"/>
    </sheetView>
  </sheetViews>
  <sheetFormatPr defaultRowHeight="14.5" x14ac:dyDescent="0.35"/>
  <cols>
    <col min="2" max="2" width="24.54296875" bestFit="1" customWidth="1"/>
    <col min="3" max="3" width="12" style="11" bestFit="1" customWidth="1"/>
    <col min="4" max="5" width="10.26953125" bestFit="1" customWidth="1"/>
    <col min="6" max="6" width="11.453125" bestFit="1" customWidth="1"/>
    <col min="7" max="7" width="10.26953125" bestFit="1" customWidth="1"/>
    <col min="8" max="8" width="10.1796875" bestFit="1" customWidth="1"/>
    <col min="9" max="9" width="11" bestFit="1" customWidth="1"/>
    <col min="10" max="10" width="10.1796875" bestFit="1" customWidth="1"/>
  </cols>
  <sheetData>
    <row r="1" spans="1:10" x14ac:dyDescent="0.35">
      <c r="A1" s="42" t="s">
        <v>211</v>
      </c>
      <c r="B1" s="15" t="s">
        <v>212</v>
      </c>
      <c r="C1" s="10">
        <f>AVERAGE('Grade Analysis'!W8:W166)</f>
        <v>7.7058319039451177</v>
      </c>
      <c r="E1" s="44" t="s">
        <v>232</v>
      </c>
      <c r="F1" s="15" t="s">
        <v>223</v>
      </c>
      <c r="G1" s="13">
        <f>COUNTIF('Grade Analysis'!R8:R166,"=1")</f>
        <v>18</v>
      </c>
    </row>
    <row r="2" spans="1:10" x14ac:dyDescent="0.35">
      <c r="A2" s="42"/>
      <c r="B2" s="15" t="s">
        <v>213</v>
      </c>
      <c r="C2" s="10">
        <f>STDEV('Grade Analysis'!W8:W166)</f>
        <v>1.4251269420441892</v>
      </c>
      <c r="E2" s="44"/>
      <c r="F2" s="15" t="s">
        <v>224</v>
      </c>
      <c r="G2" s="13">
        <f>COUNTIF('Grade Analysis'!R8:R166,"=2")</f>
        <v>6</v>
      </c>
    </row>
    <row r="3" spans="1:10" x14ac:dyDescent="0.35">
      <c r="E3" s="44"/>
      <c r="F3" s="15" t="s">
        <v>225</v>
      </c>
      <c r="G3" s="13">
        <f>COUNTIF('Grade Analysis'!R8:R166,"=3")</f>
        <v>1</v>
      </c>
      <c r="I3" s="12" t="s">
        <v>231</v>
      </c>
      <c r="J3" s="13">
        <f>C12-J4</f>
        <v>132</v>
      </c>
    </row>
    <row r="4" spans="1:10" x14ac:dyDescent="0.35">
      <c r="A4" s="42" t="s">
        <v>207</v>
      </c>
      <c r="B4" s="15" t="s">
        <v>214</v>
      </c>
      <c r="C4" s="10">
        <f>COUNTIF('Grade Analysis'!W8:W166,"&gt;=9")</f>
        <v>8</v>
      </c>
      <c r="E4" s="44"/>
      <c r="F4" s="15" t="s">
        <v>226</v>
      </c>
      <c r="G4" s="13">
        <f>COUNTIF('Grade Analysis'!R8:R166,"=4")</f>
        <v>2</v>
      </c>
      <c r="I4" s="12" t="s">
        <v>232</v>
      </c>
      <c r="J4" s="13">
        <f>COUNTIF('Grade Analysis'!Y8:Y166,"=FAIL")-J5</f>
        <v>27</v>
      </c>
    </row>
    <row r="5" spans="1:10" x14ac:dyDescent="0.35">
      <c r="A5" s="42"/>
      <c r="B5" s="15" t="s">
        <v>239</v>
      </c>
      <c r="C5" s="10">
        <f>COUNTIF('Grade Analysis'!W8:W166,"&gt;=8.5")</f>
        <v>45</v>
      </c>
      <c r="E5" s="44"/>
      <c r="F5" s="15" t="s">
        <v>227</v>
      </c>
      <c r="G5" s="13">
        <f>COUNTIF('Grade Analysis'!R8:R166,"=5")</f>
        <v>0</v>
      </c>
      <c r="I5" s="10" t="s">
        <v>220</v>
      </c>
      <c r="J5" s="10">
        <v>1</v>
      </c>
    </row>
    <row r="6" spans="1:10" x14ac:dyDescent="0.35">
      <c r="A6" s="42"/>
      <c r="B6" s="15" t="s">
        <v>240</v>
      </c>
      <c r="C6" s="10">
        <f>COUNTIF('Grade Analysis'!W8:W166,"&gt;=8.0")</f>
        <v>96</v>
      </c>
      <c r="E6" s="44"/>
      <c r="F6" s="15" t="s">
        <v>228</v>
      </c>
      <c r="G6" s="13">
        <f>COUNTIF('Grade Analysis'!R8:R166,"=6")</f>
        <v>0</v>
      </c>
      <c r="I6" s="12" t="s">
        <v>215</v>
      </c>
      <c r="J6" s="13">
        <f>SUM(J3:J4)</f>
        <v>159</v>
      </c>
    </row>
    <row r="7" spans="1:10" ht="26" x14ac:dyDescent="0.35">
      <c r="A7" s="42"/>
      <c r="B7" s="15" t="s">
        <v>241</v>
      </c>
      <c r="C7" s="10">
        <f>COUNTIF('Grade Analysis'!W8:W166,"&gt;=7.5")</f>
        <v>124</v>
      </c>
      <c r="E7" s="44"/>
      <c r="F7" s="15" t="s">
        <v>229</v>
      </c>
      <c r="G7" s="13">
        <f>COUNTIF('Grade Analysis'!R8:R166,"=7")</f>
        <v>0</v>
      </c>
      <c r="I7" s="26" t="s">
        <v>237</v>
      </c>
      <c r="J7" s="23">
        <f>J3/J6*100</f>
        <v>83.018867924528308</v>
      </c>
    </row>
    <row r="8" spans="1:10" x14ac:dyDescent="0.35">
      <c r="A8" s="42"/>
      <c r="B8" s="15" t="s">
        <v>242</v>
      </c>
      <c r="C8" s="10">
        <f>COUNTIF('Grade Analysis'!W8:W166,"&gt;=6.0")</f>
        <v>142</v>
      </c>
      <c r="E8" s="44"/>
      <c r="F8" s="15" t="s">
        <v>230</v>
      </c>
      <c r="G8" s="13">
        <f>COUNTIF('Grade Analysis'!R8:R166,"=8")</f>
        <v>0</v>
      </c>
      <c r="I8" s="27"/>
      <c r="J8" s="28"/>
    </row>
    <row r="9" spans="1:10" x14ac:dyDescent="0.35">
      <c r="A9" s="42"/>
      <c r="B9" s="15"/>
      <c r="C9" s="10"/>
      <c r="E9" s="44"/>
    </row>
    <row r="11" spans="1:10" ht="15" x14ac:dyDescent="0.35">
      <c r="A11" s="43" t="s">
        <v>216</v>
      </c>
      <c r="B11" s="15" t="s">
        <v>217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6</v>
      </c>
      <c r="H11" s="2" t="s">
        <v>7</v>
      </c>
      <c r="I11" s="2" t="s">
        <v>8</v>
      </c>
      <c r="J11" s="2" t="s">
        <v>9</v>
      </c>
    </row>
    <row r="12" spans="1:10" x14ac:dyDescent="0.35">
      <c r="A12" s="43"/>
      <c r="B12" s="15" t="s">
        <v>215</v>
      </c>
      <c r="C12" s="13">
        <v>159</v>
      </c>
      <c r="D12" s="13">
        <v>159</v>
      </c>
      <c r="E12" s="13">
        <v>159</v>
      </c>
      <c r="F12" s="13">
        <v>159</v>
      </c>
      <c r="G12" s="13">
        <v>159</v>
      </c>
      <c r="H12" s="13">
        <v>159</v>
      </c>
      <c r="I12" s="13">
        <v>159</v>
      </c>
      <c r="J12" s="13">
        <v>159</v>
      </c>
    </row>
    <row r="13" spans="1:10" x14ac:dyDescent="0.35">
      <c r="A13" s="43"/>
      <c r="B13" s="17" t="s">
        <v>218</v>
      </c>
      <c r="C13" s="13">
        <f>COUNTA('Result Data'!D7:D165)</f>
        <v>159</v>
      </c>
      <c r="D13" s="13">
        <f>COUNTA('Result Data'!E7:E165)</f>
        <v>159</v>
      </c>
      <c r="E13" s="13">
        <f>COUNTA('Result Data'!F7:F165)</f>
        <v>159</v>
      </c>
      <c r="F13" s="13">
        <f>COUNTA('Result Data'!G7:G165)</f>
        <v>159</v>
      </c>
      <c r="G13" s="13">
        <f>COUNTA('Result Data'!H7:H165)</f>
        <v>159</v>
      </c>
      <c r="H13" s="13">
        <f>COUNTA('Result Data'!I7:I165)</f>
        <v>159</v>
      </c>
      <c r="I13" s="13">
        <f>COUNTA('Result Data'!J7:J165)</f>
        <v>159</v>
      </c>
      <c r="J13" s="13">
        <f>COUNTA('Result Data'!K7:K165)</f>
        <v>159</v>
      </c>
    </row>
    <row r="14" spans="1:10" x14ac:dyDescent="0.35">
      <c r="A14" s="43"/>
      <c r="B14" s="17" t="s">
        <v>219</v>
      </c>
      <c r="C14" s="18">
        <f t="shared" ref="C14:J14" si="0">C13-C15</f>
        <v>158</v>
      </c>
      <c r="D14" s="18">
        <f t="shared" si="0"/>
        <v>158</v>
      </c>
      <c r="E14" s="18">
        <f t="shared" si="0"/>
        <v>158</v>
      </c>
      <c r="F14" s="18">
        <f t="shared" si="0"/>
        <v>158</v>
      </c>
      <c r="G14" s="18">
        <f t="shared" si="0"/>
        <v>158</v>
      </c>
      <c r="H14" s="18">
        <f t="shared" si="0"/>
        <v>158</v>
      </c>
      <c r="I14" s="18">
        <f t="shared" si="0"/>
        <v>158</v>
      </c>
      <c r="J14" s="18">
        <f t="shared" si="0"/>
        <v>158</v>
      </c>
    </row>
    <row r="15" spans="1:10" x14ac:dyDescent="0.35">
      <c r="A15" s="43"/>
      <c r="B15" s="17" t="s">
        <v>220</v>
      </c>
      <c r="C15" s="18">
        <f>COUNTIF('Result Data'!D7:D165,"=AB")</f>
        <v>1</v>
      </c>
      <c r="D15" s="18">
        <f>COUNTIF('Result Data'!E7:E165,"=AB")</f>
        <v>1</v>
      </c>
      <c r="E15" s="18">
        <f>COUNTIF('Result Data'!F7:F165,"=AB")</f>
        <v>1</v>
      </c>
      <c r="F15" s="18">
        <f>COUNTIF('Result Data'!G7:G165,"=AB")</f>
        <v>1</v>
      </c>
      <c r="G15" s="18">
        <f>COUNTIF('Result Data'!H7:H165,"=AB")</f>
        <v>1</v>
      </c>
      <c r="H15" s="18">
        <f>COUNTIF('Result Data'!I7:I165,"=AB")</f>
        <v>1</v>
      </c>
      <c r="I15" s="18">
        <f>COUNTIF('Result Data'!J7:J165,"=AB")</f>
        <v>1</v>
      </c>
      <c r="J15" s="18">
        <f>COUNTIF('Result Data'!K7:K165,"=AB")</f>
        <v>1</v>
      </c>
    </row>
    <row r="16" spans="1:10" x14ac:dyDescent="0.35">
      <c r="A16" s="43"/>
      <c r="B16" s="17" t="s">
        <v>233</v>
      </c>
      <c r="C16" s="19">
        <f>COUNTIF('Result Data'!D7:D165,"=U")</f>
        <v>3</v>
      </c>
      <c r="D16" s="19">
        <f>COUNTIF('Result Data'!E7:E165,"=U")</f>
        <v>0</v>
      </c>
      <c r="E16" s="19">
        <f>COUNTIF('Result Data'!F7:F165,"=U")</f>
        <v>9</v>
      </c>
      <c r="F16" s="19">
        <f>COUNTIF('Result Data'!G7:G165,"=U")</f>
        <v>4</v>
      </c>
      <c r="G16" s="19">
        <f>COUNTIF('Result Data'!H7:H165,"=U")</f>
        <v>0</v>
      </c>
      <c r="H16" s="19">
        <f>COUNTIF('Result Data'!I7:I165,"=U")</f>
        <v>0</v>
      </c>
      <c r="I16" s="19">
        <f>COUNTIF('Result Data'!J7:J165,"=U")</f>
        <v>22</v>
      </c>
      <c r="J16" s="19">
        <f>COUNTIF('Result Data'!K7:K165,"=U")</f>
        <v>3</v>
      </c>
    </row>
    <row r="17" spans="1:10" x14ac:dyDescent="0.35">
      <c r="A17" s="43"/>
      <c r="B17" s="17" t="s">
        <v>206</v>
      </c>
      <c r="C17" s="18">
        <f>COUNTIF('Result Data'!D7:D165,"=WH")</f>
        <v>0</v>
      </c>
      <c r="D17" s="18">
        <f>COUNTIF('Result Data'!E7:E165,"=WH")</f>
        <v>0</v>
      </c>
      <c r="E17" s="18">
        <f>COUNTIF('Result Data'!F7:F165,"=WH")</f>
        <v>0</v>
      </c>
      <c r="F17" s="18">
        <f>COUNTIF('Result Data'!G7:G165,"=WH")</f>
        <v>0</v>
      </c>
      <c r="G17" s="18">
        <f>COUNTIF('Result Data'!H7:H165,"=WH")</f>
        <v>0</v>
      </c>
      <c r="H17" s="18">
        <f>COUNTIF('Result Data'!I7:I165,"=WH")</f>
        <v>0</v>
      </c>
      <c r="I17" s="18">
        <f>COUNTIF('Result Data'!J7:J165,"=WH")</f>
        <v>0</v>
      </c>
      <c r="J17" s="18">
        <f>COUNTIF('Result Data'!K7:K165,"=WH")</f>
        <v>0</v>
      </c>
    </row>
    <row r="18" spans="1:10" ht="39" x14ac:dyDescent="0.35">
      <c r="A18" s="43"/>
      <c r="B18" s="17" t="s">
        <v>238</v>
      </c>
      <c r="C18" s="18">
        <f t="shared" ref="C18:J18" si="1">SUM(C15:C17)</f>
        <v>4</v>
      </c>
      <c r="D18" s="18">
        <f t="shared" si="1"/>
        <v>1</v>
      </c>
      <c r="E18" s="18">
        <f t="shared" si="1"/>
        <v>10</v>
      </c>
      <c r="F18" s="18">
        <f t="shared" si="1"/>
        <v>5</v>
      </c>
      <c r="G18" s="18">
        <f t="shared" si="1"/>
        <v>1</v>
      </c>
      <c r="H18" s="18">
        <f t="shared" si="1"/>
        <v>1</v>
      </c>
      <c r="I18" s="18">
        <f t="shared" si="1"/>
        <v>23</v>
      </c>
      <c r="J18" s="18">
        <f t="shared" si="1"/>
        <v>4</v>
      </c>
    </row>
    <row r="19" spans="1:10" x14ac:dyDescent="0.35">
      <c r="A19" s="43"/>
      <c r="B19" s="17" t="s">
        <v>221</v>
      </c>
      <c r="C19" s="20">
        <f t="shared" ref="C19:J19" si="2">SUM(C20:C25)</f>
        <v>155</v>
      </c>
      <c r="D19" s="20">
        <f t="shared" si="2"/>
        <v>158</v>
      </c>
      <c r="E19" s="20">
        <f t="shared" si="2"/>
        <v>149</v>
      </c>
      <c r="F19" s="20">
        <f t="shared" si="2"/>
        <v>154</v>
      </c>
      <c r="G19" s="20">
        <f t="shared" si="2"/>
        <v>158</v>
      </c>
      <c r="H19" s="20">
        <f t="shared" si="2"/>
        <v>158</v>
      </c>
      <c r="I19" s="20">
        <f t="shared" si="2"/>
        <v>136</v>
      </c>
      <c r="J19" s="20">
        <f t="shared" si="2"/>
        <v>155</v>
      </c>
    </row>
    <row r="20" spans="1:10" x14ac:dyDescent="0.35">
      <c r="A20" s="43"/>
      <c r="B20" s="21" t="s">
        <v>16</v>
      </c>
      <c r="C20" s="18">
        <f>COUNTIF('Result Data'!D7:D165,"O")</f>
        <v>10</v>
      </c>
      <c r="D20" s="18">
        <f>COUNTIF('Result Data'!E7:E165,"O")</f>
        <v>1</v>
      </c>
      <c r="E20" s="18">
        <f>COUNTIF('Result Data'!F7:F165,"O")</f>
        <v>5</v>
      </c>
      <c r="F20" s="18">
        <f>COUNTIF('Result Data'!G7:G165,"O")</f>
        <v>4</v>
      </c>
      <c r="G20" s="18">
        <f>COUNTIF('Result Data'!H7:H165,"O")</f>
        <v>108</v>
      </c>
      <c r="H20" s="18">
        <f>COUNTIF('Result Data'!I7:I165,"O")</f>
        <v>146</v>
      </c>
      <c r="I20" s="18">
        <f>COUNTIF('Result Data'!J7:J165,"O")</f>
        <v>5</v>
      </c>
      <c r="J20" s="18">
        <f>COUNTIF('Result Data'!K7:K165,"O")</f>
        <v>5</v>
      </c>
    </row>
    <row r="21" spans="1:10" x14ac:dyDescent="0.35">
      <c r="A21" s="43"/>
      <c r="B21" s="21" t="s">
        <v>20</v>
      </c>
      <c r="C21" s="18">
        <f>COUNTIF('Result Data'!D7:D165,"A+")</f>
        <v>27</v>
      </c>
      <c r="D21" s="18">
        <f>COUNTIF('Result Data'!E7:E165,"A+")</f>
        <v>12</v>
      </c>
      <c r="E21" s="18">
        <f>COUNTIF('Result Data'!F7:F165,"A+")</f>
        <v>32</v>
      </c>
      <c r="F21" s="18">
        <f>COUNTIF('Result Data'!G7:G165,"A+")</f>
        <v>31</v>
      </c>
      <c r="G21" s="18">
        <f>COUNTIF('Result Data'!H7:H165,"A+")</f>
        <v>32</v>
      </c>
      <c r="H21" s="18">
        <f>COUNTIF('Result Data'!I7:I165,"A+")</f>
        <v>10</v>
      </c>
      <c r="I21" s="18">
        <f>COUNTIF('Result Data'!J7:J165,"A+")</f>
        <v>25</v>
      </c>
      <c r="J21" s="18">
        <f>COUNTIF('Result Data'!K7:K165,"A+")</f>
        <v>24</v>
      </c>
    </row>
    <row r="22" spans="1:10" x14ac:dyDescent="0.35">
      <c r="A22" s="43"/>
      <c r="B22" s="17" t="s">
        <v>15</v>
      </c>
      <c r="C22" s="18">
        <f>COUNTIF('Result Data'!D7:D165,"A")</f>
        <v>78</v>
      </c>
      <c r="D22" s="18">
        <f>COUNTIF('Result Data'!E7:E165,"A")</f>
        <v>111</v>
      </c>
      <c r="E22" s="18">
        <f>COUNTIF('Result Data'!F7:F165,"A")</f>
        <v>72</v>
      </c>
      <c r="F22" s="18">
        <f>COUNTIF('Result Data'!G7:G165,"A")</f>
        <v>78</v>
      </c>
      <c r="G22" s="18">
        <f>COUNTIF('Result Data'!H7:H165,"A")</f>
        <v>13</v>
      </c>
      <c r="H22" s="18">
        <f>COUNTIF('Result Data'!I7:I165,"A")</f>
        <v>2</v>
      </c>
      <c r="I22" s="18">
        <f>COUNTIF('Result Data'!J7:J165,"A")</f>
        <v>60</v>
      </c>
      <c r="J22" s="18">
        <f>COUNTIF('Result Data'!K7:K165,"A")</f>
        <v>85</v>
      </c>
    </row>
    <row r="23" spans="1:10" x14ac:dyDescent="0.35">
      <c r="A23" s="43"/>
      <c r="B23" s="17" t="s">
        <v>14</v>
      </c>
      <c r="C23" s="18">
        <f>COUNTIF('Result Data'!D7:D165,"B+")</f>
        <v>26</v>
      </c>
      <c r="D23" s="18">
        <f>COUNTIF('Result Data'!E7:E165,"B+")</f>
        <v>30</v>
      </c>
      <c r="E23" s="18">
        <f>COUNTIF('Result Data'!F7:F165,"B+")</f>
        <v>24</v>
      </c>
      <c r="F23" s="18">
        <f>COUNTIF('Result Data'!G7:G165,"B+")</f>
        <v>21</v>
      </c>
      <c r="G23" s="18">
        <f>COUNTIF('Result Data'!H7:H165,"B+")</f>
        <v>4</v>
      </c>
      <c r="H23" s="18">
        <f>COUNTIF('Result Data'!I7:I165,"B+")</f>
        <v>0</v>
      </c>
      <c r="I23" s="18">
        <f>COUNTIF('Result Data'!J7:J165,"B+")</f>
        <v>34</v>
      </c>
      <c r="J23" s="18">
        <f>COUNTIF('Result Data'!K7:K165,"B+")</f>
        <v>26</v>
      </c>
    </row>
    <row r="24" spans="1:10" x14ac:dyDescent="0.35">
      <c r="A24" s="43"/>
      <c r="B24" s="17" t="s">
        <v>11</v>
      </c>
      <c r="C24" s="18">
        <f>COUNTIF('Result Data'!D7:D165,"B")</f>
        <v>10</v>
      </c>
      <c r="D24" s="18">
        <f>COUNTIF('Result Data'!E7:E165,"B")</f>
        <v>4</v>
      </c>
      <c r="E24" s="18">
        <f>COUNTIF('Result Data'!F7:F165,"B")</f>
        <v>14</v>
      </c>
      <c r="F24" s="18">
        <f>COUNTIF('Result Data'!G7:G165,"B")</f>
        <v>20</v>
      </c>
      <c r="G24" s="18">
        <f>COUNTIF('Result Data'!H7:H165,"B")</f>
        <v>1</v>
      </c>
      <c r="H24" s="18">
        <f>COUNTIF('Result Data'!I7:I165,"B")</f>
        <v>0</v>
      </c>
      <c r="I24" s="18">
        <f>COUNTIF('Result Data'!J7:J165,"B")</f>
        <v>11</v>
      </c>
      <c r="J24" s="18">
        <f>COUNTIF('Result Data'!K7:K165,"B")</f>
        <v>14</v>
      </c>
    </row>
    <row r="25" spans="1:10" x14ac:dyDescent="0.35">
      <c r="A25" s="43"/>
      <c r="B25" s="17" t="s">
        <v>12</v>
      </c>
      <c r="C25" s="18">
        <f>COUNTIF('Result Data'!D7:D165,"C")</f>
        <v>4</v>
      </c>
      <c r="D25" s="18">
        <f>COUNTIF('Result Data'!E7:E165,"C")</f>
        <v>0</v>
      </c>
      <c r="E25" s="18">
        <f>COUNTIF('Result Data'!F7:F165,"C")</f>
        <v>2</v>
      </c>
      <c r="F25" s="18">
        <f>COUNTIF('Result Data'!G7:G165,"C")</f>
        <v>0</v>
      </c>
      <c r="G25" s="18">
        <f>COUNTIF('Result Data'!H7:H165,"C")</f>
        <v>0</v>
      </c>
      <c r="H25" s="18">
        <f>COUNTIF('Result Data'!I7:I165,"C")</f>
        <v>0</v>
      </c>
      <c r="I25" s="18">
        <f>COUNTIF('Result Data'!J7:J165,"C")</f>
        <v>1</v>
      </c>
      <c r="J25" s="18">
        <f>COUNTIF('Result Data'!K7:K165,"C")</f>
        <v>1</v>
      </c>
    </row>
    <row r="26" spans="1:10" x14ac:dyDescent="0.35">
      <c r="A26" s="42" t="s">
        <v>222</v>
      </c>
      <c r="B26" s="42"/>
      <c r="C26" s="15">
        <f>C19/C13*100</f>
        <v>97.484276729559753</v>
      </c>
      <c r="D26" s="15">
        <f t="shared" ref="D26:J26" si="3">D19/D13*100</f>
        <v>99.371069182389931</v>
      </c>
      <c r="E26" s="15">
        <f t="shared" si="3"/>
        <v>93.710691823899367</v>
      </c>
      <c r="F26" s="15">
        <f t="shared" si="3"/>
        <v>96.855345911949684</v>
      </c>
      <c r="G26" s="15">
        <f t="shared" si="3"/>
        <v>99.371069182389931</v>
      </c>
      <c r="H26" s="15">
        <f t="shared" si="3"/>
        <v>99.371069182389931</v>
      </c>
      <c r="I26" s="15">
        <f t="shared" si="3"/>
        <v>85.534591194968556</v>
      </c>
      <c r="J26" s="15">
        <f t="shared" si="3"/>
        <v>97.484276729559753</v>
      </c>
    </row>
    <row r="28" spans="1:10" x14ac:dyDescent="0.35">
      <c r="C28" s="22"/>
    </row>
  </sheetData>
  <mergeCells count="5">
    <mergeCell ref="A1:A2"/>
    <mergeCell ref="A4:A9"/>
    <mergeCell ref="A11:A25"/>
    <mergeCell ref="A26:B26"/>
    <mergeCell ref="E1:E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Semester Data</vt:lpstr>
      <vt:lpstr>Result Data</vt:lpstr>
      <vt:lpstr>Grade Analysis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</dc:creator>
  <cp:lastModifiedBy>piriyadharshini alagappan</cp:lastModifiedBy>
  <dcterms:created xsi:type="dcterms:W3CDTF">2023-08-24T15:10:12Z</dcterms:created>
  <dcterms:modified xsi:type="dcterms:W3CDTF">2024-04-07T05:18:28Z</dcterms:modified>
</cp:coreProperties>
</file>