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result_analysis\backend\"/>
    </mc:Choice>
  </mc:AlternateContent>
  <xr:revisionPtr revIDLastSave="0" documentId="13_ncr:1_{2E5BB4FB-EC3E-454D-8134-2E541B7006D4}" xr6:coauthVersionLast="47" xr6:coauthVersionMax="47" xr10:uidLastSave="{00000000-0000-0000-0000-000000000000}"/>
  <bookViews>
    <workbookView xWindow="-110" yWindow="-110" windowWidth="19420" windowHeight="10300" xr2:uid="{27930A13-923D-485B-8F2D-CAEC5BF05BEF}"/>
  </bookViews>
  <sheets>
    <sheet name="RAW DATA" sheetId="1" r:id="rId1"/>
    <sheet name="Credit information" sheetId="2" r:id="rId2"/>
    <sheet name="Result Data" sheetId="3" r:id="rId3"/>
    <sheet name="Grade Analysis" sheetId="4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E24" i="6"/>
  <c r="F24" i="6"/>
  <c r="G24" i="6"/>
  <c r="H24" i="6"/>
  <c r="I24" i="6"/>
  <c r="J24" i="6"/>
  <c r="K24" i="6"/>
  <c r="L24" i="6"/>
  <c r="M24" i="6"/>
  <c r="C24" i="6"/>
  <c r="D23" i="6"/>
  <c r="E23" i="6"/>
  <c r="F23" i="6"/>
  <c r="G23" i="6"/>
  <c r="H23" i="6"/>
  <c r="I23" i="6"/>
  <c r="J23" i="6"/>
  <c r="K23" i="6"/>
  <c r="L23" i="6"/>
  <c r="M23" i="6"/>
  <c r="C23" i="6"/>
  <c r="D22" i="6"/>
  <c r="E22" i="6"/>
  <c r="F22" i="6"/>
  <c r="G22" i="6"/>
  <c r="H22" i="6"/>
  <c r="I22" i="6"/>
  <c r="J22" i="6"/>
  <c r="K22" i="6"/>
  <c r="L22" i="6"/>
  <c r="M22" i="6"/>
  <c r="C22" i="6"/>
  <c r="D21" i="6"/>
  <c r="E21" i="6"/>
  <c r="F21" i="6"/>
  <c r="G21" i="6"/>
  <c r="H21" i="6"/>
  <c r="I21" i="6"/>
  <c r="J21" i="6"/>
  <c r="K21" i="6"/>
  <c r="L21" i="6"/>
  <c r="M21" i="6"/>
  <c r="C21" i="6"/>
  <c r="D20" i="6"/>
  <c r="E20" i="6"/>
  <c r="F20" i="6"/>
  <c r="G20" i="6"/>
  <c r="H20" i="6"/>
  <c r="I20" i="6"/>
  <c r="J20" i="6"/>
  <c r="K20" i="6"/>
  <c r="L20" i="6"/>
  <c r="M20" i="6"/>
  <c r="C20" i="6"/>
  <c r="D19" i="6"/>
  <c r="E19" i="6"/>
  <c r="F19" i="6"/>
  <c r="G19" i="6"/>
  <c r="H19" i="6"/>
  <c r="I19" i="6"/>
  <c r="J19" i="6"/>
  <c r="K19" i="6"/>
  <c r="L19" i="6"/>
  <c r="M19" i="6"/>
  <c r="C19" i="6"/>
  <c r="D16" i="6"/>
  <c r="E16" i="6"/>
  <c r="F16" i="6"/>
  <c r="G16" i="6"/>
  <c r="H16" i="6"/>
  <c r="I16" i="6"/>
  <c r="J16" i="6"/>
  <c r="K16" i="6"/>
  <c r="L16" i="6"/>
  <c r="M16" i="6"/>
  <c r="C16" i="6"/>
  <c r="D15" i="6"/>
  <c r="E15" i="6"/>
  <c r="F15" i="6"/>
  <c r="G15" i="6"/>
  <c r="H15" i="6"/>
  <c r="I15" i="6"/>
  <c r="J15" i="6"/>
  <c r="K15" i="6"/>
  <c r="L15" i="6"/>
  <c r="M15" i="6"/>
  <c r="C15" i="6"/>
  <c r="D14" i="6"/>
  <c r="E14" i="6"/>
  <c r="F14" i="6"/>
  <c r="G14" i="6"/>
  <c r="H14" i="6"/>
  <c r="I14" i="6"/>
  <c r="J14" i="6"/>
  <c r="K14" i="6"/>
  <c r="L14" i="6"/>
  <c r="M14" i="6"/>
  <c r="C14" i="6"/>
  <c r="AH9" i="4" l="1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F9" i="4"/>
  <c r="AF10" i="4"/>
  <c r="AF11" i="4"/>
  <c r="AF12" i="4"/>
  <c r="AF13" i="4"/>
  <c r="G6" i="6" s="1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H8" i="4"/>
  <c r="AG8" i="4"/>
  <c r="AF8" i="4"/>
  <c r="G8" i="6" l="1"/>
  <c r="G7" i="6"/>
  <c r="G5" i="6"/>
  <c r="G4" i="6"/>
  <c r="G1" i="6"/>
  <c r="G3" i="6"/>
  <c r="G2" i="6"/>
  <c r="I16" i="2"/>
  <c r="M17" i="6" l="1"/>
  <c r="L17" i="6"/>
  <c r="K17" i="6"/>
  <c r="E17" i="6" l="1"/>
  <c r="J18" i="6"/>
  <c r="J25" i="6" s="1"/>
  <c r="I18" i="6"/>
  <c r="I25" i="6" s="1"/>
  <c r="M18" i="6"/>
  <c r="M25" i="6" s="1"/>
  <c r="L18" i="6"/>
  <c r="L25" i="6" s="1"/>
  <c r="K18" i="6"/>
  <c r="K25" i="6" s="1"/>
  <c r="H18" i="6"/>
  <c r="H25" i="6" s="1"/>
  <c r="G18" i="6"/>
  <c r="G25" i="6" s="1"/>
  <c r="F18" i="6"/>
  <c r="F25" i="6" s="1"/>
  <c r="E18" i="6"/>
  <c r="E25" i="6" s="1"/>
  <c r="D18" i="6"/>
  <c r="D25" i="6" s="1"/>
  <c r="C18" i="6"/>
  <c r="C25" i="6" s="1"/>
  <c r="J17" i="6"/>
  <c r="I17" i="6"/>
  <c r="H17" i="6"/>
  <c r="G17" i="6"/>
  <c r="F17" i="6"/>
  <c r="C17" i="6"/>
  <c r="D17" i="6"/>
  <c r="Y9" i="4" l="1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T8" i="4"/>
  <c r="U8" i="4"/>
  <c r="V8" i="4"/>
  <c r="W8" i="4"/>
  <c r="X8" i="4"/>
  <c r="Y8" i="4"/>
  <c r="S8" i="4"/>
  <c r="R8" i="4"/>
  <c r="Q8" i="4"/>
  <c r="P8" i="4"/>
  <c r="O8" i="4"/>
  <c r="AJ153" i="4" l="1"/>
  <c r="Z93" i="4"/>
  <c r="AD75" i="4"/>
  <c r="AJ22" i="4"/>
  <c r="AE52" i="4"/>
  <c r="AB51" i="4"/>
  <c r="AA153" i="4"/>
  <c r="AA121" i="4"/>
  <c r="AB17" i="4"/>
  <c r="Z157" i="4"/>
  <c r="Z125" i="4"/>
  <c r="AB56" i="4"/>
  <c r="AC143" i="4"/>
  <c r="AC127" i="4"/>
  <c r="AD139" i="4"/>
  <c r="AB158" i="4"/>
  <c r="AA150" i="4"/>
  <c r="AA118" i="4"/>
  <c r="AA86" i="4"/>
  <c r="AJ62" i="4"/>
  <c r="Z146" i="4"/>
  <c r="Z114" i="4"/>
  <c r="Z82" i="4"/>
  <c r="Z50" i="4"/>
  <c r="Z18" i="4"/>
  <c r="AB120" i="4"/>
  <c r="AB64" i="4"/>
  <c r="AC95" i="4"/>
  <c r="AD133" i="4"/>
  <c r="AD69" i="4"/>
  <c r="Z61" i="4"/>
  <c r="AA53" i="4"/>
  <c r="Z29" i="4"/>
  <c r="AJ81" i="4"/>
  <c r="AJ41" i="4"/>
  <c r="AB69" i="4"/>
  <c r="AE116" i="4"/>
  <c r="AB13" i="4"/>
  <c r="AE20" i="4"/>
  <c r="AD123" i="4"/>
  <c r="AB115" i="4"/>
  <c r="AB107" i="4"/>
  <c r="AD59" i="4"/>
  <c r="AB11" i="4"/>
  <c r="AA56" i="4"/>
  <c r="AJ52" i="4"/>
  <c r="Z122" i="4"/>
  <c r="Z58" i="4"/>
  <c r="AA10" i="4"/>
  <c r="AD11" i="4"/>
  <c r="AE148" i="4"/>
  <c r="AJ44" i="4"/>
  <c r="Z154" i="4"/>
  <c r="Z90" i="4"/>
  <c r="Z26" i="4"/>
  <c r="AE161" i="4"/>
  <c r="AC153" i="4"/>
  <c r="AB145" i="4"/>
  <c r="AC137" i="4"/>
  <c r="AA113" i="4"/>
  <c r="AE105" i="4"/>
  <c r="AB89" i="4"/>
  <c r="AA81" i="4"/>
  <c r="AC73" i="4"/>
  <c r="AE41" i="4"/>
  <c r="AC25" i="4"/>
  <c r="AC9" i="4"/>
  <c r="AD117" i="4"/>
  <c r="AJ61" i="4"/>
  <c r="AD53" i="4"/>
  <c r="AJ45" i="4"/>
  <c r="AJ29" i="4"/>
  <c r="AJ13" i="4"/>
  <c r="AA89" i="4"/>
  <c r="AE135" i="4"/>
  <c r="AD135" i="4"/>
  <c r="AB135" i="4"/>
  <c r="Z135" i="4"/>
  <c r="AC135" i="4"/>
  <c r="AA135" i="4"/>
  <c r="AE103" i="4"/>
  <c r="AD103" i="4"/>
  <c r="AB103" i="4"/>
  <c r="Z103" i="4"/>
  <c r="AC103" i="4"/>
  <c r="AA103" i="4"/>
  <c r="AE55" i="4"/>
  <c r="AD55" i="4"/>
  <c r="AB55" i="4"/>
  <c r="Z55" i="4"/>
  <c r="AC55" i="4"/>
  <c r="AA55" i="4"/>
  <c r="AE39" i="4"/>
  <c r="AD39" i="4"/>
  <c r="AB39" i="4"/>
  <c r="AA39" i="4"/>
  <c r="Z39" i="4"/>
  <c r="AC39" i="4"/>
  <c r="AE23" i="4"/>
  <c r="AD23" i="4"/>
  <c r="AB23" i="4"/>
  <c r="Z23" i="4"/>
  <c r="AC23" i="4"/>
  <c r="AE142" i="4"/>
  <c r="AC142" i="4"/>
  <c r="AD142" i="4"/>
  <c r="Z142" i="4"/>
  <c r="AB142" i="4"/>
  <c r="AE102" i="4"/>
  <c r="AC102" i="4"/>
  <c r="AD102" i="4"/>
  <c r="Z102" i="4"/>
  <c r="AE70" i="4"/>
  <c r="AC70" i="4"/>
  <c r="AD70" i="4"/>
  <c r="AB70" i="4"/>
  <c r="Z70" i="4"/>
  <c r="AE38" i="4"/>
  <c r="AC38" i="4"/>
  <c r="AD38" i="4"/>
  <c r="Z38" i="4"/>
  <c r="AJ154" i="4"/>
  <c r="AJ130" i="4"/>
  <c r="AJ114" i="4"/>
  <c r="AJ98" i="4"/>
  <c r="AJ82" i="4"/>
  <c r="AJ66" i="4"/>
  <c r="AJ50" i="4"/>
  <c r="AJ34" i="4"/>
  <c r="AJ10" i="4"/>
  <c r="AJ150" i="4"/>
  <c r="AJ134" i="4"/>
  <c r="AJ118" i="4"/>
  <c r="AJ102" i="4"/>
  <c r="AJ78" i="4"/>
  <c r="AJ46" i="4"/>
  <c r="AJ58" i="4"/>
  <c r="AJ18" i="4"/>
  <c r="AC105" i="4"/>
  <c r="AC41" i="4"/>
  <c r="AD159" i="4"/>
  <c r="AB159" i="4"/>
  <c r="Z159" i="4"/>
  <c r="AE159" i="4"/>
  <c r="AA159" i="4"/>
  <c r="AE111" i="4"/>
  <c r="AD111" i="4"/>
  <c r="AB111" i="4"/>
  <c r="Z111" i="4"/>
  <c r="AA111" i="4"/>
  <c r="AE79" i="4"/>
  <c r="AD79" i="4"/>
  <c r="AB79" i="4"/>
  <c r="Z79" i="4"/>
  <c r="AA79" i="4"/>
  <c r="AE47" i="4"/>
  <c r="AD47" i="4"/>
  <c r="AB47" i="4"/>
  <c r="Z47" i="4"/>
  <c r="AE31" i="4"/>
  <c r="AD31" i="4"/>
  <c r="AB31" i="4"/>
  <c r="Z31" i="4"/>
  <c r="AA31" i="4"/>
  <c r="AE15" i="4"/>
  <c r="AD15" i="4"/>
  <c r="AB15" i="4"/>
  <c r="Z15" i="4"/>
  <c r="AA15" i="4"/>
  <c r="AE134" i="4"/>
  <c r="AC134" i="4"/>
  <c r="AD134" i="4"/>
  <c r="AB134" i="4"/>
  <c r="Z134" i="4"/>
  <c r="AE94" i="4"/>
  <c r="AC94" i="4"/>
  <c r="AD94" i="4"/>
  <c r="Z94" i="4"/>
  <c r="AE62" i="4"/>
  <c r="AC62" i="4"/>
  <c r="AD62" i="4"/>
  <c r="Z62" i="4"/>
  <c r="AB62" i="4"/>
  <c r="AE30" i="4"/>
  <c r="AC30" i="4"/>
  <c r="AD30" i="4"/>
  <c r="Z30" i="4"/>
  <c r="AA30" i="4"/>
  <c r="AJ162" i="4"/>
  <c r="AJ146" i="4"/>
  <c r="AJ138" i="4"/>
  <c r="AJ122" i="4"/>
  <c r="AJ106" i="4"/>
  <c r="AJ90" i="4"/>
  <c r="AJ74" i="4"/>
  <c r="AJ42" i="4"/>
  <c r="AJ26" i="4"/>
  <c r="AJ158" i="4"/>
  <c r="AJ94" i="4"/>
  <c r="AJ86" i="4"/>
  <c r="AJ70" i="4"/>
  <c r="AJ54" i="4"/>
  <c r="AJ38" i="4"/>
  <c r="AJ14" i="4"/>
  <c r="AJ142" i="4"/>
  <c r="AD157" i="4"/>
  <c r="AE157" i="4"/>
  <c r="AA157" i="4"/>
  <c r="AC157" i="4"/>
  <c r="AB157" i="4"/>
  <c r="AE149" i="4"/>
  <c r="AB149" i="4"/>
  <c r="AC149" i="4"/>
  <c r="AA149" i="4"/>
  <c r="AE141" i="4"/>
  <c r="AD141" i="4"/>
  <c r="AA141" i="4"/>
  <c r="AC141" i="4"/>
  <c r="AE133" i="4"/>
  <c r="AC133" i="4"/>
  <c r="AA133" i="4"/>
  <c r="AE125" i="4"/>
  <c r="AD125" i="4"/>
  <c r="AB125" i="4"/>
  <c r="AA125" i="4"/>
  <c r="AC125" i="4"/>
  <c r="AE117" i="4"/>
  <c r="AC117" i="4"/>
  <c r="AA117" i="4"/>
  <c r="AB117" i="4"/>
  <c r="AE109" i="4"/>
  <c r="AD109" i="4"/>
  <c r="AB109" i="4"/>
  <c r="AA109" i="4"/>
  <c r="AC109" i="4"/>
  <c r="AE101" i="4"/>
  <c r="AC101" i="4"/>
  <c r="AB101" i="4"/>
  <c r="AA101" i="4"/>
  <c r="AE93" i="4"/>
  <c r="AD93" i="4"/>
  <c r="AA93" i="4"/>
  <c r="AC93" i="4"/>
  <c r="AB93" i="4"/>
  <c r="AE85" i="4"/>
  <c r="AB85" i="4"/>
  <c r="AC85" i="4"/>
  <c r="AA85" i="4"/>
  <c r="AE77" i="4"/>
  <c r="AD77" i="4"/>
  <c r="AA77" i="4"/>
  <c r="AC77" i="4"/>
  <c r="AE69" i="4"/>
  <c r="AC69" i="4"/>
  <c r="AA69" i="4"/>
  <c r="AE61" i="4"/>
  <c r="AD61" i="4"/>
  <c r="AB61" i="4"/>
  <c r="AA61" i="4"/>
  <c r="AC61" i="4"/>
  <c r="AE53" i="4"/>
  <c r="AC53" i="4"/>
  <c r="AB53" i="4"/>
  <c r="AE45" i="4"/>
  <c r="AD45" i="4"/>
  <c r="AB45" i="4"/>
  <c r="AA45" i="4"/>
  <c r="AC45" i="4"/>
  <c r="AE37" i="4"/>
  <c r="AC37" i="4"/>
  <c r="AB37" i="4"/>
  <c r="AA37" i="4"/>
  <c r="AE29" i="4"/>
  <c r="AD29" i="4"/>
  <c r="AA29" i="4"/>
  <c r="AC29" i="4"/>
  <c r="AB29" i="4"/>
  <c r="AE21" i="4"/>
  <c r="AB21" i="4"/>
  <c r="AC21" i="4"/>
  <c r="AA21" i="4"/>
  <c r="AE13" i="4"/>
  <c r="AD13" i="4"/>
  <c r="AC13" i="4"/>
  <c r="AA13" i="4"/>
  <c r="AJ161" i="4"/>
  <c r="AJ145" i="4"/>
  <c r="Z149" i="4"/>
  <c r="Z117" i="4"/>
  <c r="Z85" i="4"/>
  <c r="Z53" i="4"/>
  <c r="Z21" i="4"/>
  <c r="AA145" i="4"/>
  <c r="AA47" i="4"/>
  <c r="AC159" i="4"/>
  <c r="AC31" i="4"/>
  <c r="AE151" i="4"/>
  <c r="AD151" i="4"/>
  <c r="AB151" i="4"/>
  <c r="Z151" i="4"/>
  <c r="AC151" i="4"/>
  <c r="AA151" i="4"/>
  <c r="AE95" i="4"/>
  <c r="AD95" i="4"/>
  <c r="AB95" i="4"/>
  <c r="Z95" i="4"/>
  <c r="AA95" i="4"/>
  <c r="AC111" i="4"/>
  <c r="AE150" i="4"/>
  <c r="AC150" i="4"/>
  <c r="AD150" i="4"/>
  <c r="Z150" i="4"/>
  <c r="AB150" i="4"/>
  <c r="AE110" i="4"/>
  <c r="AC110" i="4"/>
  <c r="AD110" i="4"/>
  <c r="Z110" i="4"/>
  <c r="AB110" i="4"/>
  <c r="AE78" i="4"/>
  <c r="AC78" i="4"/>
  <c r="AD78" i="4"/>
  <c r="Z78" i="4"/>
  <c r="AB78" i="4"/>
  <c r="AE46" i="4"/>
  <c r="AC46" i="4"/>
  <c r="AD46" i="4"/>
  <c r="Z46" i="4"/>
  <c r="AB46" i="4"/>
  <c r="AA46" i="4"/>
  <c r="AE14" i="4"/>
  <c r="AC14" i="4"/>
  <c r="AA14" i="4"/>
  <c r="AD14" i="4"/>
  <c r="Z14" i="4"/>
  <c r="AB14" i="4"/>
  <c r="AJ110" i="4"/>
  <c r="AD148" i="4"/>
  <c r="AB148" i="4"/>
  <c r="AC148" i="4"/>
  <c r="AA148" i="4"/>
  <c r="Z148" i="4"/>
  <c r="AD132" i="4"/>
  <c r="AB132" i="4"/>
  <c r="AC132" i="4"/>
  <c r="AA132" i="4"/>
  <c r="AE132" i="4"/>
  <c r="Z132" i="4"/>
  <c r="AD124" i="4"/>
  <c r="AB124" i="4"/>
  <c r="AE124" i="4"/>
  <c r="AA124" i="4"/>
  <c r="AC124" i="4"/>
  <c r="Z124" i="4"/>
  <c r="AD100" i="4"/>
  <c r="AB100" i="4"/>
  <c r="AC100" i="4"/>
  <c r="AA100" i="4"/>
  <c r="AE100" i="4"/>
  <c r="Z100" i="4"/>
  <c r="AD84" i="4"/>
  <c r="AB84" i="4"/>
  <c r="AC84" i="4"/>
  <c r="AA84" i="4"/>
  <c r="Z84" i="4"/>
  <c r="AD68" i="4"/>
  <c r="AB68" i="4"/>
  <c r="AC68" i="4"/>
  <c r="AA68" i="4"/>
  <c r="AE68" i="4"/>
  <c r="Z68" i="4"/>
  <c r="AD60" i="4"/>
  <c r="AB60" i="4"/>
  <c r="AE60" i="4"/>
  <c r="AA60" i="4"/>
  <c r="AC60" i="4"/>
  <c r="Z60" i="4"/>
  <c r="AD44" i="4"/>
  <c r="AB44" i="4"/>
  <c r="AE44" i="4"/>
  <c r="AC44" i="4"/>
  <c r="Z44" i="4"/>
  <c r="AD20" i="4"/>
  <c r="AB20" i="4"/>
  <c r="AC20" i="4"/>
  <c r="AA20" i="4"/>
  <c r="Z20" i="4"/>
  <c r="AD12" i="4"/>
  <c r="AB12" i="4"/>
  <c r="AE12" i="4"/>
  <c r="AC12" i="4"/>
  <c r="AA12" i="4"/>
  <c r="Z12" i="4"/>
  <c r="AA110" i="4"/>
  <c r="AA44" i="4"/>
  <c r="AB153" i="4"/>
  <c r="AB102" i="4"/>
  <c r="AE9" i="4"/>
  <c r="AJ100" i="4"/>
  <c r="AJ30" i="4"/>
  <c r="AE163" i="4"/>
  <c r="AC163" i="4"/>
  <c r="AA163" i="4"/>
  <c r="AB163" i="4"/>
  <c r="AD163" i="4"/>
  <c r="Z163" i="4"/>
  <c r="AE155" i="4"/>
  <c r="AC155" i="4"/>
  <c r="AA155" i="4"/>
  <c r="AB155" i="4"/>
  <c r="Z155" i="4"/>
  <c r="AE147" i="4"/>
  <c r="AC147" i="4"/>
  <c r="AB147" i="4"/>
  <c r="AA147" i="4"/>
  <c r="AD147" i="4"/>
  <c r="Z147" i="4"/>
  <c r="AE139" i="4"/>
  <c r="AC139" i="4"/>
  <c r="AA139" i="4"/>
  <c r="AB139" i="4"/>
  <c r="Z139" i="4"/>
  <c r="AE131" i="4"/>
  <c r="AC131" i="4"/>
  <c r="AA131" i="4"/>
  <c r="AD131" i="4"/>
  <c r="Z131" i="4"/>
  <c r="AB131" i="4"/>
  <c r="AE123" i="4"/>
  <c r="AC123" i="4"/>
  <c r="AB123" i="4"/>
  <c r="AA123" i="4"/>
  <c r="Z123" i="4"/>
  <c r="AE115" i="4"/>
  <c r="AC115" i="4"/>
  <c r="AA115" i="4"/>
  <c r="AD115" i="4"/>
  <c r="Z115" i="4"/>
  <c r="AE107" i="4"/>
  <c r="AC107" i="4"/>
  <c r="AA107" i="4"/>
  <c r="Z107" i="4"/>
  <c r="AE99" i="4"/>
  <c r="AC99" i="4"/>
  <c r="AA99" i="4"/>
  <c r="AB99" i="4"/>
  <c r="AD99" i="4"/>
  <c r="Z99" i="4"/>
  <c r="AE91" i="4"/>
  <c r="AC91" i="4"/>
  <c r="AA91" i="4"/>
  <c r="AB91" i="4"/>
  <c r="Z91" i="4"/>
  <c r="AE83" i="4"/>
  <c r="AC83" i="4"/>
  <c r="AB83" i="4"/>
  <c r="AA83" i="4"/>
  <c r="AD83" i="4"/>
  <c r="Z83" i="4"/>
  <c r="AE75" i="4"/>
  <c r="AC75" i="4"/>
  <c r="AA75" i="4"/>
  <c r="AB75" i="4"/>
  <c r="Z75" i="4"/>
  <c r="AE67" i="4"/>
  <c r="AC67" i="4"/>
  <c r="AA67" i="4"/>
  <c r="AD67" i="4"/>
  <c r="Z67" i="4"/>
  <c r="AB67" i="4"/>
  <c r="AE59" i="4"/>
  <c r="AC59" i="4"/>
  <c r="AA59" i="4"/>
  <c r="AB59" i="4"/>
  <c r="Z59" i="4"/>
  <c r="AE51" i="4"/>
  <c r="AC51" i="4"/>
  <c r="AA51" i="4"/>
  <c r="AD51" i="4"/>
  <c r="Z51" i="4"/>
  <c r="AE43" i="4"/>
  <c r="AC43" i="4"/>
  <c r="AA43" i="4"/>
  <c r="Z43" i="4"/>
  <c r="AE35" i="4"/>
  <c r="AC35" i="4"/>
  <c r="AA35" i="4"/>
  <c r="AB35" i="4"/>
  <c r="AD35" i="4"/>
  <c r="Z35" i="4"/>
  <c r="AE27" i="4"/>
  <c r="AC27" i="4"/>
  <c r="AA27" i="4"/>
  <c r="AB27" i="4"/>
  <c r="Z27" i="4"/>
  <c r="AE19" i="4"/>
  <c r="AC19" i="4"/>
  <c r="AA19" i="4"/>
  <c r="AB19" i="4"/>
  <c r="AD19" i="4"/>
  <c r="Z19" i="4"/>
  <c r="Z141" i="4"/>
  <c r="Z109" i="4"/>
  <c r="Z77" i="4"/>
  <c r="Z45" i="4"/>
  <c r="Z13" i="4"/>
  <c r="AA137" i="4"/>
  <c r="AA105" i="4"/>
  <c r="AA73" i="4"/>
  <c r="AA38" i="4"/>
  <c r="AB94" i="4"/>
  <c r="AB43" i="4"/>
  <c r="AC79" i="4"/>
  <c r="AC15" i="4"/>
  <c r="AD107" i="4"/>
  <c r="AD43" i="4"/>
  <c r="AE119" i="4"/>
  <c r="AD119" i="4"/>
  <c r="AB119" i="4"/>
  <c r="Z119" i="4"/>
  <c r="AC119" i="4"/>
  <c r="AA119" i="4"/>
  <c r="AE63" i="4"/>
  <c r="AD63" i="4"/>
  <c r="AB63" i="4"/>
  <c r="Z63" i="4"/>
  <c r="AA63" i="4"/>
  <c r="AC47" i="4"/>
  <c r="AE158" i="4"/>
  <c r="AC158" i="4"/>
  <c r="AD158" i="4"/>
  <c r="Z158" i="4"/>
  <c r="AE118" i="4"/>
  <c r="AC118" i="4"/>
  <c r="AD118" i="4"/>
  <c r="Z118" i="4"/>
  <c r="AB118" i="4"/>
  <c r="AE86" i="4"/>
  <c r="AC86" i="4"/>
  <c r="AD86" i="4"/>
  <c r="Z86" i="4"/>
  <c r="AB86" i="4"/>
  <c r="AE54" i="4"/>
  <c r="AC54" i="4"/>
  <c r="AD54" i="4"/>
  <c r="Z54" i="4"/>
  <c r="AA54" i="4"/>
  <c r="AB54" i="4"/>
  <c r="AE22" i="4"/>
  <c r="AC22" i="4"/>
  <c r="AA22" i="4"/>
  <c r="AD22" i="4"/>
  <c r="Z22" i="4"/>
  <c r="AB22" i="4"/>
  <c r="AD164" i="4"/>
  <c r="AB164" i="4"/>
  <c r="AC164" i="4"/>
  <c r="AA164" i="4"/>
  <c r="AE164" i="4"/>
  <c r="Z164" i="4"/>
  <c r="AD156" i="4"/>
  <c r="AB156" i="4"/>
  <c r="AE156" i="4"/>
  <c r="AA156" i="4"/>
  <c r="AC156" i="4"/>
  <c r="Z156" i="4"/>
  <c r="AD140" i="4"/>
  <c r="AB140" i="4"/>
  <c r="AA140" i="4"/>
  <c r="AE140" i="4"/>
  <c r="AC140" i="4"/>
  <c r="Z140" i="4"/>
  <c r="AD116" i="4"/>
  <c r="AB116" i="4"/>
  <c r="AC116" i="4"/>
  <c r="AA116" i="4"/>
  <c r="Z116" i="4"/>
  <c r="AD108" i="4"/>
  <c r="AB108" i="4"/>
  <c r="AA108" i="4"/>
  <c r="AE108" i="4"/>
  <c r="AC108" i="4"/>
  <c r="Z108" i="4"/>
  <c r="AD92" i="4"/>
  <c r="AB92" i="4"/>
  <c r="AE92" i="4"/>
  <c r="AA92" i="4"/>
  <c r="AC92" i="4"/>
  <c r="Z92" i="4"/>
  <c r="AD76" i="4"/>
  <c r="AB76" i="4"/>
  <c r="AA76" i="4"/>
  <c r="AE76" i="4"/>
  <c r="AC76" i="4"/>
  <c r="Z76" i="4"/>
  <c r="AD52" i="4"/>
  <c r="AB52" i="4"/>
  <c r="AC52" i="4"/>
  <c r="AA52" i="4"/>
  <c r="Z52" i="4"/>
  <c r="AD36" i="4"/>
  <c r="AB36" i="4"/>
  <c r="AC36" i="4"/>
  <c r="AE36" i="4"/>
  <c r="AA36" i="4"/>
  <c r="Z36" i="4"/>
  <c r="AD28" i="4"/>
  <c r="AB28" i="4"/>
  <c r="AE28" i="4"/>
  <c r="AC28" i="4"/>
  <c r="Z28" i="4"/>
  <c r="AA142" i="4"/>
  <c r="AA78" i="4"/>
  <c r="AC89" i="4"/>
  <c r="AE137" i="4"/>
  <c r="AJ84" i="4"/>
  <c r="AJ28" i="4"/>
  <c r="AD162" i="4"/>
  <c r="AB162" i="4"/>
  <c r="AE162" i="4"/>
  <c r="AC162" i="4"/>
  <c r="AA162" i="4"/>
  <c r="AD154" i="4"/>
  <c r="AB154" i="4"/>
  <c r="AE154" i="4"/>
  <c r="AC154" i="4"/>
  <c r="AA154" i="4"/>
  <c r="AD146" i="4"/>
  <c r="AB146" i="4"/>
  <c r="AE146" i="4"/>
  <c r="AC146" i="4"/>
  <c r="AA146" i="4"/>
  <c r="AD138" i="4"/>
  <c r="AB138" i="4"/>
  <c r="AE138" i="4"/>
  <c r="AC138" i="4"/>
  <c r="AA138" i="4"/>
  <c r="AD130" i="4"/>
  <c r="AB130" i="4"/>
  <c r="AE130" i="4"/>
  <c r="AC130" i="4"/>
  <c r="AA130" i="4"/>
  <c r="AD122" i="4"/>
  <c r="AB122" i="4"/>
  <c r="AE122" i="4"/>
  <c r="AC122" i="4"/>
  <c r="AA122" i="4"/>
  <c r="AD114" i="4"/>
  <c r="AB114" i="4"/>
  <c r="AE114" i="4"/>
  <c r="AC114" i="4"/>
  <c r="AA114" i="4"/>
  <c r="AD106" i="4"/>
  <c r="AB106" i="4"/>
  <c r="AE106" i="4"/>
  <c r="AC106" i="4"/>
  <c r="AA106" i="4"/>
  <c r="AD98" i="4"/>
  <c r="AB98" i="4"/>
  <c r="AE98" i="4"/>
  <c r="AC98" i="4"/>
  <c r="AA98" i="4"/>
  <c r="AD90" i="4"/>
  <c r="AB90" i="4"/>
  <c r="AE90" i="4"/>
  <c r="AC90" i="4"/>
  <c r="AA90" i="4"/>
  <c r="AD82" i="4"/>
  <c r="AB82" i="4"/>
  <c r="AE82" i="4"/>
  <c r="AC82" i="4"/>
  <c r="AA82" i="4"/>
  <c r="AD74" i="4"/>
  <c r="AB74" i="4"/>
  <c r="AE74" i="4"/>
  <c r="AC74" i="4"/>
  <c r="AA74" i="4"/>
  <c r="AD66" i="4"/>
  <c r="AB66" i="4"/>
  <c r="AE66" i="4"/>
  <c r="AC66" i="4"/>
  <c r="AA66" i="4"/>
  <c r="AD58" i="4"/>
  <c r="AB58" i="4"/>
  <c r="AE58" i="4"/>
  <c r="AC58" i="4"/>
  <c r="AA58" i="4"/>
  <c r="AD50" i="4"/>
  <c r="AB50" i="4"/>
  <c r="AE50" i="4"/>
  <c r="AC50" i="4"/>
  <c r="AA50" i="4"/>
  <c r="AD42" i="4"/>
  <c r="AB42" i="4"/>
  <c r="AE42" i="4"/>
  <c r="AC42" i="4"/>
  <c r="AA42" i="4"/>
  <c r="AD34" i="4"/>
  <c r="AB34" i="4"/>
  <c r="AE34" i="4"/>
  <c r="AC34" i="4"/>
  <c r="AD26" i="4"/>
  <c r="AB26" i="4"/>
  <c r="AE26" i="4"/>
  <c r="AC26" i="4"/>
  <c r="AA26" i="4"/>
  <c r="AD18" i="4"/>
  <c r="AB18" i="4"/>
  <c r="AE18" i="4"/>
  <c r="AC18" i="4"/>
  <c r="AA18" i="4"/>
  <c r="AD10" i="4"/>
  <c r="AB10" i="4"/>
  <c r="AE10" i="4"/>
  <c r="AC10" i="4"/>
  <c r="Z138" i="4"/>
  <c r="Z106" i="4"/>
  <c r="Z74" i="4"/>
  <c r="Z42" i="4"/>
  <c r="Z10" i="4"/>
  <c r="AA134" i="4"/>
  <c r="AA102" i="4"/>
  <c r="AA70" i="4"/>
  <c r="AA34" i="4"/>
  <c r="AB141" i="4"/>
  <c r="AB38" i="4"/>
  <c r="AD101" i="4"/>
  <c r="AD37" i="4"/>
  <c r="AE143" i="4"/>
  <c r="AD143" i="4"/>
  <c r="AB143" i="4"/>
  <c r="Z143" i="4"/>
  <c r="AA143" i="4"/>
  <c r="AE87" i="4"/>
  <c r="AD87" i="4"/>
  <c r="AB87" i="4"/>
  <c r="Z87" i="4"/>
  <c r="AC87" i="4"/>
  <c r="AA87" i="4"/>
  <c r="AE126" i="4"/>
  <c r="AC126" i="4"/>
  <c r="AD126" i="4"/>
  <c r="Z126" i="4"/>
  <c r="AB126" i="4"/>
  <c r="AC161" i="4"/>
  <c r="AB161" i="4"/>
  <c r="AD161" i="4"/>
  <c r="Z161" i="4"/>
  <c r="AC145" i="4"/>
  <c r="AD145" i="4"/>
  <c r="Z145" i="4"/>
  <c r="AE145" i="4"/>
  <c r="AC129" i="4"/>
  <c r="AE129" i="4"/>
  <c r="AD129" i="4"/>
  <c r="Z129" i="4"/>
  <c r="AB129" i="4"/>
  <c r="AC113" i="4"/>
  <c r="AD113" i="4"/>
  <c r="AB113" i="4"/>
  <c r="Z113" i="4"/>
  <c r="AE113" i="4"/>
  <c r="AC97" i="4"/>
  <c r="AB97" i="4"/>
  <c r="AE97" i="4"/>
  <c r="AD97" i="4"/>
  <c r="Z97" i="4"/>
  <c r="AC81" i="4"/>
  <c r="AD81" i="4"/>
  <c r="Z81" i="4"/>
  <c r="AE81" i="4"/>
  <c r="AC65" i="4"/>
  <c r="AE65" i="4"/>
  <c r="AD65" i="4"/>
  <c r="Z65" i="4"/>
  <c r="AB65" i="4"/>
  <c r="AC49" i="4"/>
  <c r="AA49" i="4"/>
  <c r="AD49" i="4"/>
  <c r="AB49" i="4"/>
  <c r="Z49" i="4"/>
  <c r="AE49" i="4"/>
  <c r="AC33" i="4"/>
  <c r="AB33" i="4"/>
  <c r="AE33" i="4"/>
  <c r="AD33" i="4"/>
  <c r="AA33" i="4"/>
  <c r="Z33" i="4"/>
  <c r="AC17" i="4"/>
  <c r="AA17" i="4"/>
  <c r="AD17" i="4"/>
  <c r="Z17" i="4"/>
  <c r="AE17" i="4"/>
  <c r="AJ33" i="4"/>
  <c r="AJ69" i="4"/>
  <c r="AJ21" i="4"/>
  <c r="Z133" i="4"/>
  <c r="Z101" i="4"/>
  <c r="Z69" i="4"/>
  <c r="Z37" i="4"/>
  <c r="AA161" i="4"/>
  <c r="AA129" i="4"/>
  <c r="AA97" i="4"/>
  <c r="AA65" i="4"/>
  <c r="AA28" i="4"/>
  <c r="AB133" i="4"/>
  <c r="AB81" i="4"/>
  <c r="AB30" i="4"/>
  <c r="AC63" i="4"/>
  <c r="AD155" i="4"/>
  <c r="AD91" i="4"/>
  <c r="AD27" i="4"/>
  <c r="AE84" i="4"/>
  <c r="AE127" i="4"/>
  <c r="AD127" i="4"/>
  <c r="AB127" i="4"/>
  <c r="Z127" i="4"/>
  <c r="AA127" i="4"/>
  <c r="AE71" i="4"/>
  <c r="AD71" i="4"/>
  <c r="AB71" i="4"/>
  <c r="Z71" i="4"/>
  <c r="AC71" i="4"/>
  <c r="AA71" i="4"/>
  <c r="AE153" i="4"/>
  <c r="Z153" i="4"/>
  <c r="AD153" i="4"/>
  <c r="AB137" i="4"/>
  <c r="Z137" i="4"/>
  <c r="AD137" i="4"/>
  <c r="AE121" i="4"/>
  <c r="AB121" i="4"/>
  <c r="Z121" i="4"/>
  <c r="AD121" i="4"/>
  <c r="Z105" i="4"/>
  <c r="AD105" i="4"/>
  <c r="AB105" i="4"/>
  <c r="AE89" i="4"/>
  <c r="Z89" i="4"/>
  <c r="AD89" i="4"/>
  <c r="AB73" i="4"/>
  <c r="Z73" i="4"/>
  <c r="AD73" i="4"/>
  <c r="AE57" i="4"/>
  <c r="AB57" i="4"/>
  <c r="AA57" i="4"/>
  <c r="Z57" i="4"/>
  <c r="AD57" i="4"/>
  <c r="AA41" i="4"/>
  <c r="Z41" i="4"/>
  <c r="AD41" i="4"/>
  <c r="AB41" i="4"/>
  <c r="AE25" i="4"/>
  <c r="Z25" i="4"/>
  <c r="AA25" i="4"/>
  <c r="AD25" i="4"/>
  <c r="AB9" i="4"/>
  <c r="AA9" i="4"/>
  <c r="Z9" i="4"/>
  <c r="AD9" i="4"/>
  <c r="AJ57" i="4"/>
  <c r="AJ76" i="4"/>
  <c r="AJ12" i="4"/>
  <c r="AE160" i="4"/>
  <c r="AC160" i="4"/>
  <c r="AB160" i="4"/>
  <c r="AD160" i="4"/>
  <c r="Z160" i="4"/>
  <c r="AA160" i="4"/>
  <c r="AE152" i="4"/>
  <c r="AC152" i="4"/>
  <c r="Z152" i="4"/>
  <c r="AB152" i="4"/>
  <c r="AD152" i="4"/>
  <c r="AA152" i="4"/>
  <c r="AE144" i="4"/>
  <c r="AC144" i="4"/>
  <c r="AD144" i="4"/>
  <c r="Z144" i="4"/>
  <c r="AB144" i="4"/>
  <c r="AA144" i="4"/>
  <c r="AE136" i="4"/>
  <c r="AC136" i="4"/>
  <c r="AB136" i="4"/>
  <c r="Z136" i="4"/>
  <c r="AD136" i="4"/>
  <c r="AA136" i="4"/>
  <c r="AE128" i="4"/>
  <c r="AC128" i="4"/>
  <c r="AD128" i="4"/>
  <c r="Z128" i="4"/>
  <c r="AA128" i="4"/>
  <c r="AE120" i="4"/>
  <c r="AC120" i="4"/>
  <c r="Z120" i="4"/>
  <c r="AD120" i="4"/>
  <c r="AA120" i="4"/>
  <c r="AE112" i="4"/>
  <c r="AC112" i="4"/>
  <c r="AD112" i="4"/>
  <c r="AB112" i="4"/>
  <c r="Z112" i="4"/>
  <c r="AA112" i="4"/>
  <c r="AE104" i="4"/>
  <c r="AC104" i="4"/>
  <c r="Z104" i="4"/>
  <c r="AD104" i="4"/>
  <c r="AB104" i="4"/>
  <c r="AA104" i="4"/>
  <c r="AE96" i="4"/>
  <c r="AC96" i="4"/>
  <c r="AB96" i="4"/>
  <c r="AD96" i="4"/>
  <c r="Z96" i="4"/>
  <c r="AA96" i="4"/>
  <c r="AE88" i="4"/>
  <c r="AC88" i="4"/>
  <c r="Z88" i="4"/>
  <c r="AB88" i="4"/>
  <c r="AD88" i="4"/>
  <c r="AA88" i="4"/>
  <c r="AE80" i="4"/>
  <c r="AC80" i="4"/>
  <c r="AD80" i="4"/>
  <c r="Z80" i="4"/>
  <c r="AB80" i="4"/>
  <c r="AA80" i="4"/>
  <c r="AE72" i="4"/>
  <c r="AC72" i="4"/>
  <c r="AB72" i="4"/>
  <c r="Z72" i="4"/>
  <c r="AD72" i="4"/>
  <c r="AA72" i="4"/>
  <c r="AE64" i="4"/>
  <c r="AC64" i="4"/>
  <c r="AD64" i="4"/>
  <c r="Z64" i="4"/>
  <c r="AA64" i="4"/>
  <c r="AE56" i="4"/>
  <c r="AC56" i="4"/>
  <c r="Z56" i="4"/>
  <c r="AD56" i="4"/>
  <c r="AE48" i="4"/>
  <c r="AC48" i="4"/>
  <c r="AA48" i="4"/>
  <c r="AD48" i="4"/>
  <c r="AB48" i="4"/>
  <c r="Z48" i="4"/>
  <c r="AE40" i="4"/>
  <c r="AC40" i="4"/>
  <c r="AA40" i="4"/>
  <c r="Z40" i="4"/>
  <c r="AD40" i="4"/>
  <c r="AB40" i="4"/>
  <c r="AE32" i="4"/>
  <c r="AC32" i="4"/>
  <c r="AA32" i="4"/>
  <c r="AB32" i="4"/>
  <c r="AD32" i="4"/>
  <c r="Z32" i="4"/>
  <c r="AE24" i="4"/>
  <c r="AC24" i="4"/>
  <c r="AA24" i="4"/>
  <c r="Z24" i="4"/>
  <c r="AB24" i="4"/>
  <c r="AD24" i="4"/>
  <c r="AE16" i="4"/>
  <c r="AC16" i="4"/>
  <c r="AA16" i="4"/>
  <c r="AD16" i="4"/>
  <c r="Z16" i="4"/>
  <c r="AB16" i="4"/>
  <c r="Z162" i="4"/>
  <c r="Z130" i="4"/>
  <c r="Z98" i="4"/>
  <c r="Z66" i="4"/>
  <c r="Z34" i="4"/>
  <c r="AA158" i="4"/>
  <c r="AA126" i="4"/>
  <c r="AA94" i="4"/>
  <c r="AA62" i="4"/>
  <c r="AA23" i="4"/>
  <c r="AB128" i="4"/>
  <c r="AB77" i="4"/>
  <c r="AB25" i="4"/>
  <c r="AC121" i="4"/>
  <c r="AC57" i="4"/>
  <c r="AD149" i="4"/>
  <c r="AD85" i="4"/>
  <c r="AD21" i="4"/>
  <c r="AE73" i="4"/>
  <c r="AJ148" i="4"/>
  <c r="AJ140" i="4"/>
  <c r="AJ108" i="4"/>
  <c r="AJ92" i="4"/>
  <c r="AJ36" i="4"/>
  <c r="AJ132" i="4"/>
  <c r="AJ68" i="4"/>
  <c r="AJ60" i="4"/>
  <c r="AJ20" i="4"/>
  <c r="Z11" i="4"/>
  <c r="AJ121" i="4"/>
  <c r="AJ113" i="4"/>
  <c r="AJ105" i="4"/>
  <c r="AJ97" i="4"/>
  <c r="AJ89" i="4"/>
  <c r="AJ73" i="4"/>
  <c r="AJ65" i="4"/>
  <c r="AJ49" i="4"/>
  <c r="AJ25" i="4"/>
  <c r="AJ17" i="4"/>
  <c r="AJ9" i="4"/>
  <c r="AE11" i="4"/>
  <c r="AC11" i="4"/>
  <c r="AA11" i="4"/>
  <c r="AJ126" i="4"/>
  <c r="AJ164" i="4"/>
  <c r="AJ156" i="4"/>
  <c r="AJ124" i="4"/>
  <c r="AJ116" i="4"/>
  <c r="AJ53" i="4"/>
  <c r="AJ37" i="4"/>
  <c r="AJ155" i="4"/>
  <c r="AJ147" i="4"/>
  <c r="AJ131" i="4"/>
  <c r="AJ115" i="4"/>
  <c r="AJ99" i="4"/>
  <c r="AJ91" i="4"/>
  <c r="AJ83" i="4"/>
  <c r="AJ67" i="4"/>
  <c r="AJ59" i="4"/>
  <c r="AJ51" i="4"/>
  <c r="AJ43" i="4"/>
  <c r="AJ35" i="4"/>
  <c r="AJ27" i="4"/>
  <c r="AJ19" i="4"/>
  <c r="AJ11" i="4"/>
  <c r="AJ163" i="4"/>
  <c r="AJ139" i="4"/>
  <c r="AJ123" i="4"/>
  <c r="AJ107" i="4"/>
  <c r="AJ75" i="4"/>
  <c r="AJ135" i="4"/>
  <c r="AJ95" i="4"/>
  <c r="AJ71" i="4"/>
  <c r="AJ47" i="4"/>
  <c r="AJ137" i="4"/>
  <c r="AJ119" i="4"/>
  <c r="AJ159" i="4"/>
  <c r="AJ129" i="4"/>
  <c r="AJ23" i="4"/>
  <c r="AJ151" i="4"/>
  <c r="AJ143" i="4"/>
  <c r="AJ127" i="4"/>
  <c r="AJ111" i="4"/>
  <c r="AJ103" i="4"/>
  <c r="AJ87" i="4"/>
  <c r="AJ79" i="4"/>
  <c r="AJ63" i="4"/>
  <c r="AJ55" i="4"/>
  <c r="AJ39" i="4"/>
  <c r="AJ31" i="4"/>
  <c r="AJ15" i="4"/>
  <c r="AJ160" i="4"/>
  <c r="AJ152" i="4"/>
  <c r="AJ144" i="4"/>
  <c r="AJ136" i="4"/>
  <c r="AJ128" i="4"/>
  <c r="AJ120" i="4"/>
  <c r="AJ112" i="4"/>
  <c r="AJ104" i="4"/>
  <c r="AJ96" i="4"/>
  <c r="AJ88" i="4"/>
  <c r="AJ80" i="4"/>
  <c r="AJ72" i="4"/>
  <c r="AJ64" i="4"/>
  <c r="AJ56" i="4"/>
  <c r="AJ48" i="4"/>
  <c r="AJ40" i="4"/>
  <c r="AJ32" i="4"/>
  <c r="AJ24" i="4"/>
  <c r="AJ16" i="4"/>
  <c r="AJ157" i="4"/>
  <c r="AJ149" i="4"/>
  <c r="AJ141" i="4"/>
  <c r="AJ133" i="4"/>
  <c r="AJ125" i="4"/>
  <c r="AJ117" i="4"/>
  <c r="AJ109" i="4"/>
  <c r="AJ101" i="4"/>
  <c r="AJ93" i="4"/>
  <c r="AJ85" i="4"/>
  <c r="AJ77" i="4"/>
  <c r="AE8" i="4"/>
  <c r="AC8" i="4"/>
  <c r="AD8" i="4"/>
  <c r="AJ8" i="4"/>
  <c r="Z8" i="4"/>
  <c r="AA8" i="4"/>
  <c r="AB8" i="4"/>
  <c r="AM160" i="4"/>
  <c r="AM158" i="4"/>
  <c r="AM155" i="4"/>
  <c r="AM150" i="4"/>
  <c r="AM144" i="4"/>
  <c r="AM139" i="4"/>
  <c r="AM104" i="4"/>
  <c r="AM77" i="4"/>
  <c r="AM72" i="4"/>
  <c r="AM64" i="4"/>
  <c r="AM53" i="4"/>
  <c r="AM46" i="4"/>
  <c r="AM16" i="4"/>
  <c r="AM8" i="4"/>
  <c r="AM159" i="4" l="1"/>
  <c r="AM122" i="4"/>
  <c r="AM76" i="4"/>
  <c r="AM100" i="4"/>
  <c r="AM50" i="4"/>
  <c r="AM119" i="4"/>
  <c r="AM143" i="4"/>
  <c r="AM25" i="4"/>
  <c r="AM33" i="4"/>
  <c r="AM57" i="4"/>
  <c r="AM118" i="4"/>
  <c r="AM134" i="4"/>
  <c r="AM74" i="4"/>
  <c r="AM114" i="4"/>
  <c r="AM45" i="4"/>
  <c r="AM49" i="4"/>
  <c r="AM137" i="4"/>
  <c r="AM37" i="4"/>
  <c r="AK15" i="4"/>
  <c r="AM15" i="4"/>
  <c r="AM23" i="4"/>
  <c r="AM84" i="4"/>
  <c r="AM116" i="4"/>
  <c r="AM140" i="4"/>
  <c r="AM34" i="4"/>
  <c r="AM42" i="4"/>
  <c r="AM127" i="4"/>
  <c r="AM9" i="4"/>
  <c r="J4" i="6" s="1"/>
  <c r="AM66" i="4"/>
  <c r="AK37" i="4"/>
  <c r="AK102" i="4"/>
  <c r="AM108" i="4"/>
  <c r="AM126" i="4"/>
  <c r="AM131" i="4"/>
  <c r="AM154" i="4"/>
  <c r="AM30" i="4"/>
  <c r="AM41" i="4"/>
  <c r="AM88" i="4"/>
  <c r="AM98" i="4"/>
  <c r="AM101" i="4"/>
  <c r="AM111" i="4"/>
  <c r="AM124" i="4"/>
  <c r="AM142" i="4"/>
  <c r="AM147" i="4"/>
  <c r="AM162" i="4"/>
  <c r="AM28" i="4"/>
  <c r="AM31" i="4"/>
  <c r="AM62" i="4"/>
  <c r="AM80" i="4"/>
  <c r="AM96" i="4"/>
  <c r="AM24" i="4"/>
  <c r="AM70" i="4"/>
  <c r="AM107" i="4"/>
  <c r="AM130" i="4"/>
  <c r="AM135" i="4"/>
  <c r="AM153" i="4"/>
  <c r="AM11" i="4"/>
  <c r="AM19" i="4"/>
  <c r="AM22" i="4"/>
  <c r="AM63" i="4"/>
  <c r="AM68" i="4"/>
  <c r="AM86" i="4"/>
  <c r="AM92" i="4"/>
  <c r="AK106" i="4"/>
  <c r="AM110" i="4"/>
  <c r="AM138" i="4"/>
  <c r="AM163" i="4"/>
  <c r="AK92" i="4"/>
  <c r="AM128" i="4"/>
  <c r="AM146" i="4"/>
  <c r="AM151" i="4"/>
  <c r="AM10" i="4"/>
  <c r="AM12" i="4"/>
  <c r="AM17" i="4"/>
  <c r="AK45" i="4"/>
  <c r="AM52" i="4"/>
  <c r="AK80" i="4"/>
  <c r="AM81" i="4"/>
  <c r="AM83" i="4"/>
  <c r="AK94" i="4"/>
  <c r="AK132" i="4"/>
  <c r="AM132" i="4"/>
  <c r="AK148" i="4"/>
  <c r="AM148" i="4"/>
  <c r="AK164" i="4"/>
  <c r="AM26" i="4"/>
  <c r="AM44" i="4"/>
  <c r="AM94" i="4"/>
  <c r="AK103" i="4"/>
  <c r="AK144" i="4"/>
  <c r="AK11" i="4"/>
  <c r="AM13" i="4"/>
  <c r="AM18" i="4"/>
  <c r="AM20" i="4"/>
  <c r="AM29" i="4"/>
  <c r="AM38" i="4"/>
  <c r="AM75" i="4"/>
  <c r="AK82" i="4"/>
  <c r="AK84" i="4"/>
  <c r="AM90" i="4"/>
  <c r="AM97" i="4"/>
  <c r="AM99" i="4"/>
  <c r="AM103" i="4"/>
  <c r="AM133" i="4"/>
  <c r="AM149" i="4"/>
  <c r="AK160" i="4"/>
  <c r="AK23" i="4"/>
  <c r="AM58" i="4"/>
  <c r="AM60" i="4"/>
  <c r="AM73" i="4"/>
  <c r="AK90" i="4"/>
  <c r="AM93" i="4"/>
  <c r="AM95" i="4"/>
  <c r="AK140" i="4"/>
  <c r="AK156" i="4"/>
  <c r="AM156" i="4"/>
  <c r="AK25" i="4"/>
  <c r="AK33" i="4"/>
  <c r="AK35" i="4"/>
  <c r="AK78" i="4"/>
  <c r="AK107" i="4"/>
  <c r="AM125" i="4"/>
  <c r="AM145" i="4"/>
  <c r="AM161" i="4"/>
  <c r="AM14" i="4"/>
  <c r="AK19" i="4"/>
  <c r="AM21" i="4"/>
  <c r="AM27" i="4"/>
  <c r="AM32" i="4"/>
  <c r="AM54" i="4"/>
  <c r="AM56" i="4"/>
  <c r="AM82" i="4"/>
  <c r="AM91" i="4"/>
  <c r="AM102" i="4"/>
  <c r="AM115" i="4"/>
  <c r="AM121" i="4"/>
  <c r="AK136" i="4"/>
  <c r="AM136" i="4"/>
  <c r="AK152" i="4"/>
  <c r="AM152" i="4"/>
  <c r="AM61" i="4"/>
  <c r="AK72" i="4"/>
  <c r="AM78" i="4"/>
  <c r="AM87" i="4"/>
  <c r="AK96" i="4"/>
  <c r="AK98" i="4"/>
  <c r="AM106" i="4"/>
  <c r="AM123" i="4"/>
  <c r="AM141" i="4"/>
  <c r="AM157" i="4"/>
  <c r="AM164" i="4"/>
  <c r="AK10" i="4"/>
  <c r="AK14" i="4"/>
  <c r="AK18" i="4"/>
  <c r="AK22" i="4"/>
  <c r="AK30" i="4"/>
  <c r="AK32" i="4"/>
  <c r="AK43" i="4"/>
  <c r="AK51" i="4"/>
  <c r="AK9" i="4"/>
  <c r="AK13" i="4"/>
  <c r="AK17" i="4"/>
  <c r="AK21" i="4"/>
  <c r="AK27" i="4"/>
  <c r="AK36" i="4"/>
  <c r="AK40" i="4"/>
  <c r="AM43" i="4"/>
  <c r="AK48" i="4"/>
  <c r="AM51" i="4"/>
  <c r="AK66" i="4"/>
  <c r="AK29" i="4"/>
  <c r="AK70" i="4"/>
  <c r="AK8" i="4"/>
  <c r="AK12" i="4"/>
  <c r="AK16" i="4"/>
  <c r="AK20" i="4"/>
  <c r="AK24" i="4"/>
  <c r="AK31" i="4"/>
  <c r="AK39" i="4"/>
  <c r="AK47" i="4"/>
  <c r="AK55" i="4"/>
  <c r="AM35" i="4"/>
  <c r="AM40" i="4"/>
  <c r="AM48" i="4"/>
  <c r="AM55" i="4"/>
  <c r="AK59" i="4"/>
  <c r="AK26" i="4"/>
  <c r="AK28" i="4"/>
  <c r="AM36" i="4"/>
  <c r="AM39" i="4"/>
  <c r="AK41" i="4"/>
  <c r="AK44" i="4"/>
  <c r="AM47" i="4"/>
  <c r="AK49" i="4"/>
  <c r="AK52" i="4"/>
  <c r="AM59" i="4"/>
  <c r="AK76" i="4"/>
  <c r="AK56" i="4"/>
  <c r="AK60" i="4"/>
  <c r="AK68" i="4"/>
  <c r="AK71" i="4"/>
  <c r="AM89" i="4"/>
  <c r="AK91" i="4"/>
  <c r="AK108" i="4"/>
  <c r="AK111" i="4"/>
  <c r="AK62" i="4"/>
  <c r="AM71" i="4"/>
  <c r="AK79" i="4"/>
  <c r="AK67" i="4"/>
  <c r="AK74" i="4"/>
  <c r="AK88" i="4"/>
  <c r="AK95" i="4"/>
  <c r="AK34" i="4"/>
  <c r="AK38" i="4"/>
  <c r="AK42" i="4"/>
  <c r="AK46" i="4"/>
  <c r="AK50" i="4"/>
  <c r="AK54" i="4"/>
  <c r="AK58" i="4"/>
  <c r="AM65" i="4"/>
  <c r="AM69" i="4"/>
  <c r="AM79" i="4"/>
  <c r="AK86" i="4"/>
  <c r="AK100" i="4"/>
  <c r="AM105" i="4"/>
  <c r="AK61" i="4"/>
  <c r="AM67" i="4"/>
  <c r="AK75" i="4"/>
  <c r="AM85" i="4"/>
  <c r="AK87" i="4"/>
  <c r="AK53" i="4"/>
  <c r="AK57" i="4"/>
  <c r="AK63" i="4"/>
  <c r="AK64" i="4"/>
  <c r="AK83" i="4"/>
  <c r="AK99" i="4"/>
  <c r="AK112" i="4"/>
  <c r="AK121" i="4"/>
  <c r="AK129" i="4"/>
  <c r="AK65" i="4"/>
  <c r="AK69" i="4"/>
  <c r="AK73" i="4"/>
  <c r="AK77" i="4"/>
  <c r="AK81" i="4"/>
  <c r="AK85" i="4"/>
  <c r="AK89" i="4"/>
  <c r="AK93" i="4"/>
  <c r="AK97" i="4"/>
  <c r="AK101" i="4"/>
  <c r="AK105" i="4"/>
  <c r="AK109" i="4"/>
  <c r="AM129" i="4"/>
  <c r="AK113" i="4"/>
  <c r="AK117" i="4"/>
  <c r="AK124" i="4"/>
  <c r="AK104" i="4"/>
  <c r="AK114" i="4"/>
  <c r="AM117" i="4"/>
  <c r="AK120" i="4"/>
  <c r="AK110" i="4"/>
  <c r="AM112" i="4"/>
  <c r="AM113" i="4"/>
  <c r="AM120" i="4"/>
  <c r="AK128" i="4"/>
  <c r="AM109" i="4"/>
  <c r="AK116" i="4"/>
  <c r="AK125" i="4"/>
  <c r="AK115" i="4"/>
  <c r="AK119" i="4"/>
  <c r="AK123" i="4"/>
  <c r="AK127" i="4"/>
  <c r="AK131" i="4"/>
  <c r="AK135" i="4"/>
  <c r="AK139" i="4"/>
  <c r="AK143" i="4"/>
  <c r="AK147" i="4"/>
  <c r="AK151" i="4"/>
  <c r="AK155" i="4"/>
  <c r="AK159" i="4"/>
  <c r="AK163" i="4"/>
  <c r="AK118" i="4"/>
  <c r="AK122" i="4"/>
  <c r="AK126" i="4"/>
  <c r="AK130" i="4"/>
  <c r="AK134" i="4"/>
  <c r="AK138" i="4"/>
  <c r="AK142" i="4"/>
  <c r="AK146" i="4"/>
  <c r="AK150" i="4"/>
  <c r="AK154" i="4"/>
  <c r="AK158" i="4"/>
  <c r="AK162" i="4"/>
  <c r="AK133" i="4"/>
  <c r="AK137" i="4"/>
  <c r="AK141" i="4"/>
  <c r="AK145" i="4"/>
  <c r="AK149" i="4"/>
  <c r="AK153" i="4"/>
  <c r="AK157" i="4"/>
  <c r="AK161" i="4"/>
  <c r="C8" i="6" l="1"/>
  <c r="C6" i="6"/>
  <c r="C7" i="6"/>
  <c r="C5" i="6"/>
  <c r="C4" i="6"/>
  <c r="C1" i="6"/>
  <c r="J6" i="6"/>
  <c r="AN136" i="4"/>
  <c r="AN140" i="4"/>
  <c r="AL90" i="4"/>
  <c r="AL84" i="4"/>
  <c r="AL160" i="4"/>
  <c r="AN90" i="4"/>
  <c r="AN72" i="4"/>
  <c r="AL157" i="4"/>
  <c r="AN157" i="4"/>
  <c r="AN146" i="4"/>
  <c r="AL146" i="4"/>
  <c r="AL145" i="4"/>
  <c r="AN145" i="4"/>
  <c r="AN134" i="4"/>
  <c r="AL134" i="4"/>
  <c r="AN122" i="4"/>
  <c r="AL122" i="4"/>
  <c r="AN163" i="4"/>
  <c r="AL163" i="4"/>
  <c r="AN155" i="4"/>
  <c r="AL155" i="4"/>
  <c r="AN147" i="4"/>
  <c r="AL147" i="4"/>
  <c r="AN139" i="4"/>
  <c r="AL139" i="4"/>
  <c r="AN131" i="4"/>
  <c r="AL131" i="4"/>
  <c r="AL136" i="4"/>
  <c r="AL117" i="4"/>
  <c r="AN117" i="4"/>
  <c r="AN113" i="4"/>
  <c r="AL113" i="4"/>
  <c r="AN144" i="4"/>
  <c r="AN81" i="4"/>
  <c r="AL81" i="4"/>
  <c r="AN87" i="4"/>
  <c r="AL87" i="4"/>
  <c r="AN148" i="4"/>
  <c r="AN108" i="4"/>
  <c r="AL108" i="4"/>
  <c r="AL68" i="4"/>
  <c r="AN68" i="4"/>
  <c r="AN98" i="4"/>
  <c r="AL80" i="4"/>
  <c r="AL47" i="4"/>
  <c r="AN47" i="4"/>
  <c r="AL66" i="4"/>
  <c r="AN66" i="4"/>
  <c r="AN17" i="4"/>
  <c r="AL17" i="4"/>
  <c r="AN9" i="4"/>
  <c r="AL9" i="4"/>
  <c r="AN32" i="4"/>
  <c r="AL32" i="4"/>
  <c r="AN33" i="4"/>
  <c r="AN37" i="4"/>
  <c r="AN154" i="4"/>
  <c r="AL154" i="4"/>
  <c r="AL106" i="4"/>
  <c r="AL132" i="4"/>
  <c r="AL51" i="4"/>
  <c r="AN51" i="4"/>
  <c r="AL43" i="4"/>
  <c r="AN43" i="4"/>
  <c r="AL37" i="4"/>
  <c r="AL153" i="4"/>
  <c r="AN153" i="4"/>
  <c r="AN142" i="4"/>
  <c r="AL142" i="4"/>
  <c r="AN118" i="4"/>
  <c r="AL118" i="4"/>
  <c r="AL125" i="4"/>
  <c r="AN125" i="4"/>
  <c r="AN114" i="4"/>
  <c r="AL114" i="4"/>
  <c r="AN160" i="4"/>
  <c r="AN124" i="4"/>
  <c r="AL124" i="4"/>
  <c r="AN105" i="4"/>
  <c r="AL105" i="4"/>
  <c r="AN97" i="4"/>
  <c r="AL97" i="4"/>
  <c r="AN89" i="4"/>
  <c r="AL89" i="4"/>
  <c r="AL129" i="4"/>
  <c r="AN129" i="4"/>
  <c r="AL121" i="4"/>
  <c r="AN121" i="4"/>
  <c r="AN53" i="4"/>
  <c r="AL53" i="4"/>
  <c r="AL58" i="4"/>
  <c r="AN58" i="4"/>
  <c r="AN106" i="4"/>
  <c r="AN67" i="4"/>
  <c r="AL67" i="4"/>
  <c r="AN79" i="4"/>
  <c r="AL79" i="4"/>
  <c r="AN132" i="4"/>
  <c r="AL96" i="4"/>
  <c r="AN49" i="4"/>
  <c r="AL49" i="4"/>
  <c r="AN41" i="4"/>
  <c r="AL41" i="4"/>
  <c r="AN78" i="4"/>
  <c r="AL16" i="4"/>
  <c r="AN16" i="4"/>
  <c r="AL8" i="4"/>
  <c r="AN8" i="4"/>
  <c r="AL72" i="4"/>
  <c r="AN40" i="4"/>
  <c r="AL40" i="4"/>
  <c r="AN36" i="4"/>
  <c r="AL36" i="4"/>
  <c r="AL94" i="4"/>
  <c r="AN92" i="4"/>
  <c r="AL25" i="4"/>
  <c r="AL15" i="4"/>
  <c r="AN120" i="4"/>
  <c r="AL120" i="4"/>
  <c r="AL33" i="4"/>
  <c r="AL141" i="4"/>
  <c r="AN141" i="4"/>
  <c r="AN162" i="4"/>
  <c r="AL162" i="4"/>
  <c r="AN130" i="4"/>
  <c r="AL130" i="4"/>
  <c r="AN127" i="4"/>
  <c r="AL127" i="4"/>
  <c r="AL156" i="4"/>
  <c r="AN77" i="4"/>
  <c r="AL77" i="4"/>
  <c r="AN83" i="4"/>
  <c r="AL83" i="4"/>
  <c r="AN42" i="4"/>
  <c r="AL42" i="4"/>
  <c r="AN95" i="4"/>
  <c r="AL95" i="4"/>
  <c r="AN111" i="4"/>
  <c r="AL111" i="4"/>
  <c r="AL102" i="4"/>
  <c r="AN71" i="4"/>
  <c r="AL71" i="4"/>
  <c r="AN60" i="4"/>
  <c r="AL60" i="4"/>
  <c r="AL76" i="4"/>
  <c r="AN76" i="4"/>
  <c r="AN24" i="4"/>
  <c r="AL24" i="4"/>
  <c r="AN84" i="4"/>
  <c r="AN48" i="4"/>
  <c r="AL48" i="4"/>
  <c r="AN94" i="4"/>
  <c r="AN22" i="4"/>
  <c r="AL22" i="4"/>
  <c r="AN14" i="4"/>
  <c r="AL14" i="4"/>
  <c r="AN25" i="4"/>
  <c r="AN15" i="4"/>
  <c r="AN115" i="4"/>
  <c r="AL115" i="4"/>
  <c r="AN151" i="4"/>
  <c r="AL151" i="4"/>
  <c r="AN116" i="4"/>
  <c r="AL116" i="4"/>
  <c r="AN128" i="4"/>
  <c r="AL128" i="4"/>
  <c r="AN156" i="4"/>
  <c r="AN65" i="4"/>
  <c r="AL65" i="4"/>
  <c r="AL92" i="4"/>
  <c r="AN63" i="4"/>
  <c r="AL63" i="4"/>
  <c r="AN102" i="4"/>
  <c r="AL26" i="4"/>
  <c r="AN26" i="4"/>
  <c r="AL70" i="4"/>
  <c r="AN70" i="4"/>
  <c r="AN82" i="4"/>
  <c r="AN21" i="4"/>
  <c r="AL21" i="4"/>
  <c r="AN13" i="4"/>
  <c r="AL13" i="4"/>
  <c r="AN35" i="4"/>
  <c r="AL11" i="4"/>
  <c r="AL133" i="4"/>
  <c r="AN133" i="4"/>
  <c r="AL110" i="4"/>
  <c r="AN110" i="4"/>
  <c r="AN159" i="4"/>
  <c r="AL159" i="4"/>
  <c r="AN135" i="4"/>
  <c r="AL135" i="4"/>
  <c r="AL161" i="4"/>
  <c r="AN161" i="4"/>
  <c r="AN138" i="4"/>
  <c r="AL138" i="4"/>
  <c r="AN123" i="4"/>
  <c r="AL123" i="4"/>
  <c r="AL140" i="4"/>
  <c r="AN85" i="4"/>
  <c r="AL85" i="4"/>
  <c r="AL112" i="4"/>
  <c r="AN112" i="4"/>
  <c r="AL107" i="4"/>
  <c r="AL103" i="4"/>
  <c r="AN75" i="4"/>
  <c r="AL75" i="4"/>
  <c r="AL61" i="4"/>
  <c r="AN61" i="4"/>
  <c r="AL100" i="4"/>
  <c r="AN100" i="4"/>
  <c r="AL54" i="4"/>
  <c r="AN54" i="4"/>
  <c r="AN38" i="4"/>
  <c r="AL38" i="4"/>
  <c r="AL88" i="4"/>
  <c r="AN88" i="4"/>
  <c r="AL164" i="4"/>
  <c r="AN59" i="4"/>
  <c r="AL59" i="4"/>
  <c r="AL82" i="4"/>
  <c r="AL30" i="4"/>
  <c r="AN30" i="4"/>
  <c r="AL35" i="4"/>
  <c r="AN11" i="4"/>
  <c r="AN69" i="4"/>
  <c r="AL69" i="4"/>
  <c r="AN46" i="4"/>
  <c r="AL46" i="4"/>
  <c r="AN150" i="4"/>
  <c r="AL150" i="4"/>
  <c r="AN143" i="4"/>
  <c r="AL143" i="4"/>
  <c r="AL149" i="4"/>
  <c r="AN149" i="4"/>
  <c r="AL137" i="4"/>
  <c r="AN137" i="4"/>
  <c r="AN158" i="4"/>
  <c r="AL158" i="4"/>
  <c r="AN126" i="4"/>
  <c r="AL126" i="4"/>
  <c r="AL152" i="4"/>
  <c r="AL104" i="4"/>
  <c r="AN104" i="4"/>
  <c r="AN109" i="4"/>
  <c r="AL109" i="4"/>
  <c r="AN101" i="4"/>
  <c r="AL101" i="4"/>
  <c r="AN93" i="4"/>
  <c r="AL93" i="4"/>
  <c r="AN73" i="4"/>
  <c r="AL73" i="4"/>
  <c r="AN107" i="4"/>
  <c r="AL64" i="4"/>
  <c r="AN64" i="4"/>
  <c r="AN103" i="4"/>
  <c r="AN62" i="4"/>
  <c r="AL62" i="4"/>
  <c r="AN164" i="4"/>
  <c r="AN91" i="4"/>
  <c r="AL91" i="4"/>
  <c r="AN52" i="4"/>
  <c r="AL52" i="4"/>
  <c r="AN44" i="4"/>
  <c r="AL44" i="4"/>
  <c r="AN28" i="4"/>
  <c r="AL28" i="4"/>
  <c r="AL39" i="4"/>
  <c r="AN39" i="4"/>
  <c r="AL31" i="4"/>
  <c r="AN31" i="4"/>
  <c r="AL20" i="4"/>
  <c r="AN20" i="4"/>
  <c r="AL12" i="4"/>
  <c r="AN12" i="4"/>
  <c r="AN29" i="4"/>
  <c r="AL29" i="4"/>
  <c r="AL78" i="4"/>
  <c r="AL27" i="4"/>
  <c r="AN27" i="4"/>
  <c r="AL19" i="4"/>
  <c r="AL23" i="4"/>
  <c r="AL45" i="4"/>
  <c r="AN96" i="4"/>
  <c r="AN119" i="4"/>
  <c r="AL119" i="4"/>
  <c r="AN152" i="4"/>
  <c r="AL144" i="4"/>
  <c r="AN99" i="4"/>
  <c r="AL99" i="4"/>
  <c r="AN57" i="4"/>
  <c r="AL57" i="4"/>
  <c r="AN86" i="4"/>
  <c r="AL86" i="4"/>
  <c r="AN50" i="4"/>
  <c r="AL50" i="4"/>
  <c r="AL34" i="4"/>
  <c r="AN34" i="4"/>
  <c r="AL74" i="4"/>
  <c r="AN74" i="4"/>
  <c r="AL148" i="4"/>
  <c r="AN56" i="4"/>
  <c r="AL56" i="4"/>
  <c r="AL98" i="4"/>
  <c r="AN80" i="4"/>
  <c r="AN55" i="4"/>
  <c r="AL55" i="4"/>
  <c r="AN18" i="4"/>
  <c r="AL18" i="4"/>
  <c r="AN10" i="4"/>
  <c r="AL10" i="4"/>
  <c r="AN19" i="4"/>
  <c r="AN23" i="4"/>
  <c r="AN45" i="4"/>
  <c r="C2" i="6" l="1"/>
</calcChain>
</file>

<file path=xl/sharedStrings.xml><?xml version="1.0" encoding="utf-8"?>
<sst xmlns="http://schemas.openxmlformats.org/spreadsheetml/2006/main" count="4439" uniqueCount="281">
  <si>
    <t>Digital ID</t>
  </si>
  <si>
    <t>Register No</t>
  </si>
  <si>
    <t>Name</t>
  </si>
  <si>
    <t>UEE2276</t>
  </si>
  <si>
    <t>UEN2241</t>
  </si>
  <si>
    <t>UGA2176</t>
  </si>
  <si>
    <t>UGE2297</t>
  </si>
  <si>
    <t>UHS2241</t>
  </si>
  <si>
    <t>UHS2242</t>
  </si>
  <si>
    <t>UHS2243</t>
  </si>
  <si>
    <t>UIT2201</t>
  </si>
  <si>
    <t>UIT2211</t>
  </si>
  <si>
    <t>UMA2276</t>
  </si>
  <si>
    <t>UPH2251</t>
  </si>
  <si>
    <t>Abdullah Yassir A</t>
  </si>
  <si>
    <t>A</t>
  </si>
  <si>
    <t>B+</t>
  </si>
  <si>
    <t>A+</t>
  </si>
  <si>
    <t>O</t>
  </si>
  <si>
    <t>Abhishek Krishnaswamy Rajagopal</t>
  </si>
  <si>
    <t>B</t>
  </si>
  <si>
    <t>Abirami R</t>
  </si>
  <si>
    <t>Aditi Chaturvedi</t>
  </si>
  <si>
    <t>Akshiya S P</t>
  </si>
  <si>
    <t>Ananya Sivakumar</t>
  </si>
  <si>
    <t>Anirudh Narayanan R B</t>
  </si>
  <si>
    <t>Anish L S</t>
  </si>
  <si>
    <t>Anitha M</t>
  </si>
  <si>
    <t>Aravind J</t>
  </si>
  <si>
    <t>Arun Kumar S</t>
  </si>
  <si>
    <t>Ashuwin P</t>
  </si>
  <si>
    <t>Ashwin Kumar S</t>
  </si>
  <si>
    <t>Aswath Karthik</t>
  </si>
  <si>
    <t>Atchaya R</t>
  </si>
  <si>
    <t>Ayushman Nayak</t>
  </si>
  <si>
    <t>Balasubramaniam H</t>
  </si>
  <si>
    <t>Bevina R</t>
  </si>
  <si>
    <t>Bhanu S M</t>
  </si>
  <si>
    <t>RA</t>
  </si>
  <si>
    <t>Bharath P</t>
  </si>
  <si>
    <t>Bhargavi J</t>
  </si>
  <si>
    <t>Charulatha H</t>
  </si>
  <si>
    <t>Clarence Samuel D</t>
  </si>
  <si>
    <t>Danesh M</t>
  </si>
  <si>
    <t>Danush S</t>
  </si>
  <si>
    <t>Davlin Arlen Vijay V P</t>
  </si>
  <si>
    <t>Deepitha P</t>
  </si>
  <si>
    <t>Dhanush A</t>
  </si>
  <si>
    <t>Dhanush Kumar V</t>
  </si>
  <si>
    <t>Divya S</t>
  </si>
  <si>
    <t>Dunya Syed Hassan</t>
  </si>
  <si>
    <t>Fudhail M</t>
  </si>
  <si>
    <t>Ganesh Hayagrivan M</t>
  </si>
  <si>
    <t>Ganesh N</t>
  </si>
  <si>
    <t>Gokula Krishnan K</t>
  </si>
  <si>
    <t>Hari Hara Sudhan R</t>
  </si>
  <si>
    <t>Hari Hara Sudhan V</t>
  </si>
  <si>
    <t>Hari Khamala S</t>
  </si>
  <si>
    <t>Hari Sabapaty S</t>
  </si>
  <si>
    <t>Hariharan D</t>
  </si>
  <si>
    <t>Harishraj S</t>
  </si>
  <si>
    <t>Hayden C</t>
  </si>
  <si>
    <t>Irfan Sayeed Hajini</t>
  </si>
  <si>
    <t>Jashvanth T</t>
  </si>
  <si>
    <t>C</t>
  </si>
  <si>
    <t>Jeyakkavi M</t>
  </si>
  <si>
    <t>Jithi Callisha Scholastica J</t>
  </si>
  <si>
    <t>Joel Jefferson H</t>
  </si>
  <si>
    <t>Kaavviya V R A</t>
  </si>
  <si>
    <t>Kalaivani P</t>
  </si>
  <si>
    <t>Kameshwar A</t>
  </si>
  <si>
    <t>Kanika S</t>
  </si>
  <si>
    <t>Karunanidhi Ayyamperumal</t>
  </si>
  <si>
    <t>Kathir Kaman A</t>
  </si>
  <si>
    <t>Kaushik Ananth Kumar S</t>
  </si>
  <si>
    <t>Kavyasri V J</t>
  </si>
  <si>
    <t>Keerthana N</t>
  </si>
  <si>
    <t>Keerthick V</t>
  </si>
  <si>
    <t>Kezia Stephano</t>
  </si>
  <si>
    <t>Kishore P</t>
  </si>
  <si>
    <t>Kowshik Subba Raja K D</t>
  </si>
  <si>
    <t>Krithika Shankar</t>
  </si>
  <si>
    <t>Kubendhiran B</t>
  </si>
  <si>
    <t>Lewin Jesudhas H</t>
  </si>
  <si>
    <t>Lokesh S</t>
  </si>
  <si>
    <t>Madhukrishaa N K</t>
  </si>
  <si>
    <t>Madhusudhanan M</t>
  </si>
  <si>
    <t>Malavika C V</t>
  </si>
  <si>
    <t>Manish Kumar N K</t>
  </si>
  <si>
    <t>Manju Sri S</t>
  </si>
  <si>
    <t>Mathavaroopan S</t>
  </si>
  <si>
    <t>Mathesh D</t>
  </si>
  <si>
    <t>Meduri Ujwal Sai</t>
  </si>
  <si>
    <t>Meshram Ayush Rajesh</t>
  </si>
  <si>
    <t>Mohanakrishnaa R</t>
  </si>
  <si>
    <t>Moneeka S</t>
  </si>
  <si>
    <t>Monish N</t>
  </si>
  <si>
    <t>Monisha J</t>
  </si>
  <si>
    <t>Muthulakshmi M</t>
  </si>
  <si>
    <t>Nandana M</t>
  </si>
  <si>
    <t>Nandhana Prakash</t>
  </si>
  <si>
    <t>Navya S G M</t>
  </si>
  <si>
    <t>Nithin Raj C R</t>
  </si>
  <si>
    <t>Nithish Kumar S</t>
  </si>
  <si>
    <t>Nithya B</t>
  </si>
  <si>
    <t>Nithyasri R</t>
  </si>
  <si>
    <t>Nitin Staines P</t>
  </si>
  <si>
    <t>Nitish R</t>
  </si>
  <si>
    <t>Padmapriya C</t>
  </si>
  <si>
    <t>Palle Sai Sowjanya</t>
  </si>
  <si>
    <t>Paranthagan S</t>
  </si>
  <si>
    <t>Piriyadharshini A</t>
  </si>
  <si>
    <t>Pranaav U</t>
  </si>
  <si>
    <t>Pranesh Kumar S P</t>
  </si>
  <si>
    <t>Prasannaa M B</t>
  </si>
  <si>
    <t>Priyadharshini R</t>
  </si>
  <si>
    <t>Priyanga Jaishankar</t>
  </si>
  <si>
    <t>Raasiga Banu S</t>
  </si>
  <si>
    <t>Rafigathunisa D</t>
  </si>
  <si>
    <t>Ragavee V S</t>
  </si>
  <si>
    <t>Rakshitha S</t>
  </si>
  <si>
    <t>Ranjeev Ramprasad</t>
  </si>
  <si>
    <t>Reka S</t>
  </si>
  <si>
    <t>Rithicka M</t>
  </si>
  <si>
    <t>Rithikesh S</t>
  </si>
  <si>
    <t>Ritujaa B</t>
  </si>
  <si>
    <t>Sachin M A</t>
  </si>
  <si>
    <t>Sadakopa Ramakrishnan T</t>
  </si>
  <si>
    <t>Sahana Sree V</t>
  </si>
  <si>
    <t>Sai Deshna Budideti</t>
  </si>
  <si>
    <t>Sakthimurugan Akash</t>
  </si>
  <si>
    <t>Sangeetha J</t>
  </si>
  <si>
    <t>Sanjeev Ramprasad</t>
  </si>
  <si>
    <t>Sanjeevi N</t>
  </si>
  <si>
    <t>Santhosh D</t>
  </si>
  <si>
    <t>Santhosh V</t>
  </si>
  <si>
    <t>Saravanan B</t>
  </si>
  <si>
    <t>Saravanan K</t>
  </si>
  <si>
    <t>Saravanan S</t>
  </si>
  <si>
    <t>Sashi Kanth R</t>
  </si>
  <si>
    <t>Satthish Murugan B</t>
  </si>
  <si>
    <t>Shanjay Athithya G</t>
  </si>
  <si>
    <t>Shanthanu G</t>
  </si>
  <si>
    <t>Shiva Sai Adithiyan S</t>
  </si>
  <si>
    <t>Shreya K</t>
  </si>
  <si>
    <t>Shreyaa S</t>
  </si>
  <si>
    <t>Sindhujaa I</t>
  </si>
  <si>
    <t>Singaram P L</t>
  </si>
  <si>
    <t>Sneha Kumarajothi</t>
  </si>
  <si>
    <t>Sneha Senthil</t>
  </si>
  <si>
    <t>Sreekar Kashyap C</t>
  </si>
  <si>
    <t>Srihari J</t>
  </si>
  <si>
    <t>Srinivas S</t>
  </si>
  <si>
    <t>Sriram M</t>
  </si>
  <si>
    <t>Subasri G S</t>
  </si>
  <si>
    <t>Sudharshan P S</t>
  </si>
  <si>
    <t>Sudhiksha N B</t>
  </si>
  <si>
    <t>Sugumar S</t>
  </si>
  <si>
    <t>Supreethaa N</t>
  </si>
  <si>
    <t>Suraj S</t>
  </si>
  <si>
    <t>Swetha K V</t>
  </si>
  <si>
    <t>Tafhy E</t>
  </si>
  <si>
    <t>Tamil Mughilan E</t>
  </si>
  <si>
    <t>Tanushree Panneer Selvam</t>
  </si>
  <si>
    <t>Tharunkumar S</t>
  </si>
  <si>
    <t>Thejesswini B</t>
  </si>
  <si>
    <t>Thomas Jones Kevin J F</t>
  </si>
  <si>
    <t>Tufail M</t>
  </si>
  <si>
    <t>Vansh Sharma</t>
  </si>
  <si>
    <t>Varsha V</t>
  </si>
  <si>
    <t>Venkata Ganapathi Subramanian</t>
  </si>
  <si>
    <t>Vignesh M</t>
  </si>
  <si>
    <t>Vijay R S</t>
  </si>
  <si>
    <t>Vishwa K P</t>
  </si>
  <si>
    <t>Vithula S</t>
  </si>
  <si>
    <t>Yuthika Anvitha S</t>
  </si>
  <si>
    <t>Total Number of Students Registered</t>
  </si>
  <si>
    <t>Total Number of Students Appeared</t>
  </si>
  <si>
    <t>Number of Students with "O" grade</t>
  </si>
  <si>
    <t>Number of Students with "A+" grade</t>
  </si>
  <si>
    <t>Number of Students with "A" grade</t>
  </si>
  <si>
    <t>Number of Students with "B+" grade</t>
  </si>
  <si>
    <t>Number of Students with "B" grade</t>
  </si>
  <si>
    <t>Number of Students with "C" grade</t>
  </si>
  <si>
    <t>Number of Students with "RA"</t>
  </si>
  <si>
    <t>Number of Students with "W"</t>
  </si>
  <si>
    <t>Number of Students with "AB"</t>
  </si>
  <si>
    <t>Number of Students with "SA"</t>
  </si>
  <si>
    <t>Total Number of Students Passed</t>
  </si>
  <si>
    <t>Grade Point Average</t>
  </si>
  <si>
    <t>Pass percentage</t>
  </si>
  <si>
    <t>Number of students passed in all subjects</t>
  </si>
  <si>
    <t>Overall pass percentage</t>
  </si>
  <si>
    <t>SSN COLLEGE OF ENGINEERING</t>
  </si>
  <si>
    <t>DEPARTMENT OF INFORMATION TECHNOLOGY</t>
  </si>
  <si>
    <t>Academic Year</t>
  </si>
  <si>
    <t>2022-2023</t>
  </si>
  <si>
    <t>Semester</t>
  </si>
  <si>
    <t>VI</t>
  </si>
  <si>
    <t>Batch Year</t>
  </si>
  <si>
    <t>2020-2024</t>
  </si>
  <si>
    <t>Course Code</t>
  </si>
  <si>
    <t>Course Title</t>
  </si>
  <si>
    <t>Credits</t>
  </si>
  <si>
    <t>Total Credits of the Semester</t>
  </si>
  <si>
    <t>Complex Functions and Laplace Transforms</t>
  </si>
  <si>
    <t>Category</t>
  </si>
  <si>
    <t>Contact Periods</t>
  </si>
  <si>
    <t>L</t>
  </si>
  <si>
    <t>T</t>
  </si>
  <si>
    <t>P</t>
  </si>
  <si>
    <t>EL</t>
  </si>
  <si>
    <t>UEEE2276</t>
  </si>
  <si>
    <t xml:space="preserve">Basiic Electrical and Electronics Engineering </t>
  </si>
  <si>
    <t xml:space="preserve">Programming and Data Structures </t>
  </si>
  <si>
    <t>ACY2276</t>
  </si>
  <si>
    <t xml:space="preserve">Environmental Science </t>
  </si>
  <si>
    <t xml:space="preserve">Humanities I Elective </t>
  </si>
  <si>
    <t xml:space="preserve">Physics for Information Science and Technology </t>
  </si>
  <si>
    <t>Design Thinking and Engineering Practices Lab</t>
  </si>
  <si>
    <t>BS</t>
  </si>
  <si>
    <t>ES</t>
  </si>
  <si>
    <t>MC</t>
  </si>
  <si>
    <t>HS</t>
  </si>
  <si>
    <t>Basic Electrical &amp; Electronic Engneering</t>
  </si>
  <si>
    <t xml:space="preserve">Programming and Data Structure </t>
  </si>
  <si>
    <t xml:space="preserve">Complex Functions and Laplace Transforms </t>
  </si>
  <si>
    <t>Physics for Information Science and Technology</t>
  </si>
  <si>
    <t>SEMESTER :</t>
  </si>
  <si>
    <t>ACADEMIC YEAR :</t>
  </si>
  <si>
    <t>GRADE ANALYSIS</t>
  </si>
  <si>
    <t>Student Details</t>
  </si>
  <si>
    <t>S.No</t>
  </si>
  <si>
    <t>Register Number</t>
  </si>
  <si>
    <t>Grade Points</t>
  </si>
  <si>
    <t>Grade Count</t>
  </si>
  <si>
    <t>Result Summary</t>
  </si>
  <si>
    <t>AB</t>
  </si>
  <si>
    <t>WH</t>
  </si>
  <si>
    <t>GPA</t>
  </si>
  <si>
    <t>Deviation</t>
  </si>
  <si>
    <t>Result Status</t>
  </si>
  <si>
    <t>Ranking</t>
  </si>
  <si>
    <t>STAT</t>
  </si>
  <si>
    <t>MEAN GPA</t>
  </si>
  <si>
    <t>REAPPEAR</t>
  </si>
  <si>
    <t>1 COURSE</t>
  </si>
  <si>
    <t>STANDARD DEVIATION</t>
  </si>
  <si>
    <t>2 COURSES</t>
  </si>
  <si>
    <t>3 COURSES</t>
  </si>
  <si>
    <t>ALL CLEAR</t>
  </si>
  <si>
    <t>9 AND ABOVE</t>
  </si>
  <si>
    <t>4 COURSES</t>
  </si>
  <si>
    <t>5 COURSES</t>
  </si>
  <si>
    <t>ABSENT</t>
  </si>
  <si>
    <t>6 COURSES</t>
  </si>
  <si>
    <t>TOTAL</t>
  </si>
  <si>
    <t>7 COURSES</t>
  </si>
  <si>
    <t>8 COURSES</t>
  </si>
  <si>
    <t>STATISTICS</t>
  </si>
  <si>
    <t>GRADES</t>
  </si>
  <si>
    <t>REGISTERED</t>
  </si>
  <si>
    <t>APPEARED</t>
  </si>
  <si>
    <t>TOTAL WITH GRADE</t>
  </si>
  <si>
    <t>PASS PERCENTAGE</t>
  </si>
  <si>
    <t xml:space="preserve">Heritage of Tamils </t>
  </si>
  <si>
    <t xml:space="preserve">Language and communications </t>
  </si>
  <si>
    <t>Software Development Project I</t>
  </si>
  <si>
    <t>GREATER THAN 8.5</t>
  </si>
  <si>
    <t>GREATER THAN 8</t>
  </si>
  <si>
    <t>GREATER THAN 7.5</t>
  </si>
  <si>
    <t>GREATER THAN 6</t>
  </si>
  <si>
    <t>Overall clear%</t>
  </si>
  <si>
    <t>REAPPEARING</t>
  </si>
  <si>
    <t>NUMBER OF REAPPEARING CANDIDATES</t>
  </si>
  <si>
    <t>II</t>
  </si>
  <si>
    <t>BATCH :2022-2026</t>
  </si>
  <si>
    <t>2023-2024</t>
  </si>
  <si>
    <t>Human Relations at work</t>
  </si>
  <si>
    <t>Understanding Society and Culture through Literature</t>
  </si>
  <si>
    <t>Film Appreciation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</si>
</sst>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0"/>
      <color theme="1"/>
      <name val="Book Antiqua"/>
      <family val="1"/>
    </font>
    <font>
      <sz val="12"/>
      <color theme="1"/>
      <name val="Book Antiqu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0"/>
      <color theme="1"/>
      <name val="Book Antiqua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0"/>
      <name val="Book Antiqua"/>
      <family val="1"/>
    </font>
    <font>
      <sz val="11"/>
      <name val="Cambria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1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center" vertical="center"/>
    </xf>
    <xf numFmtId="0" fontId="10" fillId="0" borderId="1" xfId="1" quotePrefix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2" borderId="0" xfId="0" applyFill="1"/>
    <xf numFmtId="0" fontId="6" fillId="3" borderId="1" xfId="0" applyFont="1" applyFill="1" applyBorder="1" applyAlignment="1">
      <alignment horizontal="center" wrapText="1"/>
    </xf>
    <xf numFmtId="1" fontId="6" fillId="3" borderId="1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7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wrapText="1"/>
    </xf>
    <xf numFmtId="1" fontId="14" fillId="3" borderId="1" xfId="0" applyNumberFormat="1" applyFont="1" applyFill="1" applyBorder="1" applyAlignment="1">
      <alignment wrapText="1"/>
    </xf>
    <xf numFmtId="0" fontId="15" fillId="3" borderId="0" xfId="0" applyFont="1" applyFill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textRotation="90"/>
    </xf>
    <xf numFmtId="0" fontId="12" fillId="0" borderId="1" xfId="1" applyFont="1" applyBorder="1" applyAlignment="1">
      <alignment horizontal="center" vertical="center" textRotation="90"/>
    </xf>
    <xf numFmtId="0" fontId="10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58851583-91FC-40BE-B0AA-39493899C7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4B2A-5E83-4717-A808-720798A74EB9}">
  <dimension ref="A1:M175"/>
  <sheetViews>
    <sheetView tabSelected="1" workbookViewId="0">
      <selection activeCell="N6" sqref="N6"/>
    </sheetView>
  </sheetViews>
  <sheetFormatPr defaultColWidth="8.81640625" defaultRowHeight="14.5" x14ac:dyDescent="0.35"/>
  <cols>
    <col min="1" max="1" width="14.1796875" bestFit="1" customWidth="1"/>
    <col min="2" max="2" width="33.453125" customWidth="1"/>
  </cols>
  <sheetData>
    <row r="1" spans="1:13" x14ac:dyDescent="0.35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5">
      <c r="A2" s="2">
        <v>3122225002001</v>
      </c>
      <c r="B2" s="1" t="s">
        <v>14</v>
      </c>
      <c r="C2" s="1" t="s">
        <v>15</v>
      </c>
      <c r="D2" s="3"/>
      <c r="E2" s="1" t="s">
        <v>16</v>
      </c>
      <c r="F2" s="1" t="s">
        <v>17</v>
      </c>
      <c r="G2" s="3"/>
      <c r="H2" s="1" t="s">
        <v>16</v>
      </c>
      <c r="I2" s="3"/>
      <c r="J2" s="1" t="s">
        <v>16</v>
      </c>
      <c r="K2" s="1" t="s">
        <v>18</v>
      </c>
      <c r="L2" s="1" t="s">
        <v>16</v>
      </c>
      <c r="M2" s="1" t="s">
        <v>15</v>
      </c>
    </row>
    <row r="3" spans="1:13" x14ac:dyDescent="0.35">
      <c r="A3" s="2">
        <v>3122225002002</v>
      </c>
      <c r="B3" s="1" t="s">
        <v>19</v>
      </c>
      <c r="C3" s="1" t="s">
        <v>20</v>
      </c>
      <c r="D3" s="3"/>
      <c r="E3" s="1" t="s">
        <v>17</v>
      </c>
      <c r="F3" s="1" t="s">
        <v>18</v>
      </c>
      <c r="G3" s="3" t="s">
        <v>15</v>
      </c>
      <c r="H3" s="1"/>
      <c r="I3" s="3"/>
      <c r="J3" s="1" t="s">
        <v>16</v>
      </c>
      <c r="K3" s="1" t="s">
        <v>18</v>
      </c>
      <c r="L3" s="1" t="s">
        <v>17</v>
      </c>
      <c r="M3" s="1" t="s">
        <v>16</v>
      </c>
    </row>
    <row r="4" spans="1:13" x14ac:dyDescent="0.35">
      <c r="A4" s="2">
        <v>3122225002003</v>
      </c>
      <c r="B4" s="1" t="s">
        <v>21</v>
      </c>
      <c r="C4" s="1" t="s">
        <v>15</v>
      </c>
      <c r="D4" s="3"/>
      <c r="E4" s="1" t="s">
        <v>15</v>
      </c>
      <c r="F4" s="1" t="s">
        <v>18</v>
      </c>
      <c r="G4" s="3" t="s">
        <v>15</v>
      </c>
      <c r="H4" s="1"/>
      <c r="I4" s="3"/>
      <c r="J4" s="1" t="s">
        <v>15</v>
      </c>
      <c r="K4" s="1" t="s">
        <v>18</v>
      </c>
      <c r="L4" s="1" t="s">
        <v>15</v>
      </c>
      <c r="M4" s="1" t="s">
        <v>16</v>
      </c>
    </row>
    <row r="5" spans="1:13" x14ac:dyDescent="0.35">
      <c r="A5" s="2">
        <v>3122225002004</v>
      </c>
      <c r="B5" s="1" t="s">
        <v>22</v>
      </c>
      <c r="C5" s="1" t="s">
        <v>16</v>
      </c>
      <c r="D5" s="3"/>
      <c r="E5" s="1" t="s">
        <v>15</v>
      </c>
      <c r="F5" s="1" t="s">
        <v>18</v>
      </c>
      <c r="G5" s="3" t="s">
        <v>15</v>
      </c>
      <c r="H5" s="1"/>
      <c r="I5" s="3"/>
      <c r="J5" s="1" t="s">
        <v>15</v>
      </c>
      <c r="K5" s="1" t="s">
        <v>18</v>
      </c>
      <c r="L5" s="1" t="s">
        <v>15</v>
      </c>
      <c r="M5" s="1" t="s">
        <v>15</v>
      </c>
    </row>
    <row r="6" spans="1:13" x14ac:dyDescent="0.35">
      <c r="A6" s="2">
        <v>3122225002005</v>
      </c>
      <c r="B6" s="1" t="s">
        <v>23</v>
      </c>
      <c r="C6" s="1" t="s">
        <v>15</v>
      </c>
      <c r="D6" s="3"/>
      <c r="E6" s="1" t="s">
        <v>15</v>
      </c>
      <c r="F6" s="1" t="s">
        <v>18</v>
      </c>
      <c r="G6" s="3" t="s">
        <v>17</v>
      </c>
      <c r="H6" s="1"/>
      <c r="I6" s="3"/>
      <c r="J6" s="1" t="s">
        <v>16</v>
      </c>
      <c r="K6" s="1" t="s">
        <v>18</v>
      </c>
      <c r="L6" s="1" t="s">
        <v>15</v>
      </c>
      <c r="M6" s="1" t="s">
        <v>15</v>
      </c>
    </row>
    <row r="7" spans="1:13" x14ac:dyDescent="0.35">
      <c r="A7" s="2">
        <v>3122225002006</v>
      </c>
      <c r="B7" s="1" t="s">
        <v>24</v>
      </c>
      <c r="C7" s="1" t="s">
        <v>17</v>
      </c>
      <c r="D7" s="3"/>
      <c r="E7" s="1" t="s">
        <v>15</v>
      </c>
      <c r="F7" s="1" t="s">
        <v>18</v>
      </c>
      <c r="G7" s="3"/>
      <c r="H7" s="1" t="s">
        <v>15</v>
      </c>
      <c r="I7" s="3"/>
      <c r="J7" s="1" t="s">
        <v>15</v>
      </c>
      <c r="K7" s="1" t="s">
        <v>18</v>
      </c>
      <c r="L7" s="1" t="s">
        <v>15</v>
      </c>
      <c r="M7" s="1" t="s">
        <v>17</v>
      </c>
    </row>
    <row r="8" spans="1:13" x14ac:dyDescent="0.35">
      <c r="A8" s="2">
        <v>3122225002007</v>
      </c>
      <c r="B8" s="1" t="s">
        <v>25</v>
      </c>
      <c r="C8" s="1" t="s">
        <v>16</v>
      </c>
      <c r="D8" s="3"/>
      <c r="E8" s="1" t="s">
        <v>15</v>
      </c>
      <c r="F8" s="1" t="s">
        <v>17</v>
      </c>
      <c r="G8" s="3"/>
      <c r="H8" s="1"/>
      <c r="I8" s="3" t="s">
        <v>15</v>
      </c>
      <c r="J8" s="1" t="s">
        <v>16</v>
      </c>
      <c r="K8" s="1" t="s">
        <v>18</v>
      </c>
      <c r="L8" s="1" t="s">
        <v>16</v>
      </c>
      <c r="M8" s="1" t="s">
        <v>15</v>
      </c>
    </row>
    <row r="9" spans="1:13" x14ac:dyDescent="0.35">
      <c r="A9" s="2">
        <v>3122225002008</v>
      </c>
      <c r="B9" s="1" t="s">
        <v>26</v>
      </c>
      <c r="C9" s="1" t="s">
        <v>15</v>
      </c>
      <c r="D9" s="3"/>
      <c r="E9" s="1" t="s">
        <v>15</v>
      </c>
      <c r="F9" s="1" t="s">
        <v>18</v>
      </c>
      <c r="G9" s="3" t="s">
        <v>15</v>
      </c>
      <c r="H9" s="1"/>
      <c r="I9" s="3"/>
      <c r="J9" s="1" t="s">
        <v>16</v>
      </c>
      <c r="K9" s="1" t="s">
        <v>18</v>
      </c>
      <c r="L9" s="1" t="s">
        <v>15</v>
      </c>
      <c r="M9" s="1" t="s">
        <v>17</v>
      </c>
    </row>
    <row r="10" spans="1:13" x14ac:dyDescent="0.35">
      <c r="A10" s="2">
        <v>3122225002009</v>
      </c>
      <c r="B10" s="1" t="s">
        <v>27</v>
      </c>
      <c r="C10" s="1" t="s">
        <v>15</v>
      </c>
      <c r="D10" s="3"/>
      <c r="E10" s="1" t="s">
        <v>15</v>
      </c>
      <c r="F10" s="1" t="s">
        <v>18</v>
      </c>
      <c r="G10" s="3"/>
      <c r="H10" s="1" t="s">
        <v>15</v>
      </c>
      <c r="I10" s="3"/>
      <c r="J10" s="1" t="s">
        <v>15</v>
      </c>
      <c r="K10" s="1" t="s">
        <v>18</v>
      </c>
      <c r="L10" s="1" t="s">
        <v>18</v>
      </c>
      <c r="M10" s="1" t="s">
        <v>15</v>
      </c>
    </row>
    <row r="11" spans="1:13" x14ac:dyDescent="0.35">
      <c r="A11" s="2">
        <v>3122225002010</v>
      </c>
      <c r="B11" s="1" t="s">
        <v>28</v>
      </c>
      <c r="C11" s="1" t="s">
        <v>16</v>
      </c>
      <c r="D11" s="3"/>
      <c r="E11" s="1" t="s">
        <v>17</v>
      </c>
      <c r="F11" s="1" t="s">
        <v>18</v>
      </c>
      <c r="G11" s="3"/>
      <c r="H11" s="1" t="s">
        <v>15</v>
      </c>
      <c r="I11" s="3"/>
      <c r="J11" s="1" t="s">
        <v>15</v>
      </c>
      <c r="K11" s="1" t="s">
        <v>18</v>
      </c>
      <c r="L11" s="1" t="s">
        <v>16</v>
      </c>
      <c r="M11" s="1" t="s">
        <v>16</v>
      </c>
    </row>
    <row r="12" spans="1:13" x14ac:dyDescent="0.35">
      <c r="A12" s="2">
        <v>3122225002012</v>
      </c>
      <c r="B12" s="1" t="s">
        <v>29</v>
      </c>
      <c r="C12" s="1" t="s">
        <v>16</v>
      </c>
      <c r="D12" s="3"/>
      <c r="E12" s="1" t="s">
        <v>16</v>
      </c>
      <c r="F12" s="1" t="s">
        <v>18</v>
      </c>
      <c r="G12" s="3" t="s">
        <v>16</v>
      </c>
      <c r="H12" s="1"/>
      <c r="I12" s="3"/>
      <c r="J12" s="1" t="s">
        <v>16</v>
      </c>
      <c r="K12" s="1" t="s">
        <v>18</v>
      </c>
      <c r="L12" s="1" t="s">
        <v>16</v>
      </c>
      <c r="M12" s="1" t="s">
        <v>16</v>
      </c>
    </row>
    <row r="13" spans="1:13" x14ac:dyDescent="0.35">
      <c r="A13" s="2">
        <v>3122225002013</v>
      </c>
      <c r="B13" s="1" t="s">
        <v>30</v>
      </c>
      <c r="C13" s="1" t="s">
        <v>15</v>
      </c>
      <c r="D13" s="3"/>
      <c r="E13" s="1" t="s">
        <v>17</v>
      </c>
      <c r="F13" s="1" t="s">
        <v>18</v>
      </c>
      <c r="G13" s="3"/>
      <c r="H13" s="1" t="s">
        <v>15</v>
      </c>
      <c r="I13" s="3"/>
      <c r="J13" s="1" t="s">
        <v>17</v>
      </c>
      <c r="K13" s="1" t="s">
        <v>18</v>
      </c>
      <c r="L13" s="1" t="s">
        <v>15</v>
      </c>
      <c r="M13" s="1" t="s">
        <v>15</v>
      </c>
    </row>
    <row r="14" spans="1:13" x14ac:dyDescent="0.35">
      <c r="A14" s="2">
        <v>3122225002014</v>
      </c>
      <c r="B14" s="1" t="s">
        <v>31</v>
      </c>
      <c r="C14" s="1" t="s">
        <v>17</v>
      </c>
      <c r="D14" s="3"/>
      <c r="E14" s="1" t="s">
        <v>15</v>
      </c>
      <c r="F14" s="1" t="s">
        <v>18</v>
      </c>
      <c r="G14" s="3" t="s">
        <v>15</v>
      </c>
      <c r="H14" s="1"/>
      <c r="I14" s="3"/>
      <c r="J14" s="1" t="s">
        <v>18</v>
      </c>
      <c r="K14" s="1" t="s">
        <v>18</v>
      </c>
      <c r="L14" s="1" t="s">
        <v>17</v>
      </c>
      <c r="M14" s="1" t="s">
        <v>17</v>
      </c>
    </row>
    <row r="15" spans="1:13" x14ac:dyDescent="0.35">
      <c r="A15" s="2">
        <v>3122225002015</v>
      </c>
      <c r="B15" s="1" t="s">
        <v>32</v>
      </c>
      <c r="C15" s="1" t="s">
        <v>16</v>
      </c>
      <c r="D15" s="3"/>
      <c r="E15" s="1" t="s">
        <v>16</v>
      </c>
      <c r="F15" s="1" t="s">
        <v>18</v>
      </c>
      <c r="G15" s="3" t="s">
        <v>15</v>
      </c>
      <c r="H15" s="1"/>
      <c r="I15" s="3"/>
      <c r="J15" s="1" t="s">
        <v>17</v>
      </c>
      <c r="K15" s="1" t="s">
        <v>18</v>
      </c>
      <c r="L15" s="1" t="s">
        <v>15</v>
      </c>
      <c r="M15" s="1" t="s">
        <v>16</v>
      </c>
    </row>
    <row r="16" spans="1:13" x14ac:dyDescent="0.35">
      <c r="A16" s="2">
        <v>3122225002016</v>
      </c>
      <c r="B16" s="1" t="s">
        <v>33</v>
      </c>
      <c r="C16" s="1" t="s">
        <v>17</v>
      </c>
      <c r="D16" s="3"/>
      <c r="E16" s="1" t="s">
        <v>15</v>
      </c>
      <c r="F16" s="1" t="s">
        <v>18</v>
      </c>
      <c r="G16" s="3" t="s">
        <v>17</v>
      </c>
      <c r="H16" s="1"/>
      <c r="I16" s="3"/>
      <c r="J16" s="1" t="s">
        <v>17</v>
      </c>
      <c r="K16" s="1" t="s">
        <v>18</v>
      </c>
      <c r="L16" s="1" t="s">
        <v>18</v>
      </c>
      <c r="M16" s="1" t="s">
        <v>18</v>
      </c>
    </row>
    <row r="17" spans="1:13" x14ac:dyDescent="0.35">
      <c r="A17" s="2">
        <v>3122225002017</v>
      </c>
      <c r="B17" s="1" t="s">
        <v>34</v>
      </c>
      <c r="C17" s="1" t="s">
        <v>16</v>
      </c>
      <c r="D17" s="3"/>
      <c r="E17" s="1" t="s">
        <v>15</v>
      </c>
      <c r="F17" s="1" t="s">
        <v>18</v>
      </c>
      <c r="G17" s="3" t="s">
        <v>15</v>
      </c>
      <c r="H17" s="1"/>
      <c r="I17" s="3"/>
      <c r="J17" s="1" t="s">
        <v>16</v>
      </c>
      <c r="K17" s="1" t="s">
        <v>18</v>
      </c>
      <c r="L17" s="1" t="s">
        <v>15</v>
      </c>
      <c r="M17" s="1" t="s">
        <v>16</v>
      </c>
    </row>
    <row r="18" spans="1:13" x14ac:dyDescent="0.35">
      <c r="A18" s="2">
        <v>3122225002018</v>
      </c>
      <c r="B18" s="1" t="s">
        <v>35</v>
      </c>
      <c r="C18" s="1" t="s">
        <v>20</v>
      </c>
      <c r="D18" s="3"/>
      <c r="E18" s="1" t="s">
        <v>15</v>
      </c>
      <c r="F18" s="1" t="s">
        <v>18</v>
      </c>
      <c r="G18" s="3"/>
      <c r="H18" s="1"/>
      <c r="I18" s="3" t="s">
        <v>15</v>
      </c>
      <c r="J18" s="1" t="s">
        <v>15</v>
      </c>
      <c r="K18" s="1" t="s">
        <v>18</v>
      </c>
      <c r="L18" s="1" t="s">
        <v>16</v>
      </c>
      <c r="M18" s="1" t="s">
        <v>20</v>
      </c>
    </row>
    <row r="19" spans="1:13" x14ac:dyDescent="0.35">
      <c r="A19" s="2">
        <v>3122225002019</v>
      </c>
      <c r="B19" s="1" t="s">
        <v>36</v>
      </c>
      <c r="C19" s="1" t="s">
        <v>15</v>
      </c>
      <c r="D19" s="3"/>
      <c r="E19" s="1" t="s">
        <v>16</v>
      </c>
      <c r="F19" s="1" t="s">
        <v>18</v>
      </c>
      <c r="G19" s="3"/>
      <c r="H19" s="1" t="s">
        <v>15</v>
      </c>
      <c r="I19" s="3"/>
      <c r="J19" s="1" t="s">
        <v>15</v>
      </c>
      <c r="K19" s="1" t="s">
        <v>18</v>
      </c>
      <c r="L19" s="1" t="s">
        <v>17</v>
      </c>
      <c r="M19" s="1" t="s">
        <v>17</v>
      </c>
    </row>
    <row r="20" spans="1:13" x14ac:dyDescent="0.35">
      <c r="A20" s="2">
        <v>3122225002020</v>
      </c>
      <c r="B20" s="1" t="s">
        <v>37</v>
      </c>
      <c r="C20" s="1" t="s">
        <v>16</v>
      </c>
      <c r="D20" s="3"/>
      <c r="E20" s="1" t="s">
        <v>17</v>
      </c>
      <c r="F20" s="1" t="s">
        <v>18</v>
      </c>
      <c r="G20" s="3"/>
      <c r="H20" s="1" t="s">
        <v>15</v>
      </c>
      <c r="I20" s="3"/>
      <c r="J20" s="1" t="s">
        <v>16</v>
      </c>
      <c r="K20" s="1" t="s">
        <v>18</v>
      </c>
      <c r="L20" s="1" t="s">
        <v>16</v>
      </c>
      <c r="M20" s="1" t="s">
        <v>38</v>
      </c>
    </row>
    <row r="21" spans="1:13" x14ac:dyDescent="0.35">
      <c r="A21" s="2">
        <v>3122225002021</v>
      </c>
      <c r="B21" s="1" t="s">
        <v>39</v>
      </c>
      <c r="C21" s="1" t="s">
        <v>15</v>
      </c>
      <c r="D21" s="3"/>
      <c r="E21" s="1" t="s">
        <v>18</v>
      </c>
      <c r="F21" s="1" t="s">
        <v>18</v>
      </c>
      <c r="G21" s="3"/>
      <c r="H21" s="1" t="s">
        <v>15</v>
      </c>
      <c r="I21" s="3"/>
      <c r="J21" s="1" t="s">
        <v>15</v>
      </c>
      <c r="K21" s="1" t="s">
        <v>18</v>
      </c>
      <c r="L21" s="1" t="s">
        <v>16</v>
      </c>
      <c r="M21" s="1" t="s">
        <v>15</v>
      </c>
    </row>
    <row r="22" spans="1:13" x14ac:dyDescent="0.35">
      <c r="A22" s="2">
        <v>3122225002022</v>
      </c>
      <c r="B22" s="1" t="s">
        <v>40</v>
      </c>
      <c r="C22" s="1" t="s">
        <v>16</v>
      </c>
      <c r="D22" s="3"/>
      <c r="E22" s="1" t="s">
        <v>15</v>
      </c>
      <c r="F22" s="1" t="s">
        <v>18</v>
      </c>
      <c r="G22" s="3"/>
      <c r="H22" s="1" t="s">
        <v>15</v>
      </c>
      <c r="I22" s="3"/>
      <c r="J22" s="1" t="s">
        <v>20</v>
      </c>
      <c r="K22" s="1" t="s">
        <v>17</v>
      </c>
      <c r="L22" s="1" t="s">
        <v>20</v>
      </c>
      <c r="M22" s="1" t="s">
        <v>16</v>
      </c>
    </row>
    <row r="23" spans="1:13" x14ac:dyDescent="0.35">
      <c r="A23" s="2">
        <v>3122225002023</v>
      </c>
      <c r="B23" s="1" t="s">
        <v>41</v>
      </c>
      <c r="C23" s="1" t="s">
        <v>16</v>
      </c>
      <c r="D23" s="3"/>
      <c r="E23" s="1" t="s">
        <v>18</v>
      </c>
      <c r="F23" s="1" t="s">
        <v>18</v>
      </c>
      <c r="G23" s="3"/>
      <c r="H23" s="1" t="s">
        <v>15</v>
      </c>
      <c r="I23" s="3"/>
      <c r="J23" s="1" t="s">
        <v>38</v>
      </c>
      <c r="K23" s="1" t="s">
        <v>17</v>
      </c>
      <c r="L23" s="1" t="s">
        <v>38</v>
      </c>
      <c r="M23" s="1" t="s">
        <v>16</v>
      </c>
    </row>
    <row r="24" spans="1:13" x14ac:dyDescent="0.35">
      <c r="A24" s="2">
        <v>3122225002024</v>
      </c>
      <c r="B24" s="1" t="s">
        <v>42</v>
      </c>
      <c r="C24" s="1" t="s">
        <v>15</v>
      </c>
      <c r="D24" s="3"/>
      <c r="E24" s="1" t="s">
        <v>15</v>
      </c>
      <c r="F24" s="1" t="s">
        <v>18</v>
      </c>
      <c r="G24" s="3" t="s">
        <v>15</v>
      </c>
      <c r="H24" s="1"/>
      <c r="I24" s="3"/>
      <c r="J24" s="1" t="s">
        <v>15</v>
      </c>
      <c r="K24" s="1" t="s">
        <v>18</v>
      </c>
      <c r="L24" s="1" t="s">
        <v>17</v>
      </c>
      <c r="M24" s="1" t="s">
        <v>15</v>
      </c>
    </row>
    <row r="25" spans="1:13" x14ac:dyDescent="0.35">
      <c r="A25" s="2">
        <v>3122225002025</v>
      </c>
      <c r="B25" s="1" t="s">
        <v>43</v>
      </c>
      <c r="C25" s="1" t="s">
        <v>16</v>
      </c>
      <c r="D25" s="3"/>
      <c r="E25" s="1" t="s">
        <v>16</v>
      </c>
      <c r="F25" s="1" t="s">
        <v>18</v>
      </c>
      <c r="G25" s="3"/>
      <c r="H25" s="1"/>
      <c r="I25" s="3" t="s">
        <v>16</v>
      </c>
      <c r="J25" s="1" t="s">
        <v>38</v>
      </c>
      <c r="K25" s="1" t="s">
        <v>18</v>
      </c>
      <c r="L25" s="1" t="s">
        <v>38</v>
      </c>
      <c r="M25" s="1" t="s">
        <v>38</v>
      </c>
    </row>
    <row r="26" spans="1:13" x14ac:dyDescent="0.35">
      <c r="A26" s="2">
        <v>3122225002026</v>
      </c>
      <c r="B26" s="1" t="s">
        <v>44</v>
      </c>
      <c r="C26" s="1" t="s">
        <v>15</v>
      </c>
      <c r="D26" s="3"/>
      <c r="E26" s="1" t="s">
        <v>15</v>
      </c>
      <c r="F26" s="1" t="s">
        <v>18</v>
      </c>
      <c r="G26" s="3"/>
      <c r="H26" s="1" t="s">
        <v>15</v>
      </c>
      <c r="I26" s="3"/>
      <c r="J26" s="1" t="s">
        <v>15</v>
      </c>
      <c r="K26" s="1" t="s">
        <v>18</v>
      </c>
      <c r="L26" s="1" t="s">
        <v>16</v>
      </c>
      <c r="M26" s="1" t="s">
        <v>16</v>
      </c>
    </row>
    <row r="27" spans="1:13" x14ac:dyDescent="0.35">
      <c r="A27" s="2">
        <v>3122225002027</v>
      </c>
      <c r="B27" s="1" t="s">
        <v>45</v>
      </c>
      <c r="C27" s="1" t="s">
        <v>16</v>
      </c>
      <c r="D27" s="3"/>
      <c r="E27" s="1" t="s">
        <v>16</v>
      </c>
      <c r="F27" s="1" t="s">
        <v>18</v>
      </c>
      <c r="G27" s="3"/>
      <c r="H27" s="1"/>
      <c r="I27" s="3" t="s">
        <v>15</v>
      </c>
      <c r="J27" s="1" t="s">
        <v>16</v>
      </c>
      <c r="K27" s="1" t="s">
        <v>18</v>
      </c>
      <c r="L27" s="1" t="s">
        <v>15</v>
      </c>
      <c r="M27" s="1" t="s">
        <v>16</v>
      </c>
    </row>
    <row r="28" spans="1:13" x14ac:dyDescent="0.35">
      <c r="A28" s="2">
        <v>3122225002028</v>
      </c>
      <c r="B28" s="1" t="s">
        <v>46</v>
      </c>
      <c r="C28" s="1" t="s">
        <v>16</v>
      </c>
      <c r="D28" s="3"/>
      <c r="E28" s="1" t="s">
        <v>15</v>
      </c>
      <c r="F28" s="1" t="s">
        <v>18</v>
      </c>
      <c r="G28" s="3" t="s">
        <v>15</v>
      </c>
      <c r="H28" s="1"/>
      <c r="I28" s="3"/>
      <c r="J28" s="1" t="s">
        <v>15</v>
      </c>
      <c r="K28" s="1" t="s">
        <v>18</v>
      </c>
      <c r="L28" s="1" t="s">
        <v>15</v>
      </c>
      <c r="M28" s="1" t="s">
        <v>15</v>
      </c>
    </row>
    <row r="29" spans="1:13" x14ac:dyDescent="0.35">
      <c r="A29" s="2">
        <v>3122225002029</v>
      </c>
      <c r="B29" s="1" t="s">
        <v>47</v>
      </c>
      <c r="C29" s="1" t="s">
        <v>15</v>
      </c>
      <c r="D29" s="3"/>
      <c r="E29" s="1" t="s">
        <v>15</v>
      </c>
      <c r="F29" s="1" t="s">
        <v>18</v>
      </c>
      <c r="G29" s="3"/>
      <c r="H29" s="1" t="s">
        <v>15</v>
      </c>
      <c r="I29" s="3"/>
      <c r="J29" s="1" t="s">
        <v>15</v>
      </c>
      <c r="K29" s="1" t="s">
        <v>18</v>
      </c>
      <c r="L29" s="1" t="s">
        <v>18</v>
      </c>
      <c r="M29" s="1" t="s">
        <v>15</v>
      </c>
    </row>
    <row r="30" spans="1:13" x14ac:dyDescent="0.35">
      <c r="A30" s="2">
        <v>3122225002030</v>
      </c>
      <c r="B30" s="1" t="s">
        <v>48</v>
      </c>
      <c r="C30" s="1" t="s">
        <v>20</v>
      </c>
      <c r="D30" s="3"/>
      <c r="E30" s="1" t="s">
        <v>20</v>
      </c>
      <c r="F30" s="1" t="s">
        <v>18</v>
      </c>
      <c r="G30" s="3" t="s">
        <v>16</v>
      </c>
      <c r="H30" s="1"/>
      <c r="I30" s="3"/>
      <c r="J30" s="1" t="s">
        <v>20</v>
      </c>
      <c r="K30" s="1" t="s">
        <v>18</v>
      </c>
      <c r="L30" s="1" t="s">
        <v>38</v>
      </c>
      <c r="M30" s="1" t="s">
        <v>38</v>
      </c>
    </row>
    <row r="31" spans="1:13" x14ac:dyDescent="0.35">
      <c r="A31" s="2">
        <v>3122225002031</v>
      </c>
      <c r="B31" s="1" t="s">
        <v>49</v>
      </c>
      <c r="C31" s="1" t="s">
        <v>15</v>
      </c>
      <c r="D31" s="3"/>
      <c r="E31" s="1" t="s">
        <v>18</v>
      </c>
      <c r="F31" s="1" t="s">
        <v>18</v>
      </c>
      <c r="G31" s="3" t="s">
        <v>17</v>
      </c>
      <c r="H31" s="1"/>
      <c r="I31" s="3"/>
      <c r="J31" s="1" t="s">
        <v>15</v>
      </c>
      <c r="K31" s="1" t="s">
        <v>18</v>
      </c>
      <c r="L31" s="1" t="s">
        <v>18</v>
      </c>
      <c r="M31" s="1" t="s">
        <v>18</v>
      </c>
    </row>
    <row r="32" spans="1:13" x14ac:dyDescent="0.35">
      <c r="A32" s="2">
        <v>3122225002032</v>
      </c>
      <c r="B32" s="1" t="s">
        <v>50</v>
      </c>
      <c r="C32" s="1" t="s">
        <v>16</v>
      </c>
      <c r="D32" s="3"/>
      <c r="E32" s="1" t="s">
        <v>17</v>
      </c>
      <c r="F32" s="1" t="s">
        <v>18</v>
      </c>
      <c r="G32" s="3" t="s">
        <v>17</v>
      </c>
      <c r="H32" s="1"/>
      <c r="I32" s="3"/>
      <c r="J32" s="1" t="s">
        <v>15</v>
      </c>
      <c r="K32" s="1" t="s">
        <v>18</v>
      </c>
      <c r="L32" s="1" t="s">
        <v>15</v>
      </c>
      <c r="M32" s="1" t="s">
        <v>16</v>
      </c>
    </row>
    <row r="33" spans="1:13" x14ac:dyDescent="0.35">
      <c r="A33" s="2">
        <v>3122225002033</v>
      </c>
      <c r="B33" s="1" t="s">
        <v>51</v>
      </c>
      <c r="C33" s="1" t="s">
        <v>15</v>
      </c>
      <c r="D33" s="3"/>
      <c r="E33" s="1" t="s">
        <v>15</v>
      </c>
      <c r="F33" s="1" t="s">
        <v>18</v>
      </c>
      <c r="G33" s="3"/>
      <c r="H33" s="1"/>
      <c r="I33" s="3" t="s">
        <v>15</v>
      </c>
      <c r="J33" s="1" t="s">
        <v>15</v>
      </c>
      <c r="K33" s="1" t="s">
        <v>18</v>
      </c>
      <c r="L33" s="1" t="s">
        <v>15</v>
      </c>
      <c r="M33" s="1" t="s">
        <v>15</v>
      </c>
    </row>
    <row r="34" spans="1:13" x14ac:dyDescent="0.35">
      <c r="A34" s="2">
        <v>3122225002034</v>
      </c>
      <c r="B34" s="1" t="s">
        <v>52</v>
      </c>
      <c r="C34" s="1" t="s">
        <v>15</v>
      </c>
      <c r="D34" s="3"/>
      <c r="E34" s="1" t="s">
        <v>15</v>
      </c>
      <c r="F34" s="1" t="s">
        <v>18</v>
      </c>
      <c r="G34" s="3" t="s">
        <v>15</v>
      </c>
      <c r="H34" s="1"/>
      <c r="I34" s="3"/>
      <c r="J34" s="1" t="s">
        <v>17</v>
      </c>
      <c r="K34" s="1" t="s">
        <v>18</v>
      </c>
      <c r="L34" s="1" t="s">
        <v>15</v>
      </c>
      <c r="M34" s="1" t="s">
        <v>15</v>
      </c>
    </row>
    <row r="35" spans="1:13" x14ac:dyDescent="0.35">
      <c r="A35" s="2">
        <v>3122225002035</v>
      </c>
      <c r="B35" s="1" t="s">
        <v>53</v>
      </c>
      <c r="C35" s="1" t="s">
        <v>20</v>
      </c>
      <c r="D35" s="3"/>
      <c r="E35" s="1" t="s">
        <v>20</v>
      </c>
      <c r="F35" s="1" t="s">
        <v>18</v>
      </c>
      <c r="G35" s="3"/>
      <c r="H35" s="1"/>
      <c r="I35" s="3" t="s">
        <v>20</v>
      </c>
      <c r="J35" s="1" t="s">
        <v>38</v>
      </c>
      <c r="K35" s="1" t="s">
        <v>18</v>
      </c>
      <c r="L35" s="1" t="s">
        <v>38</v>
      </c>
      <c r="M35" s="1" t="s">
        <v>20</v>
      </c>
    </row>
    <row r="36" spans="1:13" x14ac:dyDescent="0.35">
      <c r="A36" s="2">
        <v>3122225002036</v>
      </c>
      <c r="B36" s="1" t="s">
        <v>54</v>
      </c>
      <c r="C36" s="1" t="s">
        <v>15</v>
      </c>
      <c r="D36" s="3"/>
      <c r="E36" s="1" t="s">
        <v>16</v>
      </c>
      <c r="F36" s="1" t="s">
        <v>18</v>
      </c>
      <c r="G36" s="3"/>
      <c r="H36" s="1"/>
      <c r="I36" s="3" t="s">
        <v>16</v>
      </c>
      <c r="J36" s="1" t="s">
        <v>16</v>
      </c>
      <c r="K36" s="1" t="s">
        <v>18</v>
      </c>
      <c r="L36" s="1" t="s">
        <v>15</v>
      </c>
      <c r="M36" s="1" t="s">
        <v>15</v>
      </c>
    </row>
    <row r="37" spans="1:13" x14ac:dyDescent="0.35">
      <c r="A37" s="2">
        <v>3122225002037</v>
      </c>
      <c r="B37" s="1" t="s">
        <v>55</v>
      </c>
      <c r="C37" s="1" t="s">
        <v>16</v>
      </c>
      <c r="D37" s="3"/>
      <c r="E37" s="1" t="s">
        <v>16</v>
      </c>
      <c r="F37" s="1" t="s">
        <v>17</v>
      </c>
      <c r="G37" s="3" t="s">
        <v>15</v>
      </c>
      <c r="H37" s="1"/>
      <c r="I37" s="3"/>
      <c r="J37" s="1" t="s">
        <v>15</v>
      </c>
      <c r="K37" s="1" t="s">
        <v>18</v>
      </c>
      <c r="L37" s="1" t="s">
        <v>15</v>
      </c>
      <c r="M37" s="1" t="s">
        <v>15</v>
      </c>
    </row>
    <row r="38" spans="1:13" x14ac:dyDescent="0.35">
      <c r="A38" s="2">
        <v>3122225002038</v>
      </c>
      <c r="B38" s="1" t="s">
        <v>56</v>
      </c>
      <c r="C38" s="1" t="s">
        <v>15</v>
      </c>
      <c r="D38" s="3"/>
      <c r="E38" s="1" t="s">
        <v>15</v>
      </c>
      <c r="F38" s="1" t="s">
        <v>18</v>
      </c>
      <c r="G38" s="3"/>
      <c r="H38" s="1"/>
      <c r="I38" s="3" t="s">
        <v>16</v>
      </c>
      <c r="J38" s="1" t="s">
        <v>15</v>
      </c>
      <c r="K38" s="1" t="s">
        <v>18</v>
      </c>
      <c r="L38" s="1" t="s">
        <v>17</v>
      </c>
      <c r="M38" s="1" t="s">
        <v>15</v>
      </c>
    </row>
    <row r="39" spans="1:13" x14ac:dyDescent="0.35">
      <c r="A39" s="2">
        <v>3122225002039</v>
      </c>
      <c r="B39" s="1" t="s">
        <v>57</v>
      </c>
      <c r="C39" s="1" t="s">
        <v>16</v>
      </c>
      <c r="D39" s="3"/>
      <c r="E39" s="1" t="s">
        <v>15</v>
      </c>
      <c r="F39" s="1" t="s">
        <v>18</v>
      </c>
      <c r="G39" s="3"/>
      <c r="H39" s="1" t="s">
        <v>15</v>
      </c>
      <c r="I39" s="3"/>
      <c r="J39" s="1" t="s">
        <v>16</v>
      </c>
      <c r="K39" s="1" t="s">
        <v>18</v>
      </c>
      <c r="L39" s="1" t="s">
        <v>20</v>
      </c>
      <c r="M39" s="1" t="s">
        <v>15</v>
      </c>
    </row>
    <row r="40" spans="1:13" x14ac:dyDescent="0.35">
      <c r="A40" s="2">
        <v>3122225002040</v>
      </c>
      <c r="B40" s="1" t="s">
        <v>58</v>
      </c>
      <c r="C40" s="1" t="s">
        <v>15</v>
      </c>
      <c r="D40" s="3"/>
      <c r="E40" s="1" t="s">
        <v>15</v>
      </c>
      <c r="F40" s="1" t="s">
        <v>18</v>
      </c>
      <c r="G40" s="3"/>
      <c r="H40" s="1" t="s">
        <v>15</v>
      </c>
      <c r="I40" s="3"/>
      <c r="J40" s="1" t="s">
        <v>17</v>
      </c>
      <c r="K40" s="1" t="s">
        <v>18</v>
      </c>
      <c r="L40" s="1" t="s">
        <v>18</v>
      </c>
      <c r="M40" s="1" t="s">
        <v>18</v>
      </c>
    </row>
    <row r="41" spans="1:13" x14ac:dyDescent="0.35">
      <c r="A41" s="2">
        <v>3122225002041</v>
      </c>
      <c r="B41" s="1" t="s">
        <v>59</v>
      </c>
      <c r="C41" s="1" t="s">
        <v>15</v>
      </c>
      <c r="D41" s="3"/>
      <c r="E41" s="1" t="s">
        <v>17</v>
      </c>
      <c r="F41" s="1" t="s">
        <v>18</v>
      </c>
      <c r="G41" s="3" t="s">
        <v>17</v>
      </c>
      <c r="H41" s="1"/>
      <c r="I41" s="3"/>
      <c r="J41" s="1" t="s">
        <v>15</v>
      </c>
      <c r="K41" s="1" t="s">
        <v>18</v>
      </c>
      <c r="L41" s="1" t="s">
        <v>15</v>
      </c>
      <c r="M41" s="1" t="s">
        <v>17</v>
      </c>
    </row>
    <row r="42" spans="1:13" x14ac:dyDescent="0.35">
      <c r="A42" s="2">
        <v>3122225002042</v>
      </c>
      <c r="B42" s="1" t="s">
        <v>60</v>
      </c>
      <c r="C42" s="1" t="s">
        <v>15</v>
      </c>
      <c r="D42" s="3"/>
      <c r="E42" s="1" t="s">
        <v>18</v>
      </c>
      <c r="F42" s="1" t="s">
        <v>18</v>
      </c>
      <c r="G42" s="3" t="s">
        <v>17</v>
      </c>
      <c r="H42" s="1"/>
      <c r="I42" s="3"/>
      <c r="J42" s="1" t="s">
        <v>15</v>
      </c>
      <c r="K42" s="1" t="s">
        <v>18</v>
      </c>
      <c r="L42" s="1" t="s">
        <v>20</v>
      </c>
      <c r="M42" s="1" t="s">
        <v>17</v>
      </c>
    </row>
    <row r="43" spans="1:13" x14ac:dyDescent="0.35">
      <c r="A43" s="2">
        <v>3122225002043</v>
      </c>
      <c r="B43" s="1" t="s">
        <v>61</v>
      </c>
      <c r="C43" s="1" t="s">
        <v>15</v>
      </c>
      <c r="D43" s="3"/>
      <c r="E43" s="1" t="s">
        <v>16</v>
      </c>
      <c r="F43" s="1" t="s">
        <v>18</v>
      </c>
      <c r="G43" s="3"/>
      <c r="H43" s="1" t="s">
        <v>15</v>
      </c>
      <c r="I43" s="3"/>
      <c r="J43" s="1" t="s">
        <v>16</v>
      </c>
      <c r="K43" s="1" t="s">
        <v>18</v>
      </c>
      <c r="L43" s="1" t="s">
        <v>15</v>
      </c>
      <c r="M43" s="1" t="s">
        <v>15</v>
      </c>
    </row>
    <row r="44" spans="1:13" x14ac:dyDescent="0.35">
      <c r="A44" s="2">
        <v>3122225002044</v>
      </c>
      <c r="B44" s="1" t="s">
        <v>62</v>
      </c>
      <c r="C44" s="1" t="s">
        <v>38</v>
      </c>
      <c r="D44" s="3"/>
      <c r="E44" s="1" t="s">
        <v>20</v>
      </c>
      <c r="F44" s="1" t="s">
        <v>18</v>
      </c>
      <c r="G44" s="3"/>
      <c r="H44" s="1"/>
      <c r="I44" s="3" t="s">
        <v>16</v>
      </c>
      <c r="J44" s="1" t="s">
        <v>38</v>
      </c>
      <c r="K44" s="1" t="s">
        <v>17</v>
      </c>
      <c r="L44" s="1" t="s">
        <v>38</v>
      </c>
      <c r="M44" s="1" t="s">
        <v>20</v>
      </c>
    </row>
    <row r="45" spans="1:13" x14ac:dyDescent="0.35">
      <c r="A45" s="2">
        <v>3122225002045</v>
      </c>
      <c r="B45" s="1" t="s">
        <v>63</v>
      </c>
      <c r="C45" s="1" t="s">
        <v>38</v>
      </c>
      <c r="D45" s="3"/>
      <c r="E45" s="1" t="s">
        <v>20</v>
      </c>
      <c r="F45" s="1" t="s">
        <v>18</v>
      </c>
      <c r="G45" s="3"/>
      <c r="H45" s="1"/>
      <c r="I45" s="3" t="s">
        <v>16</v>
      </c>
      <c r="J45" s="1" t="s">
        <v>20</v>
      </c>
      <c r="K45" s="1" t="s">
        <v>17</v>
      </c>
      <c r="L45" s="1" t="s">
        <v>64</v>
      </c>
      <c r="M45" s="1" t="s">
        <v>38</v>
      </c>
    </row>
    <row r="46" spans="1:13" x14ac:dyDescent="0.35">
      <c r="A46" s="2">
        <v>3122225002046</v>
      </c>
      <c r="B46" s="1" t="s">
        <v>65</v>
      </c>
      <c r="C46" s="1" t="s">
        <v>16</v>
      </c>
      <c r="D46" s="3"/>
      <c r="E46" s="1" t="s">
        <v>15</v>
      </c>
      <c r="F46" s="1" t="s">
        <v>18</v>
      </c>
      <c r="G46" s="3"/>
      <c r="H46" s="1" t="s">
        <v>15</v>
      </c>
      <c r="I46" s="3"/>
      <c r="J46" s="1" t="s">
        <v>16</v>
      </c>
      <c r="K46" s="1" t="s">
        <v>17</v>
      </c>
      <c r="L46" s="1" t="s">
        <v>15</v>
      </c>
      <c r="M46" s="1" t="s">
        <v>20</v>
      </c>
    </row>
    <row r="47" spans="1:13" x14ac:dyDescent="0.35">
      <c r="A47" s="2">
        <v>3122225002047</v>
      </c>
      <c r="B47" s="1" t="s">
        <v>66</v>
      </c>
      <c r="C47" s="1" t="s">
        <v>16</v>
      </c>
      <c r="D47" s="3"/>
      <c r="E47" s="1" t="s">
        <v>15</v>
      </c>
      <c r="F47" s="1" t="s">
        <v>18</v>
      </c>
      <c r="G47" s="3"/>
      <c r="H47" s="1" t="s">
        <v>15</v>
      </c>
      <c r="I47" s="3"/>
      <c r="J47" s="1" t="s">
        <v>20</v>
      </c>
      <c r="K47" s="1" t="s">
        <v>17</v>
      </c>
      <c r="L47" s="1" t="s">
        <v>15</v>
      </c>
      <c r="M47" s="1" t="s">
        <v>38</v>
      </c>
    </row>
    <row r="48" spans="1:13" x14ac:dyDescent="0.35">
      <c r="A48" s="2">
        <v>3122225002048</v>
      </c>
      <c r="B48" s="1" t="s">
        <v>67</v>
      </c>
      <c r="C48" s="1" t="s">
        <v>15</v>
      </c>
      <c r="D48" s="3"/>
      <c r="E48" s="1" t="s">
        <v>16</v>
      </c>
      <c r="F48" s="1" t="s">
        <v>18</v>
      </c>
      <c r="G48" s="3" t="s">
        <v>15</v>
      </c>
      <c r="H48" s="1"/>
      <c r="I48" s="3"/>
      <c r="J48" s="1" t="s">
        <v>15</v>
      </c>
      <c r="K48" s="1" t="s">
        <v>18</v>
      </c>
      <c r="L48" s="1" t="s">
        <v>15</v>
      </c>
      <c r="M48" s="1" t="s">
        <v>15</v>
      </c>
    </row>
    <row r="49" spans="1:13" x14ac:dyDescent="0.35">
      <c r="A49" s="2">
        <v>3122225002049</v>
      </c>
      <c r="B49" s="1" t="s">
        <v>68</v>
      </c>
      <c r="C49" s="1" t="s">
        <v>16</v>
      </c>
      <c r="D49" s="3"/>
      <c r="E49" s="1" t="s">
        <v>15</v>
      </c>
      <c r="F49" s="1" t="s">
        <v>18</v>
      </c>
      <c r="G49" s="3"/>
      <c r="H49" s="1" t="s">
        <v>15</v>
      </c>
      <c r="I49" s="3"/>
      <c r="J49" s="1" t="s">
        <v>16</v>
      </c>
      <c r="K49" s="1" t="s">
        <v>18</v>
      </c>
      <c r="L49" s="1" t="s">
        <v>16</v>
      </c>
      <c r="M49" s="1" t="s">
        <v>15</v>
      </c>
    </row>
    <row r="50" spans="1:13" x14ac:dyDescent="0.35">
      <c r="A50" s="2">
        <v>3122225002050</v>
      </c>
      <c r="B50" s="1" t="s">
        <v>69</v>
      </c>
      <c r="C50" s="1" t="s">
        <v>15</v>
      </c>
      <c r="D50" s="3"/>
      <c r="E50" s="1" t="s">
        <v>17</v>
      </c>
      <c r="F50" s="1" t="s">
        <v>18</v>
      </c>
      <c r="G50" s="3"/>
      <c r="H50" s="1"/>
      <c r="I50" s="3" t="s">
        <v>16</v>
      </c>
      <c r="J50" s="1" t="s">
        <v>16</v>
      </c>
      <c r="K50" s="1" t="s">
        <v>18</v>
      </c>
      <c r="L50" s="1" t="s">
        <v>15</v>
      </c>
      <c r="M50" s="1" t="s">
        <v>15</v>
      </c>
    </row>
    <row r="51" spans="1:13" x14ac:dyDescent="0.35">
      <c r="A51" s="2">
        <v>3122225002051</v>
      </c>
      <c r="B51" s="1" t="s">
        <v>70</v>
      </c>
      <c r="C51" s="1" t="s">
        <v>15</v>
      </c>
      <c r="D51" s="3"/>
      <c r="E51" s="1" t="s">
        <v>15</v>
      </c>
      <c r="F51" s="1" t="s">
        <v>18</v>
      </c>
      <c r="G51" s="3"/>
      <c r="H51" s="1"/>
      <c r="I51" s="3" t="s">
        <v>16</v>
      </c>
      <c r="J51" s="1" t="s">
        <v>16</v>
      </c>
      <c r="K51" s="1" t="s">
        <v>18</v>
      </c>
      <c r="L51" s="1" t="s">
        <v>15</v>
      </c>
      <c r="M51" s="1" t="s">
        <v>15</v>
      </c>
    </row>
    <row r="52" spans="1:13" x14ac:dyDescent="0.35">
      <c r="A52" s="2">
        <v>3122225002052</v>
      </c>
      <c r="B52" s="1" t="s">
        <v>71</v>
      </c>
      <c r="C52" s="1" t="s">
        <v>15</v>
      </c>
      <c r="D52" s="3"/>
      <c r="E52" s="1" t="s">
        <v>15</v>
      </c>
      <c r="F52" s="1" t="s">
        <v>18</v>
      </c>
      <c r="G52" s="3"/>
      <c r="H52" s="1" t="s">
        <v>15</v>
      </c>
      <c r="I52" s="3"/>
      <c r="J52" s="1" t="s">
        <v>15</v>
      </c>
      <c r="K52" s="1" t="s">
        <v>18</v>
      </c>
      <c r="L52" s="1" t="s">
        <v>15</v>
      </c>
      <c r="M52" s="1" t="s">
        <v>15</v>
      </c>
    </row>
    <row r="53" spans="1:13" x14ac:dyDescent="0.35">
      <c r="A53" s="2">
        <v>3122225002053</v>
      </c>
      <c r="B53" s="1" t="s">
        <v>72</v>
      </c>
      <c r="C53" s="1" t="s">
        <v>15</v>
      </c>
      <c r="D53" s="3"/>
      <c r="E53" s="1" t="s">
        <v>15</v>
      </c>
      <c r="F53" s="1" t="s">
        <v>18</v>
      </c>
      <c r="G53" s="3" t="s">
        <v>15</v>
      </c>
      <c r="H53" s="1"/>
      <c r="I53" s="3"/>
      <c r="J53" s="1" t="s">
        <v>17</v>
      </c>
      <c r="K53" s="1" t="s">
        <v>18</v>
      </c>
      <c r="L53" s="1" t="s">
        <v>15</v>
      </c>
      <c r="M53" s="1" t="s">
        <v>15</v>
      </c>
    </row>
    <row r="54" spans="1:13" x14ac:dyDescent="0.35">
      <c r="A54" s="2">
        <v>3122225002054</v>
      </c>
      <c r="B54" s="1" t="s">
        <v>73</v>
      </c>
      <c r="C54" s="1" t="s">
        <v>15</v>
      </c>
      <c r="D54" s="3"/>
      <c r="E54" s="1" t="s">
        <v>15</v>
      </c>
      <c r="F54" s="1" t="s">
        <v>18</v>
      </c>
      <c r="G54" s="3"/>
      <c r="H54" s="1"/>
      <c r="I54" s="3" t="s">
        <v>15</v>
      </c>
      <c r="J54" s="1" t="s">
        <v>15</v>
      </c>
      <c r="K54" s="1" t="s">
        <v>18</v>
      </c>
      <c r="L54" s="1" t="s">
        <v>15</v>
      </c>
      <c r="M54" s="1" t="s">
        <v>15</v>
      </c>
    </row>
    <row r="55" spans="1:13" x14ac:dyDescent="0.35">
      <c r="A55" s="2">
        <v>3122225002055</v>
      </c>
      <c r="B55" s="1" t="s">
        <v>74</v>
      </c>
      <c r="C55" s="1" t="s">
        <v>16</v>
      </c>
      <c r="D55" s="3"/>
      <c r="E55" s="1" t="s">
        <v>16</v>
      </c>
      <c r="F55" s="1" t="s">
        <v>18</v>
      </c>
      <c r="G55" s="3"/>
      <c r="H55" s="1"/>
      <c r="I55" s="3" t="s">
        <v>16</v>
      </c>
      <c r="J55" s="1" t="s">
        <v>15</v>
      </c>
      <c r="K55" s="1" t="s">
        <v>18</v>
      </c>
      <c r="L55" s="1" t="s">
        <v>16</v>
      </c>
      <c r="M55" s="1" t="s">
        <v>15</v>
      </c>
    </row>
    <row r="56" spans="1:13" x14ac:dyDescent="0.35">
      <c r="A56" s="2">
        <v>3122225002056</v>
      </c>
      <c r="B56" s="1" t="s">
        <v>75</v>
      </c>
      <c r="C56" s="1" t="s">
        <v>15</v>
      </c>
      <c r="D56" s="3"/>
      <c r="E56" s="1" t="s">
        <v>15</v>
      </c>
      <c r="F56" s="1" t="s">
        <v>18</v>
      </c>
      <c r="G56" s="3"/>
      <c r="H56" s="1" t="s">
        <v>15</v>
      </c>
      <c r="I56" s="3"/>
      <c r="J56" s="1" t="s">
        <v>15</v>
      </c>
      <c r="K56" s="1" t="s">
        <v>18</v>
      </c>
      <c r="L56" s="1" t="s">
        <v>38</v>
      </c>
      <c r="M56" s="1" t="s">
        <v>16</v>
      </c>
    </row>
    <row r="57" spans="1:13" x14ac:dyDescent="0.35">
      <c r="A57" s="2">
        <v>3122225002057</v>
      </c>
      <c r="B57" s="1" t="s">
        <v>76</v>
      </c>
      <c r="C57" s="1" t="s">
        <v>16</v>
      </c>
      <c r="D57" s="3"/>
      <c r="E57" s="1" t="s">
        <v>15</v>
      </c>
      <c r="F57" s="1" t="s">
        <v>18</v>
      </c>
      <c r="G57" s="3"/>
      <c r="H57" s="1" t="s">
        <v>15</v>
      </c>
      <c r="I57" s="3"/>
      <c r="J57" s="1" t="s">
        <v>16</v>
      </c>
      <c r="K57" s="1" t="s">
        <v>18</v>
      </c>
      <c r="L57" s="1" t="s">
        <v>15</v>
      </c>
      <c r="M57" s="1" t="s">
        <v>15</v>
      </c>
    </row>
    <row r="58" spans="1:13" x14ac:dyDescent="0.35">
      <c r="A58" s="2">
        <v>3122225002058</v>
      </c>
      <c r="B58" s="1" t="s">
        <v>77</v>
      </c>
      <c r="C58" s="1" t="s">
        <v>17</v>
      </c>
      <c r="D58" s="3"/>
      <c r="E58" s="1" t="s">
        <v>17</v>
      </c>
      <c r="F58" s="1" t="s">
        <v>18</v>
      </c>
      <c r="G58" s="3"/>
      <c r="H58" s="1"/>
      <c r="I58" s="3" t="s">
        <v>15</v>
      </c>
      <c r="J58" s="1" t="s">
        <v>15</v>
      </c>
      <c r="K58" s="1" t="s">
        <v>18</v>
      </c>
      <c r="L58" s="1" t="s">
        <v>18</v>
      </c>
      <c r="M58" s="1" t="s">
        <v>17</v>
      </c>
    </row>
    <row r="59" spans="1:13" x14ac:dyDescent="0.35">
      <c r="A59" s="2">
        <v>3122225002059</v>
      </c>
      <c r="B59" s="1" t="s">
        <v>78</v>
      </c>
      <c r="C59" s="1" t="s">
        <v>15</v>
      </c>
      <c r="D59" s="3"/>
      <c r="E59" s="1" t="s">
        <v>15</v>
      </c>
      <c r="F59" s="1" t="s">
        <v>18</v>
      </c>
      <c r="G59" s="3"/>
      <c r="H59" s="1" t="s">
        <v>17</v>
      </c>
      <c r="I59" s="3"/>
      <c r="J59" s="1" t="s">
        <v>15</v>
      </c>
      <c r="K59" s="1" t="s">
        <v>18</v>
      </c>
      <c r="L59" s="1" t="s">
        <v>15</v>
      </c>
      <c r="M59" s="1" t="s">
        <v>15</v>
      </c>
    </row>
    <row r="60" spans="1:13" x14ac:dyDescent="0.35">
      <c r="A60" s="2">
        <v>3122225002060</v>
      </c>
      <c r="B60" s="1" t="s">
        <v>79</v>
      </c>
      <c r="C60" s="1" t="s">
        <v>15</v>
      </c>
      <c r="D60" s="3"/>
      <c r="E60" s="1" t="s">
        <v>16</v>
      </c>
      <c r="F60" s="1" t="s">
        <v>18</v>
      </c>
      <c r="G60" s="3"/>
      <c r="H60" s="1" t="s">
        <v>15</v>
      </c>
      <c r="I60" s="3"/>
      <c r="J60" s="1" t="s">
        <v>15</v>
      </c>
      <c r="K60" s="1" t="s">
        <v>18</v>
      </c>
      <c r="L60" s="1" t="s">
        <v>15</v>
      </c>
      <c r="M60" s="1" t="s">
        <v>16</v>
      </c>
    </row>
    <row r="61" spans="1:13" x14ac:dyDescent="0.35">
      <c r="A61" s="2">
        <v>3122225002061</v>
      </c>
      <c r="B61" s="1" t="s">
        <v>80</v>
      </c>
      <c r="C61" s="1" t="s">
        <v>20</v>
      </c>
      <c r="D61" s="3"/>
      <c r="E61" s="1" t="s">
        <v>16</v>
      </c>
      <c r="F61" s="1" t="s">
        <v>18</v>
      </c>
      <c r="G61" s="3"/>
      <c r="H61" s="1"/>
      <c r="I61" s="3" t="s">
        <v>16</v>
      </c>
      <c r="J61" s="1" t="s">
        <v>20</v>
      </c>
      <c r="K61" s="1" t="s">
        <v>18</v>
      </c>
      <c r="L61" s="1" t="s">
        <v>16</v>
      </c>
      <c r="M61" s="1" t="s">
        <v>16</v>
      </c>
    </row>
    <row r="62" spans="1:13" x14ac:dyDescent="0.35">
      <c r="A62" s="2">
        <v>3122225002062</v>
      </c>
      <c r="B62" s="1" t="s">
        <v>81</v>
      </c>
      <c r="C62" s="1" t="s">
        <v>16</v>
      </c>
      <c r="D62" s="3"/>
      <c r="E62" s="1" t="s">
        <v>15</v>
      </c>
      <c r="F62" s="1" t="s">
        <v>17</v>
      </c>
      <c r="G62" s="3" t="s">
        <v>17</v>
      </c>
      <c r="H62" s="1"/>
      <c r="I62" s="3"/>
      <c r="J62" s="1" t="s">
        <v>64</v>
      </c>
      <c r="K62" s="1" t="s">
        <v>18</v>
      </c>
      <c r="L62" s="1" t="s">
        <v>20</v>
      </c>
      <c r="M62" s="1" t="s">
        <v>20</v>
      </c>
    </row>
    <row r="63" spans="1:13" x14ac:dyDescent="0.35">
      <c r="A63" s="2">
        <v>3122225002063</v>
      </c>
      <c r="B63" s="1" t="s">
        <v>82</v>
      </c>
      <c r="C63" s="1" t="s">
        <v>20</v>
      </c>
      <c r="D63" s="3"/>
      <c r="E63" s="1" t="s">
        <v>64</v>
      </c>
      <c r="F63" s="1" t="s">
        <v>17</v>
      </c>
      <c r="G63" s="3"/>
      <c r="H63" s="1"/>
      <c r="I63" s="3" t="s">
        <v>64</v>
      </c>
      <c r="J63" s="1" t="s">
        <v>20</v>
      </c>
      <c r="K63" s="1" t="s">
        <v>18</v>
      </c>
      <c r="L63" s="1" t="s">
        <v>64</v>
      </c>
      <c r="M63" s="1" t="s">
        <v>64</v>
      </c>
    </row>
    <row r="64" spans="1:13" x14ac:dyDescent="0.35">
      <c r="A64" s="2">
        <v>3122225002064</v>
      </c>
      <c r="B64" s="1" t="s">
        <v>83</v>
      </c>
      <c r="C64" s="1" t="s">
        <v>16</v>
      </c>
      <c r="D64" s="3"/>
      <c r="E64" s="1" t="s">
        <v>15</v>
      </c>
      <c r="F64" s="1" t="s">
        <v>18</v>
      </c>
      <c r="G64" s="3" t="s">
        <v>15</v>
      </c>
      <c r="H64" s="1"/>
      <c r="I64" s="3"/>
      <c r="J64" s="1" t="s">
        <v>15</v>
      </c>
      <c r="K64" s="1" t="s">
        <v>18</v>
      </c>
      <c r="L64" s="1" t="s">
        <v>20</v>
      </c>
      <c r="M64" s="1" t="s">
        <v>16</v>
      </c>
    </row>
    <row r="65" spans="1:13" x14ac:dyDescent="0.35">
      <c r="A65" s="2">
        <v>3122225002065</v>
      </c>
      <c r="B65" s="1" t="s">
        <v>84</v>
      </c>
      <c r="C65" s="1" t="s">
        <v>20</v>
      </c>
      <c r="D65" s="3"/>
      <c r="E65" s="1" t="s">
        <v>20</v>
      </c>
      <c r="F65" s="1" t="s">
        <v>16</v>
      </c>
      <c r="G65" s="3"/>
      <c r="H65" s="1"/>
      <c r="I65" s="3" t="s">
        <v>16</v>
      </c>
      <c r="J65" s="1" t="s">
        <v>16</v>
      </c>
      <c r="K65" s="1" t="s">
        <v>18</v>
      </c>
      <c r="L65" s="1" t="s">
        <v>38</v>
      </c>
      <c r="M65" s="1" t="s">
        <v>20</v>
      </c>
    </row>
    <row r="66" spans="1:13" x14ac:dyDescent="0.35">
      <c r="A66" s="2">
        <v>3122225002066</v>
      </c>
      <c r="B66" s="1" t="s">
        <v>85</v>
      </c>
      <c r="C66" s="1" t="s">
        <v>15</v>
      </c>
      <c r="D66" s="3"/>
      <c r="E66" s="1" t="s">
        <v>18</v>
      </c>
      <c r="F66" s="1" t="s">
        <v>18</v>
      </c>
      <c r="G66" s="3" t="s">
        <v>15</v>
      </c>
      <c r="H66" s="1"/>
      <c r="I66" s="3"/>
      <c r="J66" s="1" t="s">
        <v>15</v>
      </c>
      <c r="K66" s="1" t="s">
        <v>18</v>
      </c>
      <c r="L66" s="1" t="s">
        <v>15</v>
      </c>
      <c r="M66" s="1" t="s">
        <v>15</v>
      </c>
    </row>
    <row r="67" spans="1:13" x14ac:dyDescent="0.35">
      <c r="A67" s="2">
        <v>3122225002067</v>
      </c>
      <c r="B67" s="1" t="s">
        <v>86</v>
      </c>
      <c r="C67" s="1" t="s">
        <v>15</v>
      </c>
      <c r="D67" s="3"/>
      <c r="E67" s="1" t="s">
        <v>15</v>
      </c>
      <c r="F67" s="1" t="s">
        <v>17</v>
      </c>
      <c r="G67" s="3"/>
      <c r="H67" s="1" t="s">
        <v>16</v>
      </c>
      <c r="I67" s="3"/>
      <c r="J67" s="1" t="s">
        <v>15</v>
      </c>
      <c r="K67" s="1" t="s">
        <v>18</v>
      </c>
      <c r="L67" s="1" t="s">
        <v>18</v>
      </c>
      <c r="M67" s="1" t="s">
        <v>17</v>
      </c>
    </row>
    <row r="68" spans="1:13" x14ac:dyDescent="0.35">
      <c r="A68" s="2">
        <v>3122225002068</v>
      </c>
      <c r="B68" s="1" t="s">
        <v>87</v>
      </c>
      <c r="C68" s="1" t="s">
        <v>15</v>
      </c>
      <c r="D68" s="3"/>
      <c r="E68" s="1" t="s">
        <v>18</v>
      </c>
      <c r="F68" s="1" t="s">
        <v>18</v>
      </c>
      <c r="G68" s="3"/>
      <c r="H68" s="1" t="s">
        <v>15</v>
      </c>
      <c r="I68" s="3"/>
      <c r="J68" s="1" t="s">
        <v>15</v>
      </c>
      <c r="K68" s="1" t="s">
        <v>18</v>
      </c>
      <c r="L68" s="1" t="s">
        <v>17</v>
      </c>
      <c r="M68" s="1" t="s">
        <v>17</v>
      </c>
    </row>
    <row r="69" spans="1:13" x14ac:dyDescent="0.35">
      <c r="A69" s="2">
        <v>3122225002069</v>
      </c>
      <c r="B69" s="1" t="s">
        <v>88</v>
      </c>
      <c r="C69" s="1" t="s">
        <v>15</v>
      </c>
      <c r="D69" s="3"/>
      <c r="E69" s="1" t="s">
        <v>15</v>
      </c>
      <c r="F69" s="1" t="s">
        <v>17</v>
      </c>
      <c r="G69" s="3"/>
      <c r="H69" s="1" t="s">
        <v>15</v>
      </c>
      <c r="I69" s="3"/>
      <c r="J69" s="1" t="s">
        <v>16</v>
      </c>
      <c r="K69" s="1" t="s">
        <v>18</v>
      </c>
      <c r="L69" s="1" t="s">
        <v>15</v>
      </c>
      <c r="M69" s="1" t="s">
        <v>15</v>
      </c>
    </row>
    <row r="70" spans="1:13" x14ac:dyDescent="0.35">
      <c r="A70" s="2">
        <v>3122225002070</v>
      </c>
      <c r="B70" s="1" t="s">
        <v>89</v>
      </c>
      <c r="C70" s="1" t="s">
        <v>15</v>
      </c>
      <c r="D70" s="3"/>
      <c r="E70" s="1" t="s">
        <v>15</v>
      </c>
      <c r="F70" s="1" t="s">
        <v>17</v>
      </c>
      <c r="G70" s="3" t="s">
        <v>15</v>
      </c>
      <c r="H70" s="1"/>
      <c r="I70" s="3"/>
      <c r="J70" s="1" t="s">
        <v>16</v>
      </c>
      <c r="K70" s="1" t="s">
        <v>18</v>
      </c>
      <c r="L70" s="1" t="s">
        <v>15</v>
      </c>
      <c r="M70" s="1" t="s">
        <v>17</v>
      </c>
    </row>
    <row r="71" spans="1:13" x14ac:dyDescent="0.35">
      <c r="A71" s="2">
        <v>3122225002071</v>
      </c>
      <c r="B71" s="1" t="s">
        <v>90</v>
      </c>
      <c r="C71" s="1" t="s">
        <v>15</v>
      </c>
      <c r="D71" s="3"/>
      <c r="E71" s="1" t="s">
        <v>17</v>
      </c>
      <c r="F71" s="1" t="s">
        <v>17</v>
      </c>
      <c r="G71" s="3" t="s">
        <v>15</v>
      </c>
      <c r="H71" s="1"/>
      <c r="I71" s="3"/>
      <c r="J71" s="1" t="s">
        <v>17</v>
      </c>
      <c r="K71" s="1" t="s">
        <v>18</v>
      </c>
      <c r="L71" s="1" t="s">
        <v>15</v>
      </c>
      <c r="M71" s="1" t="s">
        <v>15</v>
      </c>
    </row>
    <row r="72" spans="1:13" x14ac:dyDescent="0.35">
      <c r="A72" s="2">
        <v>3122225002072</v>
      </c>
      <c r="B72" s="1" t="s">
        <v>91</v>
      </c>
      <c r="C72" s="1" t="s">
        <v>15</v>
      </c>
      <c r="D72" s="3"/>
      <c r="E72" s="1" t="s">
        <v>16</v>
      </c>
      <c r="F72" s="1" t="s">
        <v>17</v>
      </c>
      <c r="G72" s="3" t="s">
        <v>15</v>
      </c>
      <c r="H72" s="1"/>
      <c r="I72" s="3"/>
      <c r="J72" s="1" t="s">
        <v>15</v>
      </c>
      <c r="K72" s="1" t="s">
        <v>18</v>
      </c>
      <c r="L72" s="1" t="s">
        <v>16</v>
      </c>
      <c r="M72" s="1" t="s">
        <v>16</v>
      </c>
    </row>
    <row r="73" spans="1:13" x14ac:dyDescent="0.35">
      <c r="A73" s="2">
        <v>3122225002073</v>
      </c>
      <c r="B73" s="1" t="s">
        <v>92</v>
      </c>
      <c r="C73" s="1" t="s">
        <v>15</v>
      </c>
      <c r="D73" s="3"/>
      <c r="E73" s="1" t="s">
        <v>15</v>
      </c>
      <c r="F73" s="1" t="s">
        <v>17</v>
      </c>
      <c r="G73" s="3"/>
      <c r="H73" s="1"/>
      <c r="I73" s="3" t="s">
        <v>15</v>
      </c>
      <c r="J73" s="1" t="s">
        <v>15</v>
      </c>
      <c r="K73" s="1" t="s">
        <v>18</v>
      </c>
      <c r="L73" s="1" t="s">
        <v>17</v>
      </c>
      <c r="M73" s="1" t="s">
        <v>15</v>
      </c>
    </row>
    <row r="74" spans="1:13" x14ac:dyDescent="0.35">
      <c r="A74" s="2">
        <v>3122225002074</v>
      </c>
      <c r="B74" s="1" t="s">
        <v>93</v>
      </c>
      <c r="C74" s="1" t="s">
        <v>38</v>
      </c>
      <c r="D74" s="3"/>
      <c r="E74" s="1" t="s">
        <v>20</v>
      </c>
      <c r="F74" s="1" t="s">
        <v>17</v>
      </c>
      <c r="G74" s="3"/>
      <c r="H74" s="1" t="s">
        <v>15</v>
      </c>
      <c r="I74" s="3"/>
      <c r="J74" s="1" t="s">
        <v>38</v>
      </c>
      <c r="K74" s="1" t="s">
        <v>17</v>
      </c>
      <c r="L74" s="1" t="s">
        <v>38</v>
      </c>
      <c r="M74" s="1" t="s">
        <v>38</v>
      </c>
    </row>
    <row r="75" spans="1:13" x14ac:dyDescent="0.35">
      <c r="A75" s="2">
        <v>3122225002075</v>
      </c>
      <c r="B75" s="1" t="s">
        <v>94</v>
      </c>
      <c r="C75" s="1" t="s">
        <v>15</v>
      </c>
      <c r="D75" s="3"/>
      <c r="E75" s="1" t="s">
        <v>16</v>
      </c>
      <c r="F75" s="1" t="s">
        <v>17</v>
      </c>
      <c r="G75" s="3"/>
      <c r="H75" s="1"/>
      <c r="I75" s="3" t="s">
        <v>16</v>
      </c>
      <c r="J75" s="1" t="s">
        <v>15</v>
      </c>
      <c r="K75" s="1" t="s">
        <v>18</v>
      </c>
      <c r="L75" s="1" t="s">
        <v>15</v>
      </c>
      <c r="M75" s="1" t="s">
        <v>16</v>
      </c>
    </row>
    <row r="76" spans="1:13" x14ac:dyDescent="0.35">
      <c r="A76" s="2">
        <v>3122225002076</v>
      </c>
      <c r="B76" s="1" t="s">
        <v>95</v>
      </c>
      <c r="C76" s="1" t="s">
        <v>16</v>
      </c>
      <c r="D76" s="3"/>
      <c r="E76" s="1" t="s">
        <v>15</v>
      </c>
      <c r="F76" s="1" t="s">
        <v>17</v>
      </c>
      <c r="G76" s="3"/>
      <c r="H76" s="1" t="s">
        <v>15</v>
      </c>
      <c r="I76" s="3"/>
      <c r="J76" s="1" t="s">
        <v>15</v>
      </c>
      <c r="K76" s="1" t="s">
        <v>18</v>
      </c>
      <c r="L76" s="1" t="s">
        <v>16</v>
      </c>
      <c r="M76" s="1" t="s">
        <v>20</v>
      </c>
    </row>
    <row r="77" spans="1:13" x14ac:dyDescent="0.35">
      <c r="A77" s="2">
        <v>3122225002077</v>
      </c>
      <c r="B77" s="1" t="s">
        <v>96</v>
      </c>
      <c r="C77" s="1" t="s">
        <v>15</v>
      </c>
      <c r="D77" s="3"/>
      <c r="E77" s="1" t="s">
        <v>16</v>
      </c>
      <c r="F77" s="1" t="s">
        <v>17</v>
      </c>
      <c r="G77" s="3"/>
      <c r="H77" s="1" t="s">
        <v>15</v>
      </c>
      <c r="I77" s="3"/>
      <c r="J77" s="1" t="s">
        <v>15</v>
      </c>
      <c r="K77" s="1" t="s">
        <v>18</v>
      </c>
      <c r="L77" s="1" t="s">
        <v>15</v>
      </c>
      <c r="M77" s="1" t="s">
        <v>16</v>
      </c>
    </row>
    <row r="78" spans="1:13" x14ac:dyDescent="0.35">
      <c r="A78" s="2">
        <v>3122225002078</v>
      </c>
      <c r="B78" s="1" t="s">
        <v>97</v>
      </c>
      <c r="C78" s="1" t="s">
        <v>17</v>
      </c>
      <c r="D78" s="3"/>
      <c r="E78" s="1" t="s">
        <v>17</v>
      </c>
      <c r="F78" s="1" t="s">
        <v>17</v>
      </c>
      <c r="G78" s="3"/>
      <c r="H78" s="1" t="s">
        <v>15</v>
      </c>
      <c r="I78" s="3"/>
      <c r="J78" s="1" t="s">
        <v>18</v>
      </c>
      <c r="K78" s="1" t="s">
        <v>18</v>
      </c>
      <c r="L78" s="1" t="s">
        <v>18</v>
      </c>
      <c r="M78" s="1" t="s">
        <v>17</v>
      </c>
    </row>
    <row r="79" spans="1:13" x14ac:dyDescent="0.35">
      <c r="A79" s="2">
        <v>3122225002079</v>
      </c>
      <c r="B79" s="1" t="s">
        <v>98</v>
      </c>
      <c r="C79" s="1" t="s">
        <v>15</v>
      </c>
      <c r="D79" s="3"/>
      <c r="E79" s="1" t="s">
        <v>15</v>
      </c>
      <c r="F79" s="1" t="s">
        <v>17</v>
      </c>
      <c r="G79" s="3"/>
      <c r="H79" s="1" t="s">
        <v>15</v>
      </c>
      <c r="I79" s="3"/>
      <c r="J79" s="1" t="s">
        <v>16</v>
      </c>
      <c r="K79" s="1" t="s">
        <v>18</v>
      </c>
      <c r="L79" s="1" t="s">
        <v>15</v>
      </c>
      <c r="M79" s="1" t="s">
        <v>15</v>
      </c>
    </row>
    <row r="80" spans="1:13" x14ac:dyDescent="0.35">
      <c r="A80" s="2">
        <v>3122225002080</v>
      </c>
      <c r="B80" s="1" t="s">
        <v>99</v>
      </c>
      <c r="C80" s="1" t="s">
        <v>16</v>
      </c>
      <c r="D80" s="3"/>
      <c r="E80" s="1" t="s">
        <v>20</v>
      </c>
      <c r="F80" s="1" t="s">
        <v>15</v>
      </c>
      <c r="G80" s="3" t="s">
        <v>15</v>
      </c>
      <c r="H80" s="1"/>
      <c r="I80" s="3"/>
      <c r="J80" s="1" t="s">
        <v>15</v>
      </c>
      <c r="K80" s="1" t="s">
        <v>18</v>
      </c>
      <c r="L80" s="1" t="s">
        <v>15</v>
      </c>
      <c r="M80" s="1" t="s">
        <v>20</v>
      </c>
    </row>
    <row r="81" spans="1:13" x14ac:dyDescent="0.35">
      <c r="A81" s="2">
        <v>3122225002081</v>
      </c>
      <c r="B81" s="1" t="s">
        <v>100</v>
      </c>
      <c r="C81" s="1" t="s">
        <v>16</v>
      </c>
      <c r="D81" s="3"/>
      <c r="E81" s="1" t="s">
        <v>15</v>
      </c>
      <c r="F81" s="1" t="s">
        <v>15</v>
      </c>
      <c r="G81" s="3" t="s">
        <v>17</v>
      </c>
      <c r="H81" s="1"/>
      <c r="I81" s="3"/>
      <c r="J81" s="1" t="s">
        <v>15</v>
      </c>
      <c r="K81" s="1" t="s">
        <v>18</v>
      </c>
      <c r="L81" s="1" t="s">
        <v>38</v>
      </c>
      <c r="M81" s="1" t="s">
        <v>16</v>
      </c>
    </row>
    <row r="82" spans="1:13" x14ac:dyDescent="0.35">
      <c r="A82" s="2">
        <v>3122225002082</v>
      </c>
      <c r="B82" s="1" t="s">
        <v>101</v>
      </c>
      <c r="C82" s="1" t="s">
        <v>15</v>
      </c>
      <c r="D82" s="3"/>
      <c r="E82" s="1" t="s">
        <v>15</v>
      </c>
      <c r="F82" s="1" t="s">
        <v>17</v>
      </c>
      <c r="G82" s="3" t="s">
        <v>15</v>
      </c>
      <c r="H82" s="1"/>
      <c r="I82" s="3"/>
      <c r="J82" s="1" t="s">
        <v>18</v>
      </c>
      <c r="K82" s="1" t="s">
        <v>18</v>
      </c>
      <c r="L82" s="1" t="s">
        <v>15</v>
      </c>
      <c r="M82" s="1" t="s">
        <v>15</v>
      </c>
    </row>
    <row r="83" spans="1:13" x14ac:dyDescent="0.35">
      <c r="A83" s="2">
        <v>3122225002083</v>
      </c>
      <c r="B83" s="1" t="s">
        <v>102</v>
      </c>
      <c r="C83" s="1" t="s">
        <v>16</v>
      </c>
      <c r="D83" s="3"/>
      <c r="E83" s="1" t="s">
        <v>15</v>
      </c>
      <c r="F83" s="1" t="s">
        <v>15</v>
      </c>
      <c r="G83" s="3"/>
      <c r="H83" s="1" t="s">
        <v>15</v>
      </c>
      <c r="I83" s="3"/>
      <c r="J83" s="1" t="s">
        <v>20</v>
      </c>
      <c r="K83" s="1" t="s">
        <v>18</v>
      </c>
      <c r="L83" s="1" t="s">
        <v>38</v>
      </c>
      <c r="M83" s="1" t="s">
        <v>20</v>
      </c>
    </row>
    <row r="84" spans="1:13" x14ac:dyDescent="0.35">
      <c r="A84" s="2">
        <v>3122225002084</v>
      </c>
      <c r="B84" s="1" t="s">
        <v>103</v>
      </c>
      <c r="C84" s="1" t="s">
        <v>16</v>
      </c>
      <c r="D84" s="3"/>
      <c r="E84" s="1" t="s">
        <v>17</v>
      </c>
      <c r="F84" s="1" t="s">
        <v>17</v>
      </c>
      <c r="G84" s="3" t="s">
        <v>17</v>
      </c>
      <c r="H84" s="1"/>
      <c r="I84" s="3"/>
      <c r="J84" s="1" t="s">
        <v>15</v>
      </c>
      <c r="K84" s="1" t="s">
        <v>18</v>
      </c>
      <c r="L84" s="1" t="s">
        <v>15</v>
      </c>
      <c r="M84" s="1" t="s">
        <v>16</v>
      </c>
    </row>
    <row r="85" spans="1:13" x14ac:dyDescent="0.35">
      <c r="A85" s="2">
        <v>3122225002085</v>
      </c>
      <c r="B85" s="1" t="s">
        <v>104</v>
      </c>
      <c r="C85" s="1" t="s">
        <v>15</v>
      </c>
      <c r="D85" s="3"/>
      <c r="E85" s="1" t="s">
        <v>17</v>
      </c>
      <c r="F85" s="1" t="s">
        <v>17</v>
      </c>
      <c r="G85" s="3" t="s">
        <v>16</v>
      </c>
      <c r="H85" s="1"/>
      <c r="I85" s="3"/>
      <c r="J85" s="1" t="s">
        <v>15</v>
      </c>
      <c r="K85" s="1" t="s">
        <v>18</v>
      </c>
      <c r="L85" s="1" t="s">
        <v>15</v>
      </c>
      <c r="M85" s="1" t="s">
        <v>15</v>
      </c>
    </row>
    <row r="86" spans="1:13" x14ac:dyDescent="0.35">
      <c r="A86" s="2">
        <v>3122225002086</v>
      </c>
      <c r="B86" s="1" t="s">
        <v>105</v>
      </c>
      <c r="C86" s="1" t="s">
        <v>15</v>
      </c>
      <c r="D86" s="3"/>
      <c r="E86" s="1" t="s">
        <v>17</v>
      </c>
      <c r="F86" s="1" t="s">
        <v>17</v>
      </c>
      <c r="G86" s="3"/>
      <c r="H86" s="1" t="s">
        <v>18</v>
      </c>
      <c r="I86" s="3"/>
      <c r="J86" s="1" t="s">
        <v>15</v>
      </c>
      <c r="K86" s="1" t="s">
        <v>18</v>
      </c>
      <c r="L86" s="1" t="s">
        <v>15</v>
      </c>
      <c r="M86" s="1" t="s">
        <v>18</v>
      </c>
    </row>
    <row r="87" spans="1:13" x14ac:dyDescent="0.35">
      <c r="A87" s="2">
        <v>3122225002087</v>
      </c>
      <c r="B87" s="1" t="s">
        <v>106</v>
      </c>
      <c r="C87" s="1" t="s">
        <v>15</v>
      </c>
      <c r="D87" s="3"/>
      <c r="E87" s="1" t="s">
        <v>15</v>
      </c>
      <c r="F87" s="1" t="s">
        <v>17</v>
      </c>
      <c r="G87" s="3"/>
      <c r="H87" s="1"/>
      <c r="I87" s="3" t="s">
        <v>15</v>
      </c>
      <c r="J87" s="1" t="s">
        <v>15</v>
      </c>
      <c r="K87" s="1" t="s">
        <v>18</v>
      </c>
      <c r="L87" s="1" t="s">
        <v>15</v>
      </c>
      <c r="M87" s="1" t="s">
        <v>17</v>
      </c>
    </row>
    <row r="88" spans="1:13" x14ac:dyDescent="0.35">
      <c r="A88" s="2">
        <v>3122225002088</v>
      </c>
      <c r="B88" s="1" t="s">
        <v>107</v>
      </c>
      <c r="C88" s="1" t="s">
        <v>16</v>
      </c>
      <c r="D88" s="3"/>
      <c r="E88" s="1" t="s">
        <v>15</v>
      </c>
      <c r="F88" s="1" t="s">
        <v>17</v>
      </c>
      <c r="G88" s="3"/>
      <c r="H88" s="1" t="s">
        <v>17</v>
      </c>
      <c r="I88" s="3"/>
      <c r="J88" s="1" t="s">
        <v>17</v>
      </c>
      <c r="K88" s="1" t="s">
        <v>18</v>
      </c>
      <c r="L88" s="1" t="s">
        <v>20</v>
      </c>
      <c r="M88" s="1" t="s">
        <v>20</v>
      </c>
    </row>
    <row r="89" spans="1:13" x14ac:dyDescent="0.35">
      <c r="A89" s="2">
        <v>3122225002089</v>
      </c>
      <c r="B89" s="1" t="s">
        <v>108</v>
      </c>
      <c r="C89" s="1" t="s">
        <v>15</v>
      </c>
      <c r="D89" s="3"/>
      <c r="E89" s="1" t="s">
        <v>17</v>
      </c>
      <c r="F89" s="1" t="s">
        <v>17</v>
      </c>
      <c r="G89" s="3" t="s">
        <v>15</v>
      </c>
      <c r="H89" s="1"/>
      <c r="I89" s="3"/>
      <c r="J89" s="1" t="s">
        <v>17</v>
      </c>
      <c r="K89" s="1" t="s">
        <v>18</v>
      </c>
      <c r="L89" s="1" t="s">
        <v>17</v>
      </c>
      <c r="M89" s="1" t="s">
        <v>17</v>
      </c>
    </row>
    <row r="90" spans="1:13" x14ac:dyDescent="0.35">
      <c r="A90" s="2">
        <v>3122225002090</v>
      </c>
      <c r="B90" s="1" t="s">
        <v>109</v>
      </c>
      <c r="C90" s="1" t="s">
        <v>15</v>
      </c>
      <c r="D90" s="3"/>
      <c r="E90" s="1" t="s">
        <v>15</v>
      </c>
      <c r="F90" s="1" t="s">
        <v>17</v>
      </c>
      <c r="G90" s="3"/>
      <c r="H90" s="1" t="s">
        <v>18</v>
      </c>
      <c r="I90" s="3"/>
      <c r="J90" s="1" t="s">
        <v>16</v>
      </c>
      <c r="K90" s="1" t="s">
        <v>18</v>
      </c>
      <c r="L90" s="1" t="s">
        <v>38</v>
      </c>
      <c r="M90" s="1" t="s">
        <v>15</v>
      </c>
    </row>
    <row r="91" spans="1:13" x14ac:dyDescent="0.35">
      <c r="A91" s="2">
        <v>3122225002091</v>
      </c>
      <c r="B91" s="1" t="s">
        <v>110</v>
      </c>
      <c r="C91" s="1" t="s">
        <v>16</v>
      </c>
      <c r="D91" s="3"/>
      <c r="E91" s="1" t="s">
        <v>15</v>
      </c>
      <c r="F91" s="1" t="s">
        <v>17</v>
      </c>
      <c r="G91" s="3" t="s">
        <v>15</v>
      </c>
      <c r="H91" s="1"/>
      <c r="I91" s="3"/>
      <c r="J91" s="1" t="s">
        <v>16</v>
      </c>
      <c r="K91" s="1" t="s">
        <v>18</v>
      </c>
      <c r="L91" s="1" t="s">
        <v>16</v>
      </c>
      <c r="M91" s="1" t="s">
        <v>15</v>
      </c>
    </row>
    <row r="92" spans="1:13" x14ac:dyDescent="0.35">
      <c r="A92" s="2">
        <v>3122225002092</v>
      </c>
      <c r="B92" s="1" t="s">
        <v>111</v>
      </c>
      <c r="C92" s="1" t="s">
        <v>15</v>
      </c>
      <c r="D92" s="3"/>
      <c r="E92" s="1" t="s">
        <v>15</v>
      </c>
      <c r="F92" s="1" t="s">
        <v>17</v>
      </c>
      <c r="G92" s="3" t="s">
        <v>15</v>
      </c>
      <c r="H92" s="1"/>
      <c r="I92" s="3"/>
      <c r="J92" s="1" t="s">
        <v>15</v>
      </c>
      <c r="K92" s="1" t="s">
        <v>18</v>
      </c>
      <c r="L92" s="1" t="s">
        <v>17</v>
      </c>
      <c r="M92" s="1" t="s">
        <v>15</v>
      </c>
    </row>
    <row r="93" spans="1:13" x14ac:dyDescent="0.35">
      <c r="A93" s="2">
        <v>3122225002093</v>
      </c>
      <c r="B93" s="1" t="s">
        <v>112</v>
      </c>
      <c r="C93" s="1" t="s">
        <v>16</v>
      </c>
      <c r="D93" s="3"/>
      <c r="E93" s="1" t="s">
        <v>15</v>
      </c>
      <c r="F93" s="1" t="s">
        <v>17</v>
      </c>
      <c r="G93" s="3"/>
      <c r="H93" s="1" t="s">
        <v>17</v>
      </c>
      <c r="I93" s="3"/>
      <c r="J93" s="1" t="s">
        <v>17</v>
      </c>
      <c r="K93" s="1" t="s">
        <v>18</v>
      </c>
      <c r="L93" s="1" t="s">
        <v>17</v>
      </c>
      <c r="M93" s="1" t="s">
        <v>15</v>
      </c>
    </row>
    <row r="94" spans="1:13" x14ac:dyDescent="0.35">
      <c r="A94" s="2">
        <v>3122225002094</v>
      </c>
      <c r="B94" s="1" t="s">
        <v>113</v>
      </c>
      <c r="C94" s="1" t="s">
        <v>17</v>
      </c>
      <c r="D94" s="3"/>
      <c r="E94" s="1" t="s">
        <v>15</v>
      </c>
      <c r="F94" s="1" t="s">
        <v>17</v>
      </c>
      <c r="G94" s="3" t="s">
        <v>17</v>
      </c>
      <c r="H94" s="1"/>
      <c r="I94" s="3"/>
      <c r="J94" s="1" t="s">
        <v>17</v>
      </c>
      <c r="K94" s="1" t="s">
        <v>18</v>
      </c>
      <c r="L94" s="1" t="s">
        <v>15</v>
      </c>
      <c r="M94" s="1" t="s">
        <v>17</v>
      </c>
    </row>
    <row r="95" spans="1:13" x14ac:dyDescent="0.35">
      <c r="A95" s="2">
        <v>3122225002095</v>
      </c>
      <c r="B95" s="1" t="s">
        <v>114</v>
      </c>
      <c r="C95" s="1" t="s">
        <v>16</v>
      </c>
      <c r="D95" s="3"/>
      <c r="E95" s="1" t="s">
        <v>20</v>
      </c>
      <c r="F95" s="1" t="s">
        <v>17</v>
      </c>
      <c r="G95" s="3"/>
      <c r="H95" s="1"/>
      <c r="I95" s="3" t="s">
        <v>20</v>
      </c>
      <c r="J95" s="1" t="s">
        <v>16</v>
      </c>
      <c r="K95" s="1" t="s">
        <v>17</v>
      </c>
      <c r="L95" s="1" t="s">
        <v>16</v>
      </c>
      <c r="M95" s="1" t="s">
        <v>16</v>
      </c>
    </row>
    <row r="96" spans="1:13" x14ac:dyDescent="0.35">
      <c r="A96" s="2">
        <v>3122225002096</v>
      </c>
      <c r="B96" s="1" t="s">
        <v>115</v>
      </c>
      <c r="C96" s="1" t="s">
        <v>15</v>
      </c>
      <c r="D96" s="3"/>
      <c r="E96" s="1" t="s">
        <v>16</v>
      </c>
      <c r="F96" s="1" t="s">
        <v>17</v>
      </c>
      <c r="G96" s="3" t="s">
        <v>16</v>
      </c>
      <c r="H96" s="1"/>
      <c r="I96" s="3"/>
      <c r="J96" s="1" t="s">
        <v>38</v>
      </c>
      <c r="K96" s="1" t="s">
        <v>17</v>
      </c>
      <c r="L96" s="1" t="s">
        <v>15</v>
      </c>
      <c r="M96" s="1" t="s">
        <v>16</v>
      </c>
    </row>
    <row r="97" spans="1:13" x14ac:dyDescent="0.35">
      <c r="A97" s="2">
        <v>3122225002097</v>
      </c>
      <c r="B97" s="1" t="s">
        <v>115</v>
      </c>
      <c r="C97" s="1" t="s">
        <v>15</v>
      </c>
      <c r="D97" s="3"/>
      <c r="E97" s="1" t="s">
        <v>17</v>
      </c>
      <c r="F97" s="1" t="s">
        <v>18</v>
      </c>
      <c r="G97" s="3"/>
      <c r="H97" s="1" t="s">
        <v>16</v>
      </c>
      <c r="I97" s="3"/>
      <c r="J97" s="1" t="s">
        <v>15</v>
      </c>
      <c r="K97" s="1" t="s">
        <v>17</v>
      </c>
      <c r="L97" s="1" t="s">
        <v>17</v>
      </c>
      <c r="M97" s="1" t="s">
        <v>15</v>
      </c>
    </row>
    <row r="98" spans="1:13" x14ac:dyDescent="0.35">
      <c r="A98" s="2">
        <v>3122225002098</v>
      </c>
      <c r="B98" s="1" t="s">
        <v>116</v>
      </c>
      <c r="C98" s="1" t="s">
        <v>38</v>
      </c>
      <c r="D98" s="3"/>
      <c r="E98" s="1" t="s">
        <v>20</v>
      </c>
      <c r="F98" s="1" t="s">
        <v>17</v>
      </c>
      <c r="G98" s="3"/>
      <c r="H98" s="1"/>
      <c r="I98" s="3" t="s">
        <v>20</v>
      </c>
      <c r="J98" s="1" t="s">
        <v>38</v>
      </c>
      <c r="K98" s="1" t="s">
        <v>17</v>
      </c>
      <c r="L98" s="1" t="s">
        <v>38</v>
      </c>
      <c r="M98" s="1" t="s">
        <v>38</v>
      </c>
    </row>
    <row r="99" spans="1:13" x14ac:dyDescent="0.35">
      <c r="A99" s="2">
        <v>3122225002099</v>
      </c>
      <c r="B99" s="1" t="s">
        <v>117</v>
      </c>
      <c r="C99" s="1" t="s">
        <v>16</v>
      </c>
      <c r="D99" s="3"/>
      <c r="E99" s="1" t="s">
        <v>17</v>
      </c>
      <c r="F99" s="1" t="s">
        <v>17</v>
      </c>
      <c r="G99" s="3"/>
      <c r="H99" s="1"/>
      <c r="I99" s="3" t="s">
        <v>20</v>
      </c>
      <c r="J99" s="1" t="s">
        <v>16</v>
      </c>
      <c r="K99" s="1" t="s">
        <v>17</v>
      </c>
      <c r="L99" s="1" t="s">
        <v>16</v>
      </c>
      <c r="M99" s="1" t="s">
        <v>20</v>
      </c>
    </row>
    <row r="100" spans="1:13" x14ac:dyDescent="0.35">
      <c r="A100" s="2">
        <v>3122225002100</v>
      </c>
      <c r="B100" s="1" t="s">
        <v>118</v>
      </c>
      <c r="C100" s="1" t="s">
        <v>20</v>
      </c>
      <c r="D100" s="3"/>
      <c r="E100" s="1" t="s">
        <v>15</v>
      </c>
      <c r="F100" s="1" t="s">
        <v>15</v>
      </c>
      <c r="G100" s="3"/>
      <c r="H100" s="1"/>
      <c r="I100" s="3" t="s">
        <v>15</v>
      </c>
      <c r="J100" s="1" t="s">
        <v>20</v>
      </c>
      <c r="K100" s="1" t="s">
        <v>17</v>
      </c>
      <c r="L100" s="1" t="s">
        <v>38</v>
      </c>
      <c r="M100" s="1" t="s">
        <v>20</v>
      </c>
    </row>
    <row r="101" spans="1:13" x14ac:dyDescent="0.35">
      <c r="A101" s="2">
        <v>3122225002101</v>
      </c>
      <c r="B101" s="1" t="s">
        <v>119</v>
      </c>
      <c r="C101" s="1" t="s">
        <v>15</v>
      </c>
      <c r="D101" s="3"/>
      <c r="E101" s="1" t="s">
        <v>17</v>
      </c>
      <c r="F101" s="1" t="s">
        <v>17</v>
      </c>
      <c r="G101" s="3"/>
      <c r="H101" s="1" t="s">
        <v>17</v>
      </c>
      <c r="I101" s="3"/>
      <c r="J101" s="1" t="s">
        <v>16</v>
      </c>
      <c r="K101" s="1" t="s">
        <v>18</v>
      </c>
      <c r="L101" s="1" t="s">
        <v>17</v>
      </c>
      <c r="M101" s="1" t="s">
        <v>15</v>
      </c>
    </row>
    <row r="102" spans="1:13" x14ac:dyDescent="0.35">
      <c r="A102" s="2">
        <v>3122225002102</v>
      </c>
      <c r="B102" s="1" t="s">
        <v>120</v>
      </c>
      <c r="C102" s="1" t="s">
        <v>15</v>
      </c>
      <c r="D102" s="3"/>
      <c r="E102" s="1" t="s">
        <v>15</v>
      </c>
      <c r="F102" s="1" t="s">
        <v>17</v>
      </c>
      <c r="G102" s="3" t="s">
        <v>15</v>
      </c>
      <c r="H102" s="1"/>
      <c r="I102" s="3"/>
      <c r="J102" s="1" t="s">
        <v>16</v>
      </c>
      <c r="K102" s="1" t="s">
        <v>17</v>
      </c>
      <c r="L102" s="1" t="s">
        <v>15</v>
      </c>
      <c r="M102" s="1" t="s">
        <v>16</v>
      </c>
    </row>
    <row r="103" spans="1:13" x14ac:dyDescent="0.35">
      <c r="A103" s="2">
        <v>3122225002103</v>
      </c>
      <c r="B103" s="1" t="s">
        <v>121</v>
      </c>
      <c r="C103" s="1" t="s">
        <v>16</v>
      </c>
      <c r="D103" s="3"/>
      <c r="E103" s="1" t="s">
        <v>20</v>
      </c>
      <c r="F103" s="1" t="s">
        <v>17</v>
      </c>
      <c r="G103" s="3"/>
      <c r="H103" s="1"/>
      <c r="I103" s="3" t="s">
        <v>15</v>
      </c>
      <c r="J103" s="1" t="s">
        <v>15</v>
      </c>
      <c r="K103" s="1" t="s">
        <v>18</v>
      </c>
      <c r="L103" s="1" t="s">
        <v>16</v>
      </c>
      <c r="M103" s="1" t="s">
        <v>15</v>
      </c>
    </row>
    <row r="104" spans="1:13" x14ac:dyDescent="0.35">
      <c r="A104" s="2">
        <v>3122225002104</v>
      </c>
      <c r="B104" s="1" t="s">
        <v>122</v>
      </c>
      <c r="C104" s="1" t="s">
        <v>16</v>
      </c>
      <c r="D104" s="3"/>
      <c r="E104" s="1" t="s">
        <v>16</v>
      </c>
      <c r="F104" s="1" t="s">
        <v>17</v>
      </c>
      <c r="G104" s="3" t="s">
        <v>16</v>
      </c>
      <c r="H104" s="1"/>
      <c r="I104" s="3"/>
      <c r="J104" s="1" t="s">
        <v>16</v>
      </c>
      <c r="K104" s="1" t="s">
        <v>17</v>
      </c>
      <c r="L104" s="1" t="s">
        <v>16</v>
      </c>
      <c r="M104" s="1" t="s">
        <v>38</v>
      </c>
    </row>
    <row r="105" spans="1:13" x14ac:dyDescent="0.35">
      <c r="A105" s="2">
        <v>3122225002105</v>
      </c>
      <c r="B105" s="1" t="s">
        <v>123</v>
      </c>
      <c r="C105" s="1" t="s">
        <v>16</v>
      </c>
      <c r="D105" s="3"/>
      <c r="E105" s="1" t="s">
        <v>15</v>
      </c>
      <c r="F105" s="1" t="s">
        <v>17</v>
      </c>
      <c r="G105" s="3" t="s">
        <v>15</v>
      </c>
      <c r="H105" s="1"/>
      <c r="I105" s="3"/>
      <c r="J105" s="1" t="s">
        <v>15</v>
      </c>
      <c r="K105" s="1" t="s">
        <v>17</v>
      </c>
      <c r="L105" s="1" t="s">
        <v>15</v>
      </c>
      <c r="M105" s="1" t="s">
        <v>16</v>
      </c>
    </row>
    <row r="106" spans="1:13" x14ac:dyDescent="0.35">
      <c r="A106" s="2">
        <v>3122225002106</v>
      </c>
      <c r="B106" s="1" t="s">
        <v>124</v>
      </c>
      <c r="C106" s="1" t="s">
        <v>38</v>
      </c>
      <c r="D106" s="3"/>
      <c r="E106" s="1" t="s">
        <v>20</v>
      </c>
      <c r="F106" s="1" t="s">
        <v>15</v>
      </c>
      <c r="G106" s="3"/>
      <c r="H106" s="1"/>
      <c r="I106" s="3" t="s">
        <v>16</v>
      </c>
      <c r="J106" s="1" t="s">
        <v>20</v>
      </c>
      <c r="K106" s="1" t="s">
        <v>18</v>
      </c>
      <c r="L106" s="1" t="s">
        <v>38</v>
      </c>
      <c r="M106" s="1" t="s">
        <v>16</v>
      </c>
    </row>
    <row r="107" spans="1:13" x14ac:dyDescent="0.35">
      <c r="A107" s="2">
        <v>3122225002107</v>
      </c>
      <c r="B107" s="1" t="s">
        <v>125</v>
      </c>
      <c r="C107" s="1" t="s">
        <v>15</v>
      </c>
      <c r="D107" s="3"/>
      <c r="E107" s="1" t="s">
        <v>16</v>
      </c>
      <c r="F107" s="1" t="s">
        <v>17</v>
      </c>
      <c r="G107" s="3"/>
      <c r="H107" s="1" t="s">
        <v>17</v>
      </c>
      <c r="I107" s="3"/>
      <c r="J107" s="1" t="s">
        <v>15</v>
      </c>
      <c r="K107" s="1" t="s">
        <v>18</v>
      </c>
      <c r="L107" s="1" t="s">
        <v>17</v>
      </c>
      <c r="M107" s="1" t="s">
        <v>15</v>
      </c>
    </row>
    <row r="108" spans="1:13" x14ac:dyDescent="0.35">
      <c r="A108" s="2">
        <v>3122225002108</v>
      </c>
      <c r="B108" s="1" t="s">
        <v>126</v>
      </c>
      <c r="C108" s="1" t="s">
        <v>20</v>
      </c>
      <c r="D108" s="3"/>
      <c r="E108" s="1" t="s">
        <v>20</v>
      </c>
      <c r="F108" s="1" t="s">
        <v>17</v>
      </c>
      <c r="G108" s="3"/>
      <c r="H108" s="1" t="s">
        <v>16</v>
      </c>
      <c r="I108" s="3"/>
      <c r="J108" s="1" t="s">
        <v>38</v>
      </c>
      <c r="K108" s="1" t="s">
        <v>17</v>
      </c>
      <c r="L108" s="1" t="s">
        <v>38</v>
      </c>
      <c r="M108" s="1" t="s">
        <v>20</v>
      </c>
    </row>
    <row r="109" spans="1:13" x14ac:dyDescent="0.35">
      <c r="A109" s="2">
        <v>3122225002109</v>
      </c>
      <c r="B109" s="1" t="s">
        <v>127</v>
      </c>
      <c r="C109" s="1" t="s">
        <v>15</v>
      </c>
      <c r="D109" s="3"/>
      <c r="E109" s="1" t="s">
        <v>15</v>
      </c>
      <c r="F109" s="1" t="s">
        <v>17</v>
      </c>
      <c r="G109" s="3"/>
      <c r="H109" s="1" t="s">
        <v>15</v>
      </c>
      <c r="I109" s="3"/>
      <c r="J109" s="1" t="s">
        <v>15</v>
      </c>
      <c r="K109" s="1" t="s">
        <v>18</v>
      </c>
      <c r="L109" s="1" t="s">
        <v>17</v>
      </c>
      <c r="M109" s="1" t="s">
        <v>15</v>
      </c>
    </row>
    <row r="110" spans="1:13" x14ac:dyDescent="0.35">
      <c r="A110" s="2">
        <v>3122225002110</v>
      </c>
      <c r="B110" s="1" t="s">
        <v>128</v>
      </c>
      <c r="C110" s="1" t="s">
        <v>20</v>
      </c>
      <c r="D110" s="3"/>
      <c r="E110" s="1" t="s">
        <v>15</v>
      </c>
      <c r="F110" s="1" t="s">
        <v>17</v>
      </c>
      <c r="G110" s="3"/>
      <c r="H110" s="1" t="s">
        <v>17</v>
      </c>
      <c r="I110" s="3"/>
      <c r="J110" s="1" t="s">
        <v>16</v>
      </c>
      <c r="K110" s="1" t="s">
        <v>17</v>
      </c>
      <c r="L110" s="1" t="s">
        <v>16</v>
      </c>
      <c r="M110" s="1" t="s">
        <v>20</v>
      </c>
    </row>
    <row r="111" spans="1:13" x14ac:dyDescent="0.35">
      <c r="A111" s="2">
        <v>3122225002111</v>
      </c>
      <c r="B111" s="1" t="s">
        <v>129</v>
      </c>
      <c r="C111" s="1" t="s">
        <v>20</v>
      </c>
      <c r="D111" s="3"/>
      <c r="E111" s="1" t="s">
        <v>15</v>
      </c>
      <c r="F111" s="1" t="s">
        <v>17</v>
      </c>
      <c r="G111" s="3"/>
      <c r="H111" s="1" t="s">
        <v>15</v>
      </c>
      <c r="I111" s="3"/>
      <c r="J111" s="1" t="s">
        <v>16</v>
      </c>
      <c r="K111" s="1" t="s">
        <v>17</v>
      </c>
      <c r="L111" s="1" t="s">
        <v>38</v>
      </c>
      <c r="M111" s="1" t="s">
        <v>38</v>
      </c>
    </row>
    <row r="112" spans="1:13" x14ac:dyDescent="0.35">
      <c r="A112" s="2">
        <v>3122225002112</v>
      </c>
      <c r="B112" s="1" t="s">
        <v>130</v>
      </c>
      <c r="C112" s="1" t="s">
        <v>16</v>
      </c>
      <c r="D112" s="3"/>
      <c r="E112" s="1" t="s">
        <v>16</v>
      </c>
      <c r="F112" s="1" t="s">
        <v>17</v>
      </c>
      <c r="G112" s="3" t="s">
        <v>15</v>
      </c>
      <c r="H112" s="1"/>
      <c r="I112" s="3"/>
      <c r="J112" s="1" t="s">
        <v>16</v>
      </c>
      <c r="K112" s="1" t="s">
        <v>17</v>
      </c>
      <c r="L112" s="1" t="s">
        <v>15</v>
      </c>
      <c r="M112" s="1" t="s">
        <v>15</v>
      </c>
    </row>
    <row r="113" spans="1:13" x14ac:dyDescent="0.35">
      <c r="A113" s="2">
        <v>3122225002113</v>
      </c>
      <c r="B113" s="1" t="s">
        <v>131</v>
      </c>
      <c r="C113" s="1" t="s">
        <v>15</v>
      </c>
      <c r="D113" s="3"/>
      <c r="E113" s="1" t="s">
        <v>15</v>
      </c>
      <c r="F113" s="1" t="s">
        <v>17</v>
      </c>
      <c r="G113" s="3" t="s">
        <v>17</v>
      </c>
      <c r="H113" s="1"/>
      <c r="I113" s="3"/>
      <c r="J113" s="1" t="s">
        <v>15</v>
      </c>
      <c r="K113" s="1" t="s">
        <v>18</v>
      </c>
      <c r="L113" s="1" t="s">
        <v>15</v>
      </c>
      <c r="M113" s="1" t="s">
        <v>17</v>
      </c>
    </row>
    <row r="114" spans="1:13" x14ac:dyDescent="0.35">
      <c r="A114" s="2">
        <v>3122225002114</v>
      </c>
      <c r="B114" s="1" t="s">
        <v>132</v>
      </c>
      <c r="C114" s="1" t="s">
        <v>16</v>
      </c>
      <c r="D114" s="3"/>
      <c r="E114" s="1" t="s">
        <v>16</v>
      </c>
      <c r="F114" s="1" t="s">
        <v>17</v>
      </c>
      <c r="G114" s="3"/>
      <c r="H114" s="1"/>
      <c r="I114" s="3" t="s">
        <v>15</v>
      </c>
      <c r="J114" s="1" t="s">
        <v>15</v>
      </c>
      <c r="K114" s="1" t="s">
        <v>18</v>
      </c>
      <c r="L114" s="1" t="s">
        <v>16</v>
      </c>
      <c r="M114" s="1" t="s">
        <v>16</v>
      </c>
    </row>
    <row r="115" spans="1:13" x14ac:dyDescent="0.35">
      <c r="A115" s="2">
        <v>3122225002115</v>
      </c>
      <c r="B115" s="1" t="s">
        <v>133</v>
      </c>
      <c r="C115" s="1" t="s">
        <v>15</v>
      </c>
      <c r="D115" s="3"/>
      <c r="E115" s="1" t="s">
        <v>15</v>
      </c>
      <c r="F115" s="1" t="s">
        <v>17</v>
      </c>
      <c r="G115" s="3" t="s">
        <v>16</v>
      </c>
      <c r="H115" s="1"/>
      <c r="I115" s="3"/>
      <c r="J115" s="1" t="s">
        <v>15</v>
      </c>
      <c r="K115" s="1" t="s">
        <v>18</v>
      </c>
      <c r="L115" s="1" t="s">
        <v>17</v>
      </c>
      <c r="M115" s="1" t="s">
        <v>17</v>
      </c>
    </row>
    <row r="116" spans="1:13" x14ac:dyDescent="0.35">
      <c r="A116" s="2">
        <v>3122225002116</v>
      </c>
      <c r="B116" s="1" t="s">
        <v>134</v>
      </c>
      <c r="C116" s="1" t="s">
        <v>16</v>
      </c>
      <c r="D116" s="3"/>
      <c r="E116" s="1" t="s">
        <v>15</v>
      </c>
      <c r="F116" s="1" t="s">
        <v>15</v>
      </c>
      <c r="G116" s="3"/>
      <c r="H116" s="1"/>
      <c r="I116" s="3" t="s">
        <v>15</v>
      </c>
      <c r="J116" s="1" t="s">
        <v>16</v>
      </c>
      <c r="K116" s="1" t="s">
        <v>18</v>
      </c>
      <c r="L116" s="1" t="s">
        <v>16</v>
      </c>
      <c r="M116" s="1" t="s">
        <v>20</v>
      </c>
    </row>
    <row r="117" spans="1:13" x14ac:dyDescent="0.35">
      <c r="A117" s="2">
        <v>3122225002117</v>
      </c>
      <c r="B117" s="1" t="s">
        <v>135</v>
      </c>
      <c r="C117" s="1" t="s">
        <v>38</v>
      </c>
      <c r="D117" s="3"/>
      <c r="E117" s="1" t="s">
        <v>16</v>
      </c>
      <c r="F117" s="1" t="s">
        <v>17</v>
      </c>
      <c r="G117" s="3"/>
      <c r="H117" s="1"/>
      <c r="I117" s="3" t="s">
        <v>15</v>
      </c>
      <c r="J117" s="1" t="s">
        <v>38</v>
      </c>
      <c r="K117" s="1" t="s">
        <v>17</v>
      </c>
      <c r="L117" s="1" t="s">
        <v>64</v>
      </c>
      <c r="M117" s="1" t="s">
        <v>64</v>
      </c>
    </row>
    <row r="118" spans="1:13" x14ac:dyDescent="0.35">
      <c r="A118" s="2">
        <v>3122225002118</v>
      </c>
      <c r="B118" s="1" t="s">
        <v>135</v>
      </c>
      <c r="C118" s="1" t="s">
        <v>20</v>
      </c>
      <c r="D118" s="3"/>
      <c r="E118" s="1" t="s">
        <v>16</v>
      </c>
      <c r="F118" s="1" t="s">
        <v>17</v>
      </c>
      <c r="G118" s="3"/>
      <c r="H118" s="1"/>
      <c r="I118" s="3" t="s">
        <v>16</v>
      </c>
      <c r="J118" s="1" t="s">
        <v>16</v>
      </c>
      <c r="K118" s="1" t="s">
        <v>18</v>
      </c>
      <c r="L118" s="1" t="s">
        <v>15</v>
      </c>
      <c r="M118" s="1" t="s">
        <v>16</v>
      </c>
    </row>
    <row r="119" spans="1:13" x14ac:dyDescent="0.35">
      <c r="A119" s="2">
        <v>3122225002119</v>
      </c>
      <c r="B119" s="1" t="s">
        <v>136</v>
      </c>
      <c r="C119" s="1" t="s">
        <v>15</v>
      </c>
      <c r="D119" s="3"/>
      <c r="E119" s="1" t="s">
        <v>15</v>
      </c>
      <c r="F119" s="1" t="s">
        <v>18</v>
      </c>
      <c r="G119" s="3" t="s">
        <v>15</v>
      </c>
      <c r="H119" s="1"/>
      <c r="I119" s="3"/>
      <c r="J119" s="1" t="s">
        <v>15</v>
      </c>
      <c r="K119" s="1" t="s">
        <v>18</v>
      </c>
      <c r="L119" s="1" t="s">
        <v>15</v>
      </c>
      <c r="M119" s="1" t="s">
        <v>15</v>
      </c>
    </row>
    <row r="120" spans="1:13" x14ac:dyDescent="0.35">
      <c r="A120" s="2">
        <v>3122225002120</v>
      </c>
      <c r="B120" s="1" t="s">
        <v>137</v>
      </c>
      <c r="C120" s="1" t="s">
        <v>16</v>
      </c>
      <c r="D120" s="3"/>
      <c r="E120" s="1" t="s">
        <v>15</v>
      </c>
      <c r="F120" s="1" t="s">
        <v>17</v>
      </c>
      <c r="G120" s="3" t="s">
        <v>15</v>
      </c>
      <c r="H120" s="1"/>
      <c r="I120" s="3"/>
      <c r="J120" s="1" t="s">
        <v>16</v>
      </c>
      <c r="K120" s="1" t="s">
        <v>18</v>
      </c>
      <c r="L120" s="1" t="s">
        <v>16</v>
      </c>
      <c r="M120" s="1" t="s">
        <v>15</v>
      </c>
    </row>
    <row r="121" spans="1:13" x14ac:dyDescent="0.35">
      <c r="A121" s="2">
        <v>3122225002121</v>
      </c>
      <c r="B121" s="1" t="s">
        <v>138</v>
      </c>
      <c r="C121" s="1" t="s">
        <v>64</v>
      </c>
      <c r="D121" s="3"/>
      <c r="E121" s="1" t="s">
        <v>20</v>
      </c>
      <c r="F121" s="1" t="s">
        <v>17</v>
      </c>
      <c r="G121" s="3"/>
      <c r="H121" s="1" t="s">
        <v>64</v>
      </c>
      <c r="I121" s="3"/>
      <c r="J121" s="1" t="s">
        <v>64</v>
      </c>
      <c r="K121" s="1" t="s">
        <v>17</v>
      </c>
      <c r="L121" s="1" t="s">
        <v>38</v>
      </c>
      <c r="M121" s="1" t="s">
        <v>38</v>
      </c>
    </row>
    <row r="122" spans="1:13" x14ac:dyDescent="0.35">
      <c r="A122" s="2">
        <v>3122225002122</v>
      </c>
      <c r="B122" s="1" t="s">
        <v>139</v>
      </c>
      <c r="C122" s="1" t="s">
        <v>15</v>
      </c>
      <c r="D122" s="3"/>
      <c r="E122" s="1" t="s">
        <v>16</v>
      </c>
      <c r="F122" s="1" t="s">
        <v>17</v>
      </c>
      <c r="G122" s="3" t="s">
        <v>15</v>
      </c>
      <c r="H122" s="1"/>
      <c r="I122" s="3"/>
      <c r="J122" s="1" t="s">
        <v>17</v>
      </c>
      <c r="K122" s="1" t="s">
        <v>17</v>
      </c>
      <c r="L122" s="1" t="s">
        <v>17</v>
      </c>
      <c r="M122" s="1" t="s">
        <v>15</v>
      </c>
    </row>
    <row r="123" spans="1:13" x14ac:dyDescent="0.35">
      <c r="A123" s="2">
        <v>3122225002123</v>
      </c>
      <c r="B123" s="1" t="s">
        <v>140</v>
      </c>
      <c r="C123" s="1" t="s">
        <v>16</v>
      </c>
      <c r="D123" s="3"/>
      <c r="E123" s="1" t="s">
        <v>15</v>
      </c>
      <c r="F123" s="1" t="s">
        <v>17</v>
      </c>
      <c r="G123" s="3"/>
      <c r="H123" s="1" t="s">
        <v>15</v>
      </c>
      <c r="I123" s="3"/>
      <c r="J123" s="1" t="s">
        <v>20</v>
      </c>
      <c r="K123" s="1" t="s">
        <v>17</v>
      </c>
      <c r="L123" s="1" t="s">
        <v>16</v>
      </c>
      <c r="M123" s="1" t="s">
        <v>15</v>
      </c>
    </row>
    <row r="124" spans="1:13" x14ac:dyDescent="0.35">
      <c r="A124" s="2">
        <v>3122225002124</v>
      </c>
      <c r="B124" s="1" t="s">
        <v>141</v>
      </c>
      <c r="C124" s="1" t="s">
        <v>15</v>
      </c>
      <c r="D124" s="3"/>
      <c r="E124" s="1" t="s">
        <v>18</v>
      </c>
      <c r="F124" s="1" t="s">
        <v>17</v>
      </c>
      <c r="G124" s="3" t="s">
        <v>15</v>
      </c>
      <c r="H124" s="1"/>
      <c r="I124" s="3"/>
      <c r="J124" s="1" t="s">
        <v>15</v>
      </c>
      <c r="K124" s="1" t="s">
        <v>18</v>
      </c>
      <c r="L124" s="1" t="s">
        <v>16</v>
      </c>
      <c r="M124" s="1" t="s">
        <v>15</v>
      </c>
    </row>
    <row r="125" spans="1:13" x14ac:dyDescent="0.35">
      <c r="A125" s="2">
        <v>3122225002125</v>
      </c>
      <c r="B125" s="1" t="s">
        <v>142</v>
      </c>
      <c r="C125" s="1" t="s">
        <v>15</v>
      </c>
      <c r="D125" s="3"/>
      <c r="E125" s="1" t="s">
        <v>15</v>
      </c>
      <c r="F125" s="1" t="s">
        <v>15</v>
      </c>
      <c r="G125" s="3"/>
      <c r="H125" s="1"/>
      <c r="I125" s="3" t="s">
        <v>16</v>
      </c>
      <c r="J125" s="1" t="s">
        <v>15</v>
      </c>
      <c r="K125" s="1" t="s">
        <v>18</v>
      </c>
      <c r="L125" s="1" t="s">
        <v>15</v>
      </c>
      <c r="M125" s="1" t="s">
        <v>15</v>
      </c>
    </row>
    <row r="126" spans="1:13" x14ac:dyDescent="0.35">
      <c r="A126" s="2">
        <v>3122225002126</v>
      </c>
      <c r="B126" s="1" t="s">
        <v>143</v>
      </c>
      <c r="C126" s="1" t="s">
        <v>16</v>
      </c>
      <c r="D126" s="3"/>
      <c r="E126" s="1" t="s">
        <v>16</v>
      </c>
      <c r="F126" s="1" t="s">
        <v>17</v>
      </c>
      <c r="G126" s="3" t="s">
        <v>15</v>
      </c>
      <c r="H126" s="1"/>
      <c r="I126" s="3"/>
      <c r="J126" s="1" t="s">
        <v>15</v>
      </c>
      <c r="K126" s="1" t="s">
        <v>18</v>
      </c>
      <c r="L126" s="1" t="s">
        <v>15</v>
      </c>
      <c r="M126" s="1" t="s">
        <v>16</v>
      </c>
    </row>
    <row r="127" spans="1:13" x14ac:dyDescent="0.35">
      <c r="A127" s="2">
        <v>3122225002127</v>
      </c>
      <c r="B127" s="1" t="s">
        <v>144</v>
      </c>
      <c r="C127" s="1" t="s">
        <v>16</v>
      </c>
      <c r="D127" s="3"/>
      <c r="E127" s="1" t="s">
        <v>16</v>
      </c>
      <c r="F127" s="1" t="s">
        <v>17</v>
      </c>
      <c r="G127" s="3"/>
      <c r="H127" s="1"/>
      <c r="I127" s="3" t="s">
        <v>15</v>
      </c>
      <c r="J127" s="1" t="s">
        <v>20</v>
      </c>
      <c r="K127" s="1" t="s">
        <v>17</v>
      </c>
      <c r="L127" s="1" t="s">
        <v>38</v>
      </c>
      <c r="M127" s="1" t="s">
        <v>20</v>
      </c>
    </row>
    <row r="128" spans="1:13" x14ac:dyDescent="0.35">
      <c r="A128" s="2">
        <v>3122225002128</v>
      </c>
      <c r="B128" s="1" t="s">
        <v>145</v>
      </c>
      <c r="C128" s="1" t="s">
        <v>16</v>
      </c>
      <c r="D128" s="3"/>
      <c r="E128" s="1" t="s">
        <v>16</v>
      </c>
      <c r="F128" s="1" t="s">
        <v>18</v>
      </c>
      <c r="G128" s="3"/>
      <c r="H128" s="1" t="s">
        <v>17</v>
      </c>
      <c r="I128" s="3"/>
      <c r="J128" s="1" t="s">
        <v>15</v>
      </c>
      <c r="K128" s="1" t="s">
        <v>18</v>
      </c>
      <c r="L128" s="1" t="s">
        <v>15</v>
      </c>
      <c r="M128" s="1" t="s">
        <v>15</v>
      </c>
    </row>
    <row r="129" spans="1:13" x14ac:dyDescent="0.35">
      <c r="A129" s="2">
        <v>3122225002129</v>
      </c>
      <c r="B129" s="1" t="s">
        <v>146</v>
      </c>
      <c r="C129" s="1" t="s">
        <v>15</v>
      </c>
      <c r="D129" s="3"/>
      <c r="E129" s="1" t="s">
        <v>15</v>
      </c>
      <c r="F129" s="1" t="s">
        <v>18</v>
      </c>
      <c r="G129" s="3"/>
      <c r="H129" s="1"/>
      <c r="I129" s="3" t="s">
        <v>15</v>
      </c>
      <c r="J129" s="1" t="s">
        <v>15</v>
      </c>
      <c r="K129" s="1" t="s">
        <v>18</v>
      </c>
      <c r="L129" s="1" t="s">
        <v>15</v>
      </c>
      <c r="M129" s="1" t="s">
        <v>16</v>
      </c>
    </row>
    <row r="130" spans="1:13" x14ac:dyDescent="0.35">
      <c r="A130" s="2">
        <v>3122225002130</v>
      </c>
      <c r="B130" s="1" t="s">
        <v>147</v>
      </c>
      <c r="C130" s="1" t="s">
        <v>15</v>
      </c>
      <c r="D130" s="3"/>
      <c r="E130" s="1" t="s">
        <v>15</v>
      </c>
      <c r="F130" s="1" t="s">
        <v>18</v>
      </c>
      <c r="G130" s="3" t="s">
        <v>15</v>
      </c>
      <c r="H130" s="1"/>
      <c r="I130" s="3"/>
      <c r="J130" s="1" t="s">
        <v>15</v>
      </c>
      <c r="K130" s="1" t="s">
        <v>18</v>
      </c>
      <c r="L130" s="1" t="s">
        <v>17</v>
      </c>
      <c r="M130" s="1" t="s">
        <v>18</v>
      </c>
    </row>
    <row r="131" spans="1:13" x14ac:dyDescent="0.35">
      <c r="A131" s="2">
        <v>3122225002131</v>
      </c>
      <c r="B131" s="1" t="s">
        <v>148</v>
      </c>
      <c r="C131" s="1" t="s">
        <v>15</v>
      </c>
      <c r="D131" s="3"/>
      <c r="E131" s="1" t="s">
        <v>17</v>
      </c>
      <c r="F131" s="1" t="s">
        <v>18</v>
      </c>
      <c r="G131" s="3" t="s">
        <v>17</v>
      </c>
      <c r="H131" s="1"/>
      <c r="I131" s="3"/>
      <c r="J131" s="1" t="s">
        <v>17</v>
      </c>
      <c r="K131" s="1" t="s">
        <v>18</v>
      </c>
      <c r="L131" s="1" t="s">
        <v>15</v>
      </c>
      <c r="M131" s="1" t="s">
        <v>15</v>
      </c>
    </row>
    <row r="132" spans="1:13" x14ac:dyDescent="0.35">
      <c r="A132" s="2">
        <v>3122225002132</v>
      </c>
      <c r="B132" s="1" t="s">
        <v>149</v>
      </c>
      <c r="C132" s="1" t="s">
        <v>17</v>
      </c>
      <c r="D132" s="3"/>
      <c r="E132" s="1" t="s">
        <v>17</v>
      </c>
      <c r="F132" s="1" t="s">
        <v>18</v>
      </c>
      <c r="G132" s="3" t="s">
        <v>15</v>
      </c>
      <c r="H132" s="1"/>
      <c r="I132" s="3"/>
      <c r="J132" s="1" t="s">
        <v>15</v>
      </c>
      <c r="K132" s="1" t="s">
        <v>18</v>
      </c>
      <c r="L132" s="1" t="s">
        <v>15</v>
      </c>
      <c r="M132" s="1" t="s">
        <v>15</v>
      </c>
    </row>
    <row r="133" spans="1:13" x14ac:dyDescent="0.35">
      <c r="A133" s="2">
        <v>3122225002133</v>
      </c>
      <c r="B133" s="1" t="s">
        <v>150</v>
      </c>
      <c r="C133" s="1" t="s">
        <v>16</v>
      </c>
      <c r="D133" s="3"/>
      <c r="E133" s="1" t="s">
        <v>17</v>
      </c>
      <c r="F133" s="1" t="s">
        <v>18</v>
      </c>
      <c r="G133" s="3"/>
      <c r="H133" s="1" t="s">
        <v>15</v>
      </c>
      <c r="I133" s="3"/>
      <c r="J133" s="1" t="s">
        <v>16</v>
      </c>
      <c r="K133" s="1" t="s">
        <v>18</v>
      </c>
      <c r="L133" s="1" t="s">
        <v>17</v>
      </c>
      <c r="M133" s="1" t="s">
        <v>15</v>
      </c>
    </row>
    <row r="134" spans="1:13" x14ac:dyDescent="0.35">
      <c r="A134" s="2">
        <v>3122225002134</v>
      </c>
      <c r="B134" s="1" t="s">
        <v>151</v>
      </c>
      <c r="C134" s="1" t="s">
        <v>15</v>
      </c>
      <c r="D134" s="3"/>
      <c r="E134" s="1" t="s">
        <v>18</v>
      </c>
      <c r="F134" s="1" t="s">
        <v>18</v>
      </c>
      <c r="G134" s="3"/>
      <c r="H134" s="1"/>
      <c r="I134" s="3" t="s">
        <v>15</v>
      </c>
      <c r="J134" s="1" t="s">
        <v>15</v>
      </c>
      <c r="K134" s="1" t="s">
        <v>18</v>
      </c>
      <c r="L134" s="1" t="s">
        <v>17</v>
      </c>
      <c r="M134" s="1" t="s">
        <v>17</v>
      </c>
    </row>
    <row r="135" spans="1:13" x14ac:dyDescent="0.35">
      <c r="A135" s="2">
        <v>3122225002135</v>
      </c>
      <c r="B135" s="1" t="s">
        <v>152</v>
      </c>
      <c r="C135" s="1" t="s">
        <v>15</v>
      </c>
      <c r="D135" s="3"/>
      <c r="E135" s="1" t="s">
        <v>17</v>
      </c>
      <c r="F135" s="1" t="s">
        <v>18</v>
      </c>
      <c r="G135" s="3"/>
      <c r="H135" s="1" t="s">
        <v>15</v>
      </c>
      <c r="I135" s="3"/>
      <c r="J135" s="1" t="s">
        <v>15</v>
      </c>
      <c r="K135" s="1" t="s">
        <v>18</v>
      </c>
      <c r="L135" s="1" t="s">
        <v>17</v>
      </c>
      <c r="M135" s="1" t="s">
        <v>17</v>
      </c>
    </row>
    <row r="136" spans="1:13" x14ac:dyDescent="0.35">
      <c r="A136" s="2">
        <v>3122225002136</v>
      </c>
      <c r="B136" s="1" t="s">
        <v>153</v>
      </c>
      <c r="C136" s="1" t="s">
        <v>15</v>
      </c>
      <c r="D136" s="3"/>
      <c r="E136" s="1" t="s">
        <v>15</v>
      </c>
      <c r="F136" s="1" t="s">
        <v>18</v>
      </c>
      <c r="G136" s="3"/>
      <c r="H136" s="1" t="s">
        <v>15</v>
      </c>
      <c r="I136" s="3"/>
      <c r="J136" s="1" t="s">
        <v>38</v>
      </c>
      <c r="K136" s="1" t="s">
        <v>17</v>
      </c>
      <c r="L136" s="1" t="s">
        <v>16</v>
      </c>
      <c r="M136" s="1" t="s">
        <v>16</v>
      </c>
    </row>
    <row r="137" spans="1:13" x14ac:dyDescent="0.35">
      <c r="A137" s="2">
        <v>3122225002137</v>
      </c>
      <c r="B137" s="1" t="s">
        <v>154</v>
      </c>
      <c r="C137" s="1" t="s">
        <v>15</v>
      </c>
      <c r="D137" s="3"/>
      <c r="E137" s="1" t="s">
        <v>17</v>
      </c>
      <c r="F137" s="1" t="s">
        <v>18</v>
      </c>
      <c r="G137" s="3" t="s">
        <v>15</v>
      </c>
      <c r="H137" s="1"/>
      <c r="I137" s="3"/>
      <c r="J137" s="1" t="s">
        <v>15</v>
      </c>
      <c r="K137" s="1" t="s">
        <v>18</v>
      </c>
      <c r="L137" s="1" t="s">
        <v>15</v>
      </c>
      <c r="M137" s="1" t="s">
        <v>16</v>
      </c>
    </row>
    <row r="138" spans="1:13" x14ac:dyDescent="0.35">
      <c r="A138" s="2">
        <v>3122225002138</v>
      </c>
      <c r="B138" s="1" t="s">
        <v>155</v>
      </c>
      <c r="C138" s="1" t="s">
        <v>15</v>
      </c>
      <c r="D138" s="3"/>
      <c r="E138" s="1" t="s">
        <v>17</v>
      </c>
      <c r="F138" s="1" t="s">
        <v>18</v>
      </c>
      <c r="G138" s="3"/>
      <c r="H138" s="1" t="s">
        <v>15</v>
      </c>
      <c r="I138" s="3"/>
      <c r="J138" s="1" t="s">
        <v>17</v>
      </c>
      <c r="K138" s="1" t="s">
        <v>18</v>
      </c>
      <c r="L138" s="1" t="s">
        <v>18</v>
      </c>
      <c r="M138" s="1" t="s">
        <v>17</v>
      </c>
    </row>
    <row r="139" spans="1:13" x14ac:dyDescent="0.35">
      <c r="A139" s="2">
        <v>3122225002139</v>
      </c>
      <c r="B139" s="1" t="s">
        <v>156</v>
      </c>
      <c r="C139" s="1" t="s">
        <v>16</v>
      </c>
      <c r="D139" s="3"/>
      <c r="E139" s="1" t="s">
        <v>15</v>
      </c>
      <c r="F139" s="1" t="s">
        <v>18</v>
      </c>
      <c r="G139" s="3"/>
      <c r="H139" s="1" t="s">
        <v>17</v>
      </c>
      <c r="I139" s="3"/>
      <c r="J139" s="1" t="s">
        <v>15</v>
      </c>
      <c r="K139" s="1" t="s">
        <v>18</v>
      </c>
      <c r="L139" s="1" t="s">
        <v>15</v>
      </c>
      <c r="M139" s="1" t="s">
        <v>15</v>
      </c>
    </row>
    <row r="140" spans="1:13" x14ac:dyDescent="0.35">
      <c r="A140" s="2">
        <v>3122225002140</v>
      </c>
      <c r="B140" s="1" t="s">
        <v>157</v>
      </c>
      <c r="C140" s="1" t="s">
        <v>15</v>
      </c>
      <c r="D140" s="3"/>
      <c r="E140" s="1" t="s">
        <v>15</v>
      </c>
      <c r="F140" s="1" t="s">
        <v>18</v>
      </c>
      <c r="G140" s="3"/>
      <c r="H140" s="1" t="s">
        <v>15</v>
      </c>
      <c r="I140" s="3"/>
      <c r="J140" s="1" t="s">
        <v>16</v>
      </c>
      <c r="K140" s="1" t="s">
        <v>17</v>
      </c>
      <c r="L140" s="1" t="s">
        <v>17</v>
      </c>
      <c r="M140" s="1" t="s">
        <v>16</v>
      </c>
    </row>
    <row r="141" spans="1:13" x14ac:dyDescent="0.35">
      <c r="A141" s="2">
        <v>3122225002141</v>
      </c>
      <c r="B141" s="1" t="s">
        <v>158</v>
      </c>
      <c r="C141" s="1" t="s">
        <v>15</v>
      </c>
      <c r="D141" s="3"/>
      <c r="E141" s="1" t="s">
        <v>15</v>
      </c>
      <c r="F141" s="1" t="s">
        <v>18</v>
      </c>
      <c r="G141" s="3"/>
      <c r="H141" s="1" t="s">
        <v>17</v>
      </c>
      <c r="I141" s="3"/>
      <c r="J141" s="1" t="s">
        <v>15</v>
      </c>
      <c r="K141" s="1" t="s">
        <v>18</v>
      </c>
      <c r="L141" s="1" t="s">
        <v>38</v>
      </c>
      <c r="M141" s="1" t="s">
        <v>16</v>
      </c>
    </row>
    <row r="142" spans="1:13" x14ac:dyDescent="0.35">
      <c r="A142" s="2">
        <v>3122225002142</v>
      </c>
      <c r="B142" s="1" t="s">
        <v>159</v>
      </c>
      <c r="C142" s="1" t="s">
        <v>15</v>
      </c>
      <c r="D142" s="3"/>
      <c r="E142" s="1" t="s">
        <v>15</v>
      </c>
      <c r="F142" s="1" t="s">
        <v>18</v>
      </c>
      <c r="G142" s="3"/>
      <c r="H142" s="1" t="s">
        <v>17</v>
      </c>
      <c r="I142" s="3"/>
      <c r="J142" s="1" t="s">
        <v>17</v>
      </c>
      <c r="K142" s="1" t="s">
        <v>18</v>
      </c>
      <c r="L142" s="1" t="s">
        <v>17</v>
      </c>
      <c r="M142" s="1" t="s">
        <v>17</v>
      </c>
    </row>
    <row r="143" spans="1:13" x14ac:dyDescent="0.35">
      <c r="A143" s="2">
        <v>3122225002143</v>
      </c>
      <c r="B143" s="1" t="s">
        <v>160</v>
      </c>
      <c r="C143" s="1" t="s">
        <v>16</v>
      </c>
      <c r="D143" s="3"/>
      <c r="E143" s="1" t="s">
        <v>15</v>
      </c>
      <c r="F143" s="1" t="s">
        <v>18</v>
      </c>
      <c r="G143" s="3"/>
      <c r="H143" s="1" t="s">
        <v>17</v>
      </c>
      <c r="I143" s="3"/>
      <c r="J143" s="1" t="s">
        <v>15</v>
      </c>
      <c r="K143" s="1" t="s">
        <v>18</v>
      </c>
      <c r="L143" s="1" t="s">
        <v>15</v>
      </c>
      <c r="M143" s="1" t="s">
        <v>15</v>
      </c>
    </row>
    <row r="144" spans="1:13" x14ac:dyDescent="0.35">
      <c r="A144" s="2">
        <v>3122225002144</v>
      </c>
      <c r="B144" s="1" t="s">
        <v>161</v>
      </c>
      <c r="C144" s="1" t="s">
        <v>15</v>
      </c>
      <c r="D144" s="3"/>
      <c r="E144" s="1" t="s">
        <v>15</v>
      </c>
      <c r="F144" s="1" t="s">
        <v>18</v>
      </c>
      <c r="G144" s="3"/>
      <c r="H144" s="1" t="s">
        <v>18</v>
      </c>
      <c r="I144" s="3"/>
      <c r="J144" s="1" t="s">
        <v>16</v>
      </c>
      <c r="K144" s="1" t="s">
        <v>18</v>
      </c>
      <c r="L144" s="1" t="s">
        <v>17</v>
      </c>
      <c r="M144" s="1" t="s">
        <v>15</v>
      </c>
    </row>
    <row r="145" spans="1:13" x14ac:dyDescent="0.35">
      <c r="A145" s="2">
        <v>3122225002145</v>
      </c>
      <c r="B145" s="1" t="s">
        <v>162</v>
      </c>
      <c r="C145" s="1" t="s">
        <v>15</v>
      </c>
      <c r="D145" s="3"/>
      <c r="E145" s="1" t="s">
        <v>15</v>
      </c>
      <c r="F145" s="1" t="s">
        <v>18</v>
      </c>
      <c r="G145" s="3"/>
      <c r="H145" s="1" t="s">
        <v>16</v>
      </c>
      <c r="I145" s="3"/>
      <c r="J145" s="1" t="s">
        <v>16</v>
      </c>
      <c r="K145" s="1" t="s">
        <v>18</v>
      </c>
      <c r="L145" s="1" t="s">
        <v>15</v>
      </c>
      <c r="M145" s="1" t="s">
        <v>16</v>
      </c>
    </row>
    <row r="146" spans="1:13" x14ac:dyDescent="0.35">
      <c r="A146" s="2">
        <v>3122225002146</v>
      </c>
      <c r="B146" s="1" t="s">
        <v>163</v>
      </c>
      <c r="C146" s="1" t="s">
        <v>15</v>
      </c>
      <c r="D146" s="3"/>
      <c r="E146" s="1" t="s">
        <v>15</v>
      </c>
      <c r="F146" s="1" t="s">
        <v>18</v>
      </c>
      <c r="G146" s="3"/>
      <c r="H146" s="1" t="s">
        <v>15</v>
      </c>
      <c r="I146" s="3"/>
      <c r="J146" s="1" t="s">
        <v>16</v>
      </c>
      <c r="K146" s="1" t="s">
        <v>17</v>
      </c>
      <c r="L146" s="1" t="s">
        <v>15</v>
      </c>
      <c r="M146" s="1" t="s">
        <v>16</v>
      </c>
    </row>
    <row r="147" spans="1:13" x14ac:dyDescent="0.35">
      <c r="A147" s="2">
        <v>3122225002147</v>
      </c>
      <c r="B147" s="1" t="s">
        <v>164</v>
      </c>
      <c r="C147" s="1" t="s">
        <v>16</v>
      </c>
      <c r="D147" s="3"/>
      <c r="E147" s="1" t="s">
        <v>16</v>
      </c>
      <c r="F147" s="1" t="s">
        <v>18</v>
      </c>
      <c r="G147" s="3"/>
      <c r="H147" s="1"/>
      <c r="I147" s="3" t="s">
        <v>64</v>
      </c>
      <c r="J147" s="1" t="s">
        <v>38</v>
      </c>
      <c r="K147" s="1" t="s">
        <v>17</v>
      </c>
      <c r="L147" s="1" t="s">
        <v>38</v>
      </c>
      <c r="M147" s="1" t="s">
        <v>38</v>
      </c>
    </row>
    <row r="148" spans="1:13" x14ac:dyDescent="0.35">
      <c r="A148" s="2">
        <v>3122225002148</v>
      </c>
      <c r="B148" s="1" t="s">
        <v>165</v>
      </c>
      <c r="C148" s="1" t="s">
        <v>15</v>
      </c>
      <c r="D148" s="3"/>
      <c r="E148" s="1" t="s">
        <v>17</v>
      </c>
      <c r="F148" s="1" t="s">
        <v>18</v>
      </c>
      <c r="G148" s="3"/>
      <c r="H148" s="1" t="s">
        <v>15</v>
      </c>
      <c r="I148" s="3"/>
      <c r="J148" s="1" t="s">
        <v>15</v>
      </c>
      <c r="K148" s="1" t="s">
        <v>17</v>
      </c>
      <c r="L148" s="1" t="s">
        <v>18</v>
      </c>
      <c r="M148" s="1" t="s">
        <v>15</v>
      </c>
    </row>
    <row r="149" spans="1:13" x14ac:dyDescent="0.35">
      <c r="A149" s="2">
        <v>3122225002149</v>
      </c>
      <c r="B149" s="1" t="s">
        <v>166</v>
      </c>
      <c r="C149" s="1" t="s">
        <v>15</v>
      </c>
      <c r="D149" s="3"/>
      <c r="E149" s="1" t="s">
        <v>18</v>
      </c>
      <c r="F149" s="1" t="s">
        <v>18</v>
      </c>
      <c r="G149" s="3" t="s">
        <v>15</v>
      </c>
      <c r="H149" s="1"/>
      <c r="I149" s="3"/>
      <c r="J149" s="1" t="s">
        <v>20</v>
      </c>
      <c r="K149" s="1" t="s">
        <v>17</v>
      </c>
      <c r="L149" s="1" t="s">
        <v>15</v>
      </c>
      <c r="M149" s="1" t="s">
        <v>15</v>
      </c>
    </row>
    <row r="150" spans="1:13" x14ac:dyDescent="0.35">
      <c r="A150" s="2">
        <v>3122225002150</v>
      </c>
      <c r="B150" s="1" t="s">
        <v>167</v>
      </c>
      <c r="C150" s="1" t="s">
        <v>15</v>
      </c>
      <c r="D150" s="3"/>
      <c r="E150" s="1" t="s">
        <v>15</v>
      </c>
      <c r="F150" s="1" t="s">
        <v>18</v>
      </c>
      <c r="G150" s="3"/>
      <c r="H150" s="1"/>
      <c r="I150" s="3" t="s">
        <v>16</v>
      </c>
      <c r="J150" s="1" t="s">
        <v>15</v>
      </c>
      <c r="K150" s="1" t="s">
        <v>17</v>
      </c>
      <c r="L150" s="1" t="s">
        <v>16</v>
      </c>
      <c r="M150" s="1" t="s">
        <v>15</v>
      </c>
    </row>
    <row r="151" spans="1:13" x14ac:dyDescent="0.35">
      <c r="A151" s="2">
        <v>3122225002151</v>
      </c>
      <c r="B151" s="1" t="s">
        <v>168</v>
      </c>
      <c r="C151" s="1" t="s">
        <v>16</v>
      </c>
      <c r="D151" s="3"/>
      <c r="E151" s="1" t="s">
        <v>16</v>
      </c>
      <c r="F151" s="1" t="s">
        <v>18</v>
      </c>
      <c r="G151" s="3" t="s">
        <v>15</v>
      </c>
      <c r="H151" s="1"/>
      <c r="I151" s="3"/>
      <c r="J151" s="1" t="s">
        <v>20</v>
      </c>
      <c r="K151" s="1" t="s">
        <v>17</v>
      </c>
      <c r="L151" s="1" t="s">
        <v>15</v>
      </c>
      <c r="M151" s="1" t="s">
        <v>20</v>
      </c>
    </row>
    <row r="152" spans="1:13" x14ac:dyDescent="0.35">
      <c r="A152" s="2">
        <v>3122225002152</v>
      </c>
      <c r="B152" s="1" t="s">
        <v>169</v>
      </c>
      <c r="C152" s="1" t="s">
        <v>15</v>
      </c>
      <c r="D152" s="3"/>
      <c r="E152" s="1" t="s">
        <v>16</v>
      </c>
      <c r="F152" s="1" t="s">
        <v>18</v>
      </c>
      <c r="G152" s="3"/>
      <c r="H152" s="1" t="s">
        <v>15</v>
      </c>
      <c r="I152" s="3"/>
      <c r="J152" s="1" t="s">
        <v>15</v>
      </c>
      <c r="K152" s="1" t="s">
        <v>17</v>
      </c>
      <c r="L152" s="1" t="s">
        <v>15</v>
      </c>
      <c r="M152" s="1" t="s">
        <v>16</v>
      </c>
    </row>
    <row r="153" spans="1:13" x14ac:dyDescent="0.35">
      <c r="A153" s="2">
        <v>3122225002153</v>
      </c>
      <c r="B153" s="1" t="s">
        <v>170</v>
      </c>
      <c r="C153" s="1" t="s">
        <v>17</v>
      </c>
      <c r="D153" s="3"/>
      <c r="E153" s="1" t="s">
        <v>15</v>
      </c>
      <c r="F153" s="1" t="s">
        <v>18</v>
      </c>
      <c r="G153" s="3"/>
      <c r="H153" s="1"/>
      <c r="I153" s="3" t="s">
        <v>15</v>
      </c>
      <c r="J153" s="1" t="s">
        <v>15</v>
      </c>
      <c r="K153" s="1" t="s">
        <v>17</v>
      </c>
      <c r="L153" s="1" t="s">
        <v>17</v>
      </c>
      <c r="M153" s="1" t="s">
        <v>15</v>
      </c>
    </row>
    <row r="154" spans="1:13" x14ac:dyDescent="0.35">
      <c r="A154" s="2">
        <v>3122225002154</v>
      </c>
      <c r="B154" s="1" t="s">
        <v>171</v>
      </c>
      <c r="C154" s="1" t="s">
        <v>15</v>
      </c>
      <c r="D154" s="3"/>
      <c r="E154" s="1" t="s">
        <v>15</v>
      </c>
      <c r="F154" s="1" t="s">
        <v>18</v>
      </c>
      <c r="G154" s="3"/>
      <c r="H154" s="1"/>
      <c r="I154" s="3" t="s">
        <v>16</v>
      </c>
      <c r="J154" s="1" t="s">
        <v>15</v>
      </c>
      <c r="K154" s="1" t="s">
        <v>17</v>
      </c>
      <c r="L154" s="1" t="s">
        <v>15</v>
      </c>
      <c r="M154" s="1" t="s">
        <v>16</v>
      </c>
    </row>
    <row r="155" spans="1:13" x14ac:dyDescent="0.35">
      <c r="A155" s="2">
        <v>3122225002156</v>
      </c>
      <c r="B155" s="1" t="s">
        <v>172</v>
      </c>
      <c r="C155" s="1" t="s">
        <v>16</v>
      </c>
      <c r="D155" s="3"/>
      <c r="E155" s="1" t="s">
        <v>16</v>
      </c>
      <c r="F155" s="1" t="s">
        <v>17</v>
      </c>
      <c r="G155" s="3"/>
      <c r="H155" s="1"/>
      <c r="I155" s="3" t="s">
        <v>16</v>
      </c>
      <c r="J155" s="1" t="s">
        <v>16</v>
      </c>
      <c r="K155" s="1" t="s">
        <v>17</v>
      </c>
      <c r="L155" s="1" t="s">
        <v>38</v>
      </c>
      <c r="M155" s="1" t="s">
        <v>38</v>
      </c>
    </row>
    <row r="156" spans="1:13" x14ac:dyDescent="0.35">
      <c r="A156" s="2">
        <v>3122225002157</v>
      </c>
      <c r="B156" s="1" t="s">
        <v>173</v>
      </c>
      <c r="C156" s="1" t="s">
        <v>38</v>
      </c>
      <c r="D156" s="3"/>
      <c r="E156" s="1" t="s">
        <v>20</v>
      </c>
      <c r="F156" s="1" t="s">
        <v>17</v>
      </c>
      <c r="G156" s="3" t="s">
        <v>15</v>
      </c>
      <c r="H156" s="1"/>
      <c r="I156" s="3"/>
      <c r="J156" s="1" t="s">
        <v>38</v>
      </c>
      <c r="K156" s="1" t="s">
        <v>17</v>
      </c>
      <c r="L156" s="1" t="s">
        <v>38</v>
      </c>
      <c r="M156" s="1" t="s">
        <v>38</v>
      </c>
    </row>
    <row r="157" spans="1:13" x14ac:dyDescent="0.35">
      <c r="A157" s="2">
        <v>3122225002158</v>
      </c>
      <c r="B157" s="1" t="s">
        <v>174</v>
      </c>
      <c r="C157" s="1" t="s">
        <v>15</v>
      </c>
      <c r="D157" s="3"/>
      <c r="E157" s="1" t="s">
        <v>16</v>
      </c>
      <c r="F157" s="1" t="s">
        <v>18</v>
      </c>
      <c r="G157" s="3"/>
      <c r="H157" s="1"/>
      <c r="I157" s="3" t="s">
        <v>15</v>
      </c>
      <c r="J157" s="1" t="s">
        <v>15</v>
      </c>
      <c r="K157" s="1" t="s">
        <v>18</v>
      </c>
      <c r="L157" s="1" t="s">
        <v>17</v>
      </c>
      <c r="M157" s="1" t="s">
        <v>15</v>
      </c>
    </row>
    <row r="158" spans="1:13" x14ac:dyDescent="0.35">
      <c r="A158" s="2">
        <v>3122225002159</v>
      </c>
      <c r="B158" s="1" t="s">
        <v>175</v>
      </c>
      <c r="C158" s="1" t="s">
        <v>15</v>
      </c>
      <c r="D158" s="3"/>
      <c r="E158" s="1" t="s">
        <v>17</v>
      </c>
      <c r="F158" s="1" t="s">
        <v>18</v>
      </c>
      <c r="G158" s="3" t="s">
        <v>17</v>
      </c>
      <c r="H158" s="1"/>
      <c r="I158" s="3"/>
      <c r="J158" s="1" t="s">
        <v>15</v>
      </c>
      <c r="K158" s="1" t="s">
        <v>18</v>
      </c>
      <c r="L158" s="1" t="s">
        <v>17</v>
      </c>
      <c r="M158" s="1" t="s">
        <v>15</v>
      </c>
    </row>
    <row r="159" spans="1:13" x14ac:dyDescent="0.35">
      <c r="A159" s="53"/>
      <c r="B159" s="53"/>
      <c r="C159" s="1">
        <v>157</v>
      </c>
      <c r="D159" s="1">
        <v>0</v>
      </c>
      <c r="E159" s="1">
        <v>157</v>
      </c>
      <c r="F159" s="1">
        <v>157</v>
      </c>
      <c r="G159" s="1">
        <v>56</v>
      </c>
      <c r="H159" s="1">
        <v>60</v>
      </c>
      <c r="I159" s="1">
        <v>41</v>
      </c>
      <c r="J159" s="1">
        <v>157</v>
      </c>
      <c r="K159" s="1">
        <v>157</v>
      </c>
      <c r="L159" s="1">
        <v>157</v>
      </c>
      <c r="M159" s="1">
        <v>157</v>
      </c>
    </row>
    <row r="160" spans="1:13" x14ac:dyDescent="0.35">
      <c r="A160" s="53"/>
      <c r="B160" s="53"/>
      <c r="C160" s="1">
        <v>157</v>
      </c>
      <c r="D160" s="1">
        <v>0</v>
      </c>
      <c r="E160" s="1">
        <v>157</v>
      </c>
      <c r="F160" s="1">
        <v>157</v>
      </c>
      <c r="G160" s="1">
        <v>56</v>
      </c>
      <c r="H160" s="1">
        <v>60</v>
      </c>
      <c r="I160" s="1">
        <v>41</v>
      </c>
      <c r="J160" s="1">
        <v>157</v>
      </c>
      <c r="K160" s="1">
        <v>157</v>
      </c>
      <c r="L160" s="1">
        <v>157</v>
      </c>
      <c r="M160" s="1">
        <v>157</v>
      </c>
    </row>
    <row r="161" spans="1:13" x14ac:dyDescent="0.35">
      <c r="A161" s="53"/>
      <c r="B161" s="53"/>
      <c r="C161" s="1">
        <v>0</v>
      </c>
      <c r="D161" s="1">
        <v>0</v>
      </c>
      <c r="E161" s="1">
        <v>9</v>
      </c>
      <c r="F161" s="1">
        <v>91</v>
      </c>
      <c r="G161" s="1">
        <v>0</v>
      </c>
      <c r="H161" s="1">
        <v>3</v>
      </c>
      <c r="I161" s="1">
        <v>0</v>
      </c>
      <c r="J161" s="1">
        <v>3</v>
      </c>
      <c r="K161" s="1">
        <v>119</v>
      </c>
      <c r="L161" s="1">
        <v>10</v>
      </c>
      <c r="M161" s="1">
        <v>5</v>
      </c>
    </row>
    <row r="162" spans="1:13" x14ac:dyDescent="0.35">
      <c r="A162" s="53"/>
      <c r="B162" s="53"/>
      <c r="C162" s="1">
        <v>8</v>
      </c>
      <c r="D162" s="1">
        <v>0</v>
      </c>
      <c r="E162" s="1">
        <v>25</v>
      </c>
      <c r="F162" s="1">
        <v>58</v>
      </c>
      <c r="G162" s="1">
        <v>13</v>
      </c>
      <c r="H162" s="1">
        <v>11</v>
      </c>
      <c r="I162" s="1">
        <v>0</v>
      </c>
      <c r="J162" s="1">
        <v>15</v>
      </c>
      <c r="K162" s="1">
        <v>38</v>
      </c>
      <c r="L162" s="1">
        <v>26</v>
      </c>
      <c r="M162" s="1">
        <v>20</v>
      </c>
    </row>
    <row r="163" spans="1:13" x14ac:dyDescent="0.35">
      <c r="A163" s="53"/>
      <c r="B163" s="53"/>
      <c r="C163" s="1">
        <v>80</v>
      </c>
      <c r="D163" s="1">
        <v>0</v>
      </c>
      <c r="E163" s="1">
        <v>76</v>
      </c>
      <c r="F163" s="1">
        <v>7</v>
      </c>
      <c r="G163" s="1">
        <v>37</v>
      </c>
      <c r="H163" s="1">
        <v>40</v>
      </c>
      <c r="I163" s="1">
        <v>18</v>
      </c>
      <c r="J163" s="1">
        <v>72</v>
      </c>
      <c r="K163" s="1">
        <v>0</v>
      </c>
      <c r="L163" s="1">
        <v>64</v>
      </c>
      <c r="M163" s="1">
        <v>63</v>
      </c>
    </row>
    <row r="164" spans="1:13" x14ac:dyDescent="0.35">
      <c r="A164" s="53"/>
      <c r="B164" s="53"/>
      <c r="C164" s="1">
        <v>49</v>
      </c>
      <c r="D164" s="1">
        <v>0</v>
      </c>
      <c r="E164" s="1">
        <v>32</v>
      </c>
      <c r="F164" s="1">
        <v>1</v>
      </c>
      <c r="G164" s="1">
        <v>6</v>
      </c>
      <c r="H164" s="1">
        <v>5</v>
      </c>
      <c r="I164" s="1">
        <v>17</v>
      </c>
      <c r="J164" s="1">
        <v>40</v>
      </c>
      <c r="K164" s="1">
        <v>0</v>
      </c>
      <c r="L164" s="1">
        <v>26</v>
      </c>
      <c r="M164" s="1">
        <v>37</v>
      </c>
    </row>
    <row r="165" spans="1:13" x14ac:dyDescent="0.35">
      <c r="A165" s="53"/>
      <c r="B165" s="53"/>
      <c r="C165" s="1">
        <v>12</v>
      </c>
      <c r="D165" s="1">
        <v>0</v>
      </c>
      <c r="E165" s="1">
        <v>14</v>
      </c>
      <c r="F165" s="1">
        <v>0</v>
      </c>
      <c r="G165" s="1">
        <v>0</v>
      </c>
      <c r="H165" s="1">
        <v>0</v>
      </c>
      <c r="I165" s="1">
        <v>4</v>
      </c>
      <c r="J165" s="1">
        <v>13</v>
      </c>
      <c r="K165" s="1">
        <v>0</v>
      </c>
      <c r="L165" s="1">
        <v>6</v>
      </c>
      <c r="M165" s="1">
        <v>17</v>
      </c>
    </row>
    <row r="166" spans="1:13" x14ac:dyDescent="0.35">
      <c r="A166" s="53"/>
      <c r="B166" s="53"/>
      <c r="C166" s="1">
        <v>1</v>
      </c>
      <c r="D166" s="1">
        <v>0</v>
      </c>
      <c r="E166" s="1">
        <v>1</v>
      </c>
      <c r="F166" s="1">
        <v>0</v>
      </c>
      <c r="G166" s="1">
        <v>0</v>
      </c>
      <c r="H166" s="1">
        <v>1</v>
      </c>
      <c r="I166" s="1">
        <v>2</v>
      </c>
      <c r="J166" s="1">
        <v>2</v>
      </c>
      <c r="K166" s="1">
        <v>0</v>
      </c>
      <c r="L166" s="1">
        <v>3</v>
      </c>
      <c r="M166" s="1">
        <v>2</v>
      </c>
    </row>
    <row r="167" spans="1:13" x14ac:dyDescent="0.35">
      <c r="A167" s="53"/>
      <c r="B167" s="53"/>
      <c r="C167" s="1">
        <v>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12</v>
      </c>
      <c r="K167" s="1">
        <v>0</v>
      </c>
      <c r="L167" s="1">
        <v>22</v>
      </c>
      <c r="M167" s="1">
        <v>13</v>
      </c>
    </row>
    <row r="168" spans="1:13" x14ac:dyDescent="0.35">
      <c r="A168" s="53"/>
      <c r="B168" s="53"/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x14ac:dyDescent="0.35">
      <c r="A169" s="53"/>
      <c r="B169" s="53"/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x14ac:dyDescent="0.35">
      <c r="A170" s="53"/>
      <c r="B170" s="53"/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 x14ac:dyDescent="0.35">
      <c r="A171" s="53"/>
      <c r="B171" s="53"/>
      <c r="C171" s="1">
        <v>150</v>
      </c>
      <c r="D171" s="1">
        <v>0</v>
      </c>
      <c r="E171" s="1">
        <v>157</v>
      </c>
      <c r="F171" s="1">
        <v>157</v>
      </c>
      <c r="G171" s="1">
        <v>56</v>
      </c>
      <c r="H171" s="1">
        <v>60</v>
      </c>
      <c r="I171" s="1">
        <v>41</v>
      </c>
      <c r="J171" s="1">
        <v>145</v>
      </c>
      <c r="K171" s="1">
        <v>157</v>
      </c>
      <c r="L171" s="1">
        <v>135</v>
      </c>
      <c r="M171" s="1">
        <v>144</v>
      </c>
    </row>
    <row r="172" spans="1:13" x14ac:dyDescent="0.35">
      <c r="A172" s="53"/>
      <c r="B172" s="53"/>
      <c r="C172" s="1">
        <v>7.21</v>
      </c>
      <c r="D172" s="1">
        <v>0</v>
      </c>
      <c r="E172" s="1">
        <v>7.87</v>
      </c>
      <c r="F172" s="1">
        <v>9.52</v>
      </c>
      <c r="G172" s="1">
        <v>8.1300000000000008</v>
      </c>
      <c r="H172" s="1">
        <v>8.15</v>
      </c>
      <c r="I172" s="1">
        <v>7.24</v>
      </c>
      <c r="J172" s="1">
        <v>7.06</v>
      </c>
      <c r="K172" s="1">
        <v>9.76</v>
      </c>
      <c r="L172" s="1">
        <v>6.87</v>
      </c>
      <c r="M172" s="1">
        <v>7.04</v>
      </c>
    </row>
    <row r="173" spans="1:13" x14ac:dyDescent="0.35">
      <c r="A173" s="53"/>
      <c r="B173" s="53"/>
      <c r="C173" s="1">
        <v>95.54</v>
      </c>
      <c r="D173" s="1">
        <v>0</v>
      </c>
      <c r="E173" s="1">
        <v>100</v>
      </c>
      <c r="F173" s="1">
        <v>100</v>
      </c>
      <c r="G173" s="1">
        <v>100</v>
      </c>
      <c r="H173" s="1">
        <v>100</v>
      </c>
      <c r="I173" s="1">
        <v>100</v>
      </c>
      <c r="J173" s="1">
        <v>92.36</v>
      </c>
      <c r="K173" s="1">
        <v>100</v>
      </c>
      <c r="L173" s="1">
        <v>85.99</v>
      </c>
      <c r="M173" s="1">
        <v>91.72</v>
      </c>
    </row>
    <row r="174" spans="1:13" x14ac:dyDescent="0.35">
      <c r="A174" s="53"/>
      <c r="B174" s="53"/>
      <c r="C174" s="1">
        <v>128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5">
      <c r="A175" s="53"/>
      <c r="B175" s="53"/>
      <c r="C175" s="1">
        <v>81.53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</row>
  </sheetData>
  <mergeCells count="17">
    <mergeCell ref="A171:B171"/>
    <mergeCell ref="A172:B172"/>
    <mergeCell ref="A173:B173"/>
    <mergeCell ref="A174:B174"/>
    <mergeCell ref="A175:B175"/>
    <mergeCell ref="A170:B170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5D98-A8A1-46CB-85C6-DFFC7ADFC8D9}">
  <dimension ref="A1:I16"/>
  <sheetViews>
    <sheetView topLeftCell="A3" workbookViewId="0">
      <selection activeCell="C18" sqref="C18"/>
    </sheetView>
  </sheetViews>
  <sheetFormatPr defaultColWidth="8.81640625" defaultRowHeight="14.5" x14ac:dyDescent="0.35"/>
  <cols>
    <col min="1" max="1" width="16.453125" bestFit="1" customWidth="1"/>
    <col min="2" max="2" width="50.81640625" customWidth="1"/>
    <col min="3" max="3" width="16.36328125" customWidth="1"/>
    <col min="4" max="4" width="17.6328125" bestFit="1" customWidth="1"/>
  </cols>
  <sheetData>
    <row r="1" spans="1:9" ht="15.5" x14ac:dyDescent="0.35">
      <c r="A1" s="55" t="s">
        <v>193</v>
      </c>
      <c r="B1" s="56"/>
      <c r="C1" s="56"/>
      <c r="D1" s="56"/>
      <c r="E1" s="56"/>
      <c r="F1" s="56"/>
      <c r="G1" s="56"/>
      <c r="H1" s="56"/>
      <c r="I1" s="57"/>
    </row>
    <row r="2" spans="1:9" ht="15.5" x14ac:dyDescent="0.35">
      <c r="A2" s="55" t="s">
        <v>194</v>
      </c>
      <c r="B2" s="56"/>
      <c r="C2" s="56"/>
      <c r="D2" s="56"/>
      <c r="E2" s="56"/>
      <c r="F2" s="56"/>
      <c r="G2" s="56"/>
      <c r="H2" s="56"/>
      <c r="I2" s="57"/>
    </row>
    <row r="3" spans="1:9" ht="15.5" x14ac:dyDescent="0.35">
      <c r="A3" s="5" t="s">
        <v>195</v>
      </c>
      <c r="B3" s="5" t="s">
        <v>196</v>
      </c>
      <c r="C3" s="5"/>
      <c r="D3" s="5"/>
      <c r="E3" s="4"/>
      <c r="F3" s="4"/>
      <c r="G3" s="4"/>
      <c r="H3" s="4"/>
      <c r="I3" s="4"/>
    </row>
    <row r="4" spans="1:9" ht="15.5" x14ac:dyDescent="0.35">
      <c r="A4" s="5" t="s">
        <v>197</v>
      </c>
      <c r="B4" s="5" t="s">
        <v>198</v>
      </c>
      <c r="C4" s="5"/>
      <c r="D4" s="5"/>
      <c r="E4" s="4"/>
      <c r="F4" s="4"/>
      <c r="G4" s="4"/>
      <c r="H4" s="4"/>
      <c r="I4" s="4"/>
    </row>
    <row r="5" spans="1:9" ht="15.5" x14ac:dyDescent="0.35">
      <c r="A5" s="5" t="s">
        <v>199</v>
      </c>
      <c r="B5" s="5" t="s">
        <v>200</v>
      </c>
      <c r="C5" s="5"/>
      <c r="D5" s="5"/>
      <c r="E5" s="4"/>
      <c r="F5" s="4"/>
      <c r="G5" s="4"/>
      <c r="H5" s="4"/>
      <c r="I5" s="4"/>
    </row>
    <row r="6" spans="1:9" ht="15.5" x14ac:dyDescent="0.35">
      <c r="A6" s="9" t="s">
        <v>201</v>
      </c>
      <c r="B6" s="9" t="s">
        <v>202</v>
      </c>
      <c r="C6" s="9" t="s">
        <v>206</v>
      </c>
      <c r="D6" s="9" t="s">
        <v>207</v>
      </c>
      <c r="E6" s="9" t="s">
        <v>208</v>
      </c>
      <c r="F6" s="9" t="s">
        <v>209</v>
      </c>
      <c r="G6" s="9" t="s">
        <v>210</v>
      </c>
      <c r="H6" s="9" t="s">
        <v>211</v>
      </c>
      <c r="I6" s="9" t="s">
        <v>64</v>
      </c>
    </row>
    <row r="7" spans="1:9" ht="15.5" x14ac:dyDescent="0.35">
      <c r="A7" s="6" t="s">
        <v>12</v>
      </c>
      <c r="B7" s="7" t="s">
        <v>205</v>
      </c>
      <c r="C7" s="7" t="s">
        <v>220</v>
      </c>
      <c r="D7" s="8">
        <v>4</v>
      </c>
      <c r="E7" s="4">
        <v>3</v>
      </c>
      <c r="F7" s="4">
        <v>1</v>
      </c>
      <c r="G7" s="4">
        <v>0</v>
      </c>
      <c r="H7" s="4">
        <v>0</v>
      </c>
      <c r="I7" s="4">
        <v>4</v>
      </c>
    </row>
    <row r="8" spans="1:9" ht="15.5" x14ac:dyDescent="0.35">
      <c r="A8" s="6" t="s">
        <v>212</v>
      </c>
      <c r="B8" s="7" t="s">
        <v>213</v>
      </c>
      <c r="C8" s="7" t="s">
        <v>221</v>
      </c>
      <c r="D8" s="8">
        <v>3</v>
      </c>
      <c r="E8" s="4">
        <v>3</v>
      </c>
      <c r="F8" s="4">
        <v>3</v>
      </c>
      <c r="G8" s="4">
        <v>0</v>
      </c>
      <c r="H8" s="4">
        <v>0</v>
      </c>
      <c r="I8" s="4">
        <v>3</v>
      </c>
    </row>
    <row r="9" spans="1:9" ht="15.5" x14ac:dyDescent="0.35">
      <c r="A9" s="6" t="s">
        <v>10</v>
      </c>
      <c r="B9" s="7" t="s">
        <v>214</v>
      </c>
      <c r="C9" s="7" t="s">
        <v>221</v>
      </c>
      <c r="D9" s="8">
        <v>9</v>
      </c>
      <c r="E9" s="4">
        <v>3</v>
      </c>
      <c r="F9" s="4">
        <v>0</v>
      </c>
      <c r="G9" s="4">
        <v>3</v>
      </c>
      <c r="H9" s="4">
        <v>3</v>
      </c>
      <c r="I9" s="4">
        <v>4</v>
      </c>
    </row>
    <row r="10" spans="1:9" ht="15.5" x14ac:dyDescent="0.35">
      <c r="A10" s="6" t="s">
        <v>215</v>
      </c>
      <c r="B10" s="7" t="s">
        <v>216</v>
      </c>
      <c r="C10" s="7" t="s">
        <v>222</v>
      </c>
      <c r="D10" s="8">
        <v>3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</row>
    <row r="11" spans="1:9" ht="15.5" x14ac:dyDescent="0.35">
      <c r="A11" s="6"/>
      <c r="B11" s="7" t="s">
        <v>217</v>
      </c>
      <c r="C11" s="7" t="s">
        <v>223</v>
      </c>
      <c r="D11" s="8">
        <v>4</v>
      </c>
      <c r="E11" s="4">
        <v>2</v>
      </c>
      <c r="F11" s="4">
        <v>0</v>
      </c>
      <c r="G11" s="4">
        <v>2</v>
      </c>
      <c r="H11" s="4">
        <v>0</v>
      </c>
      <c r="I11" s="4">
        <v>3</v>
      </c>
    </row>
    <row r="12" spans="1:9" ht="15.5" x14ac:dyDescent="0.35">
      <c r="A12" s="6" t="s">
        <v>13</v>
      </c>
      <c r="B12" s="7" t="s">
        <v>218</v>
      </c>
      <c r="C12" s="7" t="s">
        <v>220</v>
      </c>
      <c r="D12" s="8">
        <v>3</v>
      </c>
      <c r="E12" s="4">
        <v>3</v>
      </c>
      <c r="F12" s="4">
        <v>3</v>
      </c>
      <c r="G12" s="4">
        <v>0</v>
      </c>
      <c r="H12" s="4">
        <v>0</v>
      </c>
      <c r="I12" s="4">
        <v>3</v>
      </c>
    </row>
    <row r="13" spans="1:9" ht="15.5" x14ac:dyDescent="0.35">
      <c r="A13" s="6" t="s">
        <v>5</v>
      </c>
      <c r="B13" s="7" t="s">
        <v>265</v>
      </c>
      <c r="C13" s="7" t="s">
        <v>223</v>
      </c>
      <c r="D13" s="8">
        <v>1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</row>
    <row r="14" spans="1:9" ht="15.5" x14ac:dyDescent="0.35">
      <c r="A14" s="6" t="s">
        <v>11</v>
      </c>
      <c r="B14" s="7" t="s">
        <v>267</v>
      </c>
      <c r="C14" s="7" t="s">
        <v>221</v>
      </c>
      <c r="D14" s="8">
        <v>3</v>
      </c>
      <c r="E14" s="4">
        <v>0</v>
      </c>
      <c r="F14" s="4">
        <v>0</v>
      </c>
      <c r="G14" s="4">
        <v>3</v>
      </c>
      <c r="H14" s="4">
        <v>0</v>
      </c>
      <c r="I14" s="4">
        <v>1.5</v>
      </c>
    </row>
    <row r="15" spans="1:9" ht="15.5" x14ac:dyDescent="0.35">
      <c r="A15" s="6" t="s">
        <v>6</v>
      </c>
      <c r="B15" s="7" t="s">
        <v>219</v>
      </c>
      <c r="C15" s="7" t="s">
        <v>221</v>
      </c>
      <c r="D15" s="8">
        <v>3</v>
      </c>
      <c r="E15" s="4">
        <v>0</v>
      </c>
      <c r="F15" s="4">
        <v>0</v>
      </c>
      <c r="G15" s="4">
        <v>3</v>
      </c>
      <c r="H15" s="4">
        <v>0</v>
      </c>
      <c r="I15" s="4">
        <v>1.5</v>
      </c>
    </row>
    <row r="16" spans="1:9" ht="15.5" x14ac:dyDescent="0.35">
      <c r="A16" s="54" t="s">
        <v>204</v>
      </c>
      <c r="B16" s="54"/>
      <c r="C16" s="54"/>
      <c r="D16" s="8"/>
      <c r="E16" s="4"/>
      <c r="F16" s="4"/>
      <c r="G16" s="4"/>
      <c r="H16" s="4"/>
      <c r="I16" s="4">
        <f>SUM(I7:I15)</f>
        <v>21</v>
      </c>
    </row>
  </sheetData>
  <mergeCells count="3">
    <mergeCell ref="A16:C16"/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F7E7-DD6F-4E09-BF04-3D0831D81F2F}">
  <dimension ref="A1:N176"/>
  <sheetViews>
    <sheetView topLeftCell="A2" workbookViewId="0">
      <selection activeCell="K1" sqref="K1:K1048576"/>
    </sheetView>
  </sheetViews>
  <sheetFormatPr defaultColWidth="8.81640625" defaultRowHeight="14.5" x14ac:dyDescent="0.35"/>
  <cols>
    <col min="1" max="1" width="11.81640625" customWidth="1"/>
    <col min="2" max="2" width="16" bestFit="1" customWidth="1"/>
    <col min="3" max="3" width="19.453125" customWidth="1"/>
    <col min="4" max="4" width="16" customWidth="1"/>
    <col min="5" max="5" width="12.6328125" customWidth="1"/>
    <col min="6" max="7" width="13.81640625" customWidth="1"/>
    <col min="8" max="8" width="11.6328125" customWidth="1"/>
    <col min="9" max="9" width="12.6328125" customWidth="1"/>
    <col min="10" max="10" width="12.81640625" customWidth="1"/>
    <col min="11" max="11" width="14" customWidth="1"/>
    <col min="12" max="12" width="11.81640625" customWidth="1"/>
    <col min="13" max="13" width="17.6328125" customWidth="1"/>
    <col min="14" max="14" width="18.453125" customWidth="1"/>
  </cols>
  <sheetData>
    <row r="1" spans="1:14" x14ac:dyDescent="0.35">
      <c r="A1" s="13" t="s">
        <v>0</v>
      </c>
      <c r="B1" s="14" t="s">
        <v>1</v>
      </c>
      <c r="C1" s="13" t="s">
        <v>2</v>
      </c>
      <c r="D1" s="13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</row>
    <row r="2" spans="1:14" ht="70.5" x14ac:dyDescent="0.35">
      <c r="A2" s="11"/>
      <c r="B2" s="15"/>
      <c r="C2" s="11"/>
      <c r="D2" s="11" t="s">
        <v>224</v>
      </c>
      <c r="E2" s="11" t="s">
        <v>266</v>
      </c>
      <c r="F2" s="11" t="s">
        <v>265</v>
      </c>
      <c r="G2" s="11" t="s">
        <v>219</v>
      </c>
      <c r="H2" s="11" t="s">
        <v>278</v>
      </c>
      <c r="I2" s="11" t="s">
        <v>279</v>
      </c>
      <c r="J2" s="11" t="s">
        <v>280</v>
      </c>
      <c r="K2" s="11" t="s">
        <v>225</v>
      </c>
      <c r="L2" s="11" t="s">
        <v>267</v>
      </c>
      <c r="M2" s="11" t="s">
        <v>226</v>
      </c>
      <c r="N2" s="11" t="s">
        <v>227</v>
      </c>
    </row>
    <row r="3" spans="1:14" x14ac:dyDescent="0.35">
      <c r="A3" s="11">
        <v>2210538</v>
      </c>
      <c r="B3" s="15">
        <v>3122225002001</v>
      </c>
      <c r="C3" s="11" t="s">
        <v>14</v>
      </c>
      <c r="D3" s="11" t="s">
        <v>15</v>
      </c>
      <c r="E3" s="11"/>
      <c r="F3" s="11" t="s">
        <v>16</v>
      </c>
      <c r="G3" s="11" t="s">
        <v>17</v>
      </c>
      <c r="H3" s="11"/>
      <c r="I3" s="11"/>
      <c r="J3" s="11"/>
      <c r="K3" s="11" t="s">
        <v>16</v>
      </c>
      <c r="L3" s="11"/>
      <c r="M3" s="11" t="s">
        <v>16</v>
      </c>
      <c r="N3" s="11" t="s">
        <v>15</v>
      </c>
    </row>
    <row r="4" spans="1:14" ht="42.5" x14ac:dyDescent="0.35">
      <c r="A4" s="11">
        <v>2210225</v>
      </c>
      <c r="B4" s="15">
        <v>3122225002002</v>
      </c>
      <c r="C4" s="11" t="s">
        <v>19</v>
      </c>
      <c r="D4" s="11" t="s">
        <v>20</v>
      </c>
      <c r="E4" s="11"/>
      <c r="F4" s="11" t="s">
        <v>17</v>
      </c>
      <c r="G4" s="11" t="s">
        <v>18</v>
      </c>
      <c r="H4" s="11" t="s">
        <v>15</v>
      </c>
      <c r="I4" s="11"/>
      <c r="J4" s="11"/>
      <c r="K4" s="11" t="s">
        <v>16</v>
      </c>
      <c r="L4" s="11" t="s">
        <v>18</v>
      </c>
      <c r="M4" s="11" t="s">
        <v>17</v>
      </c>
      <c r="N4" s="11" t="s">
        <v>16</v>
      </c>
    </row>
    <row r="5" spans="1:14" x14ac:dyDescent="0.35">
      <c r="A5" s="11">
        <v>2210009</v>
      </c>
      <c r="B5" s="15">
        <v>3122225002003</v>
      </c>
      <c r="C5" s="11" t="s">
        <v>21</v>
      </c>
      <c r="D5" s="11" t="s">
        <v>15</v>
      </c>
      <c r="E5" s="11"/>
      <c r="F5" s="11" t="s">
        <v>15</v>
      </c>
      <c r="G5" s="11" t="s">
        <v>18</v>
      </c>
      <c r="H5" s="11" t="s">
        <v>15</v>
      </c>
      <c r="I5" s="11"/>
      <c r="J5" s="11"/>
      <c r="K5" s="11" t="s">
        <v>15</v>
      </c>
      <c r="L5" s="11" t="s">
        <v>18</v>
      </c>
      <c r="M5" s="11" t="s">
        <v>15</v>
      </c>
      <c r="N5" s="11" t="s">
        <v>16</v>
      </c>
    </row>
    <row r="6" spans="1:14" x14ac:dyDescent="0.35">
      <c r="A6" s="11">
        <v>2210741</v>
      </c>
      <c r="B6" s="15">
        <v>3122225002004</v>
      </c>
      <c r="C6" s="11" t="s">
        <v>22</v>
      </c>
      <c r="D6" s="11" t="s">
        <v>16</v>
      </c>
      <c r="E6" s="11"/>
      <c r="F6" s="11" t="s">
        <v>15</v>
      </c>
      <c r="G6" s="11" t="s">
        <v>18</v>
      </c>
      <c r="H6" s="11" t="s">
        <v>15</v>
      </c>
      <c r="I6" s="11"/>
      <c r="J6" s="11"/>
      <c r="K6" s="11" t="s">
        <v>15</v>
      </c>
      <c r="L6" s="11" t="s">
        <v>18</v>
      </c>
      <c r="M6" s="11" t="s">
        <v>15</v>
      </c>
      <c r="N6" s="11" t="s">
        <v>15</v>
      </c>
    </row>
    <row r="7" spans="1:14" x14ac:dyDescent="0.35">
      <c r="A7" s="11">
        <v>2210203</v>
      </c>
      <c r="B7" s="15">
        <v>3122225002005</v>
      </c>
      <c r="C7" s="11" t="s">
        <v>23</v>
      </c>
      <c r="D7" s="11" t="s">
        <v>15</v>
      </c>
      <c r="E7" s="11"/>
      <c r="F7" s="11" t="s">
        <v>15</v>
      </c>
      <c r="G7" s="11" t="s">
        <v>18</v>
      </c>
      <c r="H7" s="11" t="s">
        <v>17</v>
      </c>
      <c r="I7" s="11"/>
      <c r="J7" s="11"/>
      <c r="K7" s="11" t="s">
        <v>16</v>
      </c>
      <c r="L7" s="11" t="s">
        <v>18</v>
      </c>
      <c r="M7" s="11" t="s">
        <v>15</v>
      </c>
      <c r="N7" s="11" t="s">
        <v>15</v>
      </c>
    </row>
    <row r="8" spans="1:14" x14ac:dyDescent="0.35">
      <c r="A8" s="11">
        <v>2210316</v>
      </c>
      <c r="B8" s="15">
        <v>3122225002006</v>
      </c>
      <c r="C8" s="11" t="s">
        <v>24</v>
      </c>
      <c r="D8" s="11" t="s">
        <v>17</v>
      </c>
      <c r="E8" s="11"/>
      <c r="F8" s="11" t="s">
        <v>15</v>
      </c>
      <c r="G8" s="11" t="s">
        <v>18</v>
      </c>
      <c r="H8" s="11"/>
      <c r="I8" s="11" t="s">
        <v>15</v>
      </c>
      <c r="J8" s="11"/>
      <c r="K8" s="11" t="s">
        <v>15</v>
      </c>
      <c r="L8" s="11" t="s">
        <v>18</v>
      </c>
      <c r="M8" s="11" t="s">
        <v>15</v>
      </c>
      <c r="N8" s="11" t="s">
        <v>17</v>
      </c>
    </row>
    <row r="9" spans="1:14" ht="28.5" x14ac:dyDescent="0.35">
      <c r="A9" s="11">
        <v>2210940</v>
      </c>
      <c r="B9" s="15">
        <v>3122225002007</v>
      </c>
      <c r="C9" s="11" t="s">
        <v>25</v>
      </c>
      <c r="D9" s="11" t="s">
        <v>16</v>
      </c>
      <c r="E9" s="11"/>
      <c r="F9" s="11" t="s">
        <v>15</v>
      </c>
      <c r="G9" s="11" t="s">
        <v>17</v>
      </c>
      <c r="H9" s="11"/>
      <c r="I9" s="11"/>
      <c r="J9" s="11" t="s">
        <v>15</v>
      </c>
      <c r="K9" s="11" t="s">
        <v>16</v>
      </c>
      <c r="L9" s="11" t="s">
        <v>18</v>
      </c>
      <c r="M9" s="11" t="s">
        <v>16</v>
      </c>
      <c r="N9" s="11" t="s">
        <v>15</v>
      </c>
    </row>
    <row r="10" spans="1:14" x14ac:dyDescent="0.35">
      <c r="A10" s="11">
        <v>2210828</v>
      </c>
      <c r="B10" s="15">
        <v>3122225002008</v>
      </c>
      <c r="C10" s="11" t="s">
        <v>26</v>
      </c>
      <c r="D10" s="11" t="s">
        <v>15</v>
      </c>
      <c r="E10" s="11"/>
      <c r="F10" s="11" t="s">
        <v>15</v>
      </c>
      <c r="G10" s="11" t="s">
        <v>18</v>
      </c>
      <c r="H10" s="11" t="s">
        <v>15</v>
      </c>
      <c r="I10" s="11"/>
      <c r="J10" s="11"/>
      <c r="K10" s="11" t="s">
        <v>16</v>
      </c>
      <c r="L10" s="11" t="s">
        <v>18</v>
      </c>
      <c r="M10" s="11" t="s">
        <v>15</v>
      </c>
      <c r="N10" s="11" t="s">
        <v>17</v>
      </c>
    </row>
    <row r="11" spans="1:14" x14ac:dyDescent="0.35">
      <c r="A11" s="11">
        <v>2210018</v>
      </c>
      <c r="B11" s="15">
        <v>3122225002009</v>
      </c>
      <c r="C11" s="11" t="s">
        <v>27</v>
      </c>
      <c r="D11" s="11" t="s">
        <v>15</v>
      </c>
      <c r="E11" s="11"/>
      <c r="F11" s="11" t="s">
        <v>15</v>
      </c>
      <c r="G11" s="11" t="s">
        <v>18</v>
      </c>
      <c r="H11" s="11"/>
      <c r="I11" s="11" t="s">
        <v>15</v>
      </c>
      <c r="J11" s="11"/>
      <c r="K11" s="11" t="s">
        <v>15</v>
      </c>
      <c r="L11" s="11" t="s">
        <v>18</v>
      </c>
      <c r="M11" s="11" t="s">
        <v>18</v>
      </c>
      <c r="N11" s="11" t="s">
        <v>15</v>
      </c>
    </row>
    <row r="12" spans="1:14" x14ac:dyDescent="0.35">
      <c r="A12" s="11">
        <v>2210447</v>
      </c>
      <c r="B12" s="15">
        <v>3122225002010</v>
      </c>
      <c r="C12" s="11" t="s">
        <v>28</v>
      </c>
      <c r="D12" s="11" t="s">
        <v>16</v>
      </c>
      <c r="E12" s="11"/>
      <c r="F12" s="11" t="s">
        <v>17</v>
      </c>
      <c r="G12" s="11" t="s">
        <v>18</v>
      </c>
      <c r="H12" s="11"/>
      <c r="I12" s="11" t="s">
        <v>15</v>
      </c>
      <c r="J12" s="11"/>
      <c r="K12" s="11" t="s">
        <v>15</v>
      </c>
      <c r="L12" s="11" t="s">
        <v>18</v>
      </c>
      <c r="M12" s="11" t="s">
        <v>16</v>
      </c>
      <c r="N12" s="11" t="s">
        <v>16</v>
      </c>
    </row>
    <row r="13" spans="1:14" x14ac:dyDescent="0.35">
      <c r="A13" s="11">
        <v>2210017</v>
      </c>
      <c r="B13" s="15">
        <v>3122225002012</v>
      </c>
      <c r="C13" s="11" t="s">
        <v>29</v>
      </c>
      <c r="D13" s="11" t="s">
        <v>16</v>
      </c>
      <c r="E13" s="11"/>
      <c r="F13" s="11" t="s">
        <v>16</v>
      </c>
      <c r="G13" s="11" t="s">
        <v>18</v>
      </c>
      <c r="H13" s="11" t="s">
        <v>16</v>
      </c>
      <c r="I13" s="11"/>
      <c r="J13" s="11"/>
      <c r="K13" s="11" t="s">
        <v>16</v>
      </c>
      <c r="L13" s="11" t="s">
        <v>18</v>
      </c>
      <c r="M13" s="11" t="s">
        <v>16</v>
      </c>
      <c r="N13" s="11" t="s">
        <v>16</v>
      </c>
    </row>
    <row r="14" spans="1:14" x14ac:dyDescent="0.35">
      <c r="A14" s="11">
        <v>2210335</v>
      </c>
      <c r="B14" s="15">
        <v>3122225002013</v>
      </c>
      <c r="C14" s="11" t="s">
        <v>30</v>
      </c>
      <c r="D14" s="11" t="s">
        <v>15</v>
      </c>
      <c r="E14" s="11"/>
      <c r="F14" s="11" t="s">
        <v>17</v>
      </c>
      <c r="G14" s="11" t="s">
        <v>18</v>
      </c>
      <c r="H14" s="11"/>
      <c r="I14" s="11" t="s">
        <v>15</v>
      </c>
      <c r="J14" s="11"/>
      <c r="K14" s="11" t="s">
        <v>17</v>
      </c>
      <c r="L14" s="11" t="s">
        <v>18</v>
      </c>
      <c r="M14" s="11" t="s">
        <v>15</v>
      </c>
      <c r="N14" s="11" t="s">
        <v>15</v>
      </c>
    </row>
    <row r="15" spans="1:14" x14ac:dyDescent="0.35">
      <c r="A15" s="11">
        <v>2210738</v>
      </c>
      <c r="B15" s="15">
        <v>3122225002014</v>
      </c>
      <c r="C15" s="11" t="s">
        <v>31</v>
      </c>
      <c r="D15" s="11" t="s">
        <v>17</v>
      </c>
      <c r="E15" s="11"/>
      <c r="F15" s="11" t="s">
        <v>15</v>
      </c>
      <c r="G15" s="11" t="s">
        <v>18</v>
      </c>
      <c r="H15" s="11" t="s">
        <v>15</v>
      </c>
      <c r="I15" s="11"/>
      <c r="J15" s="11"/>
      <c r="K15" s="11" t="s">
        <v>18</v>
      </c>
      <c r="L15" s="11" t="s">
        <v>18</v>
      </c>
      <c r="M15" s="11" t="s">
        <v>17</v>
      </c>
      <c r="N15" s="11" t="s">
        <v>17</v>
      </c>
    </row>
    <row r="16" spans="1:14" x14ac:dyDescent="0.35">
      <c r="A16" s="11">
        <v>2210226</v>
      </c>
      <c r="B16" s="15">
        <v>3122225002015</v>
      </c>
      <c r="C16" s="11" t="s">
        <v>32</v>
      </c>
      <c r="D16" s="11" t="s">
        <v>16</v>
      </c>
      <c r="E16" s="11"/>
      <c r="F16" s="11" t="s">
        <v>16</v>
      </c>
      <c r="G16" s="11" t="s">
        <v>18</v>
      </c>
      <c r="H16" s="11" t="s">
        <v>15</v>
      </c>
      <c r="I16" s="11"/>
      <c r="J16" s="11"/>
      <c r="K16" s="11" t="s">
        <v>17</v>
      </c>
      <c r="L16" s="11" t="s">
        <v>18</v>
      </c>
      <c r="M16" s="11" t="s">
        <v>15</v>
      </c>
      <c r="N16" s="11" t="s">
        <v>16</v>
      </c>
    </row>
    <row r="17" spans="1:14" s="38" customFormat="1" x14ac:dyDescent="0.35">
      <c r="A17" s="37">
        <v>2210516</v>
      </c>
      <c r="B17" s="36">
        <v>3122225002016</v>
      </c>
      <c r="C17" s="37" t="s">
        <v>33</v>
      </c>
      <c r="D17" s="37" t="s">
        <v>17</v>
      </c>
      <c r="E17" s="37"/>
      <c r="F17" s="37" t="s">
        <v>15</v>
      </c>
      <c r="G17" s="37" t="s">
        <v>18</v>
      </c>
      <c r="H17" s="37" t="s">
        <v>17</v>
      </c>
      <c r="I17" s="37"/>
      <c r="J17" s="37"/>
      <c r="K17" s="37" t="s">
        <v>17</v>
      </c>
      <c r="L17" s="37" t="s">
        <v>18</v>
      </c>
      <c r="M17" s="37" t="s">
        <v>18</v>
      </c>
      <c r="N17" s="37" t="s">
        <v>18</v>
      </c>
    </row>
    <row r="18" spans="1:14" x14ac:dyDescent="0.35">
      <c r="A18" s="11">
        <v>2210413</v>
      </c>
      <c r="B18" s="15">
        <v>3122225002017</v>
      </c>
      <c r="C18" s="11" t="s">
        <v>34</v>
      </c>
      <c r="D18" s="11" t="s">
        <v>16</v>
      </c>
      <c r="E18" s="11"/>
      <c r="F18" s="11" t="s">
        <v>15</v>
      </c>
      <c r="G18" s="11" t="s">
        <v>18</v>
      </c>
      <c r="H18" s="11" t="s">
        <v>15</v>
      </c>
      <c r="I18" s="11"/>
      <c r="J18" s="11"/>
      <c r="K18" s="11" t="s">
        <v>16</v>
      </c>
      <c r="L18" s="11" t="s">
        <v>18</v>
      </c>
      <c r="M18" s="11" t="s">
        <v>15</v>
      </c>
      <c r="N18" s="11" t="s">
        <v>16</v>
      </c>
    </row>
    <row r="19" spans="1:14" x14ac:dyDescent="0.35">
      <c r="A19" s="11">
        <v>2210224</v>
      </c>
      <c r="B19" s="15">
        <v>3122225002018</v>
      </c>
      <c r="C19" s="11" t="s">
        <v>35</v>
      </c>
      <c r="D19" s="11" t="s">
        <v>20</v>
      </c>
      <c r="E19" s="11"/>
      <c r="F19" s="11" t="s">
        <v>15</v>
      </c>
      <c r="G19" s="11" t="s">
        <v>18</v>
      </c>
      <c r="H19" s="11"/>
      <c r="I19" s="11"/>
      <c r="J19" s="11" t="s">
        <v>15</v>
      </c>
      <c r="K19" s="11" t="s">
        <v>15</v>
      </c>
      <c r="L19" s="11" t="s">
        <v>18</v>
      </c>
      <c r="M19" s="11" t="s">
        <v>16</v>
      </c>
      <c r="N19" s="11" t="s">
        <v>20</v>
      </c>
    </row>
    <row r="20" spans="1:14" x14ac:dyDescent="0.35">
      <c r="A20" s="11">
        <v>2210766</v>
      </c>
      <c r="B20" s="15">
        <v>3122225002019</v>
      </c>
      <c r="C20" s="11" t="s">
        <v>36</v>
      </c>
      <c r="D20" s="11" t="s">
        <v>15</v>
      </c>
      <c r="E20" s="11"/>
      <c r="F20" s="11" t="s">
        <v>16</v>
      </c>
      <c r="G20" s="11" t="s">
        <v>18</v>
      </c>
      <c r="H20" s="11"/>
      <c r="I20" s="11" t="s">
        <v>15</v>
      </c>
      <c r="J20" s="11"/>
      <c r="K20" s="11" t="s">
        <v>15</v>
      </c>
      <c r="L20" s="11" t="s">
        <v>18</v>
      </c>
      <c r="M20" s="11" t="s">
        <v>17</v>
      </c>
      <c r="N20" s="11" t="s">
        <v>17</v>
      </c>
    </row>
    <row r="21" spans="1:14" x14ac:dyDescent="0.35">
      <c r="A21" s="11">
        <v>2210452</v>
      </c>
      <c r="B21" s="15">
        <v>3122225002020</v>
      </c>
      <c r="C21" s="11" t="s">
        <v>37</v>
      </c>
      <c r="D21" s="11" t="s">
        <v>16</v>
      </c>
      <c r="E21" s="11"/>
      <c r="F21" s="11" t="s">
        <v>17</v>
      </c>
      <c r="G21" s="11" t="s">
        <v>18</v>
      </c>
      <c r="H21" s="11"/>
      <c r="I21" s="11" t="s">
        <v>15</v>
      </c>
      <c r="J21" s="11"/>
      <c r="K21" s="11" t="s">
        <v>16</v>
      </c>
      <c r="L21" s="11" t="s">
        <v>18</v>
      </c>
      <c r="M21" s="11" t="s">
        <v>16</v>
      </c>
      <c r="N21" s="11" t="s">
        <v>38</v>
      </c>
    </row>
    <row r="22" spans="1:14" x14ac:dyDescent="0.35">
      <c r="A22" s="11">
        <v>2210788</v>
      </c>
      <c r="B22" s="15">
        <v>3122225002021</v>
      </c>
      <c r="C22" s="11" t="s">
        <v>39</v>
      </c>
      <c r="D22" s="11" t="s">
        <v>15</v>
      </c>
      <c r="E22" s="11"/>
      <c r="F22" s="11" t="s">
        <v>18</v>
      </c>
      <c r="G22" s="11" t="s">
        <v>18</v>
      </c>
      <c r="H22" s="11"/>
      <c r="I22" s="11" t="s">
        <v>15</v>
      </c>
      <c r="J22" s="11"/>
      <c r="K22" s="11" t="s">
        <v>15</v>
      </c>
      <c r="L22" s="11" t="s">
        <v>18</v>
      </c>
      <c r="M22" s="11" t="s">
        <v>16</v>
      </c>
      <c r="N22" s="11" t="s">
        <v>15</v>
      </c>
    </row>
    <row r="23" spans="1:14" x14ac:dyDescent="0.35">
      <c r="A23" s="11">
        <v>2210718</v>
      </c>
      <c r="B23" s="15">
        <v>3122225002022</v>
      </c>
      <c r="C23" s="11" t="s">
        <v>40</v>
      </c>
      <c r="D23" s="11" t="s">
        <v>16</v>
      </c>
      <c r="E23" s="11"/>
      <c r="F23" s="11" t="s">
        <v>15</v>
      </c>
      <c r="G23" s="11" t="s">
        <v>18</v>
      </c>
      <c r="H23" s="11"/>
      <c r="I23" s="11" t="s">
        <v>15</v>
      </c>
      <c r="J23" s="11"/>
      <c r="K23" s="11" t="s">
        <v>20</v>
      </c>
      <c r="L23" s="11" t="s">
        <v>17</v>
      </c>
      <c r="M23" s="11" t="s">
        <v>20</v>
      </c>
      <c r="N23" s="11" t="s">
        <v>16</v>
      </c>
    </row>
    <row r="24" spans="1:14" x14ac:dyDescent="0.35">
      <c r="A24" s="11">
        <v>2210795</v>
      </c>
      <c r="B24" s="15">
        <v>3122225002023</v>
      </c>
      <c r="C24" s="11" t="s">
        <v>41</v>
      </c>
      <c r="D24" s="11" t="s">
        <v>16</v>
      </c>
      <c r="E24" s="11"/>
      <c r="F24" s="11" t="s">
        <v>18</v>
      </c>
      <c r="G24" s="11" t="s">
        <v>18</v>
      </c>
      <c r="H24" s="11"/>
      <c r="I24" s="11" t="s">
        <v>15</v>
      </c>
      <c r="J24" s="11"/>
      <c r="K24" s="11" t="s">
        <v>38</v>
      </c>
      <c r="L24" s="11" t="s">
        <v>17</v>
      </c>
      <c r="M24" s="11" t="s">
        <v>38</v>
      </c>
      <c r="N24" s="11" t="s">
        <v>16</v>
      </c>
    </row>
    <row r="25" spans="1:14" x14ac:dyDescent="0.35">
      <c r="A25" s="11">
        <v>2210776</v>
      </c>
      <c r="B25" s="15">
        <v>3122225002024</v>
      </c>
      <c r="C25" s="11" t="s">
        <v>42</v>
      </c>
      <c r="D25" s="11" t="s">
        <v>15</v>
      </c>
      <c r="E25" s="11"/>
      <c r="F25" s="11" t="s">
        <v>15</v>
      </c>
      <c r="G25" s="11" t="s">
        <v>18</v>
      </c>
      <c r="H25" s="11" t="s">
        <v>15</v>
      </c>
      <c r="I25" s="11"/>
      <c r="J25" s="11"/>
      <c r="K25" s="11" t="s">
        <v>15</v>
      </c>
      <c r="L25" s="11" t="s">
        <v>18</v>
      </c>
      <c r="M25" s="11" t="s">
        <v>17</v>
      </c>
      <c r="N25" s="11" t="s">
        <v>15</v>
      </c>
    </row>
    <row r="26" spans="1:14" x14ac:dyDescent="0.35">
      <c r="A26" s="11">
        <v>2210769</v>
      </c>
      <c r="B26" s="15">
        <v>3122225002025</v>
      </c>
      <c r="C26" s="11" t="s">
        <v>43</v>
      </c>
      <c r="D26" s="11" t="s">
        <v>16</v>
      </c>
      <c r="E26" s="11"/>
      <c r="F26" s="11" t="s">
        <v>16</v>
      </c>
      <c r="G26" s="11" t="s">
        <v>18</v>
      </c>
      <c r="H26" s="11"/>
      <c r="I26" s="11"/>
      <c r="J26" s="11" t="s">
        <v>16</v>
      </c>
      <c r="K26" s="11" t="s">
        <v>38</v>
      </c>
      <c r="L26" s="11" t="s">
        <v>18</v>
      </c>
      <c r="M26" s="11" t="s">
        <v>38</v>
      </c>
      <c r="N26" s="11" t="s">
        <v>38</v>
      </c>
    </row>
    <row r="27" spans="1:14" x14ac:dyDescent="0.35">
      <c r="A27" s="11">
        <v>2210689</v>
      </c>
      <c r="B27" s="15">
        <v>3122225002026</v>
      </c>
      <c r="C27" s="11" t="s">
        <v>44</v>
      </c>
      <c r="D27" s="11" t="s">
        <v>15</v>
      </c>
      <c r="E27" s="11"/>
      <c r="F27" s="11" t="s">
        <v>15</v>
      </c>
      <c r="G27" s="11" t="s">
        <v>18</v>
      </c>
      <c r="H27" s="11"/>
      <c r="I27" s="11" t="s">
        <v>15</v>
      </c>
      <c r="J27" s="11"/>
      <c r="K27" s="11" t="s">
        <v>15</v>
      </c>
      <c r="L27" s="11" t="s">
        <v>18</v>
      </c>
      <c r="M27" s="11" t="s">
        <v>16</v>
      </c>
      <c r="N27" s="11" t="s">
        <v>16</v>
      </c>
    </row>
    <row r="28" spans="1:14" ht="28.5" x14ac:dyDescent="0.35">
      <c r="A28" s="11">
        <v>2210245</v>
      </c>
      <c r="B28" s="15">
        <v>3122225002027</v>
      </c>
      <c r="C28" s="11" t="s">
        <v>45</v>
      </c>
      <c r="D28" s="11" t="s">
        <v>16</v>
      </c>
      <c r="E28" s="11"/>
      <c r="F28" s="11" t="s">
        <v>16</v>
      </c>
      <c r="G28" s="11" t="s">
        <v>18</v>
      </c>
      <c r="H28" s="11"/>
      <c r="I28" s="11"/>
      <c r="J28" s="11" t="s">
        <v>15</v>
      </c>
      <c r="K28" s="11" t="s">
        <v>16</v>
      </c>
      <c r="L28" s="11" t="s">
        <v>18</v>
      </c>
      <c r="M28" s="11" t="s">
        <v>15</v>
      </c>
      <c r="N28" s="11" t="s">
        <v>16</v>
      </c>
    </row>
    <row r="29" spans="1:14" x14ac:dyDescent="0.35">
      <c r="A29" s="11">
        <v>2210249</v>
      </c>
      <c r="B29" s="15">
        <v>3122225002028</v>
      </c>
      <c r="C29" s="11" t="s">
        <v>46</v>
      </c>
      <c r="D29" s="11" t="s">
        <v>16</v>
      </c>
      <c r="E29" s="11"/>
      <c r="F29" s="11" t="s">
        <v>15</v>
      </c>
      <c r="G29" s="11" t="s">
        <v>18</v>
      </c>
      <c r="H29" s="11" t="s">
        <v>15</v>
      </c>
      <c r="I29" s="11"/>
      <c r="J29" s="11"/>
      <c r="K29" s="11" t="s">
        <v>15</v>
      </c>
      <c r="L29" s="11" t="s">
        <v>18</v>
      </c>
      <c r="M29" s="11" t="s">
        <v>15</v>
      </c>
      <c r="N29" s="11" t="s">
        <v>15</v>
      </c>
    </row>
    <row r="30" spans="1:14" x14ac:dyDescent="0.35">
      <c r="A30" s="11">
        <v>2210530</v>
      </c>
      <c r="B30" s="15">
        <v>3122225002029</v>
      </c>
      <c r="C30" s="11" t="s">
        <v>47</v>
      </c>
      <c r="D30" s="11" t="s">
        <v>15</v>
      </c>
      <c r="E30" s="11"/>
      <c r="F30" s="11" t="s">
        <v>15</v>
      </c>
      <c r="G30" s="11" t="s">
        <v>18</v>
      </c>
      <c r="H30" s="11"/>
      <c r="I30" s="11" t="s">
        <v>15</v>
      </c>
      <c r="J30" s="11"/>
      <c r="K30" s="11" t="s">
        <v>15</v>
      </c>
      <c r="L30" s="11" t="s">
        <v>18</v>
      </c>
      <c r="M30" s="11" t="s">
        <v>18</v>
      </c>
      <c r="N30" s="11" t="s">
        <v>15</v>
      </c>
    </row>
    <row r="31" spans="1:14" x14ac:dyDescent="0.35">
      <c r="A31" s="11">
        <v>2210030</v>
      </c>
      <c r="B31" s="15">
        <v>3122225002030</v>
      </c>
      <c r="C31" s="11" t="s">
        <v>48</v>
      </c>
      <c r="D31" s="11" t="s">
        <v>20</v>
      </c>
      <c r="E31" s="11"/>
      <c r="F31" s="11" t="s">
        <v>20</v>
      </c>
      <c r="G31" s="11" t="s">
        <v>18</v>
      </c>
      <c r="H31" s="11" t="s">
        <v>16</v>
      </c>
      <c r="I31" s="11"/>
      <c r="J31" s="11"/>
      <c r="K31" s="11" t="s">
        <v>20</v>
      </c>
      <c r="L31" s="11" t="s">
        <v>18</v>
      </c>
      <c r="M31" s="11" t="s">
        <v>38</v>
      </c>
      <c r="N31" s="11" t="s">
        <v>38</v>
      </c>
    </row>
    <row r="32" spans="1:14" s="52" customFormat="1" x14ac:dyDescent="0.35">
      <c r="A32" s="50">
        <v>2210192</v>
      </c>
      <c r="B32" s="51">
        <v>3122225002031</v>
      </c>
      <c r="C32" s="50" t="s">
        <v>49</v>
      </c>
      <c r="D32" s="50" t="s">
        <v>15</v>
      </c>
      <c r="E32" s="50"/>
      <c r="F32" s="50" t="s">
        <v>18</v>
      </c>
      <c r="G32" s="50" t="s">
        <v>18</v>
      </c>
      <c r="H32" s="50" t="s">
        <v>17</v>
      </c>
      <c r="I32" s="50"/>
      <c r="J32" s="50"/>
      <c r="K32" s="50" t="s">
        <v>15</v>
      </c>
      <c r="L32" s="50" t="s">
        <v>18</v>
      </c>
      <c r="M32" s="50" t="s">
        <v>18</v>
      </c>
      <c r="N32" s="50" t="s">
        <v>18</v>
      </c>
    </row>
    <row r="33" spans="1:14" x14ac:dyDescent="0.35">
      <c r="A33" s="11">
        <v>2210430</v>
      </c>
      <c r="B33" s="15">
        <v>3122225002032</v>
      </c>
      <c r="C33" s="11" t="s">
        <v>50</v>
      </c>
      <c r="D33" s="11" t="s">
        <v>16</v>
      </c>
      <c r="E33" s="11"/>
      <c r="F33" s="11" t="s">
        <v>17</v>
      </c>
      <c r="G33" s="11" t="s">
        <v>18</v>
      </c>
      <c r="H33" s="11" t="s">
        <v>17</v>
      </c>
      <c r="I33" s="11"/>
      <c r="J33" s="11"/>
      <c r="K33" s="11" t="s">
        <v>15</v>
      </c>
      <c r="L33" s="11" t="s">
        <v>18</v>
      </c>
      <c r="M33" s="11" t="s">
        <v>15</v>
      </c>
      <c r="N33" s="11" t="s">
        <v>16</v>
      </c>
    </row>
    <row r="34" spans="1:14" x14ac:dyDescent="0.35">
      <c r="A34" s="11">
        <v>2210405</v>
      </c>
      <c r="B34" s="15">
        <v>3122225002033</v>
      </c>
      <c r="C34" s="11" t="s">
        <v>51</v>
      </c>
      <c r="D34" s="11" t="s">
        <v>15</v>
      </c>
      <c r="E34" s="11"/>
      <c r="F34" s="11" t="s">
        <v>15</v>
      </c>
      <c r="G34" s="11" t="s">
        <v>18</v>
      </c>
      <c r="H34" s="11"/>
      <c r="I34" s="11"/>
      <c r="J34" s="11" t="s">
        <v>15</v>
      </c>
      <c r="K34" s="11" t="s">
        <v>15</v>
      </c>
      <c r="L34" s="11" t="s">
        <v>18</v>
      </c>
      <c r="M34" s="11" t="s">
        <v>15</v>
      </c>
      <c r="N34" s="11" t="s">
        <v>15</v>
      </c>
    </row>
    <row r="35" spans="1:14" ht="28.5" x14ac:dyDescent="0.35">
      <c r="A35" s="11">
        <v>2210201</v>
      </c>
      <c r="B35" s="15">
        <v>3122225002034</v>
      </c>
      <c r="C35" s="11" t="s">
        <v>52</v>
      </c>
      <c r="D35" s="11" t="s">
        <v>15</v>
      </c>
      <c r="E35" s="11"/>
      <c r="F35" s="11" t="s">
        <v>15</v>
      </c>
      <c r="G35" s="11" t="s">
        <v>18</v>
      </c>
      <c r="H35" s="11" t="s">
        <v>15</v>
      </c>
      <c r="I35" s="11"/>
      <c r="J35" s="11"/>
      <c r="K35" s="11" t="s">
        <v>17</v>
      </c>
      <c r="L35" s="11" t="s">
        <v>18</v>
      </c>
      <c r="M35" s="11" t="s">
        <v>15</v>
      </c>
      <c r="N35" s="11" t="s">
        <v>15</v>
      </c>
    </row>
    <row r="36" spans="1:14" x14ac:dyDescent="0.35">
      <c r="A36" s="11">
        <v>2210586</v>
      </c>
      <c r="B36" s="15">
        <v>3122225002035</v>
      </c>
      <c r="C36" s="11" t="s">
        <v>53</v>
      </c>
      <c r="D36" s="11" t="s">
        <v>20</v>
      </c>
      <c r="E36" s="11"/>
      <c r="F36" s="11" t="s">
        <v>20</v>
      </c>
      <c r="G36" s="11" t="s">
        <v>18</v>
      </c>
      <c r="H36" s="11"/>
      <c r="I36" s="11"/>
      <c r="J36" s="11" t="s">
        <v>20</v>
      </c>
      <c r="K36" s="11" t="s">
        <v>38</v>
      </c>
      <c r="L36" s="11" t="s">
        <v>18</v>
      </c>
      <c r="M36" s="11" t="s">
        <v>38</v>
      </c>
      <c r="N36" s="11" t="s">
        <v>20</v>
      </c>
    </row>
    <row r="37" spans="1:14" x14ac:dyDescent="0.35">
      <c r="A37" s="11">
        <v>2210046</v>
      </c>
      <c r="B37" s="15">
        <v>3122225002036</v>
      </c>
      <c r="C37" s="11" t="s">
        <v>54</v>
      </c>
      <c r="D37" s="11" t="s">
        <v>15</v>
      </c>
      <c r="E37" s="11"/>
      <c r="F37" s="11" t="s">
        <v>16</v>
      </c>
      <c r="G37" s="11" t="s">
        <v>18</v>
      </c>
      <c r="H37" s="11"/>
      <c r="I37" s="11"/>
      <c r="J37" s="11" t="s">
        <v>16</v>
      </c>
      <c r="K37" s="11" t="s">
        <v>16</v>
      </c>
      <c r="L37" s="11" t="s">
        <v>18</v>
      </c>
      <c r="M37" s="11" t="s">
        <v>15</v>
      </c>
      <c r="N37" s="11" t="s">
        <v>15</v>
      </c>
    </row>
    <row r="38" spans="1:14" x14ac:dyDescent="0.35">
      <c r="A38" s="11">
        <v>2210659</v>
      </c>
      <c r="B38" s="15">
        <v>3122225002037</v>
      </c>
      <c r="C38" s="11" t="s">
        <v>55</v>
      </c>
      <c r="D38" s="11" t="s">
        <v>16</v>
      </c>
      <c r="E38" s="11"/>
      <c r="F38" s="11" t="s">
        <v>16</v>
      </c>
      <c r="G38" s="11" t="s">
        <v>17</v>
      </c>
      <c r="H38" s="11" t="s">
        <v>15</v>
      </c>
      <c r="I38" s="11"/>
      <c r="J38" s="11"/>
      <c r="K38" s="11" t="s">
        <v>15</v>
      </c>
      <c r="L38" s="11" t="s">
        <v>18</v>
      </c>
      <c r="M38" s="11" t="s">
        <v>15</v>
      </c>
      <c r="N38" s="11" t="s">
        <v>15</v>
      </c>
    </row>
    <row r="39" spans="1:14" x14ac:dyDescent="0.35">
      <c r="A39" s="11">
        <v>2210665</v>
      </c>
      <c r="B39" s="15">
        <v>3122225002038</v>
      </c>
      <c r="C39" s="11" t="s">
        <v>56</v>
      </c>
      <c r="D39" s="11" t="s">
        <v>15</v>
      </c>
      <c r="E39" s="11"/>
      <c r="F39" s="11" t="s">
        <v>15</v>
      </c>
      <c r="G39" s="11" t="s">
        <v>18</v>
      </c>
      <c r="H39" s="11"/>
      <c r="I39" s="11"/>
      <c r="J39" s="11" t="s">
        <v>16</v>
      </c>
      <c r="K39" s="11" t="s">
        <v>15</v>
      </c>
      <c r="L39" s="11" t="s">
        <v>18</v>
      </c>
      <c r="M39" s="11" t="s">
        <v>17</v>
      </c>
      <c r="N39" s="11" t="s">
        <v>15</v>
      </c>
    </row>
    <row r="40" spans="1:14" x14ac:dyDescent="0.35">
      <c r="A40" s="11">
        <v>2210771</v>
      </c>
      <c r="B40" s="15">
        <v>3122225002039</v>
      </c>
      <c r="C40" s="11" t="s">
        <v>57</v>
      </c>
      <c r="D40" s="11" t="s">
        <v>16</v>
      </c>
      <c r="E40" s="11"/>
      <c r="F40" s="11" t="s">
        <v>15</v>
      </c>
      <c r="G40" s="11" t="s">
        <v>18</v>
      </c>
      <c r="H40" s="11"/>
      <c r="I40" s="11" t="s">
        <v>15</v>
      </c>
      <c r="J40" s="11"/>
      <c r="K40" s="11" t="s">
        <v>16</v>
      </c>
      <c r="L40" s="11" t="s">
        <v>18</v>
      </c>
      <c r="M40" s="11" t="s">
        <v>20</v>
      </c>
      <c r="N40" s="11" t="s">
        <v>15</v>
      </c>
    </row>
    <row r="41" spans="1:14" x14ac:dyDescent="0.35">
      <c r="A41" s="11">
        <v>2210693</v>
      </c>
      <c r="B41" s="15">
        <v>3122225002040</v>
      </c>
      <c r="C41" s="11" t="s">
        <v>58</v>
      </c>
      <c r="D41" s="11" t="s">
        <v>15</v>
      </c>
      <c r="E41" s="11"/>
      <c r="F41" s="11" t="s">
        <v>15</v>
      </c>
      <c r="G41" s="11" t="s">
        <v>18</v>
      </c>
      <c r="H41" s="11"/>
      <c r="I41" s="11" t="s">
        <v>15</v>
      </c>
      <c r="J41" s="11"/>
      <c r="K41" s="11" t="s">
        <v>17</v>
      </c>
      <c r="L41" s="11" t="s">
        <v>18</v>
      </c>
      <c r="M41" s="11" t="s">
        <v>18</v>
      </c>
      <c r="N41" s="11" t="s">
        <v>18</v>
      </c>
    </row>
    <row r="42" spans="1:14" x14ac:dyDescent="0.35">
      <c r="A42" s="11">
        <v>2210765</v>
      </c>
      <c r="B42" s="15">
        <v>3122225002041</v>
      </c>
      <c r="C42" s="11" t="s">
        <v>59</v>
      </c>
      <c r="D42" s="11" t="s">
        <v>15</v>
      </c>
      <c r="E42" s="11"/>
      <c r="F42" s="11" t="s">
        <v>17</v>
      </c>
      <c r="G42" s="11" t="s">
        <v>18</v>
      </c>
      <c r="H42" s="11" t="s">
        <v>17</v>
      </c>
      <c r="I42" s="11"/>
      <c r="J42" s="11"/>
      <c r="K42" s="11" t="s">
        <v>15</v>
      </c>
      <c r="L42" s="11" t="s">
        <v>18</v>
      </c>
      <c r="M42" s="11" t="s">
        <v>15</v>
      </c>
      <c r="N42" s="11" t="s">
        <v>17</v>
      </c>
    </row>
    <row r="43" spans="1:14" x14ac:dyDescent="0.35">
      <c r="A43" s="11">
        <v>2210713</v>
      </c>
      <c r="B43" s="15">
        <v>3122225002042</v>
      </c>
      <c r="C43" s="11" t="s">
        <v>60</v>
      </c>
      <c r="D43" s="11" t="s">
        <v>15</v>
      </c>
      <c r="E43" s="11"/>
      <c r="F43" s="11" t="s">
        <v>18</v>
      </c>
      <c r="G43" s="11" t="s">
        <v>18</v>
      </c>
      <c r="H43" s="11" t="s">
        <v>17</v>
      </c>
      <c r="I43" s="11"/>
      <c r="J43" s="11"/>
      <c r="K43" s="11" t="s">
        <v>15</v>
      </c>
      <c r="L43" s="11" t="s">
        <v>18</v>
      </c>
      <c r="M43" s="11" t="s">
        <v>20</v>
      </c>
      <c r="N43" s="11" t="s">
        <v>17</v>
      </c>
    </row>
    <row r="44" spans="1:14" x14ac:dyDescent="0.35">
      <c r="A44" s="11">
        <v>2210218</v>
      </c>
      <c r="B44" s="15">
        <v>3122225002043</v>
      </c>
      <c r="C44" s="11" t="s">
        <v>61</v>
      </c>
      <c r="D44" s="11" t="s">
        <v>15</v>
      </c>
      <c r="E44" s="11"/>
      <c r="F44" s="11" t="s">
        <v>16</v>
      </c>
      <c r="G44" s="11" t="s">
        <v>18</v>
      </c>
      <c r="H44" s="11"/>
      <c r="I44" s="11" t="s">
        <v>15</v>
      </c>
      <c r="J44" s="11"/>
      <c r="K44" s="11" t="s">
        <v>16</v>
      </c>
      <c r="L44" s="11" t="s">
        <v>18</v>
      </c>
      <c r="M44" s="11" t="s">
        <v>15</v>
      </c>
      <c r="N44" s="11" t="s">
        <v>15</v>
      </c>
    </row>
    <row r="45" spans="1:14" x14ac:dyDescent="0.35">
      <c r="A45" s="11">
        <v>2210525</v>
      </c>
      <c r="B45" s="15">
        <v>3122225002044</v>
      </c>
      <c r="C45" s="11" t="s">
        <v>62</v>
      </c>
      <c r="D45" s="11" t="s">
        <v>38</v>
      </c>
      <c r="E45" s="11"/>
      <c r="F45" s="11" t="s">
        <v>20</v>
      </c>
      <c r="G45" s="11" t="s">
        <v>18</v>
      </c>
      <c r="H45" s="11"/>
      <c r="I45" s="11"/>
      <c r="J45" s="11" t="s">
        <v>16</v>
      </c>
      <c r="K45" s="11" t="s">
        <v>38</v>
      </c>
      <c r="L45" s="11" t="s">
        <v>17</v>
      </c>
      <c r="M45" s="11" t="s">
        <v>38</v>
      </c>
      <c r="N45" s="11" t="s">
        <v>20</v>
      </c>
    </row>
    <row r="46" spans="1:14" x14ac:dyDescent="0.35">
      <c r="A46" s="11">
        <v>2210792</v>
      </c>
      <c r="B46" s="15">
        <v>3122225002045</v>
      </c>
      <c r="C46" s="11" t="s">
        <v>63</v>
      </c>
      <c r="D46" s="11" t="s">
        <v>38</v>
      </c>
      <c r="E46" s="11"/>
      <c r="F46" s="11" t="s">
        <v>20</v>
      </c>
      <c r="G46" s="11" t="s">
        <v>18</v>
      </c>
      <c r="H46" s="11"/>
      <c r="I46" s="11"/>
      <c r="J46" s="11" t="s">
        <v>16</v>
      </c>
      <c r="K46" s="11" t="s">
        <v>20</v>
      </c>
      <c r="L46" s="11" t="s">
        <v>17</v>
      </c>
      <c r="M46" s="11" t="s">
        <v>64</v>
      </c>
      <c r="N46" s="11" t="s">
        <v>38</v>
      </c>
    </row>
    <row r="47" spans="1:14" x14ac:dyDescent="0.35">
      <c r="A47" s="11">
        <v>2210548</v>
      </c>
      <c r="B47" s="15">
        <v>3122225002046</v>
      </c>
      <c r="C47" s="11" t="s">
        <v>65</v>
      </c>
      <c r="D47" s="11" t="s">
        <v>16</v>
      </c>
      <c r="E47" s="11"/>
      <c r="F47" s="11" t="s">
        <v>15</v>
      </c>
      <c r="G47" s="11" t="s">
        <v>18</v>
      </c>
      <c r="H47" s="11"/>
      <c r="I47" s="11" t="s">
        <v>15</v>
      </c>
      <c r="J47" s="11"/>
      <c r="K47" s="11" t="s">
        <v>16</v>
      </c>
      <c r="L47" s="11" t="s">
        <v>17</v>
      </c>
      <c r="M47" s="11" t="s">
        <v>15</v>
      </c>
      <c r="N47" s="11" t="s">
        <v>20</v>
      </c>
    </row>
    <row r="48" spans="1:14" ht="28.5" x14ac:dyDescent="0.35">
      <c r="A48" s="11">
        <v>2210501</v>
      </c>
      <c r="B48" s="15">
        <v>3122225002047</v>
      </c>
      <c r="C48" s="11" t="s">
        <v>66</v>
      </c>
      <c r="D48" s="11" t="s">
        <v>16</v>
      </c>
      <c r="E48" s="11"/>
      <c r="F48" s="11" t="s">
        <v>15</v>
      </c>
      <c r="G48" s="11" t="s">
        <v>18</v>
      </c>
      <c r="H48" s="11"/>
      <c r="I48" s="11" t="s">
        <v>15</v>
      </c>
      <c r="J48" s="11"/>
      <c r="K48" s="11" t="s">
        <v>20</v>
      </c>
      <c r="L48" s="11" t="s">
        <v>17</v>
      </c>
      <c r="M48" s="11" t="s">
        <v>15</v>
      </c>
      <c r="N48" s="11" t="s">
        <v>38</v>
      </c>
    </row>
    <row r="49" spans="1:14" x14ac:dyDescent="0.35">
      <c r="A49" s="11">
        <v>2210223</v>
      </c>
      <c r="B49" s="15">
        <v>3122225002048</v>
      </c>
      <c r="C49" s="11" t="s">
        <v>67</v>
      </c>
      <c r="D49" s="11" t="s">
        <v>15</v>
      </c>
      <c r="E49" s="11"/>
      <c r="F49" s="11" t="s">
        <v>16</v>
      </c>
      <c r="G49" s="11" t="s">
        <v>18</v>
      </c>
      <c r="H49" s="11" t="s">
        <v>15</v>
      </c>
      <c r="I49" s="11"/>
      <c r="J49" s="11"/>
      <c r="K49" s="11" t="s">
        <v>15</v>
      </c>
      <c r="L49" s="11" t="s">
        <v>18</v>
      </c>
      <c r="M49" s="11" t="s">
        <v>15</v>
      </c>
      <c r="N49" s="11" t="s">
        <v>15</v>
      </c>
    </row>
    <row r="50" spans="1:14" x14ac:dyDescent="0.35">
      <c r="A50" s="11">
        <v>2210398</v>
      </c>
      <c r="B50" s="15">
        <v>3122225002049</v>
      </c>
      <c r="C50" s="11" t="s">
        <v>68</v>
      </c>
      <c r="D50" s="11" t="s">
        <v>16</v>
      </c>
      <c r="E50" s="11"/>
      <c r="F50" s="11" t="s">
        <v>15</v>
      </c>
      <c r="G50" s="11" t="s">
        <v>18</v>
      </c>
      <c r="H50" s="11"/>
      <c r="I50" s="11" t="s">
        <v>15</v>
      </c>
      <c r="J50" s="11"/>
      <c r="K50" s="11" t="s">
        <v>16</v>
      </c>
      <c r="L50" s="11" t="s">
        <v>18</v>
      </c>
      <c r="M50" s="11" t="s">
        <v>16</v>
      </c>
      <c r="N50" s="11" t="s">
        <v>15</v>
      </c>
    </row>
    <row r="51" spans="1:14" x14ac:dyDescent="0.35">
      <c r="A51" s="11">
        <v>2210821</v>
      </c>
      <c r="B51" s="15">
        <v>3122225002050</v>
      </c>
      <c r="C51" s="11" t="s">
        <v>69</v>
      </c>
      <c r="D51" s="11" t="s">
        <v>15</v>
      </c>
      <c r="E51" s="11"/>
      <c r="F51" s="11" t="s">
        <v>17</v>
      </c>
      <c r="G51" s="11" t="s">
        <v>18</v>
      </c>
      <c r="H51" s="11"/>
      <c r="I51" s="11"/>
      <c r="J51" s="11" t="s">
        <v>16</v>
      </c>
      <c r="K51" s="11" t="s">
        <v>16</v>
      </c>
      <c r="L51" s="11" t="s">
        <v>18</v>
      </c>
      <c r="M51" s="11" t="s">
        <v>15</v>
      </c>
      <c r="N51" s="11" t="s">
        <v>15</v>
      </c>
    </row>
    <row r="52" spans="1:14" x14ac:dyDescent="0.35">
      <c r="A52" s="11">
        <v>2210584</v>
      </c>
      <c r="B52" s="15">
        <v>3122225002051</v>
      </c>
      <c r="C52" s="11" t="s">
        <v>70</v>
      </c>
      <c r="D52" s="11" t="s">
        <v>15</v>
      </c>
      <c r="E52" s="11"/>
      <c r="F52" s="11" t="s">
        <v>15</v>
      </c>
      <c r="G52" s="11" t="s">
        <v>18</v>
      </c>
      <c r="H52" s="11"/>
      <c r="I52" s="11"/>
      <c r="J52" s="11" t="s">
        <v>16</v>
      </c>
      <c r="K52" s="11" t="s">
        <v>16</v>
      </c>
      <c r="L52" s="11" t="s">
        <v>18</v>
      </c>
      <c r="M52" s="11" t="s">
        <v>15</v>
      </c>
      <c r="N52" s="11" t="s">
        <v>15</v>
      </c>
    </row>
    <row r="53" spans="1:14" x14ac:dyDescent="0.35">
      <c r="A53" s="11">
        <v>2210723</v>
      </c>
      <c r="B53" s="15">
        <v>3122225002052</v>
      </c>
      <c r="C53" s="11" t="s">
        <v>71</v>
      </c>
      <c r="D53" s="11" t="s">
        <v>15</v>
      </c>
      <c r="E53" s="11"/>
      <c r="F53" s="11" t="s">
        <v>15</v>
      </c>
      <c r="G53" s="11" t="s">
        <v>18</v>
      </c>
      <c r="H53" s="11"/>
      <c r="I53" s="11" t="s">
        <v>15</v>
      </c>
      <c r="J53" s="11"/>
      <c r="K53" s="11" t="s">
        <v>15</v>
      </c>
      <c r="L53" s="11" t="s">
        <v>18</v>
      </c>
      <c r="M53" s="11" t="s">
        <v>15</v>
      </c>
      <c r="N53" s="11" t="s">
        <v>15</v>
      </c>
    </row>
    <row r="54" spans="1:14" ht="28.5" x14ac:dyDescent="0.35">
      <c r="A54" s="11">
        <v>2210188</v>
      </c>
      <c r="B54" s="15">
        <v>3122225002053</v>
      </c>
      <c r="C54" s="11" t="s">
        <v>72</v>
      </c>
      <c r="D54" s="11" t="s">
        <v>15</v>
      </c>
      <c r="E54" s="11"/>
      <c r="F54" s="11" t="s">
        <v>15</v>
      </c>
      <c r="G54" s="11" t="s">
        <v>18</v>
      </c>
      <c r="H54" s="11" t="s">
        <v>15</v>
      </c>
      <c r="I54" s="11"/>
      <c r="J54" s="11"/>
      <c r="K54" s="11" t="s">
        <v>17</v>
      </c>
      <c r="L54" s="11" t="s">
        <v>18</v>
      </c>
      <c r="M54" s="11" t="s">
        <v>15</v>
      </c>
      <c r="N54" s="11" t="s">
        <v>15</v>
      </c>
    </row>
    <row r="55" spans="1:14" x14ac:dyDescent="0.35">
      <c r="A55" s="11">
        <v>2210947</v>
      </c>
      <c r="B55" s="15">
        <v>3122225002054</v>
      </c>
      <c r="C55" s="11" t="s">
        <v>73</v>
      </c>
      <c r="D55" s="11" t="s">
        <v>15</v>
      </c>
      <c r="E55" s="11"/>
      <c r="F55" s="11" t="s">
        <v>15</v>
      </c>
      <c r="G55" s="11" t="s">
        <v>18</v>
      </c>
      <c r="H55" s="11"/>
      <c r="I55" s="11"/>
      <c r="J55" s="11" t="s">
        <v>15</v>
      </c>
      <c r="K55" s="11" t="s">
        <v>15</v>
      </c>
      <c r="L55" s="11" t="s">
        <v>18</v>
      </c>
      <c r="M55" s="11" t="s">
        <v>15</v>
      </c>
      <c r="N55" s="11" t="s">
        <v>15</v>
      </c>
    </row>
    <row r="56" spans="1:14" ht="28.5" x14ac:dyDescent="0.35">
      <c r="A56" s="11">
        <v>2210199</v>
      </c>
      <c r="B56" s="15">
        <v>3122225002055</v>
      </c>
      <c r="C56" s="11" t="s">
        <v>74</v>
      </c>
      <c r="D56" s="11" t="s">
        <v>16</v>
      </c>
      <c r="E56" s="11"/>
      <c r="F56" s="11" t="s">
        <v>16</v>
      </c>
      <c r="G56" s="11" t="s">
        <v>18</v>
      </c>
      <c r="H56" s="11"/>
      <c r="I56" s="11"/>
      <c r="J56" s="11" t="s">
        <v>16</v>
      </c>
      <c r="K56" s="11" t="s">
        <v>15</v>
      </c>
      <c r="L56" s="11" t="s">
        <v>18</v>
      </c>
      <c r="M56" s="11" t="s">
        <v>16</v>
      </c>
      <c r="N56" s="11" t="s">
        <v>15</v>
      </c>
    </row>
    <row r="57" spans="1:14" x14ac:dyDescent="0.35">
      <c r="A57" s="11">
        <v>2210393</v>
      </c>
      <c r="B57" s="15">
        <v>3122225002056</v>
      </c>
      <c r="C57" s="11" t="s">
        <v>75</v>
      </c>
      <c r="D57" s="11" t="s">
        <v>15</v>
      </c>
      <c r="E57" s="11"/>
      <c r="F57" s="11" t="s">
        <v>15</v>
      </c>
      <c r="G57" s="11" t="s">
        <v>18</v>
      </c>
      <c r="H57" s="11"/>
      <c r="I57" s="11" t="s">
        <v>15</v>
      </c>
      <c r="J57" s="11"/>
      <c r="K57" s="11" t="s">
        <v>15</v>
      </c>
      <c r="L57" s="11" t="s">
        <v>18</v>
      </c>
      <c r="M57" s="11" t="s">
        <v>38</v>
      </c>
      <c r="N57" s="11" t="s">
        <v>16</v>
      </c>
    </row>
    <row r="58" spans="1:14" x14ac:dyDescent="0.35">
      <c r="A58" s="11">
        <v>2210715</v>
      </c>
      <c r="B58" s="15">
        <v>3122225002057</v>
      </c>
      <c r="C58" s="11" t="s">
        <v>76</v>
      </c>
      <c r="D58" s="11" t="s">
        <v>16</v>
      </c>
      <c r="E58" s="11"/>
      <c r="F58" s="11" t="s">
        <v>15</v>
      </c>
      <c r="G58" s="11" t="s">
        <v>18</v>
      </c>
      <c r="H58" s="11"/>
      <c r="I58" s="11" t="s">
        <v>15</v>
      </c>
      <c r="J58" s="11"/>
      <c r="K58" s="11" t="s">
        <v>16</v>
      </c>
      <c r="L58" s="11" t="s">
        <v>18</v>
      </c>
      <c r="M58" s="11" t="s">
        <v>15</v>
      </c>
      <c r="N58" s="11" t="s">
        <v>15</v>
      </c>
    </row>
    <row r="59" spans="1:14" x14ac:dyDescent="0.35">
      <c r="A59" s="11">
        <v>2210372</v>
      </c>
      <c r="B59" s="15">
        <v>3122225002058</v>
      </c>
      <c r="C59" s="11" t="s">
        <v>77</v>
      </c>
      <c r="D59" s="11" t="s">
        <v>17</v>
      </c>
      <c r="E59" s="11"/>
      <c r="F59" s="11" t="s">
        <v>17</v>
      </c>
      <c r="G59" s="11" t="s">
        <v>18</v>
      </c>
      <c r="H59" s="11"/>
      <c r="I59" s="11"/>
      <c r="J59" s="11" t="s">
        <v>15</v>
      </c>
      <c r="K59" s="11" t="s">
        <v>15</v>
      </c>
      <c r="L59" s="11" t="s">
        <v>18</v>
      </c>
      <c r="M59" s="11" t="s">
        <v>18</v>
      </c>
      <c r="N59" s="11" t="s">
        <v>17</v>
      </c>
    </row>
    <row r="60" spans="1:14" x14ac:dyDescent="0.35">
      <c r="A60" s="11">
        <v>2210627</v>
      </c>
      <c r="B60" s="15">
        <v>3122225002059</v>
      </c>
      <c r="C60" s="11" t="s">
        <v>78</v>
      </c>
      <c r="D60" s="11" t="s">
        <v>15</v>
      </c>
      <c r="E60" s="11"/>
      <c r="F60" s="11" t="s">
        <v>15</v>
      </c>
      <c r="G60" s="11" t="s">
        <v>18</v>
      </c>
      <c r="H60" s="11"/>
      <c r="I60" s="11" t="s">
        <v>17</v>
      </c>
      <c r="J60" s="11"/>
      <c r="K60" s="11" t="s">
        <v>15</v>
      </c>
      <c r="L60" s="11" t="s">
        <v>18</v>
      </c>
      <c r="M60" s="11" t="s">
        <v>15</v>
      </c>
      <c r="N60" s="11" t="s">
        <v>15</v>
      </c>
    </row>
    <row r="61" spans="1:14" x14ac:dyDescent="0.35">
      <c r="A61" s="11">
        <v>2210535</v>
      </c>
      <c r="B61" s="15">
        <v>3122225002060</v>
      </c>
      <c r="C61" s="11" t="s">
        <v>79</v>
      </c>
      <c r="D61" s="11" t="s">
        <v>15</v>
      </c>
      <c r="E61" s="11"/>
      <c r="F61" s="11" t="s">
        <v>16</v>
      </c>
      <c r="G61" s="11" t="s">
        <v>18</v>
      </c>
      <c r="H61" s="11"/>
      <c r="I61" s="11" t="s">
        <v>15</v>
      </c>
      <c r="J61" s="11"/>
      <c r="K61" s="11" t="s">
        <v>15</v>
      </c>
      <c r="L61" s="11" t="s">
        <v>18</v>
      </c>
      <c r="M61" s="11" t="s">
        <v>15</v>
      </c>
      <c r="N61" s="11" t="s">
        <v>16</v>
      </c>
    </row>
    <row r="62" spans="1:14" ht="28.5" x14ac:dyDescent="0.35">
      <c r="A62" s="11">
        <v>2210076</v>
      </c>
      <c r="B62" s="15">
        <v>3122225002061</v>
      </c>
      <c r="C62" s="11" t="s">
        <v>80</v>
      </c>
      <c r="D62" s="11" t="s">
        <v>20</v>
      </c>
      <c r="E62" s="11"/>
      <c r="F62" s="11" t="s">
        <v>16</v>
      </c>
      <c r="G62" s="11" t="s">
        <v>18</v>
      </c>
      <c r="H62" s="11"/>
      <c r="I62" s="11"/>
      <c r="J62" s="11" t="s">
        <v>16</v>
      </c>
      <c r="K62" s="11" t="s">
        <v>20</v>
      </c>
      <c r="L62" s="11" t="s">
        <v>18</v>
      </c>
      <c r="M62" s="11" t="s">
        <v>16</v>
      </c>
      <c r="N62" s="11" t="s">
        <v>16</v>
      </c>
    </row>
    <row r="63" spans="1:14" x14ac:dyDescent="0.35">
      <c r="A63" s="11">
        <v>2210325</v>
      </c>
      <c r="B63" s="15">
        <v>3122225002062</v>
      </c>
      <c r="C63" s="11" t="s">
        <v>81</v>
      </c>
      <c r="D63" s="11" t="s">
        <v>16</v>
      </c>
      <c r="E63" s="11"/>
      <c r="F63" s="11" t="s">
        <v>15</v>
      </c>
      <c r="G63" s="11" t="s">
        <v>17</v>
      </c>
      <c r="H63" s="11" t="s">
        <v>17</v>
      </c>
      <c r="I63" s="11"/>
      <c r="J63" s="11"/>
      <c r="K63" s="11" t="s">
        <v>64</v>
      </c>
      <c r="L63" s="11" t="s">
        <v>18</v>
      </c>
      <c r="M63" s="11" t="s">
        <v>20</v>
      </c>
      <c r="N63" s="11" t="s">
        <v>20</v>
      </c>
    </row>
    <row r="64" spans="1:14" x14ac:dyDescent="0.35">
      <c r="A64" s="11">
        <v>2210793</v>
      </c>
      <c r="B64" s="15">
        <v>3122225002063</v>
      </c>
      <c r="C64" s="11" t="s">
        <v>82</v>
      </c>
      <c r="D64" s="11" t="s">
        <v>20</v>
      </c>
      <c r="E64" s="11"/>
      <c r="F64" s="11" t="s">
        <v>64</v>
      </c>
      <c r="G64" s="11" t="s">
        <v>17</v>
      </c>
      <c r="H64" s="11"/>
      <c r="I64" s="11"/>
      <c r="J64" s="11" t="s">
        <v>64</v>
      </c>
      <c r="K64" s="11" t="s">
        <v>20</v>
      </c>
      <c r="L64" s="11" t="s">
        <v>18</v>
      </c>
      <c r="M64" s="11" t="s">
        <v>64</v>
      </c>
      <c r="N64" s="11" t="s">
        <v>64</v>
      </c>
    </row>
    <row r="65" spans="1:14" x14ac:dyDescent="0.35">
      <c r="A65" s="11">
        <v>2210421</v>
      </c>
      <c r="B65" s="15">
        <v>3122225002064</v>
      </c>
      <c r="C65" s="11" t="s">
        <v>83</v>
      </c>
      <c r="D65" s="11" t="s">
        <v>16</v>
      </c>
      <c r="E65" s="11"/>
      <c r="F65" s="11" t="s">
        <v>15</v>
      </c>
      <c r="G65" s="11" t="s">
        <v>18</v>
      </c>
      <c r="H65" s="11" t="s">
        <v>15</v>
      </c>
      <c r="I65" s="11"/>
      <c r="J65" s="11"/>
      <c r="K65" s="11" t="s">
        <v>15</v>
      </c>
      <c r="L65" s="11" t="s">
        <v>18</v>
      </c>
      <c r="M65" s="11" t="s">
        <v>20</v>
      </c>
      <c r="N65" s="11" t="s">
        <v>16</v>
      </c>
    </row>
    <row r="66" spans="1:14" x14ac:dyDescent="0.35">
      <c r="A66" s="11">
        <v>2210200</v>
      </c>
      <c r="B66" s="15">
        <v>3122225002065</v>
      </c>
      <c r="C66" s="11" t="s">
        <v>84</v>
      </c>
      <c r="D66" s="11" t="s">
        <v>20</v>
      </c>
      <c r="E66" s="11"/>
      <c r="F66" s="11" t="s">
        <v>20</v>
      </c>
      <c r="G66" s="11" t="s">
        <v>16</v>
      </c>
      <c r="H66" s="11"/>
      <c r="I66" s="11"/>
      <c r="J66" s="11" t="s">
        <v>16</v>
      </c>
      <c r="K66" s="11" t="s">
        <v>16</v>
      </c>
      <c r="L66" s="11" t="s">
        <v>18</v>
      </c>
      <c r="M66" s="11" t="s">
        <v>38</v>
      </c>
      <c r="N66" s="11" t="s">
        <v>20</v>
      </c>
    </row>
    <row r="67" spans="1:14" x14ac:dyDescent="0.35">
      <c r="A67" s="11">
        <v>2210381</v>
      </c>
      <c r="B67" s="15">
        <v>3122225002066</v>
      </c>
      <c r="C67" s="11" t="s">
        <v>85</v>
      </c>
      <c r="D67" s="11" t="s">
        <v>15</v>
      </c>
      <c r="E67" s="11"/>
      <c r="F67" s="11" t="s">
        <v>18</v>
      </c>
      <c r="G67" s="11" t="s">
        <v>18</v>
      </c>
      <c r="H67" s="11" t="s">
        <v>15</v>
      </c>
      <c r="I67" s="11"/>
      <c r="J67" s="11"/>
      <c r="K67" s="11" t="s">
        <v>15</v>
      </c>
      <c r="L67" s="11" t="s">
        <v>18</v>
      </c>
      <c r="M67" s="11" t="s">
        <v>15</v>
      </c>
      <c r="N67" s="11" t="s">
        <v>15</v>
      </c>
    </row>
    <row r="68" spans="1:14" x14ac:dyDescent="0.35">
      <c r="A68" s="11">
        <v>2210528</v>
      </c>
      <c r="B68" s="15">
        <v>3122225002067</v>
      </c>
      <c r="C68" s="11" t="s">
        <v>86</v>
      </c>
      <c r="D68" s="11" t="s">
        <v>15</v>
      </c>
      <c r="E68" s="11"/>
      <c r="F68" s="11" t="s">
        <v>15</v>
      </c>
      <c r="G68" s="11" t="s">
        <v>17</v>
      </c>
      <c r="H68" s="11"/>
      <c r="I68" s="11" t="s">
        <v>16</v>
      </c>
      <c r="J68" s="11"/>
      <c r="K68" s="11" t="s">
        <v>15</v>
      </c>
      <c r="L68" s="11" t="s">
        <v>18</v>
      </c>
      <c r="M68" s="11" t="s">
        <v>18</v>
      </c>
      <c r="N68" s="11" t="s">
        <v>17</v>
      </c>
    </row>
    <row r="69" spans="1:14" x14ac:dyDescent="0.35">
      <c r="A69" s="11">
        <v>2210770</v>
      </c>
      <c r="B69" s="15">
        <v>3122225002068</v>
      </c>
      <c r="C69" s="11" t="s">
        <v>87</v>
      </c>
      <c r="D69" s="11" t="s">
        <v>15</v>
      </c>
      <c r="E69" s="11"/>
      <c r="F69" s="11" t="s">
        <v>18</v>
      </c>
      <c r="G69" s="11" t="s">
        <v>18</v>
      </c>
      <c r="H69" s="11"/>
      <c r="I69" s="11" t="s">
        <v>15</v>
      </c>
      <c r="J69" s="11"/>
      <c r="K69" s="11" t="s">
        <v>15</v>
      </c>
      <c r="L69" s="11" t="s">
        <v>18</v>
      </c>
      <c r="M69" s="11" t="s">
        <v>17</v>
      </c>
      <c r="N69" s="11" t="s">
        <v>17</v>
      </c>
    </row>
    <row r="70" spans="1:14" x14ac:dyDescent="0.35">
      <c r="A70" s="11">
        <v>2210595</v>
      </c>
      <c r="B70" s="15">
        <v>3122225002069</v>
      </c>
      <c r="C70" s="11" t="s">
        <v>88</v>
      </c>
      <c r="D70" s="11" t="s">
        <v>15</v>
      </c>
      <c r="E70" s="11"/>
      <c r="F70" s="11" t="s">
        <v>15</v>
      </c>
      <c r="G70" s="11" t="s">
        <v>17</v>
      </c>
      <c r="H70" s="11"/>
      <c r="I70" s="11" t="s">
        <v>15</v>
      </c>
      <c r="J70" s="11"/>
      <c r="K70" s="11" t="s">
        <v>16</v>
      </c>
      <c r="L70" s="11" t="s">
        <v>18</v>
      </c>
      <c r="M70" s="11" t="s">
        <v>15</v>
      </c>
      <c r="N70" s="11" t="s">
        <v>15</v>
      </c>
    </row>
    <row r="71" spans="1:14" x14ac:dyDescent="0.35">
      <c r="A71" s="11">
        <v>2210732</v>
      </c>
      <c r="B71" s="15">
        <v>3122225002070</v>
      </c>
      <c r="C71" s="11" t="s">
        <v>89</v>
      </c>
      <c r="D71" s="11" t="s">
        <v>15</v>
      </c>
      <c r="E71" s="11"/>
      <c r="F71" s="11" t="s">
        <v>15</v>
      </c>
      <c r="G71" s="11" t="s">
        <v>17</v>
      </c>
      <c r="H71" s="11" t="s">
        <v>15</v>
      </c>
      <c r="I71" s="11"/>
      <c r="J71" s="11"/>
      <c r="K71" s="11" t="s">
        <v>16</v>
      </c>
      <c r="L71" s="11" t="s">
        <v>18</v>
      </c>
      <c r="M71" s="11" t="s">
        <v>15</v>
      </c>
      <c r="N71" s="11" t="s">
        <v>17</v>
      </c>
    </row>
    <row r="72" spans="1:14" x14ac:dyDescent="0.35">
      <c r="A72" s="11">
        <v>2210503</v>
      </c>
      <c r="B72" s="15">
        <v>3122225002071</v>
      </c>
      <c r="C72" s="11" t="s">
        <v>90</v>
      </c>
      <c r="D72" s="11" t="s">
        <v>15</v>
      </c>
      <c r="E72" s="11"/>
      <c r="F72" s="11" t="s">
        <v>17</v>
      </c>
      <c r="G72" s="11" t="s">
        <v>17</v>
      </c>
      <c r="H72" s="11" t="s">
        <v>15</v>
      </c>
      <c r="I72" s="11"/>
      <c r="J72" s="11"/>
      <c r="K72" s="11" t="s">
        <v>17</v>
      </c>
      <c r="L72" s="11" t="s">
        <v>18</v>
      </c>
      <c r="M72" s="11" t="s">
        <v>15</v>
      </c>
      <c r="N72" s="11" t="s">
        <v>15</v>
      </c>
    </row>
    <row r="73" spans="1:14" x14ac:dyDescent="0.35">
      <c r="A73" s="11">
        <v>2210645</v>
      </c>
      <c r="B73" s="15">
        <v>3122225002072</v>
      </c>
      <c r="C73" s="11" t="s">
        <v>91</v>
      </c>
      <c r="D73" s="11" t="s">
        <v>15</v>
      </c>
      <c r="E73" s="11"/>
      <c r="F73" s="11" t="s">
        <v>16</v>
      </c>
      <c r="G73" s="11" t="s">
        <v>17</v>
      </c>
      <c r="H73" s="11" t="s">
        <v>15</v>
      </c>
      <c r="I73" s="11"/>
      <c r="J73" s="11"/>
      <c r="K73" s="11" t="s">
        <v>15</v>
      </c>
      <c r="L73" s="11" t="s">
        <v>18</v>
      </c>
      <c r="M73" s="11" t="s">
        <v>16</v>
      </c>
      <c r="N73" s="11" t="s">
        <v>16</v>
      </c>
    </row>
    <row r="74" spans="1:14" x14ac:dyDescent="0.35">
      <c r="A74" s="11">
        <v>2210112</v>
      </c>
      <c r="B74" s="15">
        <v>3122225002073</v>
      </c>
      <c r="C74" s="11" t="s">
        <v>92</v>
      </c>
      <c r="D74" s="11" t="s">
        <v>15</v>
      </c>
      <c r="E74" s="11"/>
      <c r="F74" s="11" t="s">
        <v>15</v>
      </c>
      <c r="G74" s="11" t="s">
        <v>17</v>
      </c>
      <c r="H74" s="11"/>
      <c r="I74" s="11"/>
      <c r="J74" s="11" t="s">
        <v>15</v>
      </c>
      <c r="K74" s="11" t="s">
        <v>15</v>
      </c>
      <c r="L74" s="11" t="s">
        <v>18</v>
      </c>
      <c r="M74" s="11" t="s">
        <v>17</v>
      </c>
      <c r="N74" s="11" t="s">
        <v>15</v>
      </c>
    </row>
    <row r="75" spans="1:14" ht="28.5" x14ac:dyDescent="0.35">
      <c r="A75" s="11">
        <v>2210424</v>
      </c>
      <c r="B75" s="15">
        <v>3122225002074</v>
      </c>
      <c r="C75" s="11" t="s">
        <v>93</v>
      </c>
      <c r="D75" s="11" t="s">
        <v>38</v>
      </c>
      <c r="E75" s="11"/>
      <c r="F75" s="11" t="s">
        <v>20</v>
      </c>
      <c r="G75" s="11" t="s">
        <v>17</v>
      </c>
      <c r="H75" s="11"/>
      <c r="I75" s="11" t="s">
        <v>15</v>
      </c>
      <c r="J75" s="11"/>
      <c r="K75" s="11" t="s">
        <v>38</v>
      </c>
      <c r="L75" s="11" t="s">
        <v>17</v>
      </c>
      <c r="M75" s="11" t="s">
        <v>38</v>
      </c>
      <c r="N75" s="11" t="s">
        <v>38</v>
      </c>
    </row>
    <row r="76" spans="1:14" x14ac:dyDescent="0.35">
      <c r="A76" s="11">
        <v>2210701</v>
      </c>
      <c r="B76" s="15">
        <v>3122225002075</v>
      </c>
      <c r="C76" s="11" t="s">
        <v>94</v>
      </c>
      <c r="D76" s="11" t="s">
        <v>15</v>
      </c>
      <c r="E76" s="11"/>
      <c r="F76" s="11" t="s">
        <v>16</v>
      </c>
      <c r="G76" s="11" t="s">
        <v>17</v>
      </c>
      <c r="H76" s="11"/>
      <c r="I76" s="11"/>
      <c r="J76" s="11" t="s">
        <v>16</v>
      </c>
      <c r="K76" s="11" t="s">
        <v>15</v>
      </c>
      <c r="L76" s="11" t="s">
        <v>18</v>
      </c>
      <c r="M76" s="11" t="s">
        <v>15</v>
      </c>
      <c r="N76" s="11" t="s">
        <v>16</v>
      </c>
    </row>
    <row r="77" spans="1:14" x14ac:dyDescent="0.35">
      <c r="A77" s="11">
        <v>2210036</v>
      </c>
      <c r="B77" s="15">
        <v>3122225002076</v>
      </c>
      <c r="C77" s="11" t="s">
        <v>95</v>
      </c>
      <c r="D77" s="11" t="s">
        <v>16</v>
      </c>
      <c r="E77" s="11"/>
      <c r="F77" s="11" t="s">
        <v>15</v>
      </c>
      <c r="G77" s="11" t="s">
        <v>17</v>
      </c>
      <c r="H77" s="11"/>
      <c r="I77" s="11" t="s">
        <v>15</v>
      </c>
      <c r="J77" s="11"/>
      <c r="K77" s="11" t="s">
        <v>15</v>
      </c>
      <c r="L77" s="11" t="s">
        <v>18</v>
      </c>
      <c r="M77" s="11" t="s">
        <v>16</v>
      </c>
      <c r="N77" s="11" t="s">
        <v>20</v>
      </c>
    </row>
    <row r="78" spans="1:14" x14ac:dyDescent="0.35">
      <c r="A78" s="11">
        <v>2210858</v>
      </c>
      <c r="B78" s="15">
        <v>3122225002077</v>
      </c>
      <c r="C78" s="11" t="s">
        <v>96</v>
      </c>
      <c r="D78" s="11" t="s">
        <v>15</v>
      </c>
      <c r="E78" s="11"/>
      <c r="F78" s="11" t="s">
        <v>16</v>
      </c>
      <c r="G78" s="11" t="s">
        <v>17</v>
      </c>
      <c r="H78" s="11"/>
      <c r="I78" s="11" t="s">
        <v>15</v>
      </c>
      <c r="J78" s="11"/>
      <c r="K78" s="11" t="s">
        <v>15</v>
      </c>
      <c r="L78" s="11" t="s">
        <v>18</v>
      </c>
      <c r="M78" s="11" t="s">
        <v>15</v>
      </c>
      <c r="N78" s="11" t="s">
        <v>16</v>
      </c>
    </row>
    <row r="79" spans="1:14" x14ac:dyDescent="0.35">
      <c r="A79" s="11">
        <v>2210449</v>
      </c>
      <c r="B79" s="15">
        <v>3122225002078</v>
      </c>
      <c r="C79" s="11" t="s">
        <v>97</v>
      </c>
      <c r="D79" s="11" t="s">
        <v>17</v>
      </c>
      <c r="E79" s="11"/>
      <c r="F79" s="11" t="s">
        <v>17</v>
      </c>
      <c r="G79" s="11" t="s">
        <v>17</v>
      </c>
      <c r="H79" s="11"/>
      <c r="I79" s="11" t="s">
        <v>15</v>
      </c>
      <c r="J79" s="11"/>
      <c r="K79" s="11" t="s">
        <v>18</v>
      </c>
      <c r="L79" s="11" t="s">
        <v>18</v>
      </c>
      <c r="M79" s="11" t="s">
        <v>18</v>
      </c>
      <c r="N79" s="11" t="s">
        <v>17</v>
      </c>
    </row>
    <row r="80" spans="1:14" x14ac:dyDescent="0.35">
      <c r="A80" s="11">
        <v>2210811</v>
      </c>
      <c r="B80" s="15">
        <v>3122225002079</v>
      </c>
      <c r="C80" s="11" t="s">
        <v>98</v>
      </c>
      <c r="D80" s="11" t="s">
        <v>15</v>
      </c>
      <c r="E80" s="11"/>
      <c r="F80" s="11" t="s">
        <v>15</v>
      </c>
      <c r="G80" s="11" t="s">
        <v>17</v>
      </c>
      <c r="H80" s="11"/>
      <c r="I80" s="11" t="s">
        <v>15</v>
      </c>
      <c r="J80" s="11"/>
      <c r="K80" s="11" t="s">
        <v>16</v>
      </c>
      <c r="L80" s="11" t="s">
        <v>18</v>
      </c>
      <c r="M80" s="11" t="s">
        <v>15</v>
      </c>
      <c r="N80" s="11" t="s">
        <v>15</v>
      </c>
    </row>
    <row r="81" spans="1:14" x14ac:dyDescent="0.35">
      <c r="A81" s="11">
        <v>2210390</v>
      </c>
      <c r="B81" s="15">
        <v>3122225002080</v>
      </c>
      <c r="C81" s="11" t="s">
        <v>99</v>
      </c>
      <c r="D81" s="11" t="s">
        <v>16</v>
      </c>
      <c r="E81" s="11"/>
      <c r="F81" s="11" t="s">
        <v>20</v>
      </c>
      <c r="G81" s="11" t="s">
        <v>15</v>
      </c>
      <c r="H81" s="11" t="s">
        <v>15</v>
      </c>
      <c r="I81" s="11"/>
      <c r="J81" s="11"/>
      <c r="K81" s="11" t="s">
        <v>15</v>
      </c>
      <c r="L81" s="11" t="s">
        <v>18</v>
      </c>
      <c r="M81" s="11" t="s">
        <v>15</v>
      </c>
      <c r="N81" s="11" t="s">
        <v>20</v>
      </c>
    </row>
    <row r="82" spans="1:14" x14ac:dyDescent="0.35">
      <c r="A82" s="11">
        <v>2210916</v>
      </c>
      <c r="B82" s="15">
        <v>3122225002081</v>
      </c>
      <c r="C82" s="11" t="s">
        <v>100</v>
      </c>
      <c r="D82" s="11" t="s">
        <v>16</v>
      </c>
      <c r="E82" s="11"/>
      <c r="F82" s="11" t="s">
        <v>15</v>
      </c>
      <c r="G82" s="11" t="s">
        <v>15</v>
      </c>
      <c r="H82" s="11" t="s">
        <v>17</v>
      </c>
      <c r="I82" s="11"/>
      <c r="J82" s="11"/>
      <c r="K82" s="11" t="s">
        <v>15</v>
      </c>
      <c r="L82" s="11" t="s">
        <v>18</v>
      </c>
      <c r="M82" s="11" t="s">
        <v>38</v>
      </c>
      <c r="N82" s="11" t="s">
        <v>16</v>
      </c>
    </row>
    <row r="83" spans="1:14" x14ac:dyDescent="0.35">
      <c r="A83" s="11">
        <v>2210514</v>
      </c>
      <c r="B83" s="15">
        <v>3122225002082</v>
      </c>
      <c r="C83" s="11" t="s">
        <v>101</v>
      </c>
      <c r="D83" s="11" t="s">
        <v>15</v>
      </c>
      <c r="E83" s="11"/>
      <c r="F83" s="11" t="s">
        <v>15</v>
      </c>
      <c r="G83" s="11" t="s">
        <v>17</v>
      </c>
      <c r="H83" s="11" t="s">
        <v>15</v>
      </c>
      <c r="I83" s="11"/>
      <c r="J83" s="11"/>
      <c r="K83" s="11" t="s">
        <v>18</v>
      </c>
      <c r="L83" s="11" t="s">
        <v>18</v>
      </c>
      <c r="M83" s="11" t="s">
        <v>15</v>
      </c>
      <c r="N83" s="11" t="s">
        <v>15</v>
      </c>
    </row>
    <row r="84" spans="1:14" x14ac:dyDescent="0.35">
      <c r="A84" s="11">
        <v>2210870</v>
      </c>
      <c r="B84" s="15">
        <v>3122225002083</v>
      </c>
      <c r="C84" s="11" t="s">
        <v>102</v>
      </c>
      <c r="D84" s="11" t="s">
        <v>16</v>
      </c>
      <c r="E84" s="11"/>
      <c r="F84" s="11" t="s">
        <v>15</v>
      </c>
      <c r="G84" s="11" t="s">
        <v>15</v>
      </c>
      <c r="H84" s="11"/>
      <c r="I84" s="11" t="s">
        <v>15</v>
      </c>
      <c r="J84" s="11"/>
      <c r="K84" s="11" t="s">
        <v>20</v>
      </c>
      <c r="L84" s="11" t="s">
        <v>18</v>
      </c>
      <c r="M84" s="11" t="s">
        <v>38</v>
      </c>
      <c r="N84" s="11" t="s">
        <v>20</v>
      </c>
    </row>
    <row r="85" spans="1:14" x14ac:dyDescent="0.35">
      <c r="A85" s="11">
        <v>2210202</v>
      </c>
      <c r="B85" s="15">
        <v>3122225002084</v>
      </c>
      <c r="C85" s="11" t="s">
        <v>103</v>
      </c>
      <c r="D85" s="11" t="s">
        <v>16</v>
      </c>
      <c r="E85" s="11"/>
      <c r="F85" s="11" t="s">
        <v>17</v>
      </c>
      <c r="G85" s="11" t="s">
        <v>17</v>
      </c>
      <c r="H85" s="11" t="s">
        <v>17</v>
      </c>
      <c r="I85" s="11"/>
      <c r="J85" s="11"/>
      <c r="K85" s="11" t="s">
        <v>15</v>
      </c>
      <c r="L85" s="11" t="s">
        <v>18</v>
      </c>
      <c r="M85" s="11" t="s">
        <v>15</v>
      </c>
      <c r="N85" s="11" t="s">
        <v>16</v>
      </c>
    </row>
    <row r="86" spans="1:14" x14ac:dyDescent="0.35">
      <c r="A86" s="11">
        <v>2210596</v>
      </c>
      <c r="B86" s="15">
        <v>3122225002085</v>
      </c>
      <c r="C86" s="11" t="s">
        <v>104</v>
      </c>
      <c r="D86" s="11" t="s">
        <v>15</v>
      </c>
      <c r="E86" s="11"/>
      <c r="F86" s="11" t="s">
        <v>17</v>
      </c>
      <c r="G86" s="11" t="s">
        <v>17</v>
      </c>
      <c r="H86" s="11" t="s">
        <v>16</v>
      </c>
      <c r="I86" s="11"/>
      <c r="J86" s="11"/>
      <c r="K86" s="11" t="s">
        <v>15</v>
      </c>
      <c r="L86" s="11" t="s">
        <v>18</v>
      </c>
      <c r="M86" s="11" t="s">
        <v>15</v>
      </c>
      <c r="N86" s="11" t="s">
        <v>15</v>
      </c>
    </row>
    <row r="87" spans="1:14" x14ac:dyDescent="0.35">
      <c r="A87" s="11">
        <v>2210946</v>
      </c>
      <c r="B87" s="15">
        <v>3122225002086</v>
      </c>
      <c r="C87" s="11" t="s">
        <v>105</v>
      </c>
      <c r="D87" s="11" t="s">
        <v>15</v>
      </c>
      <c r="E87" s="11"/>
      <c r="F87" s="11" t="s">
        <v>17</v>
      </c>
      <c r="G87" s="11" t="s">
        <v>17</v>
      </c>
      <c r="H87" s="11"/>
      <c r="I87" s="11" t="s">
        <v>18</v>
      </c>
      <c r="J87" s="11"/>
      <c r="K87" s="11" t="s">
        <v>15</v>
      </c>
      <c r="L87" s="11" t="s">
        <v>18</v>
      </c>
      <c r="M87" s="11" t="s">
        <v>15</v>
      </c>
      <c r="N87" s="11" t="s">
        <v>18</v>
      </c>
    </row>
    <row r="88" spans="1:14" x14ac:dyDescent="0.35">
      <c r="A88" s="11">
        <v>2210274</v>
      </c>
      <c r="B88" s="15">
        <v>3122225002087</v>
      </c>
      <c r="C88" s="11" t="s">
        <v>106</v>
      </c>
      <c r="D88" s="11" t="s">
        <v>15</v>
      </c>
      <c r="E88" s="11"/>
      <c r="F88" s="11" t="s">
        <v>15</v>
      </c>
      <c r="G88" s="11" t="s">
        <v>17</v>
      </c>
      <c r="H88" s="11"/>
      <c r="I88" s="11"/>
      <c r="J88" s="11" t="s">
        <v>15</v>
      </c>
      <c r="K88" s="11" t="s">
        <v>15</v>
      </c>
      <c r="L88" s="11" t="s">
        <v>18</v>
      </c>
      <c r="M88" s="11" t="s">
        <v>15</v>
      </c>
      <c r="N88" s="11" t="s">
        <v>17</v>
      </c>
    </row>
    <row r="89" spans="1:14" x14ac:dyDescent="0.35">
      <c r="A89" s="11">
        <v>2210197</v>
      </c>
      <c r="B89" s="15">
        <v>3122225002088</v>
      </c>
      <c r="C89" s="11" t="s">
        <v>107</v>
      </c>
      <c r="D89" s="11" t="s">
        <v>16</v>
      </c>
      <c r="E89" s="11"/>
      <c r="F89" s="11" t="s">
        <v>15</v>
      </c>
      <c r="G89" s="11" t="s">
        <v>17</v>
      </c>
      <c r="H89" s="11"/>
      <c r="I89" s="11" t="s">
        <v>17</v>
      </c>
      <c r="J89" s="11"/>
      <c r="K89" s="11" t="s">
        <v>17</v>
      </c>
      <c r="L89" s="11" t="s">
        <v>18</v>
      </c>
      <c r="M89" s="11" t="s">
        <v>20</v>
      </c>
      <c r="N89" s="11" t="s">
        <v>20</v>
      </c>
    </row>
    <row r="90" spans="1:14" x14ac:dyDescent="0.35">
      <c r="A90" s="11">
        <v>2210328</v>
      </c>
      <c r="B90" s="15">
        <v>3122225002089</v>
      </c>
      <c r="C90" s="11" t="s">
        <v>108</v>
      </c>
      <c r="D90" s="11" t="s">
        <v>15</v>
      </c>
      <c r="E90" s="11"/>
      <c r="F90" s="11" t="s">
        <v>17</v>
      </c>
      <c r="G90" s="11" t="s">
        <v>17</v>
      </c>
      <c r="H90" s="11" t="s">
        <v>15</v>
      </c>
      <c r="I90" s="11"/>
      <c r="J90" s="11"/>
      <c r="K90" s="11" t="s">
        <v>17</v>
      </c>
      <c r="L90" s="11" t="s">
        <v>18</v>
      </c>
      <c r="M90" s="11" t="s">
        <v>17</v>
      </c>
      <c r="N90" s="11" t="s">
        <v>17</v>
      </c>
    </row>
    <row r="91" spans="1:14" x14ac:dyDescent="0.35">
      <c r="A91" s="11">
        <v>2210187</v>
      </c>
      <c r="B91" s="15">
        <v>3122225002090</v>
      </c>
      <c r="C91" s="11" t="s">
        <v>109</v>
      </c>
      <c r="D91" s="11" t="s">
        <v>15</v>
      </c>
      <c r="E91" s="11"/>
      <c r="F91" s="11" t="s">
        <v>15</v>
      </c>
      <c r="G91" s="11" t="s">
        <v>17</v>
      </c>
      <c r="H91" s="11"/>
      <c r="I91" s="11" t="s">
        <v>18</v>
      </c>
      <c r="J91" s="11"/>
      <c r="K91" s="11" t="s">
        <v>16</v>
      </c>
      <c r="L91" s="11" t="s">
        <v>18</v>
      </c>
      <c r="M91" s="11" t="s">
        <v>38</v>
      </c>
      <c r="N91" s="11" t="s">
        <v>15</v>
      </c>
    </row>
    <row r="92" spans="1:14" x14ac:dyDescent="0.35">
      <c r="A92" s="11">
        <v>2210656</v>
      </c>
      <c r="B92" s="15">
        <v>3122225002091</v>
      </c>
      <c r="C92" s="11" t="s">
        <v>110</v>
      </c>
      <c r="D92" s="11" t="s">
        <v>16</v>
      </c>
      <c r="E92" s="11"/>
      <c r="F92" s="11" t="s">
        <v>15</v>
      </c>
      <c r="G92" s="11" t="s">
        <v>17</v>
      </c>
      <c r="H92" s="11" t="s">
        <v>15</v>
      </c>
      <c r="I92" s="11"/>
      <c r="J92" s="11"/>
      <c r="K92" s="11" t="s">
        <v>16</v>
      </c>
      <c r="L92" s="11" t="s">
        <v>18</v>
      </c>
      <c r="M92" s="11" t="s">
        <v>16</v>
      </c>
      <c r="N92" s="11" t="s">
        <v>15</v>
      </c>
    </row>
    <row r="93" spans="1:14" x14ac:dyDescent="0.35">
      <c r="A93" s="11">
        <v>2210418</v>
      </c>
      <c r="B93" s="15">
        <v>3122225002092</v>
      </c>
      <c r="C93" s="11" t="s">
        <v>111</v>
      </c>
      <c r="D93" s="11" t="s">
        <v>15</v>
      </c>
      <c r="E93" s="11"/>
      <c r="F93" s="11" t="s">
        <v>15</v>
      </c>
      <c r="G93" s="11" t="s">
        <v>17</v>
      </c>
      <c r="H93" s="11" t="s">
        <v>15</v>
      </c>
      <c r="I93" s="11"/>
      <c r="J93" s="11"/>
      <c r="K93" s="11" t="s">
        <v>15</v>
      </c>
      <c r="L93" s="11" t="s">
        <v>18</v>
      </c>
      <c r="M93" s="11" t="s">
        <v>17</v>
      </c>
      <c r="N93" s="11" t="s">
        <v>15</v>
      </c>
    </row>
    <row r="94" spans="1:14" x14ac:dyDescent="0.35">
      <c r="A94" s="11">
        <v>2210205</v>
      </c>
      <c r="B94" s="15">
        <v>3122225002093</v>
      </c>
      <c r="C94" s="11" t="s">
        <v>112</v>
      </c>
      <c r="D94" s="11" t="s">
        <v>16</v>
      </c>
      <c r="E94" s="11"/>
      <c r="F94" s="11" t="s">
        <v>15</v>
      </c>
      <c r="G94" s="11" t="s">
        <v>17</v>
      </c>
      <c r="H94" s="11"/>
      <c r="I94" s="11" t="s">
        <v>17</v>
      </c>
      <c r="J94" s="11"/>
      <c r="K94" s="11" t="s">
        <v>17</v>
      </c>
      <c r="L94" s="11" t="s">
        <v>18</v>
      </c>
      <c r="M94" s="11" t="s">
        <v>17</v>
      </c>
      <c r="N94" s="11" t="s">
        <v>15</v>
      </c>
    </row>
    <row r="95" spans="1:14" x14ac:dyDescent="0.35">
      <c r="A95" s="11">
        <v>2210773</v>
      </c>
      <c r="B95" s="15">
        <v>3122225002094</v>
      </c>
      <c r="C95" s="11" t="s">
        <v>113</v>
      </c>
      <c r="D95" s="11" t="s">
        <v>17</v>
      </c>
      <c r="E95" s="11"/>
      <c r="F95" s="11" t="s">
        <v>15</v>
      </c>
      <c r="G95" s="11" t="s">
        <v>17</v>
      </c>
      <c r="H95" s="11" t="s">
        <v>17</v>
      </c>
      <c r="I95" s="11"/>
      <c r="J95" s="11"/>
      <c r="K95" s="11" t="s">
        <v>17</v>
      </c>
      <c r="L95" s="11" t="s">
        <v>18</v>
      </c>
      <c r="M95" s="11" t="s">
        <v>15</v>
      </c>
      <c r="N95" s="11" t="s">
        <v>17</v>
      </c>
    </row>
    <row r="96" spans="1:14" x14ac:dyDescent="0.35">
      <c r="A96" s="11">
        <v>2210675</v>
      </c>
      <c r="B96" s="15">
        <v>3122225002095</v>
      </c>
      <c r="C96" s="11" t="s">
        <v>114</v>
      </c>
      <c r="D96" s="11" t="s">
        <v>16</v>
      </c>
      <c r="E96" s="11"/>
      <c r="F96" s="11" t="s">
        <v>20</v>
      </c>
      <c r="G96" s="11" t="s">
        <v>17</v>
      </c>
      <c r="H96" s="11"/>
      <c r="I96" s="11"/>
      <c r="J96" s="11" t="s">
        <v>20</v>
      </c>
      <c r="K96" s="11" t="s">
        <v>16</v>
      </c>
      <c r="L96" s="11" t="s">
        <v>17</v>
      </c>
      <c r="M96" s="11" t="s">
        <v>16</v>
      </c>
      <c r="N96" s="11" t="s">
        <v>16</v>
      </c>
    </row>
    <row r="97" spans="1:14" x14ac:dyDescent="0.35">
      <c r="A97" s="11">
        <v>2210008</v>
      </c>
      <c r="B97" s="15">
        <v>3122225002096</v>
      </c>
      <c r="C97" s="11" t="s">
        <v>115</v>
      </c>
      <c r="D97" s="11" t="s">
        <v>15</v>
      </c>
      <c r="E97" s="11"/>
      <c r="F97" s="11" t="s">
        <v>16</v>
      </c>
      <c r="G97" s="11" t="s">
        <v>17</v>
      </c>
      <c r="H97" s="11" t="s">
        <v>16</v>
      </c>
      <c r="I97" s="11"/>
      <c r="J97" s="11"/>
      <c r="K97" s="11" t="s">
        <v>38</v>
      </c>
      <c r="L97" s="11" t="s">
        <v>17</v>
      </c>
      <c r="M97" s="11" t="s">
        <v>15</v>
      </c>
      <c r="N97" s="11" t="s">
        <v>16</v>
      </c>
    </row>
    <row r="98" spans="1:14" x14ac:dyDescent="0.35">
      <c r="A98" s="11">
        <v>2210521</v>
      </c>
      <c r="B98" s="15">
        <v>3122225002097</v>
      </c>
      <c r="C98" s="11" t="s">
        <v>115</v>
      </c>
      <c r="D98" s="11" t="s">
        <v>15</v>
      </c>
      <c r="E98" s="11"/>
      <c r="F98" s="11" t="s">
        <v>17</v>
      </c>
      <c r="G98" s="11" t="s">
        <v>18</v>
      </c>
      <c r="H98" s="11"/>
      <c r="I98" s="11" t="s">
        <v>16</v>
      </c>
      <c r="J98" s="11"/>
      <c r="K98" s="11" t="s">
        <v>15</v>
      </c>
      <c r="L98" s="11" t="s">
        <v>17</v>
      </c>
      <c r="M98" s="11" t="s">
        <v>17</v>
      </c>
      <c r="N98" s="11" t="s">
        <v>15</v>
      </c>
    </row>
    <row r="99" spans="1:14" x14ac:dyDescent="0.35">
      <c r="A99" s="11">
        <v>2210407</v>
      </c>
      <c r="B99" s="15">
        <v>3122225002098</v>
      </c>
      <c r="C99" s="11" t="s">
        <v>116</v>
      </c>
      <c r="D99" s="11" t="s">
        <v>38</v>
      </c>
      <c r="E99" s="11"/>
      <c r="F99" s="11" t="s">
        <v>20</v>
      </c>
      <c r="G99" s="11" t="s">
        <v>17</v>
      </c>
      <c r="H99" s="11"/>
      <c r="I99" s="11"/>
      <c r="J99" s="11" t="s">
        <v>20</v>
      </c>
      <c r="K99" s="11" t="s">
        <v>38</v>
      </c>
      <c r="L99" s="11" t="s">
        <v>17</v>
      </c>
      <c r="M99" s="11" t="s">
        <v>38</v>
      </c>
      <c r="N99" s="11" t="s">
        <v>38</v>
      </c>
    </row>
    <row r="100" spans="1:14" x14ac:dyDescent="0.35">
      <c r="A100" s="11">
        <v>2210775</v>
      </c>
      <c r="B100" s="15">
        <v>3122225002099</v>
      </c>
      <c r="C100" s="11" t="s">
        <v>117</v>
      </c>
      <c r="D100" s="11" t="s">
        <v>16</v>
      </c>
      <c r="E100" s="11"/>
      <c r="F100" s="11" t="s">
        <v>17</v>
      </c>
      <c r="G100" s="11" t="s">
        <v>17</v>
      </c>
      <c r="H100" s="11"/>
      <c r="I100" s="11"/>
      <c r="J100" s="11" t="s">
        <v>20</v>
      </c>
      <c r="K100" s="11" t="s">
        <v>16</v>
      </c>
      <c r="L100" s="11" t="s">
        <v>17</v>
      </c>
      <c r="M100" s="11" t="s">
        <v>16</v>
      </c>
      <c r="N100" s="11" t="s">
        <v>20</v>
      </c>
    </row>
    <row r="101" spans="1:14" x14ac:dyDescent="0.35">
      <c r="A101" s="11">
        <v>2210500</v>
      </c>
      <c r="B101" s="15">
        <v>3122225002100</v>
      </c>
      <c r="C101" s="11" t="s">
        <v>118</v>
      </c>
      <c r="D101" s="11" t="s">
        <v>20</v>
      </c>
      <c r="E101" s="11"/>
      <c r="F101" s="11" t="s">
        <v>15</v>
      </c>
      <c r="G101" s="11" t="s">
        <v>15</v>
      </c>
      <c r="H101" s="11"/>
      <c r="I101" s="11"/>
      <c r="J101" s="11" t="s">
        <v>15</v>
      </c>
      <c r="K101" s="11" t="s">
        <v>20</v>
      </c>
      <c r="L101" s="11" t="s">
        <v>17</v>
      </c>
      <c r="M101" s="11" t="s">
        <v>38</v>
      </c>
      <c r="N101" s="11" t="s">
        <v>20</v>
      </c>
    </row>
    <row r="102" spans="1:14" x14ac:dyDescent="0.35">
      <c r="A102" s="11">
        <v>2210651</v>
      </c>
      <c r="B102" s="15">
        <v>3122225002101</v>
      </c>
      <c r="C102" s="11" t="s">
        <v>119</v>
      </c>
      <c r="D102" s="11" t="s">
        <v>15</v>
      </c>
      <c r="E102" s="11"/>
      <c r="F102" s="11" t="s">
        <v>17</v>
      </c>
      <c r="G102" s="11" t="s">
        <v>17</v>
      </c>
      <c r="H102" s="11"/>
      <c r="I102" s="11" t="s">
        <v>17</v>
      </c>
      <c r="J102" s="11"/>
      <c r="K102" s="11" t="s">
        <v>16</v>
      </c>
      <c r="L102" s="11" t="s">
        <v>18</v>
      </c>
      <c r="M102" s="11" t="s">
        <v>17</v>
      </c>
      <c r="N102" s="11" t="s">
        <v>15</v>
      </c>
    </row>
    <row r="103" spans="1:14" x14ac:dyDescent="0.35">
      <c r="A103" s="11">
        <v>2210611</v>
      </c>
      <c r="B103" s="15">
        <v>3122225002102</v>
      </c>
      <c r="C103" s="11" t="s">
        <v>120</v>
      </c>
      <c r="D103" s="11" t="s">
        <v>15</v>
      </c>
      <c r="E103" s="11"/>
      <c r="F103" s="11" t="s">
        <v>15</v>
      </c>
      <c r="G103" s="11" t="s">
        <v>17</v>
      </c>
      <c r="H103" s="11" t="s">
        <v>15</v>
      </c>
      <c r="I103" s="11"/>
      <c r="J103" s="11"/>
      <c r="K103" s="11" t="s">
        <v>16</v>
      </c>
      <c r="L103" s="11" t="s">
        <v>17</v>
      </c>
      <c r="M103" s="11" t="s">
        <v>15</v>
      </c>
      <c r="N103" s="11" t="s">
        <v>16</v>
      </c>
    </row>
    <row r="104" spans="1:14" x14ac:dyDescent="0.35">
      <c r="A104" s="11">
        <v>2210215</v>
      </c>
      <c r="B104" s="15">
        <v>3122225002103</v>
      </c>
      <c r="C104" s="11" t="s">
        <v>121</v>
      </c>
      <c r="D104" s="11" t="s">
        <v>16</v>
      </c>
      <c r="E104" s="11"/>
      <c r="F104" s="11" t="s">
        <v>20</v>
      </c>
      <c r="G104" s="11" t="s">
        <v>17</v>
      </c>
      <c r="H104" s="11"/>
      <c r="I104" s="11"/>
      <c r="J104" s="11" t="s">
        <v>15</v>
      </c>
      <c r="K104" s="11" t="s">
        <v>15</v>
      </c>
      <c r="L104" s="11" t="s">
        <v>18</v>
      </c>
      <c r="M104" s="11" t="s">
        <v>16</v>
      </c>
      <c r="N104" s="11" t="s">
        <v>15</v>
      </c>
    </row>
    <row r="105" spans="1:14" x14ac:dyDescent="0.35">
      <c r="A105" s="11">
        <v>2210457</v>
      </c>
      <c r="B105" s="15">
        <v>3122225002104</v>
      </c>
      <c r="C105" s="11" t="s">
        <v>122</v>
      </c>
      <c r="D105" s="11" t="s">
        <v>16</v>
      </c>
      <c r="E105" s="11"/>
      <c r="F105" s="11" t="s">
        <v>16</v>
      </c>
      <c r="G105" s="11" t="s">
        <v>17</v>
      </c>
      <c r="H105" s="11" t="s">
        <v>16</v>
      </c>
      <c r="I105" s="11"/>
      <c r="J105" s="11"/>
      <c r="K105" s="11" t="s">
        <v>16</v>
      </c>
      <c r="L105" s="11" t="s">
        <v>17</v>
      </c>
      <c r="M105" s="11" t="s">
        <v>16</v>
      </c>
      <c r="N105" s="11" t="s">
        <v>38</v>
      </c>
    </row>
    <row r="106" spans="1:14" x14ac:dyDescent="0.35">
      <c r="A106" s="11">
        <v>2210492</v>
      </c>
      <c r="B106" s="15">
        <v>3122225002105</v>
      </c>
      <c r="C106" s="11" t="s">
        <v>123</v>
      </c>
      <c r="D106" s="11" t="s">
        <v>16</v>
      </c>
      <c r="E106" s="11"/>
      <c r="F106" s="11" t="s">
        <v>15</v>
      </c>
      <c r="G106" s="11" t="s">
        <v>17</v>
      </c>
      <c r="H106" s="11" t="s">
        <v>15</v>
      </c>
      <c r="I106" s="11"/>
      <c r="J106" s="11"/>
      <c r="K106" s="11" t="s">
        <v>15</v>
      </c>
      <c r="L106" s="11" t="s">
        <v>17</v>
      </c>
      <c r="M106" s="11" t="s">
        <v>15</v>
      </c>
      <c r="N106" s="11" t="s">
        <v>16</v>
      </c>
    </row>
    <row r="107" spans="1:14" x14ac:dyDescent="0.35">
      <c r="A107" s="11">
        <v>2210945</v>
      </c>
      <c r="B107" s="15">
        <v>3122225002106</v>
      </c>
      <c r="C107" s="11" t="s">
        <v>124</v>
      </c>
      <c r="D107" s="11" t="s">
        <v>38</v>
      </c>
      <c r="E107" s="11"/>
      <c r="F107" s="11" t="s">
        <v>20</v>
      </c>
      <c r="G107" s="11" t="s">
        <v>15</v>
      </c>
      <c r="H107" s="11"/>
      <c r="I107" s="11"/>
      <c r="J107" s="11" t="s">
        <v>16</v>
      </c>
      <c r="K107" s="11" t="s">
        <v>20</v>
      </c>
      <c r="L107" s="11" t="s">
        <v>18</v>
      </c>
      <c r="M107" s="11" t="s">
        <v>38</v>
      </c>
      <c r="N107" s="11" t="s">
        <v>16</v>
      </c>
    </row>
    <row r="108" spans="1:14" x14ac:dyDescent="0.35">
      <c r="A108" s="11">
        <v>2210209</v>
      </c>
      <c r="B108" s="15">
        <v>3122225002107</v>
      </c>
      <c r="C108" s="11" t="s">
        <v>125</v>
      </c>
      <c r="D108" s="11" t="s">
        <v>15</v>
      </c>
      <c r="E108" s="11"/>
      <c r="F108" s="11" t="s">
        <v>16</v>
      </c>
      <c r="G108" s="11" t="s">
        <v>17</v>
      </c>
      <c r="H108" s="11"/>
      <c r="I108" s="11" t="s">
        <v>17</v>
      </c>
      <c r="J108" s="11"/>
      <c r="K108" s="11" t="s">
        <v>15</v>
      </c>
      <c r="L108" s="11" t="s">
        <v>18</v>
      </c>
      <c r="M108" s="11" t="s">
        <v>17</v>
      </c>
      <c r="N108" s="11" t="s">
        <v>15</v>
      </c>
    </row>
    <row r="109" spans="1:14" x14ac:dyDescent="0.35">
      <c r="A109" s="11">
        <v>2210860</v>
      </c>
      <c r="B109" s="15">
        <v>3122225002108</v>
      </c>
      <c r="C109" s="11" t="s">
        <v>126</v>
      </c>
      <c r="D109" s="11" t="s">
        <v>20</v>
      </c>
      <c r="E109" s="11"/>
      <c r="F109" s="11" t="s">
        <v>20</v>
      </c>
      <c r="G109" s="11" t="s">
        <v>17</v>
      </c>
      <c r="H109" s="11"/>
      <c r="I109" s="11" t="s">
        <v>16</v>
      </c>
      <c r="J109" s="11"/>
      <c r="K109" s="11" t="s">
        <v>38</v>
      </c>
      <c r="L109" s="11" t="s">
        <v>17</v>
      </c>
      <c r="M109" s="11" t="s">
        <v>38</v>
      </c>
      <c r="N109" s="11" t="s">
        <v>20</v>
      </c>
    </row>
    <row r="110" spans="1:14" ht="28.5" x14ac:dyDescent="0.35">
      <c r="A110" s="11">
        <v>2210221</v>
      </c>
      <c r="B110" s="15">
        <v>3122225002109</v>
      </c>
      <c r="C110" s="11" t="s">
        <v>127</v>
      </c>
      <c r="D110" s="11" t="s">
        <v>15</v>
      </c>
      <c r="E110" s="11"/>
      <c r="F110" s="11" t="s">
        <v>15</v>
      </c>
      <c r="G110" s="11" t="s">
        <v>17</v>
      </c>
      <c r="H110" s="11"/>
      <c r="I110" s="11" t="s">
        <v>15</v>
      </c>
      <c r="J110" s="11"/>
      <c r="K110" s="11" t="s">
        <v>15</v>
      </c>
      <c r="L110" s="11" t="s">
        <v>18</v>
      </c>
      <c r="M110" s="11" t="s">
        <v>17</v>
      </c>
      <c r="N110" s="11" t="s">
        <v>15</v>
      </c>
    </row>
    <row r="111" spans="1:14" x14ac:dyDescent="0.35">
      <c r="A111" s="11">
        <v>2210131</v>
      </c>
      <c r="B111" s="15">
        <v>3122225002110</v>
      </c>
      <c r="C111" s="11" t="s">
        <v>128</v>
      </c>
      <c r="D111" s="11" t="s">
        <v>20</v>
      </c>
      <c r="E111" s="11"/>
      <c r="F111" s="11" t="s">
        <v>15</v>
      </c>
      <c r="G111" s="11" t="s">
        <v>17</v>
      </c>
      <c r="H111" s="11"/>
      <c r="I111" s="11" t="s">
        <v>17</v>
      </c>
      <c r="J111" s="11"/>
      <c r="K111" s="11" t="s">
        <v>16</v>
      </c>
      <c r="L111" s="11" t="s">
        <v>17</v>
      </c>
      <c r="M111" s="11" t="s">
        <v>16</v>
      </c>
      <c r="N111" s="11" t="s">
        <v>20</v>
      </c>
    </row>
    <row r="112" spans="1:14" x14ac:dyDescent="0.35">
      <c r="A112" s="11">
        <v>2210312</v>
      </c>
      <c r="B112" s="15">
        <v>3122225002111</v>
      </c>
      <c r="C112" s="11" t="s">
        <v>129</v>
      </c>
      <c r="D112" s="11" t="s">
        <v>20</v>
      </c>
      <c r="E112" s="11"/>
      <c r="F112" s="11" t="s">
        <v>15</v>
      </c>
      <c r="G112" s="11" t="s">
        <v>17</v>
      </c>
      <c r="H112" s="11"/>
      <c r="I112" s="11" t="s">
        <v>15</v>
      </c>
      <c r="J112" s="11"/>
      <c r="K112" s="11" t="s">
        <v>16</v>
      </c>
      <c r="L112" s="11" t="s">
        <v>17</v>
      </c>
      <c r="M112" s="11" t="s">
        <v>38</v>
      </c>
      <c r="N112" s="11" t="s">
        <v>38</v>
      </c>
    </row>
    <row r="113" spans="1:14" ht="28.5" x14ac:dyDescent="0.35">
      <c r="A113" s="11">
        <v>2210476</v>
      </c>
      <c r="B113" s="15">
        <v>3122225002112</v>
      </c>
      <c r="C113" s="11" t="s">
        <v>130</v>
      </c>
      <c r="D113" s="11" t="s">
        <v>16</v>
      </c>
      <c r="E113" s="11"/>
      <c r="F113" s="11" t="s">
        <v>16</v>
      </c>
      <c r="G113" s="11" t="s">
        <v>17</v>
      </c>
      <c r="H113" s="11" t="s">
        <v>15</v>
      </c>
      <c r="I113" s="11"/>
      <c r="J113" s="11"/>
      <c r="K113" s="11" t="s">
        <v>16</v>
      </c>
      <c r="L113" s="11" t="s">
        <v>17</v>
      </c>
      <c r="M113" s="11" t="s">
        <v>15</v>
      </c>
      <c r="N113" s="11" t="s">
        <v>15</v>
      </c>
    </row>
    <row r="114" spans="1:14" x14ac:dyDescent="0.35">
      <c r="A114" s="11">
        <v>2210318</v>
      </c>
      <c r="B114" s="15">
        <v>3122225002113</v>
      </c>
      <c r="C114" s="11" t="s">
        <v>131</v>
      </c>
      <c r="D114" s="11" t="s">
        <v>15</v>
      </c>
      <c r="E114" s="11"/>
      <c r="F114" s="11" t="s">
        <v>15</v>
      </c>
      <c r="G114" s="11" t="s">
        <v>17</v>
      </c>
      <c r="H114" s="11" t="s">
        <v>17</v>
      </c>
      <c r="I114" s="11"/>
      <c r="J114" s="11"/>
      <c r="K114" s="11" t="s">
        <v>15</v>
      </c>
      <c r="L114" s="11" t="s">
        <v>18</v>
      </c>
      <c r="M114" s="11" t="s">
        <v>15</v>
      </c>
      <c r="N114" s="11" t="s">
        <v>17</v>
      </c>
    </row>
    <row r="115" spans="1:14" x14ac:dyDescent="0.35">
      <c r="A115" s="11">
        <v>2210216</v>
      </c>
      <c r="B115" s="15">
        <v>3122225002114</v>
      </c>
      <c r="C115" s="11" t="s">
        <v>132</v>
      </c>
      <c r="D115" s="11" t="s">
        <v>16</v>
      </c>
      <c r="E115" s="11"/>
      <c r="F115" s="11" t="s">
        <v>16</v>
      </c>
      <c r="G115" s="11" t="s">
        <v>17</v>
      </c>
      <c r="H115" s="11"/>
      <c r="I115" s="11"/>
      <c r="J115" s="11" t="s">
        <v>15</v>
      </c>
      <c r="K115" s="11" t="s">
        <v>15</v>
      </c>
      <c r="L115" s="11" t="s">
        <v>18</v>
      </c>
      <c r="M115" s="11" t="s">
        <v>16</v>
      </c>
      <c r="N115" s="11" t="s">
        <v>16</v>
      </c>
    </row>
    <row r="116" spans="1:14" x14ac:dyDescent="0.35">
      <c r="A116" s="11">
        <v>2210539</v>
      </c>
      <c r="B116" s="15">
        <v>3122225002115</v>
      </c>
      <c r="C116" s="11" t="s">
        <v>133</v>
      </c>
      <c r="D116" s="11" t="s">
        <v>15</v>
      </c>
      <c r="E116" s="11"/>
      <c r="F116" s="11" t="s">
        <v>15</v>
      </c>
      <c r="G116" s="11" t="s">
        <v>17</v>
      </c>
      <c r="H116" s="11" t="s">
        <v>16</v>
      </c>
      <c r="I116" s="11"/>
      <c r="J116" s="11"/>
      <c r="K116" s="11" t="s">
        <v>15</v>
      </c>
      <c r="L116" s="11" t="s">
        <v>18</v>
      </c>
      <c r="M116" s="11" t="s">
        <v>17</v>
      </c>
      <c r="N116" s="11" t="s">
        <v>17</v>
      </c>
    </row>
    <row r="117" spans="1:14" x14ac:dyDescent="0.35">
      <c r="A117" s="11">
        <v>2210471</v>
      </c>
      <c r="B117" s="15">
        <v>3122225002116</v>
      </c>
      <c r="C117" s="11" t="s">
        <v>134</v>
      </c>
      <c r="D117" s="11" t="s">
        <v>16</v>
      </c>
      <c r="E117" s="11"/>
      <c r="F117" s="11" t="s">
        <v>15</v>
      </c>
      <c r="G117" s="11" t="s">
        <v>15</v>
      </c>
      <c r="H117" s="11"/>
      <c r="I117" s="11"/>
      <c r="J117" s="11" t="s">
        <v>15</v>
      </c>
      <c r="K117" s="11" t="s">
        <v>16</v>
      </c>
      <c r="L117" s="11" t="s">
        <v>18</v>
      </c>
      <c r="M117" s="11" t="s">
        <v>16</v>
      </c>
      <c r="N117" s="11" t="s">
        <v>20</v>
      </c>
    </row>
    <row r="118" spans="1:14" x14ac:dyDescent="0.35">
      <c r="A118" s="11">
        <v>2210217</v>
      </c>
      <c r="B118" s="15">
        <v>3122225002117</v>
      </c>
      <c r="C118" s="11" t="s">
        <v>135</v>
      </c>
      <c r="D118" s="11" t="s">
        <v>38</v>
      </c>
      <c r="E118" s="11"/>
      <c r="F118" s="11" t="s">
        <v>16</v>
      </c>
      <c r="G118" s="11" t="s">
        <v>17</v>
      </c>
      <c r="H118" s="11"/>
      <c r="I118" s="11"/>
      <c r="J118" s="11" t="s">
        <v>15</v>
      </c>
      <c r="K118" s="11" t="s">
        <v>38</v>
      </c>
      <c r="L118" s="11" t="s">
        <v>17</v>
      </c>
      <c r="M118" s="11" t="s">
        <v>64</v>
      </c>
      <c r="N118" s="11" t="s">
        <v>64</v>
      </c>
    </row>
    <row r="119" spans="1:14" x14ac:dyDescent="0.35">
      <c r="A119" s="11">
        <v>2210429</v>
      </c>
      <c r="B119" s="15">
        <v>3122225002118</v>
      </c>
      <c r="C119" s="11" t="s">
        <v>135</v>
      </c>
      <c r="D119" s="11" t="s">
        <v>20</v>
      </c>
      <c r="E119" s="11"/>
      <c r="F119" s="11" t="s">
        <v>16</v>
      </c>
      <c r="G119" s="11" t="s">
        <v>17</v>
      </c>
      <c r="H119" s="11"/>
      <c r="I119" s="11"/>
      <c r="J119" s="11" t="s">
        <v>16</v>
      </c>
      <c r="K119" s="11" t="s">
        <v>16</v>
      </c>
      <c r="L119" s="11" t="s">
        <v>18</v>
      </c>
      <c r="M119" s="11" t="s">
        <v>15</v>
      </c>
      <c r="N119" s="11" t="s">
        <v>16</v>
      </c>
    </row>
    <row r="120" spans="1:14" x14ac:dyDescent="0.35">
      <c r="A120" s="11">
        <v>2210590</v>
      </c>
      <c r="B120" s="15">
        <v>3122225002119</v>
      </c>
      <c r="C120" s="11" t="s">
        <v>136</v>
      </c>
      <c r="D120" s="11" t="s">
        <v>15</v>
      </c>
      <c r="E120" s="11"/>
      <c r="F120" s="11" t="s">
        <v>15</v>
      </c>
      <c r="G120" s="11" t="s">
        <v>18</v>
      </c>
      <c r="H120" s="11" t="s">
        <v>15</v>
      </c>
      <c r="I120" s="11"/>
      <c r="J120" s="11"/>
      <c r="K120" s="11" t="s">
        <v>15</v>
      </c>
      <c r="L120" s="11" t="s">
        <v>18</v>
      </c>
      <c r="M120" s="11" t="s">
        <v>15</v>
      </c>
      <c r="N120" s="11" t="s">
        <v>15</v>
      </c>
    </row>
    <row r="121" spans="1:14" x14ac:dyDescent="0.35">
      <c r="A121" s="11">
        <v>2210446</v>
      </c>
      <c r="B121" s="15">
        <v>3122225002120</v>
      </c>
      <c r="C121" s="11" t="s">
        <v>137</v>
      </c>
      <c r="D121" s="11" t="s">
        <v>16</v>
      </c>
      <c r="E121" s="11"/>
      <c r="F121" s="11" t="s">
        <v>15</v>
      </c>
      <c r="G121" s="11" t="s">
        <v>17</v>
      </c>
      <c r="H121" s="11" t="s">
        <v>15</v>
      </c>
      <c r="I121" s="11"/>
      <c r="J121" s="11"/>
      <c r="K121" s="11" t="s">
        <v>16</v>
      </c>
      <c r="L121" s="11" t="s">
        <v>18</v>
      </c>
      <c r="M121" s="11" t="s">
        <v>16</v>
      </c>
      <c r="N121" s="11" t="s">
        <v>15</v>
      </c>
    </row>
    <row r="122" spans="1:14" x14ac:dyDescent="0.35">
      <c r="A122" s="11">
        <v>2210551</v>
      </c>
      <c r="B122" s="15">
        <v>3122225002121</v>
      </c>
      <c r="C122" s="11" t="s">
        <v>138</v>
      </c>
      <c r="D122" s="11" t="s">
        <v>64</v>
      </c>
      <c r="E122" s="11"/>
      <c r="F122" s="11" t="s">
        <v>20</v>
      </c>
      <c r="G122" s="11" t="s">
        <v>17</v>
      </c>
      <c r="H122" s="11"/>
      <c r="I122" s="11" t="s">
        <v>64</v>
      </c>
      <c r="J122" s="11"/>
      <c r="K122" s="11" t="s">
        <v>64</v>
      </c>
      <c r="L122" s="11" t="s">
        <v>17</v>
      </c>
      <c r="M122" s="11" t="s">
        <v>38</v>
      </c>
      <c r="N122" s="11" t="s">
        <v>38</v>
      </c>
    </row>
    <row r="123" spans="1:14" x14ac:dyDescent="0.35">
      <c r="A123" s="11">
        <v>2210845</v>
      </c>
      <c r="B123" s="15">
        <v>3122225002122</v>
      </c>
      <c r="C123" s="11" t="s">
        <v>139</v>
      </c>
      <c r="D123" s="11" t="s">
        <v>15</v>
      </c>
      <c r="E123" s="11"/>
      <c r="F123" s="11" t="s">
        <v>16</v>
      </c>
      <c r="G123" s="11" t="s">
        <v>17</v>
      </c>
      <c r="H123" s="11" t="s">
        <v>15</v>
      </c>
      <c r="I123" s="11"/>
      <c r="J123" s="11"/>
      <c r="K123" s="11" t="s">
        <v>17</v>
      </c>
      <c r="L123" s="11" t="s">
        <v>17</v>
      </c>
      <c r="M123" s="11" t="s">
        <v>17</v>
      </c>
      <c r="N123" s="11" t="s">
        <v>15</v>
      </c>
    </row>
    <row r="124" spans="1:14" x14ac:dyDescent="0.35">
      <c r="A124" s="11">
        <v>2210532</v>
      </c>
      <c r="B124" s="15">
        <v>3122225002123</v>
      </c>
      <c r="C124" s="11" t="s">
        <v>140</v>
      </c>
      <c r="D124" s="11" t="s">
        <v>16</v>
      </c>
      <c r="E124" s="11"/>
      <c r="F124" s="11" t="s">
        <v>15</v>
      </c>
      <c r="G124" s="11" t="s">
        <v>17</v>
      </c>
      <c r="H124" s="11"/>
      <c r="I124" s="11" t="s">
        <v>15</v>
      </c>
      <c r="J124" s="11"/>
      <c r="K124" s="11" t="s">
        <v>20</v>
      </c>
      <c r="L124" s="11" t="s">
        <v>17</v>
      </c>
      <c r="M124" s="11" t="s">
        <v>16</v>
      </c>
      <c r="N124" s="11" t="s">
        <v>15</v>
      </c>
    </row>
    <row r="125" spans="1:14" x14ac:dyDescent="0.35">
      <c r="A125" s="11">
        <v>2210374</v>
      </c>
      <c r="B125" s="15">
        <v>3122225002124</v>
      </c>
      <c r="C125" s="11" t="s">
        <v>141</v>
      </c>
      <c r="D125" s="11" t="s">
        <v>15</v>
      </c>
      <c r="E125" s="11"/>
      <c r="F125" s="11" t="s">
        <v>18</v>
      </c>
      <c r="G125" s="11" t="s">
        <v>17</v>
      </c>
      <c r="H125" s="11" t="s">
        <v>15</v>
      </c>
      <c r="I125" s="11"/>
      <c r="J125" s="11"/>
      <c r="K125" s="11" t="s">
        <v>15</v>
      </c>
      <c r="L125" s="11" t="s">
        <v>18</v>
      </c>
      <c r="M125" s="11" t="s">
        <v>16</v>
      </c>
      <c r="N125" s="11" t="s">
        <v>15</v>
      </c>
    </row>
    <row r="126" spans="1:14" x14ac:dyDescent="0.35">
      <c r="A126" s="11">
        <v>2210739</v>
      </c>
      <c r="B126" s="15">
        <v>3122225002125</v>
      </c>
      <c r="C126" s="11" t="s">
        <v>142</v>
      </c>
      <c r="D126" s="11" t="s">
        <v>15</v>
      </c>
      <c r="E126" s="11"/>
      <c r="F126" s="11" t="s">
        <v>15</v>
      </c>
      <c r="G126" s="11" t="s">
        <v>15</v>
      </c>
      <c r="H126" s="11"/>
      <c r="I126" s="11"/>
      <c r="J126" s="11" t="s">
        <v>16</v>
      </c>
      <c r="K126" s="11" t="s">
        <v>15</v>
      </c>
      <c r="L126" s="11" t="s">
        <v>18</v>
      </c>
      <c r="M126" s="11" t="s">
        <v>15</v>
      </c>
      <c r="N126" s="11" t="s">
        <v>15</v>
      </c>
    </row>
    <row r="127" spans="1:14" x14ac:dyDescent="0.35">
      <c r="A127" s="11">
        <v>2210687</v>
      </c>
      <c r="B127" s="15">
        <v>3122225002126</v>
      </c>
      <c r="C127" s="11" t="s">
        <v>143</v>
      </c>
      <c r="D127" s="11" t="s">
        <v>16</v>
      </c>
      <c r="E127" s="11"/>
      <c r="F127" s="11" t="s">
        <v>16</v>
      </c>
      <c r="G127" s="11" t="s">
        <v>17</v>
      </c>
      <c r="H127" s="11" t="s">
        <v>15</v>
      </c>
      <c r="I127" s="11"/>
      <c r="J127" s="11"/>
      <c r="K127" s="11" t="s">
        <v>15</v>
      </c>
      <c r="L127" s="11" t="s">
        <v>18</v>
      </c>
      <c r="M127" s="11" t="s">
        <v>15</v>
      </c>
      <c r="N127" s="11" t="s">
        <v>16</v>
      </c>
    </row>
    <row r="128" spans="1:14" x14ac:dyDescent="0.35">
      <c r="A128" s="11">
        <v>2210919</v>
      </c>
      <c r="B128" s="15">
        <v>3122225002127</v>
      </c>
      <c r="C128" s="11" t="s">
        <v>144</v>
      </c>
      <c r="D128" s="11" t="s">
        <v>16</v>
      </c>
      <c r="E128" s="11"/>
      <c r="F128" s="11" t="s">
        <v>16</v>
      </c>
      <c r="G128" s="11" t="s">
        <v>17</v>
      </c>
      <c r="H128" s="11"/>
      <c r="I128" s="11"/>
      <c r="J128" s="11" t="s">
        <v>15</v>
      </c>
      <c r="K128" s="11" t="s">
        <v>20</v>
      </c>
      <c r="L128" s="11" t="s">
        <v>17</v>
      </c>
      <c r="M128" s="11" t="s">
        <v>38</v>
      </c>
      <c r="N128" s="11" t="s">
        <v>20</v>
      </c>
    </row>
    <row r="129" spans="1:14" x14ac:dyDescent="0.35">
      <c r="A129" s="11">
        <v>2210917</v>
      </c>
      <c r="B129" s="15">
        <v>3122225002128</v>
      </c>
      <c r="C129" s="11" t="s">
        <v>145</v>
      </c>
      <c r="D129" s="11" t="s">
        <v>16</v>
      </c>
      <c r="E129" s="11"/>
      <c r="F129" s="11" t="s">
        <v>16</v>
      </c>
      <c r="G129" s="11" t="s">
        <v>18</v>
      </c>
      <c r="H129" s="11"/>
      <c r="I129" s="11" t="s">
        <v>17</v>
      </c>
      <c r="J129" s="11"/>
      <c r="K129" s="11" t="s">
        <v>15</v>
      </c>
      <c r="L129" s="11" t="s">
        <v>18</v>
      </c>
      <c r="M129" s="11" t="s">
        <v>15</v>
      </c>
      <c r="N129" s="11" t="s">
        <v>15</v>
      </c>
    </row>
    <row r="130" spans="1:14" x14ac:dyDescent="0.35">
      <c r="A130" s="11">
        <v>2210042</v>
      </c>
      <c r="B130" s="15">
        <v>3122225002129</v>
      </c>
      <c r="C130" s="11" t="s">
        <v>146</v>
      </c>
      <c r="D130" s="11" t="s">
        <v>15</v>
      </c>
      <c r="E130" s="11"/>
      <c r="F130" s="11" t="s">
        <v>15</v>
      </c>
      <c r="G130" s="11" t="s">
        <v>18</v>
      </c>
      <c r="H130" s="11"/>
      <c r="I130" s="11"/>
      <c r="J130" s="11" t="s">
        <v>15</v>
      </c>
      <c r="K130" s="11" t="s">
        <v>15</v>
      </c>
      <c r="L130" s="11" t="s">
        <v>18</v>
      </c>
      <c r="M130" s="11" t="s">
        <v>15</v>
      </c>
      <c r="N130" s="11" t="s">
        <v>16</v>
      </c>
    </row>
    <row r="131" spans="1:14" x14ac:dyDescent="0.35">
      <c r="A131" s="11">
        <v>2210488</v>
      </c>
      <c r="B131" s="15">
        <v>3122225002130</v>
      </c>
      <c r="C131" s="11" t="s">
        <v>147</v>
      </c>
      <c r="D131" s="11" t="s">
        <v>15</v>
      </c>
      <c r="E131" s="11"/>
      <c r="F131" s="11" t="s">
        <v>15</v>
      </c>
      <c r="G131" s="11" t="s">
        <v>18</v>
      </c>
      <c r="H131" s="11" t="s">
        <v>15</v>
      </c>
      <c r="I131" s="11"/>
      <c r="J131" s="11"/>
      <c r="K131" s="11" t="s">
        <v>15</v>
      </c>
      <c r="L131" s="11" t="s">
        <v>18</v>
      </c>
      <c r="M131" s="11" t="s">
        <v>17</v>
      </c>
      <c r="N131" s="11" t="s">
        <v>18</v>
      </c>
    </row>
    <row r="132" spans="1:14" x14ac:dyDescent="0.35">
      <c r="A132" s="11">
        <v>2210915</v>
      </c>
      <c r="B132" s="15">
        <v>3122225002131</v>
      </c>
      <c r="C132" s="11" t="s">
        <v>148</v>
      </c>
      <c r="D132" s="11" t="s">
        <v>15</v>
      </c>
      <c r="E132" s="11"/>
      <c r="F132" s="11" t="s">
        <v>17</v>
      </c>
      <c r="G132" s="11" t="s">
        <v>18</v>
      </c>
      <c r="H132" s="11" t="s">
        <v>17</v>
      </c>
      <c r="I132" s="11"/>
      <c r="J132" s="11"/>
      <c r="K132" s="11" t="s">
        <v>17</v>
      </c>
      <c r="L132" s="11" t="s">
        <v>18</v>
      </c>
      <c r="M132" s="11" t="s">
        <v>15</v>
      </c>
      <c r="N132" s="11" t="s">
        <v>15</v>
      </c>
    </row>
    <row r="133" spans="1:14" x14ac:dyDescent="0.35">
      <c r="A133" s="11">
        <v>2210914</v>
      </c>
      <c r="B133" s="15">
        <v>3122225002132</v>
      </c>
      <c r="C133" s="11" t="s">
        <v>149</v>
      </c>
      <c r="D133" s="11" t="s">
        <v>17</v>
      </c>
      <c r="E133" s="11"/>
      <c r="F133" s="11" t="s">
        <v>17</v>
      </c>
      <c r="G133" s="11" t="s">
        <v>18</v>
      </c>
      <c r="H133" s="11" t="s">
        <v>15</v>
      </c>
      <c r="I133" s="11"/>
      <c r="J133" s="11"/>
      <c r="K133" s="11" t="s">
        <v>15</v>
      </c>
      <c r="L133" s="11" t="s">
        <v>18</v>
      </c>
      <c r="M133" s="11" t="s">
        <v>15</v>
      </c>
      <c r="N133" s="11" t="s">
        <v>15</v>
      </c>
    </row>
    <row r="134" spans="1:14" x14ac:dyDescent="0.35">
      <c r="A134" s="11">
        <v>2210083</v>
      </c>
      <c r="B134" s="15">
        <v>3122225002133</v>
      </c>
      <c r="C134" s="11" t="s">
        <v>150</v>
      </c>
      <c r="D134" s="11" t="s">
        <v>16</v>
      </c>
      <c r="E134" s="11"/>
      <c r="F134" s="11" t="s">
        <v>17</v>
      </c>
      <c r="G134" s="11" t="s">
        <v>18</v>
      </c>
      <c r="H134" s="11"/>
      <c r="I134" s="11" t="s">
        <v>15</v>
      </c>
      <c r="J134" s="11"/>
      <c r="K134" s="11" t="s">
        <v>16</v>
      </c>
      <c r="L134" s="11" t="s">
        <v>18</v>
      </c>
      <c r="M134" s="11" t="s">
        <v>17</v>
      </c>
      <c r="N134" s="11" t="s">
        <v>15</v>
      </c>
    </row>
    <row r="135" spans="1:14" x14ac:dyDescent="0.35">
      <c r="A135" s="11">
        <v>2210206</v>
      </c>
      <c r="B135" s="15">
        <v>3122225002134</v>
      </c>
      <c r="C135" s="11" t="s">
        <v>151</v>
      </c>
      <c r="D135" s="11" t="s">
        <v>15</v>
      </c>
      <c r="E135" s="11"/>
      <c r="F135" s="11" t="s">
        <v>18</v>
      </c>
      <c r="G135" s="11" t="s">
        <v>18</v>
      </c>
      <c r="H135" s="11"/>
      <c r="I135" s="11"/>
      <c r="J135" s="11" t="s">
        <v>15</v>
      </c>
      <c r="K135" s="11" t="s">
        <v>15</v>
      </c>
      <c r="L135" s="11" t="s">
        <v>18</v>
      </c>
      <c r="M135" s="11" t="s">
        <v>17</v>
      </c>
      <c r="N135" s="11" t="s">
        <v>17</v>
      </c>
    </row>
    <row r="136" spans="1:14" x14ac:dyDescent="0.35">
      <c r="A136" s="11">
        <v>2210575</v>
      </c>
      <c r="B136" s="15">
        <v>3122225002135</v>
      </c>
      <c r="C136" s="11" t="s">
        <v>152</v>
      </c>
      <c r="D136" s="11" t="s">
        <v>15</v>
      </c>
      <c r="E136" s="11"/>
      <c r="F136" s="11" t="s">
        <v>17</v>
      </c>
      <c r="G136" s="11" t="s">
        <v>18</v>
      </c>
      <c r="H136" s="11"/>
      <c r="I136" s="11" t="s">
        <v>15</v>
      </c>
      <c r="J136" s="11"/>
      <c r="K136" s="11" t="s">
        <v>15</v>
      </c>
      <c r="L136" s="11" t="s">
        <v>18</v>
      </c>
      <c r="M136" s="11" t="s">
        <v>17</v>
      </c>
      <c r="N136" s="11" t="s">
        <v>17</v>
      </c>
    </row>
    <row r="137" spans="1:14" x14ac:dyDescent="0.35">
      <c r="A137" s="11">
        <v>2210617</v>
      </c>
      <c r="B137" s="15">
        <v>3122225002136</v>
      </c>
      <c r="C137" s="11" t="s">
        <v>153</v>
      </c>
      <c r="D137" s="11" t="s">
        <v>15</v>
      </c>
      <c r="E137" s="11"/>
      <c r="F137" s="11" t="s">
        <v>15</v>
      </c>
      <c r="G137" s="11" t="s">
        <v>18</v>
      </c>
      <c r="H137" s="11"/>
      <c r="I137" s="11" t="s">
        <v>15</v>
      </c>
      <c r="J137" s="11"/>
      <c r="K137" s="11" t="s">
        <v>38</v>
      </c>
      <c r="L137" s="11" t="s">
        <v>17</v>
      </c>
      <c r="M137" s="11" t="s">
        <v>16</v>
      </c>
      <c r="N137" s="11" t="s">
        <v>16</v>
      </c>
    </row>
    <row r="138" spans="1:14" x14ac:dyDescent="0.35">
      <c r="A138" s="11">
        <v>2210198</v>
      </c>
      <c r="B138" s="15">
        <v>3122225002137</v>
      </c>
      <c r="C138" s="11" t="s">
        <v>154</v>
      </c>
      <c r="D138" s="11" t="s">
        <v>15</v>
      </c>
      <c r="E138" s="11"/>
      <c r="F138" s="11" t="s">
        <v>17</v>
      </c>
      <c r="G138" s="11" t="s">
        <v>18</v>
      </c>
      <c r="H138" s="11" t="s">
        <v>15</v>
      </c>
      <c r="I138" s="11"/>
      <c r="J138" s="11"/>
      <c r="K138" s="11" t="s">
        <v>15</v>
      </c>
      <c r="L138" s="11" t="s">
        <v>18</v>
      </c>
      <c r="M138" s="11" t="s">
        <v>15</v>
      </c>
      <c r="N138" s="11" t="s">
        <v>16</v>
      </c>
    </row>
    <row r="139" spans="1:14" x14ac:dyDescent="0.35">
      <c r="A139" s="11">
        <v>2210414</v>
      </c>
      <c r="B139" s="15">
        <v>3122225002138</v>
      </c>
      <c r="C139" s="11" t="s">
        <v>155</v>
      </c>
      <c r="D139" s="11" t="s">
        <v>15</v>
      </c>
      <c r="E139" s="11"/>
      <c r="F139" s="11" t="s">
        <v>17</v>
      </c>
      <c r="G139" s="11" t="s">
        <v>18</v>
      </c>
      <c r="H139" s="11"/>
      <c r="I139" s="11" t="s">
        <v>15</v>
      </c>
      <c r="J139" s="11"/>
      <c r="K139" s="11" t="s">
        <v>17</v>
      </c>
      <c r="L139" s="11" t="s">
        <v>18</v>
      </c>
      <c r="M139" s="11" t="s">
        <v>18</v>
      </c>
      <c r="N139" s="11" t="s">
        <v>17</v>
      </c>
    </row>
    <row r="140" spans="1:14" x14ac:dyDescent="0.35">
      <c r="A140" s="11">
        <v>2210705</v>
      </c>
      <c r="B140" s="15">
        <v>3122225002139</v>
      </c>
      <c r="C140" s="11" t="s">
        <v>156</v>
      </c>
      <c r="D140" s="11" t="s">
        <v>16</v>
      </c>
      <c r="E140" s="11"/>
      <c r="F140" s="11" t="s">
        <v>15</v>
      </c>
      <c r="G140" s="11" t="s">
        <v>18</v>
      </c>
      <c r="H140" s="11"/>
      <c r="I140" s="11" t="s">
        <v>17</v>
      </c>
      <c r="J140" s="11"/>
      <c r="K140" s="11" t="s">
        <v>15</v>
      </c>
      <c r="L140" s="11" t="s">
        <v>18</v>
      </c>
      <c r="M140" s="11" t="s">
        <v>15</v>
      </c>
      <c r="N140" s="11" t="s">
        <v>15</v>
      </c>
    </row>
    <row r="141" spans="1:14" x14ac:dyDescent="0.35">
      <c r="A141" s="11">
        <v>2210801</v>
      </c>
      <c r="B141" s="15">
        <v>3122225002140</v>
      </c>
      <c r="C141" s="11" t="s">
        <v>157</v>
      </c>
      <c r="D141" s="11" t="s">
        <v>15</v>
      </c>
      <c r="E141" s="11"/>
      <c r="F141" s="11" t="s">
        <v>15</v>
      </c>
      <c r="G141" s="11" t="s">
        <v>18</v>
      </c>
      <c r="H141" s="11"/>
      <c r="I141" s="11" t="s">
        <v>15</v>
      </c>
      <c r="J141" s="11"/>
      <c r="K141" s="11" t="s">
        <v>16</v>
      </c>
      <c r="L141" s="11" t="s">
        <v>17</v>
      </c>
      <c r="M141" s="11" t="s">
        <v>17</v>
      </c>
      <c r="N141" s="11" t="s">
        <v>16</v>
      </c>
    </row>
    <row r="142" spans="1:14" x14ac:dyDescent="0.35">
      <c r="A142" s="11">
        <v>2210628</v>
      </c>
      <c r="B142" s="15">
        <v>3122225002141</v>
      </c>
      <c r="C142" s="11" t="s">
        <v>158</v>
      </c>
      <c r="D142" s="11" t="s">
        <v>15</v>
      </c>
      <c r="E142" s="11"/>
      <c r="F142" s="11" t="s">
        <v>15</v>
      </c>
      <c r="G142" s="11" t="s">
        <v>18</v>
      </c>
      <c r="H142" s="11"/>
      <c r="I142" s="11" t="s">
        <v>17</v>
      </c>
      <c r="J142" s="11"/>
      <c r="K142" s="11" t="s">
        <v>15</v>
      </c>
      <c r="L142" s="11" t="s">
        <v>18</v>
      </c>
      <c r="M142" s="11" t="s">
        <v>38</v>
      </c>
      <c r="N142" s="11" t="s">
        <v>16</v>
      </c>
    </row>
    <row r="143" spans="1:14" x14ac:dyDescent="0.35">
      <c r="A143" s="11">
        <v>2210936</v>
      </c>
      <c r="B143" s="15">
        <v>3122225002142</v>
      </c>
      <c r="C143" s="11" t="s">
        <v>159</v>
      </c>
      <c r="D143" s="11" t="s">
        <v>15</v>
      </c>
      <c r="E143" s="11"/>
      <c r="F143" s="11" t="s">
        <v>15</v>
      </c>
      <c r="G143" s="11" t="s">
        <v>18</v>
      </c>
      <c r="H143" s="11"/>
      <c r="I143" s="11" t="s">
        <v>17</v>
      </c>
      <c r="J143" s="11"/>
      <c r="K143" s="11" t="s">
        <v>17</v>
      </c>
      <c r="L143" s="11" t="s">
        <v>18</v>
      </c>
      <c r="M143" s="11" t="s">
        <v>17</v>
      </c>
      <c r="N143" s="11" t="s">
        <v>17</v>
      </c>
    </row>
    <row r="144" spans="1:14" x14ac:dyDescent="0.35">
      <c r="A144" s="11">
        <v>2210327</v>
      </c>
      <c r="B144" s="15">
        <v>3122225002143</v>
      </c>
      <c r="C144" s="11" t="s">
        <v>160</v>
      </c>
      <c r="D144" s="11" t="s">
        <v>16</v>
      </c>
      <c r="E144" s="11"/>
      <c r="F144" s="11" t="s">
        <v>15</v>
      </c>
      <c r="G144" s="11" t="s">
        <v>18</v>
      </c>
      <c r="H144" s="11"/>
      <c r="I144" s="11" t="s">
        <v>17</v>
      </c>
      <c r="J144" s="11"/>
      <c r="K144" s="11" t="s">
        <v>15</v>
      </c>
      <c r="L144" s="11" t="s">
        <v>18</v>
      </c>
      <c r="M144" s="11" t="s">
        <v>15</v>
      </c>
      <c r="N144" s="11" t="s">
        <v>15</v>
      </c>
    </row>
    <row r="145" spans="1:14" x14ac:dyDescent="0.35">
      <c r="A145" s="11">
        <v>2210408</v>
      </c>
      <c r="B145" s="15">
        <v>3122225002144</v>
      </c>
      <c r="C145" s="11" t="s">
        <v>161</v>
      </c>
      <c r="D145" s="11" t="s">
        <v>15</v>
      </c>
      <c r="E145" s="11"/>
      <c r="F145" s="11" t="s">
        <v>15</v>
      </c>
      <c r="G145" s="11" t="s">
        <v>18</v>
      </c>
      <c r="H145" s="11"/>
      <c r="I145" s="11" t="s">
        <v>18</v>
      </c>
      <c r="J145" s="11"/>
      <c r="K145" s="11" t="s">
        <v>16</v>
      </c>
      <c r="L145" s="11" t="s">
        <v>18</v>
      </c>
      <c r="M145" s="11" t="s">
        <v>17</v>
      </c>
      <c r="N145" s="11" t="s">
        <v>15</v>
      </c>
    </row>
    <row r="146" spans="1:14" x14ac:dyDescent="0.35">
      <c r="A146" s="11">
        <v>2210630</v>
      </c>
      <c r="B146" s="15">
        <v>3122225002145</v>
      </c>
      <c r="C146" s="11" t="s">
        <v>162</v>
      </c>
      <c r="D146" s="11" t="s">
        <v>15</v>
      </c>
      <c r="E146" s="11"/>
      <c r="F146" s="11" t="s">
        <v>15</v>
      </c>
      <c r="G146" s="11" t="s">
        <v>18</v>
      </c>
      <c r="H146" s="11"/>
      <c r="I146" s="11" t="s">
        <v>16</v>
      </c>
      <c r="J146" s="11"/>
      <c r="K146" s="11" t="s">
        <v>16</v>
      </c>
      <c r="L146" s="11" t="s">
        <v>18</v>
      </c>
      <c r="M146" s="11" t="s">
        <v>15</v>
      </c>
      <c r="N146" s="11" t="s">
        <v>16</v>
      </c>
    </row>
    <row r="147" spans="1:14" ht="28.5" x14ac:dyDescent="0.35">
      <c r="A147" s="11">
        <v>2210207</v>
      </c>
      <c r="B147" s="15">
        <v>3122225002146</v>
      </c>
      <c r="C147" s="11" t="s">
        <v>163</v>
      </c>
      <c r="D147" s="11" t="s">
        <v>15</v>
      </c>
      <c r="E147" s="11"/>
      <c r="F147" s="11" t="s">
        <v>15</v>
      </c>
      <c r="G147" s="11" t="s">
        <v>18</v>
      </c>
      <c r="H147" s="11"/>
      <c r="I147" s="11" t="s">
        <v>15</v>
      </c>
      <c r="J147" s="11"/>
      <c r="K147" s="11" t="s">
        <v>16</v>
      </c>
      <c r="L147" s="11" t="s">
        <v>17</v>
      </c>
      <c r="M147" s="11" t="s">
        <v>15</v>
      </c>
      <c r="N147" s="11" t="s">
        <v>16</v>
      </c>
    </row>
    <row r="148" spans="1:14" x14ac:dyDescent="0.35">
      <c r="A148" s="11">
        <v>2210799</v>
      </c>
      <c r="B148" s="15">
        <v>3122225002147</v>
      </c>
      <c r="C148" s="11" t="s">
        <v>164</v>
      </c>
      <c r="D148" s="11" t="s">
        <v>16</v>
      </c>
      <c r="E148" s="11"/>
      <c r="F148" s="11" t="s">
        <v>16</v>
      </c>
      <c r="G148" s="11" t="s">
        <v>18</v>
      </c>
      <c r="H148" s="11"/>
      <c r="I148" s="11"/>
      <c r="J148" s="11" t="s">
        <v>64</v>
      </c>
      <c r="K148" s="11" t="s">
        <v>38</v>
      </c>
      <c r="L148" s="11" t="s">
        <v>17</v>
      </c>
      <c r="M148" s="11" t="s">
        <v>38</v>
      </c>
      <c r="N148" s="11" t="s">
        <v>38</v>
      </c>
    </row>
    <row r="149" spans="1:14" x14ac:dyDescent="0.35">
      <c r="A149" s="11">
        <v>2210402</v>
      </c>
      <c r="B149" s="15">
        <v>3122225002148</v>
      </c>
      <c r="C149" s="11" t="s">
        <v>165</v>
      </c>
      <c r="D149" s="11" t="s">
        <v>15</v>
      </c>
      <c r="E149" s="11"/>
      <c r="F149" s="11" t="s">
        <v>17</v>
      </c>
      <c r="G149" s="11" t="s">
        <v>18</v>
      </c>
      <c r="H149" s="11"/>
      <c r="I149" s="11" t="s">
        <v>15</v>
      </c>
      <c r="J149" s="11"/>
      <c r="K149" s="11" t="s">
        <v>15</v>
      </c>
      <c r="L149" s="11" t="s">
        <v>17</v>
      </c>
      <c r="M149" s="11" t="s">
        <v>18</v>
      </c>
      <c r="N149" s="11" t="s">
        <v>15</v>
      </c>
    </row>
    <row r="150" spans="1:14" ht="28.5" x14ac:dyDescent="0.35">
      <c r="A150" s="11">
        <v>2210553</v>
      </c>
      <c r="B150" s="15">
        <v>3122225002149</v>
      </c>
      <c r="C150" s="11" t="s">
        <v>166</v>
      </c>
      <c r="D150" s="11" t="s">
        <v>15</v>
      </c>
      <c r="E150" s="11"/>
      <c r="F150" s="11" t="s">
        <v>18</v>
      </c>
      <c r="G150" s="11" t="s">
        <v>18</v>
      </c>
      <c r="H150" s="11" t="s">
        <v>15</v>
      </c>
      <c r="I150" s="11"/>
      <c r="J150" s="11"/>
      <c r="K150" s="11" t="s">
        <v>20</v>
      </c>
      <c r="L150" s="11" t="s">
        <v>17</v>
      </c>
      <c r="M150" s="11" t="s">
        <v>15</v>
      </c>
      <c r="N150" s="11" t="s">
        <v>15</v>
      </c>
    </row>
    <row r="151" spans="1:14" x14ac:dyDescent="0.35">
      <c r="A151" s="11">
        <v>2210661</v>
      </c>
      <c r="B151" s="15">
        <v>3122225002150</v>
      </c>
      <c r="C151" s="11" t="s">
        <v>167</v>
      </c>
      <c r="D151" s="11" t="s">
        <v>15</v>
      </c>
      <c r="E151" s="11"/>
      <c r="F151" s="11" t="s">
        <v>15</v>
      </c>
      <c r="G151" s="11" t="s">
        <v>18</v>
      </c>
      <c r="H151" s="11"/>
      <c r="I151" s="11"/>
      <c r="J151" s="11" t="s">
        <v>16</v>
      </c>
      <c r="K151" s="11" t="s">
        <v>15</v>
      </c>
      <c r="L151" s="11" t="s">
        <v>17</v>
      </c>
      <c r="M151" s="11" t="s">
        <v>16</v>
      </c>
      <c r="N151" s="11" t="s">
        <v>15</v>
      </c>
    </row>
    <row r="152" spans="1:14" x14ac:dyDescent="0.35">
      <c r="A152" s="11">
        <v>2210520</v>
      </c>
      <c r="B152" s="15">
        <v>3122225002151</v>
      </c>
      <c r="C152" s="11" t="s">
        <v>168</v>
      </c>
      <c r="D152" s="11" t="s">
        <v>16</v>
      </c>
      <c r="E152" s="11"/>
      <c r="F152" s="11" t="s">
        <v>16</v>
      </c>
      <c r="G152" s="11" t="s">
        <v>18</v>
      </c>
      <c r="H152" s="11" t="s">
        <v>15</v>
      </c>
      <c r="I152" s="11"/>
      <c r="J152" s="11"/>
      <c r="K152" s="11" t="s">
        <v>20</v>
      </c>
      <c r="L152" s="11" t="s">
        <v>17</v>
      </c>
      <c r="M152" s="11" t="s">
        <v>15</v>
      </c>
      <c r="N152" s="11" t="s">
        <v>20</v>
      </c>
    </row>
    <row r="153" spans="1:14" x14ac:dyDescent="0.35">
      <c r="A153" s="11">
        <v>2210921</v>
      </c>
      <c r="B153" s="15">
        <v>3122225002152</v>
      </c>
      <c r="C153" s="11" t="s">
        <v>169</v>
      </c>
      <c r="D153" s="11" t="s">
        <v>15</v>
      </c>
      <c r="E153" s="11"/>
      <c r="F153" s="11" t="s">
        <v>16</v>
      </c>
      <c r="G153" s="11" t="s">
        <v>18</v>
      </c>
      <c r="H153" s="11"/>
      <c r="I153" s="11" t="s">
        <v>15</v>
      </c>
      <c r="J153" s="11"/>
      <c r="K153" s="11" t="s">
        <v>15</v>
      </c>
      <c r="L153" s="11" t="s">
        <v>17</v>
      </c>
      <c r="M153" s="11" t="s">
        <v>15</v>
      </c>
      <c r="N153" s="11" t="s">
        <v>16</v>
      </c>
    </row>
    <row r="154" spans="1:14" ht="28.5" x14ac:dyDescent="0.35">
      <c r="A154" s="11">
        <v>2210195</v>
      </c>
      <c r="B154" s="15">
        <v>3122225002153</v>
      </c>
      <c r="C154" s="11" t="s">
        <v>170</v>
      </c>
      <c r="D154" s="11" t="s">
        <v>17</v>
      </c>
      <c r="E154" s="11"/>
      <c r="F154" s="11" t="s">
        <v>15</v>
      </c>
      <c r="G154" s="11" t="s">
        <v>18</v>
      </c>
      <c r="H154" s="11"/>
      <c r="I154" s="11"/>
      <c r="J154" s="11" t="s">
        <v>15</v>
      </c>
      <c r="K154" s="11" t="s">
        <v>15</v>
      </c>
      <c r="L154" s="11" t="s">
        <v>17</v>
      </c>
      <c r="M154" s="11" t="s">
        <v>17</v>
      </c>
      <c r="N154" s="11" t="s">
        <v>15</v>
      </c>
    </row>
    <row r="155" spans="1:14" x14ac:dyDescent="0.35">
      <c r="A155" s="11">
        <v>2210685</v>
      </c>
      <c r="B155" s="15">
        <v>3122225002154</v>
      </c>
      <c r="C155" s="11" t="s">
        <v>171</v>
      </c>
      <c r="D155" s="11" t="s">
        <v>15</v>
      </c>
      <c r="E155" s="11"/>
      <c r="F155" s="11" t="s">
        <v>15</v>
      </c>
      <c r="G155" s="11" t="s">
        <v>18</v>
      </c>
      <c r="H155" s="11"/>
      <c r="I155" s="11"/>
      <c r="J155" s="11" t="s">
        <v>16</v>
      </c>
      <c r="K155" s="11" t="s">
        <v>15</v>
      </c>
      <c r="L155" s="11" t="s">
        <v>17</v>
      </c>
      <c r="M155" s="11" t="s">
        <v>15</v>
      </c>
      <c r="N155" s="11" t="s">
        <v>16</v>
      </c>
    </row>
    <row r="156" spans="1:14" x14ac:dyDescent="0.35">
      <c r="A156" s="11">
        <v>2210323</v>
      </c>
      <c r="B156" s="15">
        <v>3122225002156</v>
      </c>
      <c r="C156" s="11" t="s">
        <v>172</v>
      </c>
      <c r="D156" s="11" t="s">
        <v>16</v>
      </c>
      <c r="E156" s="11"/>
      <c r="F156" s="11" t="s">
        <v>16</v>
      </c>
      <c r="G156" s="11" t="s">
        <v>17</v>
      </c>
      <c r="H156" s="11"/>
      <c r="I156" s="11"/>
      <c r="J156" s="11" t="s">
        <v>16</v>
      </c>
      <c r="K156" s="11" t="s">
        <v>16</v>
      </c>
      <c r="L156" s="11" t="s">
        <v>17</v>
      </c>
      <c r="M156" s="11" t="s">
        <v>38</v>
      </c>
      <c r="N156" s="11" t="s">
        <v>38</v>
      </c>
    </row>
    <row r="157" spans="1:14" x14ac:dyDescent="0.35">
      <c r="A157" s="11">
        <v>2210134</v>
      </c>
      <c r="B157" s="15">
        <v>3122225002157</v>
      </c>
      <c r="C157" s="11" t="s">
        <v>173</v>
      </c>
      <c r="D157" s="11" t="s">
        <v>38</v>
      </c>
      <c r="E157" s="11"/>
      <c r="F157" s="11" t="s">
        <v>20</v>
      </c>
      <c r="G157" s="11" t="s">
        <v>17</v>
      </c>
      <c r="H157" s="11" t="s">
        <v>15</v>
      </c>
      <c r="I157" s="11"/>
      <c r="J157" s="11"/>
      <c r="K157" s="11" t="s">
        <v>38</v>
      </c>
      <c r="L157" s="11" t="s">
        <v>17</v>
      </c>
      <c r="M157" s="11" t="s">
        <v>38</v>
      </c>
      <c r="N157" s="11" t="s">
        <v>38</v>
      </c>
    </row>
    <row r="158" spans="1:14" x14ac:dyDescent="0.35">
      <c r="A158" s="11">
        <v>2210417</v>
      </c>
      <c r="B158" s="15">
        <v>3122225002158</v>
      </c>
      <c r="C158" s="11" t="s">
        <v>174</v>
      </c>
      <c r="D158" s="11" t="s">
        <v>15</v>
      </c>
      <c r="E158" s="11"/>
      <c r="F158" s="11" t="s">
        <v>16</v>
      </c>
      <c r="G158" s="11" t="s">
        <v>18</v>
      </c>
      <c r="H158" s="11"/>
      <c r="I158" s="11"/>
      <c r="J158" s="11" t="s">
        <v>15</v>
      </c>
      <c r="K158" s="11" t="s">
        <v>15</v>
      </c>
      <c r="L158" s="11" t="s">
        <v>18</v>
      </c>
      <c r="M158" s="11" t="s">
        <v>17</v>
      </c>
      <c r="N158" s="11" t="s">
        <v>15</v>
      </c>
    </row>
    <row r="159" spans="1:14" x14ac:dyDescent="0.35">
      <c r="A159" s="11">
        <v>2210222</v>
      </c>
      <c r="B159" s="15">
        <v>3122225002159</v>
      </c>
      <c r="C159" s="11" t="s">
        <v>175</v>
      </c>
      <c r="D159" s="11" t="s">
        <v>15</v>
      </c>
      <c r="E159" s="11"/>
      <c r="F159" s="11" t="s">
        <v>17</v>
      </c>
      <c r="G159" s="11" t="s">
        <v>18</v>
      </c>
      <c r="H159" s="11" t="s">
        <v>17</v>
      </c>
      <c r="I159" s="11"/>
      <c r="J159" s="11"/>
      <c r="K159" s="11" t="s">
        <v>15</v>
      </c>
      <c r="L159" s="11" t="s">
        <v>18</v>
      </c>
      <c r="M159" s="11" t="s">
        <v>17</v>
      </c>
      <c r="N159" s="11" t="s">
        <v>15</v>
      </c>
    </row>
    <row r="160" spans="1:14" x14ac:dyDescent="0.35">
      <c r="A160" s="58" t="s">
        <v>176</v>
      </c>
      <c r="B160" s="58"/>
      <c r="C160" s="58"/>
      <c r="D160" s="11">
        <v>157</v>
      </c>
      <c r="E160" s="11">
        <v>0</v>
      </c>
      <c r="F160" s="11">
        <v>157</v>
      </c>
      <c r="G160" s="11">
        <v>157</v>
      </c>
      <c r="H160" s="11">
        <v>56</v>
      </c>
      <c r="I160" s="11">
        <v>60</v>
      </c>
      <c r="J160" s="11">
        <v>41</v>
      </c>
      <c r="K160" s="11">
        <v>157</v>
      </c>
      <c r="L160" s="11">
        <v>157</v>
      </c>
      <c r="M160" s="11">
        <v>157</v>
      </c>
      <c r="N160" s="11">
        <v>157</v>
      </c>
    </row>
    <row r="161" spans="1:14" x14ac:dyDescent="0.35">
      <c r="A161" s="58" t="s">
        <v>177</v>
      </c>
      <c r="B161" s="58"/>
      <c r="C161" s="58"/>
      <c r="D161" s="11">
        <v>157</v>
      </c>
      <c r="E161" s="11">
        <v>0</v>
      </c>
      <c r="F161" s="11">
        <v>157</v>
      </c>
      <c r="G161" s="11">
        <v>157</v>
      </c>
      <c r="H161" s="11">
        <v>56</v>
      </c>
      <c r="I161" s="11">
        <v>60</v>
      </c>
      <c r="J161" s="11">
        <v>41</v>
      </c>
      <c r="K161" s="11">
        <v>157</v>
      </c>
      <c r="L161" s="11">
        <v>157</v>
      </c>
      <c r="M161" s="11">
        <v>157</v>
      </c>
      <c r="N161" s="11">
        <v>157</v>
      </c>
    </row>
    <row r="162" spans="1:14" x14ac:dyDescent="0.35">
      <c r="A162" s="58" t="s">
        <v>178</v>
      </c>
      <c r="B162" s="58"/>
      <c r="C162" s="58"/>
      <c r="D162" s="11">
        <v>0</v>
      </c>
      <c r="E162" s="11">
        <v>0</v>
      </c>
      <c r="F162" s="11">
        <v>9</v>
      </c>
      <c r="G162" s="11">
        <v>91</v>
      </c>
      <c r="H162" s="11">
        <v>0</v>
      </c>
      <c r="I162" s="11">
        <v>3</v>
      </c>
      <c r="J162" s="11">
        <v>0</v>
      </c>
      <c r="K162" s="11">
        <v>3</v>
      </c>
      <c r="L162" s="11">
        <v>119</v>
      </c>
      <c r="M162" s="11">
        <v>10</v>
      </c>
      <c r="N162" s="11">
        <v>5</v>
      </c>
    </row>
    <row r="163" spans="1:14" x14ac:dyDescent="0.35">
      <c r="A163" s="58" t="s">
        <v>179</v>
      </c>
      <c r="B163" s="58"/>
      <c r="C163" s="58"/>
      <c r="D163" s="11">
        <v>8</v>
      </c>
      <c r="E163" s="11">
        <v>0</v>
      </c>
      <c r="F163" s="11">
        <v>25</v>
      </c>
      <c r="G163" s="11">
        <v>58</v>
      </c>
      <c r="H163" s="11">
        <v>13</v>
      </c>
      <c r="I163" s="11">
        <v>11</v>
      </c>
      <c r="J163" s="11">
        <v>0</v>
      </c>
      <c r="K163" s="11">
        <v>15</v>
      </c>
      <c r="L163" s="11">
        <v>38</v>
      </c>
      <c r="M163" s="11">
        <v>26</v>
      </c>
      <c r="N163" s="11">
        <v>20</v>
      </c>
    </row>
    <row r="164" spans="1:14" x14ac:dyDescent="0.35">
      <c r="A164" s="58" t="s">
        <v>180</v>
      </c>
      <c r="B164" s="58"/>
      <c r="C164" s="58"/>
      <c r="D164" s="11">
        <v>80</v>
      </c>
      <c r="E164" s="11">
        <v>0</v>
      </c>
      <c r="F164" s="11">
        <v>76</v>
      </c>
      <c r="G164" s="11">
        <v>7</v>
      </c>
      <c r="H164" s="11">
        <v>37</v>
      </c>
      <c r="I164" s="11">
        <v>40</v>
      </c>
      <c r="J164" s="11">
        <v>18</v>
      </c>
      <c r="K164" s="11">
        <v>72</v>
      </c>
      <c r="L164" s="11">
        <v>0</v>
      </c>
      <c r="M164" s="11">
        <v>64</v>
      </c>
      <c r="N164" s="11">
        <v>63</v>
      </c>
    </row>
    <row r="165" spans="1:14" x14ac:dyDescent="0.35">
      <c r="A165" s="58" t="s">
        <v>181</v>
      </c>
      <c r="B165" s="58"/>
      <c r="C165" s="58"/>
      <c r="D165" s="11">
        <v>49</v>
      </c>
      <c r="E165" s="11">
        <v>0</v>
      </c>
      <c r="F165" s="11">
        <v>32</v>
      </c>
      <c r="G165" s="11">
        <v>1</v>
      </c>
      <c r="H165" s="11">
        <v>6</v>
      </c>
      <c r="I165" s="11">
        <v>5</v>
      </c>
      <c r="J165" s="11">
        <v>17</v>
      </c>
      <c r="K165" s="11">
        <v>40</v>
      </c>
      <c r="L165" s="11">
        <v>0</v>
      </c>
      <c r="M165" s="11">
        <v>26</v>
      </c>
      <c r="N165" s="11">
        <v>37</v>
      </c>
    </row>
    <row r="166" spans="1:14" x14ac:dyDescent="0.35">
      <c r="A166" s="58" t="s">
        <v>182</v>
      </c>
      <c r="B166" s="58"/>
      <c r="C166" s="58"/>
      <c r="D166" s="11">
        <v>12</v>
      </c>
      <c r="E166" s="11">
        <v>0</v>
      </c>
      <c r="F166" s="11">
        <v>14</v>
      </c>
      <c r="G166" s="11">
        <v>0</v>
      </c>
      <c r="H166" s="11">
        <v>0</v>
      </c>
      <c r="I166" s="11">
        <v>0</v>
      </c>
      <c r="J166" s="11">
        <v>4</v>
      </c>
      <c r="K166" s="11">
        <v>13</v>
      </c>
      <c r="L166" s="11">
        <v>0</v>
      </c>
      <c r="M166" s="11">
        <v>6</v>
      </c>
      <c r="N166" s="11">
        <v>17</v>
      </c>
    </row>
    <row r="167" spans="1:14" x14ac:dyDescent="0.35">
      <c r="A167" s="58" t="s">
        <v>183</v>
      </c>
      <c r="B167" s="58"/>
      <c r="C167" s="58"/>
      <c r="D167" s="11">
        <v>1</v>
      </c>
      <c r="E167" s="11">
        <v>0</v>
      </c>
      <c r="F167" s="11">
        <v>1</v>
      </c>
      <c r="G167" s="11">
        <v>0</v>
      </c>
      <c r="H167" s="11">
        <v>0</v>
      </c>
      <c r="I167" s="11">
        <v>1</v>
      </c>
      <c r="J167" s="11">
        <v>2</v>
      </c>
      <c r="K167" s="11">
        <v>2</v>
      </c>
      <c r="L167" s="11">
        <v>0</v>
      </c>
      <c r="M167" s="11">
        <v>3</v>
      </c>
      <c r="N167" s="11">
        <v>2</v>
      </c>
    </row>
    <row r="168" spans="1:14" x14ac:dyDescent="0.35">
      <c r="A168" s="58" t="s">
        <v>184</v>
      </c>
      <c r="B168" s="58"/>
      <c r="C168" s="58"/>
      <c r="D168" s="11">
        <v>7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12</v>
      </c>
      <c r="L168" s="11">
        <v>0</v>
      </c>
      <c r="M168" s="11">
        <v>22</v>
      </c>
      <c r="N168" s="11">
        <v>13</v>
      </c>
    </row>
    <row r="169" spans="1:14" x14ac:dyDescent="0.35">
      <c r="A169" s="58" t="s">
        <v>185</v>
      </c>
      <c r="B169" s="58"/>
      <c r="C169" s="58"/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</row>
    <row r="170" spans="1:14" x14ac:dyDescent="0.35">
      <c r="A170" s="58" t="s">
        <v>186</v>
      </c>
      <c r="B170" s="58"/>
      <c r="C170" s="58"/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</row>
    <row r="171" spans="1:14" x14ac:dyDescent="0.35">
      <c r="A171" s="58" t="s">
        <v>187</v>
      </c>
      <c r="B171" s="58"/>
      <c r="C171" s="58"/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</row>
    <row r="172" spans="1:14" x14ac:dyDescent="0.35">
      <c r="A172" s="58" t="s">
        <v>188</v>
      </c>
      <c r="B172" s="58"/>
      <c r="C172" s="58"/>
      <c r="D172" s="11">
        <v>150</v>
      </c>
      <c r="E172" s="11">
        <v>0</v>
      </c>
      <c r="F172" s="11">
        <v>157</v>
      </c>
      <c r="G172" s="11">
        <v>157</v>
      </c>
      <c r="H172" s="11">
        <v>56</v>
      </c>
      <c r="I172" s="11">
        <v>60</v>
      </c>
      <c r="J172" s="11">
        <v>41</v>
      </c>
      <c r="K172" s="11">
        <v>145</v>
      </c>
      <c r="L172" s="11">
        <v>157</v>
      </c>
      <c r="M172" s="11">
        <v>135</v>
      </c>
      <c r="N172" s="11">
        <v>144</v>
      </c>
    </row>
    <row r="173" spans="1:14" x14ac:dyDescent="0.35">
      <c r="A173" s="58" t="s">
        <v>189</v>
      </c>
      <c r="B173" s="58"/>
      <c r="C173" s="58"/>
      <c r="D173" s="11">
        <v>7.21</v>
      </c>
      <c r="E173" s="11">
        <v>0</v>
      </c>
      <c r="F173" s="11">
        <v>7.87</v>
      </c>
      <c r="G173" s="11">
        <v>9.52</v>
      </c>
      <c r="H173" s="11">
        <v>8.1300000000000008</v>
      </c>
      <c r="I173" s="11">
        <v>8.15</v>
      </c>
      <c r="J173" s="11">
        <v>7.24</v>
      </c>
      <c r="K173" s="11">
        <v>7.06</v>
      </c>
      <c r="L173" s="11">
        <v>9.76</v>
      </c>
      <c r="M173" s="11">
        <v>6.87</v>
      </c>
      <c r="N173" s="11">
        <v>7.04</v>
      </c>
    </row>
    <row r="174" spans="1:14" x14ac:dyDescent="0.35">
      <c r="A174" s="58" t="s">
        <v>190</v>
      </c>
      <c r="B174" s="58"/>
      <c r="C174" s="58"/>
      <c r="D174" s="11">
        <v>95.54</v>
      </c>
      <c r="E174" s="11">
        <v>0</v>
      </c>
      <c r="F174" s="11">
        <v>100</v>
      </c>
      <c r="G174" s="11">
        <v>100</v>
      </c>
      <c r="H174" s="11">
        <v>100</v>
      </c>
      <c r="I174" s="11">
        <v>100</v>
      </c>
      <c r="J174" s="11">
        <v>100</v>
      </c>
      <c r="K174" s="11">
        <v>92.36</v>
      </c>
      <c r="L174" s="11">
        <v>100</v>
      </c>
      <c r="M174" s="11">
        <v>85.99</v>
      </c>
      <c r="N174" s="11">
        <v>91.72</v>
      </c>
    </row>
    <row r="175" spans="1:14" x14ac:dyDescent="0.35">
      <c r="A175" s="58" t="s">
        <v>191</v>
      </c>
      <c r="B175" s="58"/>
      <c r="C175" s="58"/>
      <c r="D175" s="11">
        <v>128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35">
      <c r="A176" s="58" t="s">
        <v>192</v>
      </c>
      <c r="B176" s="58"/>
      <c r="C176" s="58"/>
      <c r="D176" s="11">
        <v>81.53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</sheetData>
  <mergeCells count="17">
    <mergeCell ref="A172:C172"/>
    <mergeCell ref="A173:C173"/>
    <mergeCell ref="A174:C174"/>
    <mergeCell ref="A175:C175"/>
    <mergeCell ref="A176:C176"/>
    <mergeCell ref="A171:C171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8E81-4873-45B7-994C-D0CA13B4D446}">
  <dimension ref="A1:AN164"/>
  <sheetViews>
    <sheetView topLeftCell="X1" zoomScaleNormal="100" workbookViewId="0">
      <selection activeCell="O3" sqref="O1:O1048576"/>
    </sheetView>
  </sheetViews>
  <sheetFormatPr defaultColWidth="8.81640625" defaultRowHeight="14.5" x14ac:dyDescent="0.35"/>
  <cols>
    <col min="1" max="1" width="11.453125" bestFit="1" customWidth="1"/>
    <col min="2" max="2" width="16" bestFit="1" customWidth="1"/>
    <col min="3" max="3" width="32.453125" bestFit="1" customWidth="1"/>
    <col min="4" max="4" width="11.1796875" customWidth="1"/>
    <col min="5" max="5" width="11.1796875" hidden="1" customWidth="1"/>
    <col min="6" max="6" width="11.1796875" customWidth="1"/>
    <col min="7" max="7" width="12.453125" customWidth="1"/>
    <col min="8" max="8" width="9.6328125" customWidth="1"/>
    <col min="9" max="9" width="9.453125" customWidth="1"/>
    <col min="10" max="10" width="10" customWidth="1"/>
    <col min="11" max="11" width="12" customWidth="1"/>
    <col min="12" max="12" width="11.1796875" customWidth="1"/>
    <col min="13" max="13" width="11.81640625" customWidth="1"/>
    <col min="14" max="14" width="10.1796875" customWidth="1"/>
    <col min="15" max="15" width="7.81640625" customWidth="1"/>
    <col min="16" max="19" width="10.36328125" bestFit="1" customWidth="1"/>
    <col min="20" max="20" width="10.1796875" bestFit="1" customWidth="1"/>
    <col min="21" max="21" width="11" bestFit="1" customWidth="1"/>
    <col min="22" max="22" width="10.1796875" bestFit="1" customWidth="1"/>
    <col min="23" max="25" width="10.1796875" customWidth="1"/>
    <col min="35" max="35" width="0" hidden="1" customWidth="1"/>
  </cols>
  <sheetData>
    <row r="1" spans="1:40" x14ac:dyDescent="0.35">
      <c r="A1" s="59" t="s">
        <v>193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</row>
    <row r="2" spans="1:40" x14ac:dyDescent="0.35">
      <c r="A2" s="59" t="s">
        <v>194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</row>
    <row r="3" spans="1:40" s="31" customFormat="1" x14ac:dyDescent="0.35">
      <c r="A3" s="34" t="s">
        <v>228</v>
      </c>
      <c r="B3" s="34" t="s">
        <v>275</v>
      </c>
      <c r="C3" s="45" t="s">
        <v>276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34"/>
      <c r="Q3" s="60" t="s">
        <v>229</v>
      </c>
      <c r="R3" s="60"/>
      <c r="S3" s="34" t="s">
        <v>277</v>
      </c>
      <c r="T3" s="60" t="s">
        <v>230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</row>
    <row r="4" spans="1:40" s="31" customFormat="1" x14ac:dyDescent="0.35">
      <c r="A4" s="60" t="s">
        <v>231</v>
      </c>
      <c r="B4" s="60"/>
      <c r="C4" s="60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46"/>
      <c r="P4" s="46"/>
      <c r="Q4" s="46"/>
      <c r="R4" s="46"/>
      <c r="S4" s="46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</row>
    <row r="5" spans="1:40" s="31" customFormat="1" x14ac:dyDescent="0.35">
      <c r="A5" s="60" t="s">
        <v>232</v>
      </c>
      <c r="B5" s="60" t="s">
        <v>233</v>
      </c>
      <c r="C5" s="60" t="s">
        <v>2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60" t="s">
        <v>234</v>
      </c>
      <c r="P5" s="60"/>
      <c r="Q5" s="60"/>
      <c r="R5" s="60"/>
      <c r="S5" s="60"/>
      <c r="T5" s="60"/>
      <c r="U5" s="60"/>
      <c r="V5" s="60"/>
      <c r="W5" s="34"/>
      <c r="X5" s="34"/>
      <c r="Y5" s="34"/>
      <c r="Z5" s="60" t="s">
        <v>235</v>
      </c>
      <c r="AA5" s="60"/>
      <c r="AB5" s="60"/>
      <c r="AC5" s="60"/>
      <c r="AD5" s="60"/>
      <c r="AE5" s="60"/>
      <c r="AF5" s="60"/>
      <c r="AG5" s="60"/>
      <c r="AH5" s="60"/>
      <c r="AI5" s="60" t="s">
        <v>236</v>
      </c>
      <c r="AJ5" s="60"/>
      <c r="AK5" s="60"/>
      <c r="AL5" s="60"/>
      <c r="AM5" s="60"/>
      <c r="AN5" s="60"/>
    </row>
    <row r="6" spans="1:40" s="31" customFormat="1" ht="15.5" x14ac:dyDescent="0.35">
      <c r="A6" s="60"/>
      <c r="B6" s="60"/>
      <c r="C6" s="60"/>
      <c r="D6" s="47" t="s">
        <v>3</v>
      </c>
      <c r="E6" s="47" t="s">
        <v>4</v>
      </c>
      <c r="F6" s="47" t="s">
        <v>5</v>
      </c>
      <c r="G6" s="47" t="s">
        <v>6</v>
      </c>
      <c r="H6" s="47" t="s">
        <v>7</v>
      </c>
      <c r="I6" s="47" t="s">
        <v>8</v>
      </c>
      <c r="J6" s="47" t="s">
        <v>9</v>
      </c>
      <c r="K6" s="47" t="s">
        <v>10</v>
      </c>
      <c r="L6" s="47" t="s">
        <v>11</v>
      </c>
      <c r="M6" s="47" t="s">
        <v>12</v>
      </c>
      <c r="N6" s="47" t="s">
        <v>13</v>
      </c>
      <c r="O6" s="47" t="s">
        <v>3</v>
      </c>
      <c r="P6" s="47" t="s">
        <v>4</v>
      </c>
      <c r="Q6" s="47" t="s">
        <v>5</v>
      </c>
      <c r="R6" s="47" t="s">
        <v>6</v>
      </c>
      <c r="S6" s="47" t="s">
        <v>7</v>
      </c>
      <c r="T6" s="47" t="s">
        <v>8</v>
      </c>
      <c r="U6" s="47" t="s">
        <v>9</v>
      </c>
      <c r="V6" s="47" t="s">
        <v>10</v>
      </c>
      <c r="W6" s="47" t="s">
        <v>11</v>
      </c>
      <c r="X6" s="47" t="s">
        <v>12</v>
      </c>
      <c r="Y6" s="47" t="s">
        <v>13</v>
      </c>
      <c r="Z6" s="34" t="s">
        <v>18</v>
      </c>
      <c r="AA6" s="34" t="s">
        <v>17</v>
      </c>
      <c r="AB6" s="34" t="s">
        <v>15</v>
      </c>
      <c r="AC6" s="34" t="s">
        <v>16</v>
      </c>
      <c r="AD6" s="34" t="s">
        <v>20</v>
      </c>
      <c r="AE6" s="34" t="s">
        <v>64</v>
      </c>
      <c r="AF6" s="34" t="s">
        <v>38</v>
      </c>
      <c r="AG6" s="34" t="s">
        <v>237</v>
      </c>
      <c r="AH6" s="34" t="s">
        <v>238</v>
      </c>
      <c r="AI6" s="34" t="s">
        <v>203</v>
      </c>
      <c r="AJ6" s="61" t="s">
        <v>234</v>
      </c>
      <c r="AK6" s="61" t="s">
        <v>239</v>
      </c>
      <c r="AL6" s="61" t="s">
        <v>240</v>
      </c>
      <c r="AM6" s="61" t="s">
        <v>241</v>
      </c>
      <c r="AN6" s="61" t="s">
        <v>242</v>
      </c>
    </row>
    <row r="7" spans="1:40" s="31" customFormat="1" ht="15.5" x14ac:dyDescent="0.35">
      <c r="A7" s="60"/>
      <c r="B7" s="60"/>
      <c r="C7" s="60"/>
      <c r="D7" s="47">
        <v>3</v>
      </c>
      <c r="E7" s="47">
        <v>3</v>
      </c>
      <c r="F7" s="47">
        <v>1</v>
      </c>
      <c r="G7" s="47">
        <v>1.5</v>
      </c>
      <c r="H7" s="47">
        <v>3</v>
      </c>
      <c r="I7" s="47">
        <v>3</v>
      </c>
      <c r="J7" s="47">
        <v>3</v>
      </c>
      <c r="K7" s="47">
        <v>4</v>
      </c>
      <c r="L7" s="47">
        <v>1.5</v>
      </c>
      <c r="M7" s="47">
        <v>4</v>
      </c>
      <c r="N7" s="47">
        <v>3</v>
      </c>
      <c r="O7" s="47">
        <v>3</v>
      </c>
      <c r="P7" s="47">
        <v>3</v>
      </c>
      <c r="Q7" s="47">
        <v>1</v>
      </c>
      <c r="R7" s="47">
        <v>1.5</v>
      </c>
      <c r="S7" s="47">
        <v>3</v>
      </c>
      <c r="T7" s="47">
        <v>3</v>
      </c>
      <c r="U7" s="47">
        <v>3</v>
      </c>
      <c r="V7" s="47">
        <v>4</v>
      </c>
      <c r="W7" s="47">
        <v>1.5</v>
      </c>
      <c r="X7" s="47">
        <v>4</v>
      </c>
      <c r="Y7" s="47">
        <v>3</v>
      </c>
      <c r="Z7" s="34">
        <v>10</v>
      </c>
      <c r="AA7" s="34">
        <v>9</v>
      </c>
      <c r="AB7" s="34">
        <v>8</v>
      </c>
      <c r="AC7" s="34">
        <v>7</v>
      </c>
      <c r="AD7" s="34">
        <v>6</v>
      </c>
      <c r="AE7" s="34">
        <v>5</v>
      </c>
      <c r="AF7" s="34">
        <v>0</v>
      </c>
      <c r="AG7" s="34">
        <v>0</v>
      </c>
      <c r="AH7" s="34">
        <v>0</v>
      </c>
      <c r="AI7" s="33">
        <v>21</v>
      </c>
      <c r="AJ7" s="62"/>
      <c r="AK7" s="62"/>
      <c r="AL7" s="62"/>
      <c r="AM7" s="62"/>
      <c r="AN7" s="62"/>
    </row>
    <row r="8" spans="1:40" ht="15.5" x14ac:dyDescent="0.35">
      <c r="A8" s="19">
        <v>1</v>
      </c>
      <c r="B8" s="15">
        <v>3122225002001</v>
      </c>
      <c r="C8" s="11" t="s">
        <v>14</v>
      </c>
      <c r="D8" s="43" t="s">
        <v>15</v>
      </c>
      <c r="E8" s="44"/>
      <c r="F8" s="43" t="s">
        <v>16</v>
      </c>
      <c r="G8" s="43" t="s">
        <v>17</v>
      </c>
      <c r="H8" s="44"/>
      <c r="I8" s="43" t="s">
        <v>16</v>
      </c>
      <c r="J8" s="44"/>
      <c r="K8" s="43" t="s">
        <v>16</v>
      </c>
      <c r="L8" s="43" t="s">
        <v>18</v>
      </c>
      <c r="M8" s="43" t="s">
        <v>16</v>
      </c>
      <c r="N8" s="43" t="s">
        <v>15</v>
      </c>
      <c r="O8" s="17">
        <f>IF('Result Data'!D3="O",10,IF('Result Data'!D3="A+",9,IF('Result Data'!D3="A",8,IF('Result Data'!D3="B+",7,IF('Result Data'!D3="B",6,IF('Result Data'!D3="RA",0,IF('Result Data'!D3="SA",0,IF('Result Data'!D3="W",0,0))))))))+IF('Result Data'!D3="AB",0,IF('Result Data'!D3="WH",0))</f>
        <v>8</v>
      </c>
      <c r="P8" s="17">
        <f>IF('Result Data'!E3="O",10,IF('Result Data'!E3="A+",9,IF('Result Data'!E3="A",8,IF('Result Data'!E3="B+",7,IF('Result Data'!E3="B",6,IF('Result Data'!E3="RA",0,IF('Result Data'!E3="SA",0,IF('Result Data'!E3="W",0,0))))))))+IF('Result Data'!E3="AB",0,IF('Result Data'!E3="WH",0))</f>
        <v>0</v>
      </c>
      <c r="Q8" s="17">
        <f>IF('Result Data'!F3="O",10,IF('Result Data'!F3="A+",9,IF('Result Data'!F3="A",8,IF('Result Data'!F3="B+",7,IF('Result Data'!F3="B",6,IF('Result Data'!F3="RA",0,IF('Result Data'!F3="SA",0,IF('Result Data'!F3="W",0,0))))))))+IF('Result Data'!F3="AB",0,IF('Result Data'!F3="WH",0))</f>
        <v>7</v>
      </c>
      <c r="R8" s="17">
        <f>IF('Result Data'!G3="O",10,IF('Result Data'!G3="A+",9,IF('Result Data'!G3="A",8,IF('Result Data'!G3="B+",7,IF('Result Data'!G3="B",6,IF('Result Data'!G3="RA",0,IF('Result Data'!G3="SA",0,IF('Result Data'!G3="W",0,0))))))))+IF('Result Data'!G3="AB",0,IF('Result Data'!G3="WH",0))</f>
        <v>9</v>
      </c>
      <c r="S8" s="20">
        <f>IF('Result Data'!H3="O",10,IF('Result Data'!H3="A+",9,IF('Result Data'!H3="A",8,IF('Result Data'!H3="B+",7,IF('Result Data'!H3="B",6,IF('Result Data'!H3="RA",0,IF('Result Data'!H3="SA",0,IF('Result Data'!H3="W",0,0))))))))+IF('Result Data'!H3="AB",0,IF('Result Data'!H3="WH",0))</f>
        <v>0</v>
      </c>
      <c r="T8" s="20">
        <f>IF('Result Data'!I3="O",10,IF('Result Data'!I3="A+",9,IF('Result Data'!I3="A",8,IF('Result Data'!I3="B+",7,IF('Result Data'!I3="B",6,IF('Result Data'!I3="RA",0,IF('Result Data'!I3="SA",0,IF('Result Data'!I3="W",0,0))))))))+IF('Result Data'!I3="AB",0,IF('Result Data'!I3="WH",0))</f>
        <v>0</v>
      </c>
      <c r="U8" s="20">
        <f>IF('Result Data'!J3="O",10,IF('Result Data'!J3="A+",9,IF('Result Data'!J3="A",8,IF('Result Data'!J3="B+",7,IF('Result Data'!J3="B",6,IF('Result Data'!J3="RA",0,IF('Result Data'!J3="SA",0,IF('Result Data'!J3="W",0,0))))))))+IF('Result Data'!J3="AB",0,IF('Result Data'!J3="WH",0))</f>
        <v>0</v>
      </c>
      <c r="V8" s="20">
        <f>IF('Result Data'!K3="O",10,IF('Result Data'!K3="A+",9,IF('Result Data'!K3="A",8,IF('Result Data'!K3="B+",7,IF('Result Data'!K3="B",6,IF('Result Data'!K3="RA",0,IF('Result Data'!K3="SA",0,IF('Result Data'!K3="W",0,0))))))))+IF('Result Data'!K3="AB",0,IF('Result Data'!K3="WH",0))</f>
        <v>7</v>
      </c>
      <c r="W8" s="20">
        <f>IF('Result Data'!L3="O",10,IF('Result Data'!L3="A+",9,IF('Result Data'!L3="A",8,IF('Result Data'!L3="B+",7,IF('Result Data'!L3="B",6,IF('Result Data'!L3="RA",0,IF('Result Data'!L3="SA",0,IF('Result Data'!L3="W",0,0))))))))+IF('Result Data'!L3="AB",0,IF('Result Data'!L3="WH",0))</f>
        <v>0</v>
      </c>
      <c r="X8" s="20">
        <f>IF('Result Data'!M3="O",10,IF('Result Data'!M3="A+",9,IF('Result Data'!M3="A",8,IF('Result Data'!M3="B+",7,IF('Result Data'!M3="B",6,IF('Result Data'!M3="RA",0,IF('Result Data'!M3="SA",0,IF('Result Data'!M3="W",0,0))))))))+IF('Result Data'!M3="AB",0,IF('Result Data'!M3="WH",0))</f>
        <v>7</v>
      </c>
      <c r="Y8" s="20">
        <f>IF('Result Data'!N3="O",10,IF('Result Data'!N3="A+",9,IF('Result Data'!N3="A",8,IF('Result Data'!N3="B+",7,IF('Result Data'!N3="B",6,IF('Result Data'!N3="RA",0,IF('Result Data'!N3="SA",0,IF('Result Data'!N3="W",0,0))))))))+IF('Result Data'!N3="AB",0,IF('Result Data'!N3="WH",0))</f>
        <v>8</v>
      </c>
      <c r="Z8" s="10">
        <f>COUNTIF(O8:Y8,"=10")</f>
        <v>0</v>
      </c>
      <c r="AA8" s="10">
        <f>COUNTIF(O8:Y8,"=9")</f>
        <v>1</v>
      </c>
      <c r="AB8" s="10">
        <f>COUNTIF(O8:Y8,"=8")</f>
        <v>2</v>
      </c>
      <c r="AC8" s="10">
        <f>COUNTIF(O8:Y8,"=7")</f>
        <v>3</v>
      </c>
      <c r="AD8" s="10">
        <f>COUNTIF(O8:Y8,"=6")</f>
        <v>0</v>
      </c>
      <c r="AE8" s="10">
        <f>COUNTIF(O8:Y8,"=5")</f>
        <v>0</v>
      </c>
      <c r="AF8" s="10">
        <f>COUNTIF('Result Data'!D3:N3,"=RA")</f>
        <v>0</v>
      </c>
      <c r="AG8" s="10">
        <f>COUNTIF('Result Data'!D3:N3,"=AB")</f>
        <v>0</v>
      </c>
      <c r="AH8" s="10">
        <f>COUNTIF('Result Data'!D3:N3,"=WH")</f>
        <v>0</v>
      </c>
      <c r="AI8" s="16">
        <v>21</v>
      </c>
      <c r="AJ8" s="10">
        <f>O8*$O$7+$P$7*P8+$Q$7*Q8+$R$7*R8+$S$7*S8+$T$7*T8+$U$7*U8+$V$7*V8+$W$7*W8+$X$7*X8+$Y$7*Y8</f>
        <v>124.5</v>
      </c>
      <c r="AK8" s="18">
        <f t="shared" ref="AK8:AK71" si="0">AJ8/AI8</f>
        <v>5.9285714285714288</v>
      </c>
      <c r="AL8" s="18">
        <f t="shared" ref="AL8:AL39" si="1">AK8-AVERAGE($AK$8:$AK$164)</f>
        <v>-1.5726417955717329</v>
      </c>
      <c r="AM8" s="10" t="str">
        <f t="shared" ref="AM8:AM63" si="2">IF(SUM(AF8:AH8)=0,"PASS","FAIL")</f>
        <v>PASS</v>
      </c>
      <c r="AN8" s="10">
        <f t="shared" ref="AN8:AN39" si="3">RANK(AK8,$AK$8:$AK$164,0)</f>
        <v>136</v>
      </c>
    </row>
    <row r="9" spans="1:40" ht="15.5" x14ac:dyDescent="0.35">
      <c r="A9" s="19">
        <v>2</v>
      </c>
      <c r="B9" s="15">
        <v>3122225002002</v>
      </c>
      <c r="C9" s="11" t="s">
        <v>19</v>
      </c>
      <c r="D9" s="43" t="s">
        <v>20</v>
      </c>
      <c r="E9" s="44"/>
      <c r="F9" s="43" t="s">
        <v>17</v>
      </c>
      <c r="G9" s="43" t="s">
        <v>18</v>
      </c>
      <c r="H9" s="44" t="s">
        <v>15</v>
      </c>
      <c r="I9" s="43"/>
      <c r="J9" s="44"/>
      <c r="K9" s="43" t="s">
        <v>16</v>
      </c>
      <c r="L9" s="43" t="s">
        <v>18</v>
      </c>
      <c r="M9" s="43" t="s">
        <v>17</v>
      </c>
      <c r="N9" s="43" t="s">
        <v>16</v>
      </c>
      <c r="O9" s="17">
        <f>IF('Result Data'!D4="O",10,IF('Result Data'!D4="A+",9,IF('Result Data'!D4="A",8,IF('Result Data'!D4="B+",7,IF('Result Data'!D4="B",6,IF('Result Data'!D4="RA",0,IF('Result Data'!D4="SA",0,IF('Result Data'!D4="W",0,0))))))))+IF('Result Data'!D4="AB",0,IF('Result Data'!D4="WH",0))</f>
        <v>6</v>
      </c>
      <c r="P9" s="17">
        <f>IF('Result Data'!E4="O",10,IF('Result Data'!E4="A+",9,IF('Result Data'!E4="A",8,IF('Result Data'!E4="B+",7,IF('Result Data'!E4="B",6,IF('Result Data'!E4="RA",0,IF('Result Data'!E4="SA",0,IF('Result Data'!E4="W",0,0))))))))+IF('Result Data'!E4="AB",0,IF('Result Data'!E4="WH",0))</f>
        <v>0</v>
      </c>
      <c r="Q9" s="17">
        <f>IF('Result Data'!F4="O",10,IF('Result Data'!F4="A+",9,IF('Result Data'!F4="A",8,IF('Result Data'!F4="B+",7,IF('Result Data'!F4="B",6,IF('Result Data'!F4="RA",0,IF('Result Data'!F4="SA",0,IF('Result Data'!F4="W",0,0))))))))+IF('Result Data'!F4="AB",0,IF('Result Data'!F4="WH",0))</f>
        <v>9</v>
      </c>
      <c r="R9" s="17">
        <f>IF('Result Data'!G4="O",10,IF('Result Data'!G4="A+",9,IF('Result Data'!G4="A",8,IF('Result Data'!G4="B+",7,IF('Result Data'!G4="B",6,IF('Result Data'!G4="RA",0,IF('Result Data'!G4="SA",0,IF('Result Data'!G4="W",0,0))))))))+IF('Result Data'!G4="AB",0,IF('Result Data'!G4="WH",0))</f>
        <v>10</v>
      </c>
      <c r="S9" s="20">
        <f>IF('Result Data'!H4="O",10,IF('Result Data'!H4="A+",9,IF('Result Data'!H4="A",8,IF('Result Data'!H4="B+",7,IF('Result Data'!H4="B",6,IF('Result Data'!H4="RA",0,IF('Result Data'!H4="SA",0,IF('Result Data'!H4="W",0,0))))))))+IF('Result Data'!H4="AB",0,IF('Result Data'!H4="WH",0))</f>
        <v>8</v>
      </c>
      <c r="T9" s="20">
        <f>IF('Result Data'!I4="O",10,IF('Result Data'!I4="A+",9,IF('Result Data'!I4="A",8,IF('Result Data'!I4="B+",7,IF('Result Data'!I4="B",6,IF('Result Data'!I4="RA",0,IF('Result Data'!I4="SA",0,IF('Result Data'!I4="W",0,0))))))))+IF('Result Data'!I4="AB",0,IF('Result Data'!I4="WH",0))</f>
        <v>0</v>
      </c>
      <c r="U9" s="20">
        <f>IF('Result Data'!J4="O",10,IF('Result Data'!J4="A+",9,IF('Result Data'!J4="A",8,IF('Result Data'!J4="B+",7,IF('Result Data'!J4="B",6,IF('Result Data'!J4="RA",0,IF('Result Data'!J4="SA",0,IF('Result Data'!J4="W",0,0))))))))+IF('Result Data'!J4="AB",0,IF('Result Data'!J4="WH",0))</f>
        <v>0</v>
      </c>
      <c r="V9" s="20">
        <f>IF('Result Data'!K4="O",10,IF('Result Data'!K4="A+",9,IF('Result Data'!K4="A",8,IF('Result Data'!K4="B+",7,IF('Result Data'!K4="B",6,IF('Result Data'!K4="RA",0,IF('Result Data'!K4="SA",0,IF('Result Data'!K4="W",0,0))))))))+IF('Result Data'!K4="AB",0,IF('Result Data'!K4="WH",0))</f>
        <v>7</v>
      </c>
      <c r="W9" s="20">
        <f>IF('Result Data'!L4="O",10,IF('Result Data'!L4="A+",9,IF('Result Data'!L4="A",8,IF('Result Data'!L4="B+",7,IF('Result Data'!L4="B",6,IF('Result Data'!L4="RA",0,IF('Result Data'!L4="SA",0,IF('Result Data'!L4="W",0,0))))))))+IF('Result Data'!L4="AB",0,IF('Result Data'!L4="WH",0))</f>
        <v>10</v>
      </c>
      <c r="X9" s="20">
        <f>IF('Result Data'!M4="O",10,IF('Result Data'!M4="A+",9,IF('Result Data'!M4="A",8,IF('Result Data'!M4="B+",7,IF('Result Data'!M4="B",6,IF('Result Data'!M4="RA",0,IF('Result Data'!M4="SA",0,IF('Result Data'!M4="W",0,0))))))))+IF('Result Data'!M4="AB",0,IF('Result Data'!M4="WH",0))</f>
        <v>9</v>
      </c>
      <c r="Y9" s="20">
        <f>IF('Result Data'!N4="O",10,IF('Result Data'!N4="A+",9,IF('Result Data'!N4="A",8,IF('Result Data'!N4="B+",7,IF('Result Data'!N4="B",6,IF('Result Data'!N4="RA",0,IF('Result Data'!N4="SA",0,IF('Result Data'!N4="W",0,0))))))))+IF('Result Data'!N4="AB",0,IF('Result Data'!N4="WH",0))</f>
        <v>7</v>
      </c>
      <c r="Z9" s="10">
        <f t="shared" ref="Z9:Z72" si="4">COUNTIF(O9:Y9,"=10")</f>
        <v>2</v>
      </c>
      <c r="AA9" s="10">
        <f t="shared" ref="AA9:AA72" si="5">COUNTIF(O9:Y9,"=9")</f>
        <v>2</v>
      </c>
      <c r="AB9" s="10">
        <f t="shared" ref="AB9:AB72" si="6">COUNTIF(O9:Y9,"=8")</f>
        <v>1</v>
      </c>
      <c r="AC9" s="10">
        <f t="shared" ref="AC9:AC72" si="7">COUNTIF(O9:Y9,"=7")</f>
        <v>2</v>
      </c>
      <c r="AD9" s="10">
        <f t="shared" ref="AD9:AD72" si="8">COUNTIF(O9:Y9,"=6")</f>
        <v>1</v>
      </c>
      <c r="AE9" s="10">
        <f t="shared" ref="AE9:AE72" si="9">COUNTIF(O9:Y9,"=5")</f>
        <v>0</v>
      </c>
      <c r="AF9" s="10">
        <f>COUNTIF('Result Data'!D4:N4,"=RA")</f>
        <v>0</v>
      </c>
      <c r="AG9" s="10">
        <f>COUNTIF('Result Data'!D4:N4,"=AB")</f>
        <v>0</v>
      </c>
      <c r="AH9" s="10">
        <f>COUNTIF('Result Data'!D4:N4,"=WH")</f>
        <v>0</v>
      </c>
      <c r="AI9" s="16">
        <v>21</v>
      </c>
      <c r="AJ9" s="10">
        <f t="shared" ref="AJ9:AJ72" si="10">O9*$O$7+$P$7*P9+$Q$7*Q9+$R$7*R9+$S$7*S9+$T$7*T9+$U$7*U9+$V$7*V9+$W$7*W9+$X$7*X9+$Y$7*Y9</f>
        <v>166</v>
      </c>
      <c r="AK9" s="18">
        <f t="shared" si="0"/>
        <v>7.9047619047619051</v>
      </c>
      <c r="AL9" s="18">
        <f t="shared" si="1"/>
        <v>0.40354868061874338</v>
      </c>
      <c r="AM9" s="10" t="str">
        <f t="shared" si="2"/>
        <v>PASS</v>
      </c>
      <c r="AN9" s="10">
        <f t="shared" si="3"/>
        <v>88</v>
      </c>
    </row>
    <row r="10" spans="1:40" ht="15.5" x14ac:dyDescent="0.35">
      <c r="A10" s="19">
        <v>3</v>
      </c>
      <c r="B10" s="15">
        <v>3122225002003</v>
      </c>
      <c r="C10" s="11" t="s">
        <v>21</v>
      </c>
      <c r="D10" s="43" t="s">
        <v>15</v>
      </c>
      <c r="E10" s="44"/>
      <c r="F10" s="43" t="s">
        <v>15</v>
      </c>
      <c r="G10" s="43" t="s">
        <v>18</v>
      </c>
      <c r="H10" s="44" t="s">
        <v>15</v>
      </c>
      <c r="I10" s="43"/>
      <c r="J10" s="44"/>
      <c r="K10" s="43" t="s">
        <v>15</v>
      </c>
      <c r="L10" s="43" t="s">
        <v>18</v>
      </c>
      <c r="M10" s="43" t="s">
        <v>15</v>
      </c>
      <c r="N10" s="43" t="s">
        <v>16</v>
      </c>
      <c r="O10" s="17">
        <f>IF('Result Data'!D5="O",10,IF('Result Data'!D5="A+",9,IF('Result Data'!D5="A",8,IF('Result Data'!D5="B+",7,IF('Result Data'!D5="B",6,IF('Result Data'!D5="RA",0,IF('Result Data'!D5="SA",0,IF('Result Data'!D5="W",0,0))))))))+IF('Result Data'!D5="AB",0,IF('Result Data'!D5="WH",0))</f>
        <v>8</v>
      </c>
      <c r="P10" s="17">
        <f>IF('Result Data'!E5="O",10,IF('Result Data'!E5="A+",9,IF('Result Data'!E5="A",8,IF('Result Data'!E5="B+",7,IF('Result Data'!E5="B",6,IF('Result Data'!E5="RA",0,IF('Result Data'!E5="SA",0,IF('Result Data'!E5="W",0,0))))))))+IF('Result Data'!E5="AB",0,IF('Result Data'!E5="WH",0))</f>
        <v>0</v>
      </c>
      <c r="Q10" s="17">
        <f>IF('Result Data'!F5="O",10,IF('Result Data'!F5="A+",9,IF('Result Data'!F5="A",8,IF('Result Data'!F5="B+",7,IF('Result Data'!F5="B",6,IF('Result Data'!F5="RA",0,IF('Result Data'!F5="SA",0,IF('Result Data'!F5="W",0,0))))))))+IF('Result Data'!F5="AB",0,IF('Result Data'!F5="WH",0))</f>
        <v>8</v>
      </c>
      <c r="R10" s="17">
        <f>IF('Result Data'!G5="O",10,IF('Result Data'!G5="A+",9,IF('Result Data'!G5="A",8,IF('Result Data'!G5="B+",7,IF('Result Data'!G5="B",6,IF('Result Data'!G5="RA",0,IF('Result Data'!G5="SA",0,IF('Result Data'!G5="W",0,0))))))))+IF('Result Data'!G5="AB",0,IF('Result Data'!G5="WH",0))</f>
        <v>10</v>
      </c>
      <c r="S10" s="20">
        <f>IF('Result Data'!H5="O",10,IF('Result Data'!H5="A+",9,IF('Result Data'!H5="A",8,IF('Result Data'!H5="B+",7,IF('Result Data'!H5="B",6,IF('Result Data'!H5="RA",0,IF('Result Data'!H5="SA",0,IF('Result Data'!H5="W",0,0))))))))+IF('Result Data'!H5="AB",0,IF('Result Data'!H5="WH",0))</f>
        <v>8</v>
      </c>
      <c r="T10" s="20">
        <f>IF('Result Data'!I5="O",10,IF('Result Data'!I5="A+",9,IF('Result Data'!I5="A",8,IF('Result Data'!I5="B+",7,IF('Result Data'!I5="B",6,IF('Result Data'!I5="RA",0,IF('Result Data'!I5="SA",0,IF('Result Data'!I5="W",0,0))))))))+IF('Result Data'!I5="AB",0,IF('Result Data'!I5="WH",0))</f>
        <v>0</v>
      </c>
      <c r="U10" s="20">
        <f>IF('Result Data'!J5="O",10,IF('Result Data'!J5="A+",9,IF('Result Data'!J5="A",8,IF('Result Data'!J5="B+",7,IF('Result Data'!J5="B",6,IF('Result Data'!J5="RA",0,IF('Result Data'!J5="SA",0,IF('Result Data'!J5="W",0,0))))))))+IF('Result Data'!J5="AB",0,IF('Result Data'!J5="WH",0))</f>
        <v>0</v>
      </c>
      <c r="V10" s="20">
        <f>IF('Result Data'!K5="O",10,IF('Result Data'!K5="A+",9,IF('Result Data'!K5="A",8,IF('Result Data'!K5="B+",7,IF('Result Data'!K5="B",6,IF('Result Data'!K5="RA",0,IF('Result Data'!K5="SA",0,IF('Result Data'!K5="W",0,0))))))))+IF('Result Data'!K5="AB",0,IF('Result Data'!K5="WH",0))</f>
        <v>8</v>
      </c>
      <c r="W10" s="20">
        <f>IF('Result Data'!L5="O",10,IF('Result Data'!L5="A+",9,IF('Result Data'!L5="A",8,IF('Result Data'!L5="B+",7,IF('Result Data'!L5="B",6,IF('Result Data'!L5="RA",0,IF('Result Data'!L5="SA",0,IF('Result Data'!L5="W",0,0))))))))+IF('Result Data'!L5="AB",0,IF('Result Data'!L5="WH",0))</f>
        <v>10</v>
      </c>
      <c r="X10" s="20">
        <f>IF('Result Data'!M5="O",10,IF('Result Data'!M5="A+",9,IF('Result Data'!M5="A",8,IF('Result Data'!M5="B+",7,IF('Result Data'!M5="B",6,IF('Result Data'!M5="RA",0,IF('Result Data'!M5="SA",0,IF('Result Data'!M5="W",0,0))))))))+IF('Result Data'!M5="AB",0,IF('Result Data'!M5="WH",0))</f>
        <v>8</v>
      </c>
      <c r="Y10" s="20">
        <f>IF('Result Data'!N5="O",10,IF('Result Data'!N5="A+",9,IF('Result Data'!N5="A",8,IF('Result Data'!N5="B+",7,IF('Result Data'!N5="B",6,IF('Result Data'!N5="RA",0,IF('Result Data'!N5="SA",0,IF('Result Data'!N5="W",0,0))))))))+IF('Result Data'!N5="AB",0,IF('Result Data'!N5="WH",0))</f>
        <v>7</v>
      </c>
      <c r="Z10" s="10">
        <f t="shared" si="4"/>
        <v>2</v>
      </c>
      <c r="AA10" s="10">
        <f t="shared" si="5"/>
        <v>0</v>
      </c>
      <c r="AB10" s="10">
        <f t="shared" si="6"/>
        <v>5</v>
      </c>
      <c r="AC10" s="10">
        <f t="shared" si="7"/>
        <v>1</v>
      </c>
      <c r="AD10" s="10">
        <f t="shared" si="8"/>
        <v>0</v>
      </c>
      <c r="AE10" s="10">
        <f t="shared" si="9"/>
        <v>0</v>
      </c>
      <c r="AF10" s="10">
        <f>COUNTIF('Result Data'!D5:N5,"=RA")</f>
        <v>0</v>
      </c>
      <c r="AG10" s="10">
        <f>COUNTIF('Result Data'!D5:N5,"=AB")</f>
        <v>0</v>
      </c>
      <c r="AH10" s="10">
        <f>COUNTIF('Result Data'!D5:N5,"=WH")</f>
        <v>0</v>
      </c>
      <c r="AI10" s="16">
        <v>21</v>
      </c>
      <c r="AJ10" s="10">
        <f t="shared" si="10"/>
        <v>171</v>
      </c>
      <c r="AK10" s="18">
        <f t="shared" si="0"/>
        <v>8.1428571428571423</v>
      </c>
      <c r="AL10" s="18">
        <f t="shared" si="1"/>
        <v>0.64164391871398063</v>
      </c>
      <c r="AM10" s="10" t="str">
        <f t="shared" si="2"/>
        <v>PASS</v>
      </c>
      <c r="AN10" s="10">
        <f t="shared" si="3"/>
        <v>65</v>
      </c>
    </row>
    <row r="11" spans="1:40" ht="15.5" x14ac:dyDescent="0.35">
      <c r="A11" s="19">
        <v>4</v>
      </c>
      <c r="B11" s="15">
        <v>3122225002004</v>
      </c>
      <c r="C11" s="11" t="s">
        <v>22</v>
      </c>
      <c r="D11" s="43" t="s">
        <v>16</v>
      </c>
      <c r="E11" s="44"/>
      <c r="F11" s="43" t="s">
        <v>15</v>
      </c>
      <c r="G11" s="43" t="s">
        <v>18</v>
      </c>
      <c r="H11" s="44" t="s">
        <v>15</v>
      </c>
      <c r="I11" s="43"/>
      <c r="J11" s="44"/>
      <c r="K11" s="43" t="s">
        <v>15</v>
      </c>
      <c r="L11" s="43" t="s">
        <v>18</v>
      </c>
      <c r="M11" s="43" t="s">
        <v>15</v>
      </c>
      <c r="N11" s="43" t="s">
        <v>15</v>
      </c>
      <c r="O11" s="17">
        <f>IF('Result Data'!D6="O",10,IF('Result Data'!D6="A+",9,IF('Result Data'!D6="A",8,IF('Result Data'!D6="B+",7,IF('Result Data'!D6="B",6,IF('Result Data'!D6="RA",0,IF('Result Data'!D6="SA",0,IF('Result Data'!D6="W",0,0))))))))+IF('Result Data'!D6="AB",0,IF('Result Data'!D6="WH",0))</f>
        <v>7</v>
      </c>
      <c r="P11" s="17">
        <f>IF('Result Data'!E6="O",10,IF('Result Data'!E6="A+",9,IF('Result Data'!E6="A",8,IF('Result Data'!E6="B+",7,IF('Result Data'!E6="B",6,IF('Result Data'!E6="RA",0,IF('Result Data'!E6="SA",0,IF('Result Data'!E6="W",0,0))))))))+IF('Result Data'!E6="AB",0,IF('Result Data'!E6="WH",0))</f>
        <v>0</v>
      </c>
      <c r="Q11" s="17">
        <f>IF('Result Data'!F6="O",10,IF('Result Data'!F6="A+",9,IF('Result Data'!F6="A",8,IF('Result Data'!F6="B+",7,IF('Result Data'!F6="B",6,IF('Result Data'!F6="RA",0,IF('Result Data'!F6="SA",0,IF('Result Data'!F6="W",0,0))))))))+IF('Result Data'!F6="AB",0,IF('Result Data'!F6="WH",0))</f>
        <v>8</v>
      </c>
      <c r="R11" s="17">
        <f>IF('Result Data'!G6="O",10,IF('Result Data'!G6="A+",9,IF('Result Data'!G6="A",8,IF('Result Data'!G6="B+",7,IF('Result Data'!G6="B",6,IF('Result Data'!G6="RA",0,IF('Result Data'!G6="SA",0,IF('Result Data'!G6="W",0,0))))))))+IF('Result Data'!G6="AB",0,IF('Result Data'!G6="WH",0))</f>
        <v>10</v>
      </c>
      <c r="S11" s="20">
        <f>IF('Result Data'!H6="O",10,IF('Result Data'!H6="A+",9,IF('Result Data'!H6="A",8,IF('Result Data'!H6="B+",7,IF('Result Data'!H6="B",6,IF('Result Data'!H6="RA",0,IF('Result Data'!H6="SA",0,IF('Result Data'!H6="W",0,0))))))))+IF('Result Data'!H6="AB",0,IF('Result Data'!H6="WH",0))</f>
        <v>8</v>
      </c>
      <c r="T11" s="20">
        <f>IF('Result Data'!I6="O",10,IF('Result Data'!I6="A+",9,IF('Result Data'!I6="A",8,IF('Result Data'!I6="B+",7,IF('Result Data'!I6="B",6,IF('Result Data'!I6="RA",0,IF('Result Data'!I6="SA",0,IF('Result Data'!I6="W",0,0))))))))+IF('Result Data'!I6="AB",0,IF('Result Data'!I6="WH",0))</f>
        <v>0</v>
      </c>
      <c r="U11" s="20">
        <f>IF('Result Data'!J6="O",10,IF('Result Data'!J6="A+",9,IF('Result Data'!J6="A",8,IF('Result Data'!J6="B+",7,IF('Result Data'!J6="B",6,IF('Result Data'!J6="RA",0,IF('Result Data'!J6="SA",0,IF('Result Data'!J6="W",0,0))))))))+IF('Result Data'!J6="AB",0,IF('Result Data'!J6="WH",0))</f>
        <v>0</v>
      </c>
      <c r="V11" s="20">
        <f>IF('Result Data'!K6="O",10,IF('Result Data'!K6="A+",9,IF('Result Data'!K6="A",8,IF('Result Data'!K6="B+",7,IF('Result Data'!K6="B",6,IF('Result Data'!K6="RA",0,IF('Result Data'!K6="SA",0,IF('Result Data'!K6="W",0,0))))))))+IF('Result Data'!K6="AB",0,IF('Result Data'!K6="WH",0))</f>
        <v>8</v>
      </c>
      <c r="W11" s="20">
        <f>IF('Result Data'!L6="O",10,IF('Result Data'!L6="A+",9,IF('Result Data'!L6="A",8,IF('Result Data'!L6="B+",7,IF('Result Data'!L6="B",6,IF('Result Data'!L6="RA",0,IF('Result Data'!L6="SA",0,IF('Result Data'!L6="W",0,0))))))))+IF('Result Data'!L6="AB",0,IF('Result Data'!L6="WH",0))</f>
        <v>10</v>
      </c>
      <c r="X11" s="20">
        <f>IF('Result Data'!M6="O",10,IF('Result Data'!M6="A+",9,IF('Result Data'!M6="A",8,IF('Result Data'!M6="B+",7,IF('Result Data'!M6="B",6,IF('Result Data'!M6="RA",0,IF('Result Data'!M6="SA",0,IF('Result Data'!M6="W",0,0))))))))+IF('Result Data'!M6="AB",0,IF('Result Data'!M6="WH",0))</f>
        <v>8</v>
      </c>
      <c r="Y11" s="20">
        <f>IF('Result Data'!N6="O",10,IF('Result Data'!N6="A+",9,IF('Result Data'!N6="A",8,IF('Result Data'!N6="B+",7,IF('Result Data'!N6="B",6,IF('Result Data'!N6="RA",0,IF('Result Data'!N6="SA",0,IF('Result Data'!N6="W",0,0))))))))+IF('Result Data'!N6="AB",0,IF('Result Data'!N6="WH",0))</f>
        <v>8</v>
      </c>
      <c r="Z11" s="10">
        <f t="shared" si="4"/>
        <v>2</v>
      </c>
      <c r="AA11" s="10">
        <f t="shared" si="5"/>
        <v>0</v>
      </c>
      <c r="AB11" s="10">
        <f t="shared" si="6"/>
        <v>5</v>
      </c>
      <c r="AC11" s="10">
        <f t="shared" si="7"/>
        <v>1</v>
      </c>
      <c r="AD11" s="10">
        <f t="shared" si="8"/>
        <v>0</v>
      </c>
      <c r="AE11" s="10">
        <f t="shared" si="9"/>
        <v>0</v>
      </c>
      <c r="AF11" s="10">
        <f>COUNTIF('Result Data'!D6:N6,"=RA")</f>
        <v>0</v>
      </c>
      <c r="AG11" s="10">
        <f>COUNTIF('Result Data'!D6:N6,"=AB")</f>
        <v>0</v>
      </c>
      <c r="AH11" s="10">
        <f>COUNTIF('Result Data'!D6:N6,"=WH")</f>
        <v>0</v>
      </c>
      <c r="AI11" s="16">
        <v>21</v>
      </c>
      <c r="AJ11" s="10">
        <f t="shared" si="10"/>
        <v>171</v>
      </c>
      <c r="AK11" s="18">
        <f t="shared" si="0"/>
        <v>8.1428571428571423</v>
      </c>
      <c r="AL11" s="18">
        <f t="shared" si="1"/>
        <v>0.64164391871398063</v>
      </c>
      <c r="AM11" s="10" t="str">
        <f t="shared" si="2"/>
        <v>PASS</v>
      </c>
      <c r="AN11" s="10">
        <f t="shared" si="3"/>
        <v>65</v>
      </c>
    </row>
    <row r="12" spans="1:40" ht="15.5" x14ac:dyDescent="0.35">
      <c r="A12" s="19">
        <v>5</v>
      </c>
      <c r="B12" s="15">
        <v>3122225002005</v>
      </c>
      <c r="C12" s="11" t="s">
        <v>23</v>
      </c>
      <c r="D12" s="43" t="s">
        <v>15</v>
      </c>
      <c r="E12" s="44"/>
      <c r="F12" s="43" t="s">
        <v>15</v>
      </c>
      <c r="G12" s="43" t="s">
        <v>18</v>
      </c>
      <c r="H12" s="44" t="s">
        <v>17</v>
      </c>
      <c r="I12" s="43"/>
      <c r="J12" s="44"/>
      <c r="K12" s="43" t="s">
        <v>16</v>
      </c>
      <c r="L12" s="43" t="s">
        <v>18</v>
      </c>
      <c r="M12" s="43" t="s">
        <v>15</v>
      </c>
      <c r="N12" s="43" t="s">
        <v>15</v>
      </c>
      <c r="O12" s="17">
        <f>IF('Result Data'!D7="O",10,IF('Result Data'!D7="A+",9,IF('Result Data'!D7="A",8,IF('Result Data'!D7="B+",7,IF('Result Data'!D7="B",6,IF('Result Data'!D7="RA",0,IF('Result Data'!D7="SA",0,IF('Result Data'!D7="W",0,0))))))))+IF('Result Data'!D7="AB",0,IF('Result Data'!D7="WH",0))</f>
        <v>8</v>
      </c>
      <c r="P12" s="17">
        <f>IF('Result Data'!E7="O",10,IF('Result Data'!E7="A+",9,IF('Result Data'!E7="A",8,IF('Result Data'!E7="B+",7,IF('Result Data'!E7="B",6,IF('Result Data'!E7="RA",0,IF('Result Data'!E7="SA",0,IF('Result Data'!E7="W",0,0))))))))+IF('Result Data'!E7="AB",0,IF('Result Data'!E7="WH",0))</f>
        <v>0</v>
      </c>
      <c r="Q12" s="17">
        <f>IF('Result Data'!F7="O",10,IF('Result Data'!F7="A+",9,IF('Result Data'!F7="A",8,IF('Result Data'!F7="B+",7,IF('Result Data'!F7="B",6,IF('Result Data'!F7="RA",0,IF('Result Data'!F7="SA",0,IF('Result Data'!F7="W",0,0))))))))+IF('Result Data'!F7="AB",0,IF('Result Data'!F7="WH",0))</f>
        <v>8</v>
      </c>
      <c r="R12" s="17">
        <f>IF('Result Data'!G7="O",10,IF('Result Data'!G7="A+",9,IF('Result Data'!G7="A",8,IF('Result Data'!G7="B+",7,IF('Result Data'!G7="B",6,IF('Result Data'!G7="RA",0,IF('Result Data'!G7="SA",0,IF('Result Data'!G7="W",0,0))))))))+IF('Result Data'!G7="AB",0,IF('Result Data'!G7="WH",0))</f>
        <v>10</v>
      </c>
      <c r="S12" s="20">
        <f>IF('Result Data'!H7="O",10,IF('Result Data'!H7="A+",9,IF('Result Data'!H7="A",8,IF('Result Data'!H7="B+",7,IF('Result Data'!H7="B",6,IF('Result Data'!H7="RA",0,IF('Result Data'!H7="SA",0,IF('Result Data'!H7="W",0,0))))))))+IF('Result Data'!H7="AB",0,IF('Result Data'!H7="WH",0))</f>
        <v>9</v>
      </c>
      <c r="T12" s="20">
        <f>IF('Result Data'!I7="O",10,IF('Result Data'!I7="A+",9,IF('Result Data'!I7="A",8,IF('Result Data'!I7="B+",7,IF('Result Data'!I7="B",6,IF('Result Data'!I7="RA",0,IF('Result Data'!I7="SA",0,IF('Result Data'!I7="W",0,0))))))))+IF('Result Data'!I7="AB",0,IF('Result Data'!I7="WH",0))</f>
        <v>0</v>
      </c>
      <c r="U12" s="20">
        <f>IF('Result Data'!J7="O",10,IF('Result Data'!J7="A+",9,IF('Result Data'!J7="A",8,IF('Result Data'!J7="B+",7,IF('Result Data'!J7="B",6,IF('Result Data'!J7="RA",0,IF('Result Data'!J7="SA",0,IF('Result Data'!J7="W",0,0))))))))+IF('Result Data'!J7="AB",0,IF('Result Data'!J7="WH",0))</f>
        <v>0</v>
      </c>
      <c r="V12" s="20">
        <f>IF('Result Data'!K7="O",10,IF('Result Data'!K7="A+",9,IF('Result Data'!K7="A",8,IF('Result Data'!K7="B+",7,IF('Result Data'!K7="B",6,IF('Result Data'!K7="RA",0,IF('Result Data'!K7="SA",0,IF('Result Data'!K7="W",0,0))))))))+IF('Result Data'!K7="AB",0,IF('Result Data'!K7="WH",0))</f>
        <v>7</v>
      </c>
      <c r="W12" s="20">
        <f>IF('Result Data'!L7="O",10,IF('Result Data'!L7="A+",9,IF('Result Data'!L7="A",8,IF('Result Data'!L7="B+",7,IF('Result Data'!L7="B",6,IF('Result Data'!L7="RA",0,IF('Result Data'!L7="SA",0,IF('Result Data'!L7="W",0,0))))))))+IF('Result Data'!L7="AB",0,IF('Result Data'!L7="WH",0))</f>
        <v>10</v>
      </c>
      <c r="X12" s="20">
        <f>IF('Result Data'!M7="O",10,IF('Result Data'!M7="A+",9,IF('Result Data'!M7="A",8,IF('Result Data'!M7="B+",7,IF('Result Data'!M7="B",6,IF('Result Data'!M7="RA",0,IF('Result Data'!M7="SA",0,IF('Result Data'!M7="W",0,0))))))))+IF('Result Data'!M7="AB",0,IF('Result Data'!M7="WH",0))</f>
        <v>8</v>
      </c>
      <c r="Y12" s="20">
        <f>IF('Result Data'!N7="O",10,IF('Result Data'!N7="A+",9,IF('Result Data'!N7="A",8,IF('Result Data'!N7="B+",7,IF('Result Data'!N7="B",6,IF('Result Data'!N7="RA",0,IF('Result Data'!N7="SA",0,IF('Result Data'!N7="W",0,0))))))))+IF('Result Data'!N7="AB",0,IF('Result Data'!N7="WH",0))</f>
        <v>8</v>
      </c>
      <c r="Z12" s="10">
        <f t="shared" si="4"/>
        <v>2</v>
      </c>
      <c r="AA12" s="10">
        <f t="shared" si="5"/>
        <v>1</v>
      </c>
      <c r="AB12" s="10">
        <f t="shared" si="6"/>
        <v>4</v>
      </c>
      <c r="AC12" s="10">
        <f t="shared" si="7"/>
        <v>1</v>
      </c>
      <c r="AD12" s="10">
        <f t="shared" si="8"/>
        <v>0</v>
      </c>
      <c r="AE12" s="10">
        <f t="shared" si="9"/>
        <v>0</v>
      </c>
      <c r="AF12" s="10">
        <f>COUNTIF('Result Data'!D7:N7,"=RA")</f>
        <v>0</v>
      </c>
      <c r="AG12" s="10">
        <f>COUNTIF('Result Data'!D7:N7,"=AB")</f>
        <v>0</v>
      </c>
      <c r="AH12" s="10">
        <f>COUNTIF('Result Data'!D7:N7,"=WH")</f>
        <v>0</v>
      </c>
      <c r="AI12" s="16">
        <v>21</v>
      </c>
      <c r="AJ12" s="10">
        <f t="shared" si="10"/>
        <v>173</v>
      </c>
      <c r="AK12" s="18">
        <f t="shared" si="0"/>
        <v>8.2380952380952372</v>
      </c>
      <c r="AL12" s="18">
        <f t="shared" si="1"/>
        <v>0.73688201395207553</v>
      </c>
      <c r="AM12" s="10" t="str">
        <f t="shared" si="2"/>
        <v>PASS</v>
      </c>
      <c r="AN12" s="10">
        <f t="shared" si="3"/>
        <v>56</v>
      </c>
    </row>
    <row r="13" spans="1:40" ht="15.5" x14ac:dyDescent="0.35">
      <c r="A13" s="19">
        <v>6</v>
      </c>
      <c r="B13" s="15">
        <v>3122225002006</v>
      </c>
      <c r="C13" s="11" t="s">
        <v>24</v>
      </c>
      <c r="D13" s="43" t="s">
        <v>17</v>
      </c>
      <c r="E13" s="44"/>
      <c r="F13" s="43" t="s">
        <v>15</v>
      </c>
      <c r="G13" s="43" t="s">
        <v>18</v>
      </c>
      <c r="H13" s="44"/>
      <c r="I13" s="43" t="s">
        <v>15</v>
      </c>
      <c r="J13" s="44"/>
      <c r="K13" s="43" t="s">
        <v>15</v>
      </c>
      <c r="L13" s="43" t="s">
        <v>18</v>
      </c>
      <c r="M13" s="43" t="s">
        <v>15</v>
      </c>
      <c r="N13" s="43" t="s">
        <v>17</v>
      </c>
      <c r="O13" s="17">
        <f>IF('Result Data'!D8="O",10,IF('Result Data'!D8="A+",9,IF('Result Data'!D8="A",8,IF('Result Data'!D8="B+",7,IF('Result Data'!D8="B",6,IF('Result Data'!D8="RA",0,IF('Result Data'!D8="SA",0,IF('Result Data'!D8="W",0,0))))))))+IF('Result Data'!D8="AB",0,IF('Result Data'!D8="WH",0))</f>
        <v>9</v>
      </c>
      <c r="P13" s="17">
        <f>IF('Result Data'!E8="O",10,IF('Result Data'!E8="A+",9,IF('Result Data'!E8="A",8,IF('Result Data'!E8="B+",7,IF('Result Data'!E8="B",6,IF('Result Data'!E8="RA",0,IF('Result Data'!E8="SA",0,IF('Result Data'!E8="W",0,0))))))))+IF('Result Data'!E8="AB",0,IF('Result Data'!E8="WH",0))</f>
        <v>0</v>
      </c>
      <c r="Q13" s="17">
        <f>IF('Result Data'!F8="O",10,IF('Result Data'!F8="A+",9,IF('Result Data'!F8="A",8,IF('Result Data'!F8="B+",7,IF('Result Data'!F8="B",6,IF('Result Data'!F8="RA",0,IF('Result Data'!F8="SA",0,IF('Result Data'!F8="W",0,0))))))))+IF('Result Data'!F8="AB",0,IF('Result Data'!F8="WH",0))</f>
        <v>8</v>
      </c>
      <c r="R13" s="17">
        <f>IF('Result Data'!G8="O",10,IF('Result Data'!G8="A+",9,IF('Result Data'!G8="A",8,IF('Result Data'!G8="B+",7,IF('Result Data'!G8="B",6,IF('Result Data'!G8="RA",0,IF('Result Data'!G8="SA",0,IF('Result Data'!G8="W",0,0))))))))+IF('Result Data'!G8="AB",0,IF('Result Data'!G8="WH",0))</f>
        <v>10</v>
      </c>
      <c r="S13" s="20">
        <f>IF('Result Data'!H8="O",10,IF('Result Data'!H8="A+",9,IF('Result Data'!H8="A",8,IF('Result Data'!H8="B+",7,IF('Result Data'!H8="B",6,IF('Result Data'!H8="RA",0,IF('Result Data'!H8="SA",0,IF('Result Data'!H8="W",0,0))))))))+IF('Result Data'!H8="AB",0,IF('Result Data'!H8="WH",0))</f>
        <v>0</v>
      </c>
      <c r="T13" s="20">
        <f>IF('Result Data'!I8="O",10,IF('Result Data'!I8="A+",9,IF('Result Data'!I8="A",8,IF('Result Data'!I8="B+",7,IF('Result Data'!I8="B",6,IF('Result Data'!I8="RA",0,IF('Result Data'!I8="SA",0,IF('Result Data'!I8="W",0,0))))))))+IF('Result Data'!I8="AB",0,IF('Result Data'!I8="WH",0))</f>
        <v>8</v>
      </c>
      <c r="U13" s="20">
        <f>IF('Result Data'!J8="O",10,IF('Result Data'!J8="A+",9,IF('Result Data'!J8="A",8,IF('Result Data'!J8="B+",7,IF('Result Data'!J8="B",6,IF('Result Data'!J8="RA",0,IF('Result Data'!J8="SA",0,IF('Result Data'!J8="W",0,0))))))))+IF('Result Data'!J8="AB",0,IF('Result Data'!J8="WH",0))</f>
        <v>0</v>
      </c>
      <c r="V13" s="20">
        <f>IF('Result Data'!K8="O",10,IF('Result Data'!K8="A+",9,IF('Result Data'!K8="A",8,IF('Result Data'!K8="B+",7,IF('Result Data'!K8="B",6,IF('Result Data'!K8="RA",0,IF('Result Data'!K8="SA",0,IF('Result Data'!K8="W",0,0))))))))+IF('Result Data'!K8="AB",0,IF('Result Data'!K8="WH",0))</f>
        <v>8</v>
      </c>
      <c r="W13" s="20">
        <f>IF('Result Data'!L8="O",10,IF('Result Data'!L8="A+",9,IF('Result Data'!L8="A",8,IF('Result Data'!L8="B+",7,IF('Result Data'!L8="B",6,IF('Result Data'!L8="RA",0,IF('Result Data'!L8="SA",0,IF('Result Data'!L8="W",0,0))))))))+IF('Result Data'!L8="AB",0,IF('Result Data'!L8="WH",0))</f>
        <v>10</v>
      </c>
      <c r="X13" s="20">
        <f>IF('Result Data'!M8="O",10,IF('Result Data'!M8="A+",9,IF('Result Data'!M8="A",8,IF('Result Data'!M8="B+",7,IF('Result Data'!M8="B",6,IF('Result Data'!M8="RA",0,IF('Result Data'!M8="SA",0,IF('Result Data'!M8="W",0,0))))))))+IF('Result Data'!M8="AB",0,IF('Result Data'!M8="WH",0))</f>
        <v>8</v>
      </c>
      <c r="Y13" s="20">
        <f>IF('Result Data'!N8="O",10,IF('Result Data'!N8="A+",9,IF('Result Data'!N8="A",8,IF('Result Data'!N8="B+",7,IF('Result Data'!N8="B",6,IF('Result Data'!N8="RA",0,IF('Result Data'!N8="SA",0,IF('Result Data'!N8="W",0,0))))))))+IF('Result Data'!N8="AB",0,IF('Result Data'!N8="WH",0))</f>
        <v>9</v>
      </c>
      <c r="Z13" s="10">
        <f t="shared" si="4"/>
        <v>2</v>
      </c>
      <c r="AA13" s="10">
        <f t="shared" si="5"/>
        <v>2</v>
      </c>
      <c r="AB13" s="10">
        <f t="shared" si="6"/>
        <v>4</v>
      </c>
      <c r="AC13" s="10">
        <f t="shared" si="7"/>
        <v>0</v>
      </c>
      <c r="AD13" s="10">
        <f t="shared" si="8"/>
        <v>0</v>
      </c>
      <c r="AE13" s="10">
        <f t="shared" si="9"/>
        <v>0</v>
      </c>
      <c r="AF13" s="10">
        <f>COUNTIF('Result Data'!D8:N8,"=RA")</f>
        <v>0</v>
      </c>
      <c r="AG13" s="10">
        <f>COUNTIF('Result Data'!D8:N8,"=AB")</f>
        <v>0</v>
      </c>
      <c r="AH13" s="10">
        <f>COUNTIF('Result Data'!D8:N8,"=WH")</f>
        <v>0</v>
      </c>
      <c r="AI13" s="16">
        <v>21</v>
      </c>
      <c r="AJ13" s="10">
        <f t="shared" si="10"/>
        <v>180</v>
      </c>
      <c r="AK13" s="18">
        <f t="shared" si="0"/>
        <v>8.5714285714285712</v>
      </c>
      <c r="AL13" s="18">
        <f t="shared" si="1"/>
        <v>1.0702153472854095</v>
      </c>
      <c r="AM13" s="10" t="str">
        <f t="shared" si="2"/>
        <v>PASS</v>
      </c>
      <c r="AN13" s="10">
        <f t="shared" si="3"/>
        <v>25</v>
      </c>
    </row>
    <row r="14" spans="1:40" ht="15.5" x14ac:dyDescent="0.35">
      <c r="A14" s="19">
        <v>7</v>
      </c>
      <c r="B14" s="15">
        <v>3122225002007</v>
      </c>
      <c r="C14" s="11" t="s">
        <v>25</v>
      </c>
      <c r="D14" s="43" t="s">
        <v>16</v>
      </c>
      <c r="E14" s="44"/>
      <c r="F14" s="43" t="s">
        <v>15</v>
      </c>
      <c r="G14" s="43" t="s">
        <v>17</v>
      </c>
      <c r="H14" s="44"/>
      <c r="I14" s="43"/>
      <c r="J14" s="44" t="s">
        <v>15</v>
      </c>
      <c r="K14" s="43" t="s">
        <v>16</v>
      </c>
      <c r="L14" s="43" t="s">
        <v>18</v>
      </c>
      <c r="M14" s="43" t="s">
        <v>16</v>
      </c>
      <c r="N14" s="43" t="s">
        <v>15</v>
      </c>
      <c r="O14" s="17">
        <f>IF('Result Data'!D9="O",10,IF('Result Data'!D9="A+",9,IF('Result Data'!D9="A",8,IF('Result Data'!D9="B+",7,IF('Result Data'!D9="B",6,IF('Result Data'!D9="RA",0,IF('Result Data'!D9="SA",0,IF('Result Data'!D9="W",0,0))))))))+IF('Result Data'!D9="AB",0,IF('Result Data'!D9="WH",0))</f>
        <v>7</v>
      </c>
      <c r="P14" s="17">
        <f>IF('Result Data'!E9="O",10,IF('Result Data'!E9="A+",9,IF('Result Data'!E9="A",8,IF('Result Data'!E9="B+",7,IF('Result Data'!E9="B",6,IF('Result Data'!E9="RA",0,IF('Result Data'!E9="SA",0,IF('Result Data'!E9="W",0,0))))))))+IF('Result Data'!E9="AB",0,IF('Result Data'!E9="WH",0))</f>
        <v>0</v>
      </c>
      <c r="Q14" s="17">
        <f>IF('Result Data'!F9="O",10,IF('Result Data'!F9="A+",9,IF('Result Data'!F9="A",8,IF('Result Data'!F9="B+",7,IF('Result Data'!F9="B",6,IF('Result Data'!F9="RA",0,IF('Result Data'!F9="SA",0,IF('Result Data'!F9="W",0,0))))))))+IF('Result Data'!F9="AB",0,IF('Result Data'!F9="WH",0))</f>
        <v>8</v>
      </c>
      <c r="R14" s="17">
        <f>IF('Result Data'!G9="O",10,IF('Result Data'!G9="A+",9,IF('Result Data'!G9="A",8,IF('Result Data'!G9="B+",7,IF('Result Data'!G9="B",6,IF('Result Data'!G9="RA",0,IF('Result Data'!G9="SA",0,IF('Result Data'!G9="W",0,0))))))))+IF('Result Data'!G9="AB",0,IF('Result Data'!G9="WH",0))</f>
        <v>9</v>
      </c>
      <c r="S14" s="20">
        <f>IF('Result Data'!H9="O",10,IF('Result Data'!H9="A+",9,IF('Result Data'!H9="A",8,IF('Result Data'!H9="B+",7,IF('Result Data'!H9="B",6,IF('Result Data'!H9="RA",0,IF('Result Data'!H9="SA",0,IF('Result Data'!H9="W",0,0))))))))+IF('Result Data'!H9="AB",0,IF('Result Data'!H9="WH",0))</f>
        <v>0</v>
      </c>
      <c r="T14" s="20">
        <f>IF('Result Data'!I9="O",10,IF('Result Data'!I9="A+",9,IF('Result Data'!I9="A",8,IF('Result Data'!I9="B+",7,IF('Result Data'!I9="B",6,IF('Result Data'!I9="RA",0,IF('Result Data'!I9="SA",0,IF('Result Data'!I9="W",0,0))))))))+IF('Result Data'!I9="AB",0,IF('Result Data'!I9="WH",0))</f>
        <v>0</v>
      </c>
      <c r="U14" s="20">
        <f>IF('Result Data'!J9="O",10,IF('Result Data'!J9="A+",9,IF('Result Data'!J9="A",8,IF('Result Data'!J9="B+",7,IF('Result Data'!J9="B",6,IF('Result Data'!J9="RA",0,IF('Result Data'!J9="SA",0,IF('Result Data'!J9="W",0,0))))))))+IF('Result Data'!J9="AB",0,IF('Result Data'!J9="WH",0))</f>
        <v>8</v>
      </c>
      <c r="V14" s="20">
        <f>IF('Result Data'!K9="O",10,IF('Result Data'!K9="A+",9,IF('Result Data'!K9="A",8,IF('Result Data'!K9="B+",7,IF('Result Data'!K9="B",6,IF('Result Data'!K9="RA",0,IF('Result Data'!K9="SA",0,IF('Result Data'!K9="W",0,0))))))))+IF('Result Data'!K9="AB",0,IF('Result Data'!K9="WH",0))</f>
        <v>7</v>
      </c>
      <c r="W14" s="20">
        <f>IF('Result Data'!L9="O",10,IF('Result Data'!L9="A+",9,IF('Result Data'!L9="A",8,IF('Result Data'!L9="B+",7,IF('Result Data'!L9="B",6,IF('Result Data'!L9="RA",0,IF('Result Data'!L9="SA",0,IF('Result Data'!L9="W",0,0))))))))+IF('Result Data'!L9="AB",0,IF('Result Data'!L9="WH",0))</f>
        <v>10</v>
      </c>
      <c r="X14" s="20">
        <f>IF('Result Data'!M9="O",10,IF('Result Data'!M9="A+",9,IF('Result Data'!M9="A",8,IF('Result Data'!M9="B+",7,IF('Result Data'!M9="B",6,IF('Result Data'!M9="RA",0,IF('Result Data'!M9="SA",0,IF('Result Data'!M9="W",0,0))))))))+IF('Result Data'!M9="AB",0,IF('Result Data'!M9="WH",0))</f>
        <v>7</v>
      </c>
      <c r="Y14" s="20">
        <f>IF('Result Data'!N9="O",10,IF('Result Data'!N9="A+",9,IF('Result Data'!N9="A",8,IF('Result Data'!N9="B+",7,IF('Result Data'!N9="B",6,IF('Result Data'!N9="RA",0,IF('Result Data'!N9="SA",0,IF('Result Data'!N9="W",0,0))))))))+IF('Result Data'!N9="AB",0,IF('Result Data'!N9="WH",0))</f>
        <v>8</v>
      </c>
      <c r="Z14" s="10">
        <f t="shared" si="4"/>
        <v>1</v>
      </c>
      <c r="AA14" s="10">
        <f t="shared" si="5"/>
        <v>1</v>
      </c>
      <c r="AB14" s="10">
        <f t="shared" si="6"/>
        <v>3</v>
      </c>
      <c r="AC14" s="10">
        <f t="shared" si="7"/>
        <v>3</v>
      </c>
      <c r="AD14" s="10">
        <f t="shared" si="8"/>
        <v>0</v>
      </c>
      <c r="AE14" s="10">
        <f t="shared" si="9"/>
        <v>0</v>
      </c>
      <c r="AF14" s="10">
        <f>COUNTIF('Result Data'!D9:N9,"=RA")</f>
        <v>0</v>
      </c>
      <c r="AG14" s="10">
        <f>COUNTIF('Result Data'!D9:N9,"=AB")</f>
        <v>0</v>
      </c>
      <c r="AH14" s="10">
        <f>COUNTIF('Result Data'!D9:N9,"=WH")</f>
        <v>0</v>
      </c>
      <c r="AI14" s="16">
        <v>21</v>
      </c>
      <c r="AJ14" s="10">
        <f t="shared" si="10"/>
        <v>161.5</v>
      </c>
      <c r="AK14" s="18">
        <f t="shared" si="0"/>
        <v>7.6904761904761907</v>
      </c>
      <c r="AL14" s="18">
        <f t="shared" si="1"/>
        <v>0.18926296633302897</v>
      </c>
      <c r="AM14" s="10" t="str">
        <f t="shared" si="2"/>
        <v>PASS</v>
      </c>
      <c r="AN14" s="10">
        <f t="shared" si="3"/>
        <v>106</v>
      </c>
    </row>
    <row r="15" spans="1:40" ht="15.5" x14ac:dyDescent="0.35">
      <c r="A15" s="19">
        <v>8</v>
      </c>
      <c r="B15" s="15">
        <v>3122225002008</v>
      </c>
      <c r="C15" s="11" t="s">
        <v>26</v>
      </c>
      <c r="D15" s="43" t="s">
        <v>15</v>
      </c>
      <c r="E15" s="44"/>
      <c r="F15" s="43" t="s">
        <v>15</v>
      </c>
      <c r="G15" s="43" t="s">
        <v>18</v>
      </c>
      <c r="H15" s="44" t="s">
        <v>15</v>
      </c>
      <c r="I15" s="43"/>
      <c r="J15" s="44"/>
      <c r="K15" s="43" t="s">
        <v>16</v>
      </c>
      <c r="L15" s="43" t="s">
        <v>18</v>
      </c>
      <c r="M15" s="43" t="s">
        <v>15</v>
      </c>
      <c r="N15" s="43" t="s">
        <v>17</v>
      </c>
      <c r="O15" s="17">
        <f>IF('Result Data'!D10="O",10,IF('Result Data'!D10="A+",9,IF('Result Data'!D10="A",8,IF('Result Data'!D10="B+",7,IF('Result Data'!D10="B",6,IF('Result Data'!D10="RA",0,IF('Result Data'!D10="SA",0,IF('Result Data'!D10="W",0,0))))))))+IF('Result Data'!D10="AB",0,IF('Result Data'!D10="WH",0))</f>
        <v>8</v>
      </c>
      <c r="P15" s="17">
        <f>IF('Result Data'!E10="O",10,IF('Result Data'!E10="A+",9,IF('Result Data'!E10="A",8,IF('Result Data'!E10="B+",7,IF('Result Data'!E10="B",6,IF('Result Data'!E10="RA",0,IF('Result Data'!E10="SA",0,IF('Result Data'!E10="W",0,0))))))))+IF('Result Data'!E10="AB",0,IF('Result Data'!E10="WH",0))</f>
        <v>0</v>
      </c>
      <c r="Q15" s="17">
        <f>IF('Result Data'!F10="O",10,IF('Result Data'!F10="A+",9,IF('Result Data'!F10="A",8,IF('Result Data'!F10="B+",7,IF('Result Data'!F10="B",6,IF('Result Data'!F10="RA",0,IF('Result Data'!F10="SA",0,IF('Result Data'!F10="W",0,0))))))))+IF('Result Data'!F10="AB",0,IF('Result Data'!F10="WH",0))</f>
        <v>8</v>
      </c>
      <c r="R15" s="17">
        <f>IF('Result Data'!G10="O",10,IF('Result Data'!G10="A+",9,IF('Result Data'!G10="A",8,IF('Result Data'!G10="B+",7,IF('Result Data'!G10="B",6,IF('Result Data'!G10="RA",0,IF('Result Data'!G10="SA",0,IF('Result Data'!G10="W",0,0))))))))+IF('Result Data'!G10="AB",0,IF('Result Data'!G10="WH",0))</f>
        <v>10</v>
      </c>
      <c r="S15" s="20">
        <f>IF('Result Data'!H10="O",10,IF('Result Data'!H10="A+",9,IF('Result Data'!H10="A",8,IF('Result Data'!H10="B+",7,IF('Result Data'!H10="B",6,IF('Result Data'!H10="RA",0,IF('Result Data'!H10="SA",0,IF('Result Data'!H10="W",0,0))))))))+IF('Result Data'!H10="AB",0,IF('Result Data'!H10="WH",0))</f>
        <v>8</v>
      </c>
      <c r="T15" s="20">
        <f>IF('Result Data'!I10="O",10,IF('Result Data'!I10="A+",9,IF('Result Data'!I10="A",8,IF('Result Data'!I10="B+",7,IF('Result Data'!I10="B",6,IF('Result Data'!I10="RA",0,IF('Result Data'!I10="SA",0,IF('Result Data'!I10="W",0,0))))))))+IF('Result Data'!I10="AB",0,IF('Result Data'!I10="WH",0))</f>
        <v>0</v>
      </c>
      <c r="U15" s="20">
        <f>IF('Result Data'!J10="O",10,IF('Result Data'!J10="A+",9,IF('Result Data'!J10="A",8,IF('Result Data'!J10="B+",7,IF('Result Data'!J10="B",6,IF('Result Data'!J10="RA",0,IF('Result Data'!J10="SA",0,IF('Result Data'!J10="W",0,0))))))))+IF('Result Data'!J10="AB",0,IF('Result Data'!J10="WH",0))</f>
        <v>0</v>
      </c>
      <c r="V15" s="20">
        <f>IF('Result Data'!K10="O",10,IF('Result Data'!K10="A+",9,IF('Result Data'!K10="A",8,IF('Result Data'!K10="B+",7,IF('Result Data'!K10="B",6,IF('Result Data'!K10="RA",0,IF('Result Data'!K10="SA",0,IF('Result Data'!K10="W",0,0))))))))+IF('Result Data'!K10="AB",0,IF('Result Data'!K10="WH",0))</f>
        <v>7</v>
      </c>
      <c r="W15" s="20">
        <f>IF('Result Data'!L10="O",10,IF('Result Data'!L10="A+",9,IF('Result Data'!L10="A",8,IF('Result Data'!L10="B+",7,IF('Result Data'!L10="B",6,IF('Result Data'!L10="RA",0,IF('Result Data'!L10="SA",0,IF('Result Data'!L10="W",0,0))))))))+IF('Result Data'!L10="AB",0,IF('Result Data'!L10="WH",0))</f>
        <v>10</v>
      </c>
      <c r="X15" s="20">
        <f>IF('Result Data'!M10="O",10,IF('Result Data'!M10="A+",9,IF('Result Data'!M10="A",8,IF('Result Data'!M10="B+",7,IF('Result Data'!M10="B",6,IF('Result Data'!M10="RA",0,IF('Result Data'!M10="SA",0,IF('Result Data'!M10="W",0,0))))))))+IF('Result Data'!M10="AB",0,IF('Result Data'!M10="WH",0))</f>
        <v>8</v>
      </c>
      <c r="Y15" s="20">
        <f>IF('Result Data'!N10="O",10,IF('Result Data'!N10="A+",9,IF('Result Data'!N10="A",8,IF('Result Data'!N10="B+",7,IF('Result Data'!N10="B",6,IF('Result Data'!N10="RA",0,IF('Result Data'!N10="SA",0,IF('Result Data'!N10="W",0,0))))))))+IF('Result Data'!N10="AB",0,IF('Result Data'!N10="WH",0))</f>
        <v>9</v>
      </c>
      <c r="Z15" s="10">
        <f t="shared" si="4"/>
        <v>2</v>
      </c>
      <c r="AA15" s="10">
        <f t="shared" si="5"/>
        <v>1</v>
      </c>
      <c r="AB15" s="10">
        <f t="shared" si="6"/>
        <v>4</v>
      </c>
      <c r="AC15" s="10">
        <f t="shared" si="7"/>
        <v>1</v>
      </c>
      <c r="AD15" s="10">
        <f t="shared" si="8"/>
        <v>0</v>
      </c>
      <c r="AE15" s="10">
        <f t="shared" si="9"/>
        <v>0</v>
      </c>
      <c r="AF15" s="10">
        <f>COUNTIF('Result Data'!D10:N10,"=RA")</f>
        <v>0</v>
      </c>
      <c r="AG15" s="10">
        <f>COUNTIF('Result Data'!D10:N10,"=AB")</f>
        <v>0</v>
      </c>
      <c r="AH15" s="10">
        <f>COUNTIF('Result Data'!D10:N10,"=WH")</f>
        <v>0</v>
      </c>
      <c r="AI15" s="16">
        <v>21</v>
      </c>
      <c r="AJ15" s="10">
        <f t="shared" si="10"/>
        <v>173</v>
      </c>
      <c r="AK15" s="18">
        <f t="shared" si="0"/>
        <v>8.2380952380952372</v>
      </c>
      <c r="AL15" s="18">
        <f t="shared" si="1"/>
        <v>0.73688201395207553</v>
      </c>
      <c r="AM15" s="10" t="str">
        <f t="shared" si="2"/>
        <v>PASS</v>
      </c>
      <c r="AN15" s="10">
        <f t="shared" si="3"/>
        <v>56</v>
      </c>
    </row>
    <row r="16" spans="1:40" ht="15.5" x14ac:dyDescent="0.35">
      <c r="A16" s="19">
        <v>9</v>
      </c>
      <c r="B16" s="15">
        <v>3122225002009</v>
      </c>
      <c r="C16" s="11" t="s">
        <v>27</v>
      </c>
      <c r="D16" s="43" t="s">
        <v>15</v>
      </c>
      <c r="E16" s="44"/>
      <c r="F16" s="43" t="s">
        <v>15</v>
      </c>
      <c r="G16" s="43" t="s">
        <v>18</v>
      </c>
      <c r="H16" s="44"/>
      <c r="I16" s="43" t="s">
        <v>15</v>
      </c>
      <c r="J16" s="44"/>
      <c r="K16" s="43" t="s">
        <v>15</v>
      </c>
      <c r="L16" s="43" t="s">
        <v>18</v>
      </c>
      <c r="M16" s="43" t="s">
        <v>18</v>
      </c>
      <c r="N16" s="43" t="s">
        <v>15</v>
      </c>
      <c r="O16" s="17">
        <f>IF('Result Data'!D11="O",10,IF('Result Data'!D11="A+",9,IF('Result Data'!D11="A",8,IF('Result Data'!D11="B+",7,IF('Result Data'!D11="B",6,IF('Result Data'!D11="RA",0,IF('Result Data'!D11="SA",0,IF('Result Data'!D11="W",0,0))))))))+IF('Result Data'!D11="AB",0,IF('Result Data'!D11="WH",0))</f>
        <v>8</v>
      </c>
      <c r="P16" s="17">
        <f>IF('Result Data'!E11="O",10,IF('Result Data'!E11="A+",9,IF('Result Data'!E11="A",8,IF('Result Data'!E11="B+",7,IF('Result Data'!E11="B",6,IF('Result Data'!E11="RA",0,IF('Result Data'!E11="SA",0,IF('Result Data'!E11="W",0,0))))))))+IF('Result Data'!E11="AB",0,IF('Result Data'!E11="WH",0))</f>
        <v>0</v>
      </c>
      <c r="Q16" s="17">
        <f>IF('Result Data'!F11="O",10,IF('Result Data'!F11="A+",9,IF('Result Data'!F11="A",8,IF('Result Data'!F11="B+",7,IF('Result Data'!F11="B",6,IF('Result Data'!F11="RA",0,IF('Result Data'!F11="SA",0,IF('Result Data'!F11="W",0,0))))))))+IF('Result Data'!F11="AB",0,IF('Result Data'!F11="WH",0))</f>
        <v>8</v>
      </c>
      <c r="R16" s="17">
        <f>IF('Result Data'!G11="O",10,IF('Result Data'!G11="A+",9,IF('Result Data'!G11="A",8,IF('Result Data'!G11="B+",7,IF('Result Data'!G11="B",6,IF('Result Data'!G11="RA",0,IF('Result Data'!G11="SA",0,IF('Result Data'!G11="W",0,0))))))))+IF('Result Data'!G11="AB",0,IF('Result Data'!G11="WH",0))</f>
        <v>10</v>
      </c>
      <c r="S16" s="20">
        <f>IF('Result Data'!H11="O",10,IF('Result Data'!H11="A+",9,IF('Result Data'!H11="A",8,IF('Result Data'!H11="B+",7,IF('Result Data'!H11="B",6,IF('Result Data'!H11="RA",0,IF('Result Data'!H11="SA",0,IF('Result Data'!H11="W",0,0))))))))+IF('Result Data'!H11="AB",0,IF('Result Data'!H11="WH",0))</f>
        <v>0</v>
      </c>
      <c r="T16" s="20">
        <f>IF('Result Data'!I11="O",10,IF('Result Data'!I11="A+",9,IF('Result Data'!I11="A",8,IF('Result Data'!I11="B+",7,IF('Result Data'!I11="B",6,IF('Result Data'!I11="RA",0,IF('Result Data'!I11="SA",0,IF('Result Data'!I11="W",0,0))))))))+IF('Result Data'!I11="AB",0,IF('Result Data'!I11="WH",0))</f>
        <v>8</v>
      </c>
      <c r="U16" s="20">
        <f>IF('Result Data'!J11="O",10,IF('Result Data'!J11="A+",9,IF('Result Data'!J11="A",8,IF('Result Data'!J11="B+",7,IF('Result Data'!J11="B",6,IF('Result Data'!J11="RA",0,IF('Result Data'!J11="SA",0,IF('Result Data'!J11="W",0,0))))))))+IF('Result Data'!J11="AB",0,IF('Result Data'!J11="WH",0))</f>
        <v>0</v>
      </c>
      <c r="V16" s="20">
        <f>IF('Result Data'!K11="O",10,IF('Result Data'!K11="A+",9,IF('Result Data'!K11="A",8,IF('Result Data'!K11="B+",7,IF('Result Data'!K11="B",6,IF('Result Data'!K11="RA",0,IF('Result Data'!K11="SA",0,IF('Result Data'!K11="W",0,0))))))))+IF('Result Data'!K11="AB",0,IF('Result Data'!K11="WH",0))</f>
        <v>8</v>
      </c>
      <c r="W16" s="20">
        <f>IF('Result Data'!L11="O",10,IF('Result Data'!L11="A+",9,IF('Result Data'!L11="A",8,IF('Result Data'!L11="B+",7,IF('Result Data'!L11="B",6,IF('Result Data'!L11="RA",0,IF('Result Data'!L11="SA",0,IF('Result Data'!L11="W",0,0))))))))+IF('Result Data'!L11="AB",0,IF('Result Data'!L11="WH",0))</f>
        <v>10</v>
      </c>
      <c r="X16" s="20">
        <f>IF('Result Data'!M11="O",10,IF('Result Data'!M11="A+",9,IF('Result Data'!M11="A",8,IF('Result Data'!M11="B+",7,IF('Result Data'!M11="B",6,IF('Result Data'!M11="RA",0,IF('Result Data'!M11="SA",0,IF('Result Data'!M11="W",0,0))))))))+IF('Result Data'!M11="AB",0,IF('Result Data'!M11="WH",0))</f>
        <v>10</v>
      </c>
      <c r="Y16" s="20">
        <f>IF('Result Data'!N11="O",10,IF('Result Data'!N11="A+",9,IF('Result Data'!N11="A",8,IF('Result Data'!N11="B+",7,IF('Result Data'!N11="B",6,IF('Result Data'!N11="RA",0,IF('Result Data'!N11="SA",0,IF('Result Data'!N11="W",0,0))))))))+IF('Result Data'!N11="AB",0,IF('Result Data'!N11="WH",0))</f>
        <v>8</v>
      </c>
      <c r="Z16" s="10">
        <f t="shared" si="4"/>
        <v>3</v>
      </c>
      <c r="AA16" s="10">
        <f t="shared" si="5"/>
        <v>0</v>
      </c>
      <c r="AB16" s="10">
        <f t="shared" si="6"/>
        <v>5</v>
      </c>
      <c r="AC16" s="10">
        <f t="shared" si="7"/>
        <v>0</v>
      </c>
      <c r="AD16" s="10">
        <f t="shared" si="8"/>
        <v>0</v>
      </c>
      <c r="AE16" s="10">
        <f t="shared" si="9"/>
        <v>0</v>
      </c>
      <c r="AF16" s="10">
        <f>COUNTIF('Result Data'!D11:N11,"=RA")</f>
        <v>0</v>
      </c>
      <c r="AG16" s="10">
        <f>COUNTIF('Result Data'!D11:N11,"=AB")</f>
        <v>0</v>
      </c>
      <c r="AH16" s="10">
        <f>COUNTIF('Result Data'!D11:N11,"=WH")</f>
        <v>0</v>
      </c>
      <c r="AI16" s="16">
        <v>21</v>
      </c>
      <c r="AJ16" s="10">
        <f t="shared" si="10"/>
        <v>182</v>
      </c>
      <c r="AK16" s="18">
        <f t="shared" si="0"/>
        <v>8.6666666666666661</v>
      </c>
      <c r="AL16" s="18">
        <f t="shared" si="1"/>
        <v>1.1654534425235044</v>
      </c>
      <c r="AM16" s="10" t="str">
        <f t="shared" si="2"/>
        <v>PASS</v>
      </c>
      <c r="AN16" s="10">
        <f t="shared" si="3"/>
        <v>15</v>
      </c>
    </row>
    <row r="17" spans="1:40" ht="15.5" x14ac:dyDescent="0.35">
      <c r="A17" s="19">
        <v>10</v>
      </c>
      <c r="B17" s="15">
        <v>3122225002010</v>
      </c>
      <c r="C17" s="11" t="s">
        <v>28</v>
      </c>
      <c r="D17" s="43" t="s">
        <v>16</v>
      </c>
      <c r="E17" s="44"/>
      <c r="F17" s="43" t="s">
        <v>17</v>
      </c>
      <c r="G17" s="43" t="s">
        <v>18</v>
      </c>
      <c r="H17" s="44"/>
      <c r="I17" s="43" t="s">
        <v>15</v>
      </c>
      <c r="J17" s="44"/>
      <c r="K17" s="43" t="s">
        <v>15</v>
      </c>
      <c r="L17" s="43" t="s">
        <v>18</v>
      </c>
      <c r="M17" s="43" t="s">
        <v>16</v>
      </c>
      <c r="N17" s="43" t="s">
        <v>16</v>
      </c>
      <c r="O17" s="17">
        <f>IF('Result Data'!D12="O",10,IF('Result Data'!D12="A+",9,IF('Result Data'!D12="A",8,IF('Result Data'!D12="B+",7,IF('Result Data'!D12="B",6,IF('Result Data'!D12="RA",0,IF('Result Data'!D12="SA",0,IF('Result Data'!D12="W",0,0))))))))+IF('Result Data'!D12="AB",0,IF('Result Data'!D12="WH",0))</f>
        <v>7</v>
      </c>
      <c r="P17" s="17">
        <f>IF('Result Data'!E12="O",10,IF('Result Data'!E12="A+",9,IF('Result Data'!E12="A",8,IF('Result Data'!E12="B+",7,IF('Result Data'!E12="B",6,IF('Result Data'!E12="RA",0,IF('Result Data'!E12="SA",0,IF('Result Data'!E12="W",0,0))))))))+IF('Result Data'!E12="AB",0,IF('Result Data'!E12="WH",0))</f>
        <v>0</v>
      </c>
      <c r="Q17" s="17">
        <f>IF('Result Data'!F12="O",10,IF('Result Data'!F12="A+",9,IF('Result Data'!F12="A",8,IF('Result Data'!F12="B+",7,IF('Result Data'!F12="B",6,IF('Result Data'!F12="RA",0,IF('Result Data'!F12="SA",0,IF('Result Data'!F12="W",0,0))))))))+IF('Result Data'!F12="AB",0,IF('Result Data'!F12="WH",0))</f>
        <v>9</v>
      </c>
      <c r="R17" s="17">
        <f>IF('Result Data'!G12="O",10,IF('Result Data'!G12="A+",9,IF('Result Data'!G12="A",8,IF('Result Data'!G12="B+",7,IF('Result Data'!G12="B",6,IF('Result Data'!G12="RA",0,IF('Result Data'!G12="SA",0,IF('Result Data'!G12="W",0,0))))))))+IF('Result Data'!G12="AB",0,IF('Result Data'!G12="WH",0))</f>
        <v>10</v>
      </c>
      <c r="S17" s="20">
        <f>IF('Result Data'!H12="O",10,IF('Result Data'!H12="A+",9,IF('Result Data'!H12="A",8,IF('Result Data'!H12="B+",7,IF('Result Data'!H12="B",6,IF('Result Data'!H12="RA",0,IF('Result Data'!H12="SA",0,IF('Result Data'!H12="W",0,0))))))))+IF('Result Data'!H12="AB",0,IF('Result Data'!H12="WH",0))</f>
        <v>0</v>
      </c>
      <c r="T17" s="20">
        <f>IF('Result Data'!I12="O",10,IF('Result Data'!I12="A+",9,IF('Result Data'!I12="A",8,IF('Result Data'!I12="B+",7,IF('Result Data'!I12="B",6,IF('Result Data'!I12="RA",0,IF('Result Data'!I12="SA",0,IF('Result Data'!I12="W",0,0))))))))+IF('Result Data'!I12="AB",0,IF('Result Data'!I12="WH",0))</f>
        <v>8</v>
      </c>
      <c r="U17" s="20">
        <f>IF('Result Data'!J12="O",10,IF('Result Data'!J12="A+",9,IF('Result Data'!J12="A",8,IF('Result Data'!J12="B+",7,IF('Result Data'!J12="B",6,IF('Result Data'!J12="RA",0,IF('Result Data'!J12="SA",0,IF('Result Data'!J12="W",0,0))))))))+IF('Result Data'!J12="AB",0,IF('Result Data'!J12="WH",0))</f>
        <v>0</v>
      </c>
      <c r="V17" s="20">
        <f>IF('Result Data'!K12="O",10,IF('Result Data'!K12="A+",9,IF('Result Data'!K12="A",8,IF('Result Data'!K12="B+",7,IF('Result Data'!K12="B",6,IF('Result Data'!K12="RA",0,IF('Result Data'!K12="SA",0,IF('Result Data'!K12="W",0,0))))))))+IF('Result Data'!K12="AB",0,IF('Result Data'!K12="WH",0))</f>
        <v>8</v>
      </c>
      <c r="W17" s="20">
        <f>IF('Result Data'!L12="O",10,IF('Result Data'!L12="A+",9,IF('Result Data'!L12="A",8,IF('Result Data'!L12="B+",7,IF('Result Data'!L12="B",6,IF('Result Data'!L12="RA",0,IF('Result Data'!L12="SA",0,IF('Result Data'!L12="W",0,0))))))))+IF('Result Data'!L12="AB",0,IF('Result Data'!L12="WH",0))</f>
        <v>10</v>
      </c>
      <c r="X17" s="20">
        <f>IF('Result Data'!M12="O",10,IF('Result Data'!M12="A+",9,IF('Result Data'!M12="A",8,IF('Result Data'!M12="B+",7,IF('Result Data'!M12="B",6,IF('Result Data'!M12="RA",0,IF('Result Data'!M12="SA",0,IF('Result Data'!M12="W",0,0))))))))+IF('Result Data'!M12="AB",0,IF('Result Data'!M12="WH",0))</f>
        <v>7</v>
      </c>
      <c r="Y17" s="20">
        <f>IF('Result Data'!N12="O",10,IF('Result Data'!N12="A+",9,IF('Result Data'!N12="A",8,IF('Result Data'!N12="B+",7,IF('Result Data'!N12="B",6,IF('Result Data'!N12="RA",0,IF('Result Data'!N12="SA",0,IF('Result Data'!N12="W",0,0))))))))+IF('Result Data'!N12="AB",0,IF('Result Data'!N12="WH",0))</f>
        <v>7</v>
      </c>
      <c r="Z17" s="10">
        <f t="shared" si="4"/>
        <v>2</v>
      </c>
      <c r="AA17" s="10">
        <f t="shared" si="5"/>
        <v>1</v>
      </c>
      <c r="AB17" s="10">
        <f t="shared" si="6"/>
        <v>2</v>
      </c>
      <c r="AC17" s="10">
        <f t="shared" si="7"/>
        <v>3</v>
      </c>
      <c r="AD17" s="10">
        <f t="shared" si="8"/>
        <v>0</v>
      </c>
      <c r="AE17" s="10">
        <f t="shared" si="9"/>
        <v>0</v>
      </c>
      <c r="AF17" s="10">
        <f>COUNTIF('Result Data'!D12:N12,"=RA")</f>
        <v>0</v>
      </c>
      <c r="AG17" s="10">
        <f>COUNTIF('Result Data'!D12:N12,"=AB")</f>
        <v>0</v>
      </c>
      <c r="AH17" s="10">
        <f>COUNTIF('Result Data'!D12:N12,"=WH")</f>
        <v>0</v>
      </c>
      <c r="AI17" s="16">
        <v>21</v>
      </c>
      <c r="AJ17" s="10">
        <f t="shared" si="10"/>
        <v>165</v>
      </c>
      <c r="AK17" s="18">
        <f t="shared" si="0"/>
        <v>7.8571428571428568</v>
      </c>
      <c r="AL17" s="18">
        <f t="shared" si="1"/>
        <v>0.35592963299969504</v>
      </c>
      <c r="AM17" s="10" t="str">
        <f t="shared" si="2"/>
        <v>PASS</v>
      </c>
      <c r="AN17" s="10">
        <f t="shared" si="3"/>
        <v>94</v>
      </c>
    </row>
    <row r="18" spans="1:40" ht="15.5" x14ac:dyDescent="0.35">
      <c r="A18" s="19">
        <v>11</v>
      </c>
      <c r="B18" s="15">
        <v>3122225002012</v>
      </c>
      <c r="C18" s="11" t="s">
        <v>29</v>
      </c>
      <c r="D18" s="43" t="s">
        <v>16</v>
      </c>
      <c r="E18" s="44"/>
      <c r="F18" s="43" t="s">
        <v>16</v>
      </c>
      <c r="G18" s="43" t="s">
        <v>18</v>
      </c>
      <c r="H18" s="44" t="s">
        <v>16</v>
      </c>
      <c r="I18" s="43"/>
      <c r="J18" s="44"/>
      <c r="K18" s="43" t="s">
        <v>16</v>
      </c>
      <c r="L18" s="43" t="s">
        <v>18</v>
      </c>
      <c r="M18" s="43" t="s">
        <v>16</v>
      </c>
      <c r="N18" s="43" t="s">
        <v>16</v>
      </c>
      <c r="O18" s="17">
        <f>IF('Result Data'!D13="O",10,IF('Result Data'!D13="A+",9,IF('Result Data'!D13="A",8,IF('Result Data'!D13="B+",7,IF('Result Data'!D13="B",6,IF('Result Data'!D13="RA",0,IF('Result Data'!D13="SA",0,IF('Result Data'!D13="W",0,0))))))))+IF('Result Data'!D13="AB",0,IF('Result Data'!D13="WH",0))</f>
        <v>7</v>
      </c>
      <c r="P18" s="17">
        <f>IF('Result Data'!E13="O",10,IF('Result Data'!E13="A+",9,IF('Result Data'!E13="A",8,IF('Result Data'!E13="B+",7,IF('Result Data'!E13="B",6,IF('Result Data'!E13="RA",0,IF('Result Data'!E13="SA",0,IF('Result Data'!E13="W",0,0))))))))+IF('Result Data'!E13="AB",0,IF('Result Data'!E13="WH",0))</f>
        <v>0</v>
      </c>
      <c r="Q18" s="17">
        <f>IF('Result Data'!F13="O",10,IF('Result Data'!F13="A+",9,IF('Result Data'!F13="A",8,IF('Result Data'!F13="B+",7,IF('Result Data'!F13="B",6,IF('Result Data'!F13="RA",0,IF('Result Data'!F13="SA",0,IF('Result Data'!F13="W",0,0))))))))+IF('Result Data'!F13="AB",0,IF('Result Data'!F13="WH",0))</f>
        <v>7</v>
      </c>
      <c r="R18" s="17">
        <f>IF('Result Data'!G13="O",10,IF('Result Data'!G13="A+",9,IF('Result Data'!G13="A",8,IF('Result Data'!G13="B+",7,IF('Result Data'!G13="B",6,IF('Result Data'!G13="RA",0,IF('Result Data'!G13="SA",0,IF('Result Data'!G13="W",0,0))))))))+IF('Result Data'!G13="AB",0,IF('Result Data'!G13="WH",0))</f>
        <v>10</v>
      </c>
      <c r="S18" s="20">
        <f>IF('Result Data'!H13="O",10,IF('Result Data'!H13="A+",9,IF('Result Data'!H13="A",8,IF('Result Data'!H13="B+",7,IF('Result Data'!H13="B",6,IF('Result Data'!H13="RA",0,IF('Result Data'!H13="SA",0,IF('Result Data'!H13="W",0,0))))))))+IF('Result Data'!H13="AB",0,IF('Result Data'!H13="WH",0))</f>
        <v>7</v>
      </c>
      <c r="T18" s="20">
        <f>IF('Result Data'!I13="O",10,IF('Result Data'!I13="A+",9,IF('Result Data'!I13="A",8,IF('Result Data'!I13="B+",7,IF('Result Data'!I13="B",6,IF('Result Data'!I13="RA",0,IF('Result Data'!I13="SA",0,IF('Result Data'!I13="W",0,0))))))))+IF('Result Data'!I13="AB",0,IF('Result Data'!I13="WH",0))</f>
        <v>0</v>
      </c>
      <c r="U18" s="20">
        <f>IF('Result Data'!J13="O",10,IF('Result Data'!J13="A+",9,IF('Result Data'!J13="A",8,IF('Result Data'!J13="B+",7,IF('Result Data'!J13="B",6,IF('Result Data'!J13="RA",0,IF('Result Data'!J13="SA",0,IF('Result Data'!J13="W",0,0))))))))+IF('Result Data'!J13="AB",0,IF('Result Data'!J13="WH",0))</f>
        <v>0</v>
      </c>
      <c r="V18" s="20">
        <f>IF('Result Data'!K13="O",10,IF('Result Data'!K13="A+",9,IF('Result Data'!K13="A",8,IF('Result Data'!K13="B+",7,IF('Result Data'!K13="B",6,IF('Result Data'!K13="RA",0,IF('Result Data'!K13="SA",0,IF('Result Data'!K13="W",0,0))))))))+IF('Result Data'!K13="AB",0,IF('Result Data'!K13="WH",0))</f>
        <v>7</v>
      </c>
      <c r="W18" s="20">
        <f>IF('Result Data'!L13="O",10,IF('Result Data'!L13="A+",9,IF('Result Data'!L13="A",8,IF('Result Data'!L13="B+",7,IF('Result Data'!L13="B",6,IF('Result Data'!L13="RA",0,IF('Result Data'!L13="SA",0,IF('Result Data'!L13="W",0,0))))))))+IF('Result Data'!L13="AB",0,IF('Result Data'!L13="WH",0))</f>
        <v>10</v>
      </c>
      <c r="X18" s="20">
        <f>IF('Result Data'!M13="O",10,IF('Result Data'!M13="A+",9,IF('Result Data'!M13="A",8,IF('Result Data'!M13="B+",7,IF('Result Data'!M13="B",6,IF('Result Data'!M13="RA",0,IF('Result Data'!M13="SA",0,IF('Result Data'!M13="W",0,0))))))))+IF('Result Data'!M13="AB",0,IF('Result Data'!M13="WH",0))</f>
        <v>7</v>
      </c>
      <c r="Y18" s="20">
        <f>IF('Result Data'!N13="O",10,IF('Result Data'!N13="A+",9,IF('Result Data'!N13="A",8,IF('Result Data'!N13="B+",7,IF('Result Data'!N13="B",6,IF('Result Data'!N13="RA",0,IF('Result Data'!N13="SA",0,IF('Result Data'!N13="W",0,0))))))))+IF('Result Data'!N13="AB",0,IF('Result Data'!N13="WH",0))</f>
        <v>7</v>
      </c>
      <c r="Z18" s="10">
        <f t="shared" si="4"/>
        <v>2</v>
      </c>
      <c r="AA18" s="10">
        <f t="shared" si="5"/>
        <v>0</v>
      </c>
      <c r="AB18" s="10">
        <f t="shared" si="6"/>
        <v>0</v>
      </c>
      <c r="AC18" s="10">
        <f t="shared" si="7"/>
        <v>6</v>
      </c>
      <c r="AD18" s="10">
        <f t="shared" si="8"/>
        <v>0</v>
      </c>
      <c r="AE18" s="10">
        <f t="shared" si="9"/>
        <v>0</v>
      </c>
      <c r="AF18" s="10">
        <f>COUNTIF('Result Data'!D13:N13,"=RA")</f>
        <v>0</v>
      </c>
      <c r="AG18" s="10">
        <f>COUNTIF('Result Data'!D13:N13,"=AB")</f>
        <v>0</v>
      </c>
      <c r="AH18" s="10">
        <f>COUNTIF('Result Data'!D13:N13,"=WH")</f>
        <v>0</v>
      </c>
      <c r="AI18" s="16">
        <v>21</v>
      </c>
      <c r="AJ18" s="10">
        <f t="shared" si="10"/>
        <v>156</v>
      </c>
      <c r="AK18" s="18">
        <f t="shared" si="0"/>
        <v>7.4285714285714288</v>
      </c>
      <c r="AL18" s="18">
        <f t="shared" si="1"/>
        <v>-7.2641795571732892E-2</v>
      </c>
      <c r="AM18" s="10" t="str">
        <f t="shared" si="2"/>
        <v>PASS</v>
      </c>
      <c r="AN18" s="10">
        <f t="shared" si="3"/>
        <v>116</v>
      </c>
    </row>
    <row r="19" spans="1:40" ht="15.5" x14ac:dyDescent="0.35">
      <c r="A19" s="19">
        <v>12</v>
      </c>
      <c r="B19" s="15">
        <v>3122225002013</v>
      </c>
      <c r="C19" s="11" t="s">
        <v>30</v>
      </c>
      <c r="D19" s="43" t="s">
        <v>15</v>
      </c>
      <c r="E19" s="44"/>
      <c r="F19" s="43" t="s">
        <v>17</v>
      </c>
      <c r="G19" s="43" t="s">
        <v>18</v>
      </c>
      <c r="H19" s="44"/>
      <c r="I19" s="43" t="s">
        <v>15</v>
      </c>
      <c r="J19" s="44"/>
      <c r="K19" s="43" t="s">
        <v>17</v>
      </c>
      <c r="L19" s="43" t="s">
        <v>18</v>
      </c>
      <c r="M19" s="43" t="s">
        <v>15</v>
      </c>
      <c r="N19" s="43" t="s">
        <v>15</v>
      </c>
      <c r="O19" s="17">
        <f>IF('Result Data'!D14="O",10,IF('Result Data'!D14="A+",9,IF('Result Data'!D14="A",8,IF('Result Data'!D14="B+",7,IF('Result Data'!D14="B",6,IF('Result Data'!D14="RA",0,IF('Result Data'!D14="SA",0,IF('Result Data'!D14="W",0,0))))))))+IF('Result Data'!D14="AB",0,IF('Result Data'!D14="WH",0))</f>
        <v>8</v>
      </c>
      <c r="P19" s="17">
        <f>IF('Result Data'!E14="O",10,IF('Result Data'!E14="A+",9,IF('Result Data'!E14="A",8,IF('Result Data'!E14="B+",7,IF('Result Data'!E14="B",6,IF('Result Data'!E14="RA",0,IF('Result Data'!E14="SA",0,IF('Result Data'!E14="W",0,0))))))))+IF('Result Data'!E14="AB",0,IF('Result Data'!E14="WH",0))</f>
        <v>0</v>
      </c>
      <c r="Q19" s="17">
        <f>IF('Result Data'!F14="O",10,IF('Result Data'!F14="A+",9,IF('Result Data'!F14="A",8,IF('Result Data'!F14="B+",7,IF('Result Data'!F14="B",6,IF('Result Data'!F14="RA",0,IF('Result Data'!F14="SA",0,IF('Result Data'!F14="W",0,0))))))))+IF('Result Data'!F14="AB",0,IF('Result Data'!F14="WH",0))</f>
        <v>9</v>
      </c>
      <c r="R19" s="17">
        <f>IF('Result Data'!G14="O",10,IF('Result Data'!G14="A+",9,IF('Result Data'!G14="A",8,IF('Result Data'!G14="B+",7,IF('Result Data'!G14="B",6,IF('Result Data'!G14="RA",0,IF('Result Data'!G14="SA",0,IF('Result Data'!G14="W",0,0))))))))+IF('Result Data'!G14="AB",0,IF('Result Data'!G14="WH",0))</f>
        <v>10</v>
      </c>
      <c r="S19" s="20">
        <f>IF('Result Data'!H14="O",10,IF('Result Data'!H14="A+",9,IF('Result Data'!H14="A",8,IF('Result Data'!H14="B+",7,IF('Result Data'!H14="B",6,IF('Result Data'!H14="RA",0,IF('Result Data'!H14="SA",0,IF('Result Data'!H14="W",0,0))))))))+IF('Result Data'!H14="AB",0,IF('Result Data'!H14="WH",0))</f>
        <v>0</v>
      </c>
      <c r="T19" s="20">
        <f>IF('Result Data'!I14="O",10,IF('Result Data'!I14="A+",9,IF('Result Data'!I14="A",8,IF('Result Data'!I14="B+",7,IF('Result Data'!I14="B",6,IF('Result Data'!I14="RA",0,IF('Result Data'!I14="SA",0,IF('Result Data'!I14="W",0,0))))))))+IF('Result Data'!I14="AB",0,IF('Result Data'!I14="WH",0))</f>
        <v>8</v>
      </c>
      <c r="U19" s="20">
        <f>IF('Result Data'!J14="O",10,IF('Result Data'!J14="A+",9,IF('Result Data'!J14="A",8,IF('Result Data'!J14="B+",7,IF('Result Data'!J14="B",6,IF('Result Data'!J14="RA",0,IF('Result Data'!J14="SA",0,IF('Result Data'!J14="W",0,0))))))))+IF('Result Data'!J14="AB",0,IF('Result Data'!J14="WH",0))</f>
        <v>0</v>
      </c>
      <c r="V19" s="20">
        <f>IF('Result Data'!K14="O",10,IF('Result Data'!K14="A+",9,IF('Result Data'!K14="A",8,IF('Result Data'!K14="B+",7,IF('Result Data'!K14="B",6,IF('Result Data'!K14="RA",0,IF('Result Data'!K14="SA",0,IF('Result Data'!K14="W",0,0))))))))+IF('Result Data'!K14="AB",0,IF('Result Data'!K14="WH",0))</f>
        <v>9</v>
      </c>
      <c r="W19" s="20">
        <f>IF('Result Data'!L14="O",10,IF('Result Data'!L14="A+",9,IF('Result Data'!L14="A",8,IF('Result Data'!L14="B+",7,IF('Result Data'!L14="B",6,IF('Result Data'!L14="RA",0,IF('Result Data'!L14="SA",0,IF('Result Data'!L14="W",0,0))))))))+IF('Result Data'!L14="AB",0,IF('Result Data'!L14="WH",0))</f>
        <v>10</v>
      </c>
      <c r="X19" s="20">
        <f>IF('Result Data'!M14="O",10,IF('Result Data'!M14="A+",9,IF('Result Data'!M14="A",8,IF('Result Data'!M14="B+",7,IF('Result Data'!M14="B",6,IF('Result Data'!M14="RA",0,IF('Result Data'!M14="SA",0,IF('Result Data'!M14="W",0,0))))))))+IF('Result Data'!M14="AB",0,IF('Result Data'!M14="WH",0))</f>
        <v>8</v>
      </c>
      <c r="Y19" s="20">
        <f>IF('Result Data'!N14="O",10,IF('Result Data'!N14="A+",9,IF('Result Data'!N14="A",8,IF('Result Data'!N14="B+",7,IF('Result Data'!N14="B",6,IF('Result Data'!N14="RA",0,IF('Result Data'!N14="SA",0,IF('Result Data'!N14="W",0,0))))))))+IF('Result Data'!N14="AB",0,IF('Result Data'!N14="WH",0))</f>
        <v>8</v>
      </c>
      <c r="Z19" s="10">
        <f t="shared" si="4"/>
        <v>2</v>
      </c>
      <c r="AA19" s="10">
        <f t="shared" si="5"/>
        <v>2</v>
      </c>
      <c r="AB19" s="10">
        <f t="shared" si="6"/>
        <v>4</v>
      </c>
      <c r="AC19" s="10">
        <f t="shared" si="7"/>
        <v>0</v>
      </c>
      <c r="AD19" s="10">
        <f t="shared" si="8"/>
        <v>0</v>
      </c>
      <c r="AE19" s="10">
        <f t="shared" si="9"/>
        <v>0</v>
      </c>
      <c r="AF19" s="10">
        <f>COUNTIF('Result Data'!D14:N14,"=RA")</f>
        <v>0</v>
      </c>
      <c r="AG19" s="10">
        <f>COUNTIF('Result Data'!D14:N14,"=AB")</f>
        <v>0</v>
      </c>
      <c r="AH19" s="10">
        <f>COUNTIF('Result Data'!D14:N14,"=WH")</f>
        <v>0</v>
      </c>
      <c r="AI19" s="16">
        <v>21</v>
      </c>
      <c r="AJ19" s="10">
        <f t="shared" si="10"/>
        <v>179</v>
      </c>
      <c r="AK19" s="18">
        <f t="shared" si="0"/>
        <v>8.5238095238095237</v>
      </c>
      <c r="AL19" s="18">
        <f t="shared" si="1"/>
        <v>1.022596299666362</v>
      </c>
      <c r="AM19" s="10" t="str">
        <f t="shared" si="2"/>
        <v>PASS</v>
      </c>
      <c r="AN19" s="10">
        <f t="shared" si="3"/>
        <v>29</v>
      </c>
    </row>
    <row r="20" spans="1:40" ht="15.5" x14ac:dyDescent="0.35">
      <c r="A20" s="19">
        <v>13</v>
      </c>
      <c r="B20" s="15">
        <v>3122225002014</v>
      </c>
      <c r="C20" s="11" t="s">
        <v>31</v>
      </c>
      <c r="D20" s="43" t="s">
        <v>17</v>
      </c>
      <c r="E20" s="44"/>
      <c r="F20" s="43" t="s">
        <v>15</v>
      </c>
      <c r="G20" s="43" t="s">
        <v>18</v>
      </c>
      <c r="H20" s="44" t="s">
        <v>15</v>
      </c>
      <c r="I20" s="43"/>
      <c r="J20" s="44"/>
      <c r="K20" s="43" t="s">
        <v>18</v>
      </c>
      <c r="L20" s="43" t="s">
        <v>18</v>
      </c>
      <c r="M20" s="43" t="s">
        <v>17</v>
      </c>
      <c r="N20" s="43" t="s">
        <v>17</v>
      </c>
      <c r="O20" s="17">
        <f>IF('Result Data'!D15="O",10,IF('Result Data'!D15="A+",9,IF('Result Data'!D15="A",8,IF('Result Data'!D15="B+",7,IF('Result Data'!D15="B",6,IF('Result Data'!D15="RA",0,IF('Result Data'!D15="SA",0,IF('Result Data'!D15="W",0,0))))))))+IF('Result Data'!D15="AB",0,IF('Result Data'!D15="WH",0))</f>
        <v>9</v>
      </c>
      <c r="P20" s="17">
        <f>IF('Result Data'!E15="O",10,IF('Result Data'!E15="A+",9,IF('Result Data'!E15="A",8,IF('Result Data'!E15="B+",7,IF('Result Data'!E15="B",6,IF('Result Data'!E15="RA",0,IF('Result Data'!E15="SA",0,IF('Result Data'!E15="W",0,0))))))))+IF('Result Data'!E15="AB",0,IF('Result Data'!E15="WH",0))</f>
        <v>0</v>
      </c>
      <c r="Q20" s="17">
        <f>IF('Result Data'!F15="O",10,IF('Result Data'!F15="A+",9,IF('Result Data'!F15="A",8,IF('Result Data'!F15="B+",7,IF('Result Data'!F15="B",6,IF('Result Data'!F15="RA",0,IF('Result Data'!F15="SA",0,IF('Result Data'!F15="W",0,0))))))))+IF('Result Data'!F15="AB",0,IF('Result Data'!F15="WH",0))</f>
        <v>8</v>
      </c>
      <c r="R20" s="17">
        <f>IF('Result Data'!G15="O",10,IF('Result Data'!G15="A+",9,IF('Result Data'!G15="A",8,IF('Result Data'!G15="B+",7,IF('Result Data'!G15="B",6,IF('Result Data'!G15="RA",0,IF('Result Data'!G15="SA",0,IF('Result Data'!G15="W",0,0))))))))+IF('Result Data'!G15="AB",0,IF('Result Data'!G15="WH",0))</f>
        <v>10</v>
      </c>
      <c r="S20" s="20">
        <f>IF('Result Data'!H15="O",10,IF('Result Data'!H15="A+",9,IF('Result Data'!H15="A",8,IF('Result Data'!H15="B+",7,IF('Result Data'!H15="B",6,IF('Result Data'!H15="RA",0,IF('Result Data'!H15="SA",0,IF('Result Data'!H15="W",0,0))))))))+IF('Result Data'!H15="AB",0,IF('Result Data'!H15="WH",0))</f>
        <v>8</v>
      </c>
      <c r="T20" s="20">
        <f>IF('Result Data'!I15="O",10,IF('Result Data'!I15="A+",9,IF('Result Data'!I15="A",8,IF('Result Data'!I15="B+",7,IF('Result Data'!I15="B",6,IF('Result Data'!I15="RA",0,IF('Result Data'!I15="SA",0,IF('Result Data'!I15="W",0,0))))))))+IF('Result Data'!I15="AB",0,IF('Result Data'!I15="WH",0))</f>
        <v>0</v>
      </c>
      <c r="U20" s="20">
        <f>IF('Result Data'!J15="O",10,IF('Result Data'!J15="A+",9,IF('Result Data'!J15="A",8,IF('Result Data'!J15="B+",7,IF('Result Data'!J15="B",6,IF('Result Data'!J15="RA",0,IF('Result Data'!J15="SA",0,IF('Result Data'!J15="W",0,0))))))))+IF('Result Data'!J15="AB",0,IF('Result Data'!J15="WH",0))</f>
        <v>0</v>
      </c>
      <c r="V20" s="20">
        <f>IF('Result Data'!K15="O",10,IF('Result Data'!K15="A+",9,IF('Result Data'!K15="A",8,IF('Result Data'!K15="B+",7,IF('Result Data'!K15="B",6,IF('Result Data'!K15="RA",0,IF('Result Data'!K15="SA",0,IF('Result Data'!K15="W",0,0))))))))+IF('Result Data'!K15="AB",0,IF('Result Data'!K15="WH",0))</f>
        <v>10</v>
      </c>
      <c r="W20" s="20">
        <f>IF('Result Data'!L15="O",10,IF('Result Data'!L15="A+",9,IF('Result Data'!L15="A",8,IF('Result Data'!L15="B+",7,IF('Result Data'!L15="B",6,IF('Result Data'!L15="RA",0,IF('Result Data'!L15="SA",0,IF('Result Data'!L15="W",0,0))))))))+IF('Result Data'!L15="AB",0,IF('Result Data'!L15="WH",0))</f>
        <v>10</v>
      </c>
      <c r="X20" s="20">
        <f>IF('Result Data'!M15="O",10,IF('Result Data'!M15="A+",9,IF('Result Data'!M15="A",8,IF('Result Data'!M15="B+",7,IF('Result Data'!M15="B",6,IF('Result Data'!M15="RA",0,IF('Result Data'!M15="SA",0,IF('Result Data'!M15="W",0,0))))))))+IF('Result Data'!M15="AB",0,IF('Result Data'!M15="WH",0))</f>
        <v>9</v>
      </c>
      <c r="Y20" s="20">
        <f>IF('Result Data'!N15="O",10,IF('Result Data'!N15="A+",9,IF('Result Data'!N15="A",8,IF('Result Data'!N15="B+",7,IF('Result Data'!N15="B",6,IF('Result Data'!N15="RA",0,IF('Result Data'!N15="SA",0,IF('Result Data'!N15="W",0,0))))))))+IF('Result Data'!N15="AB",0,IF('Result Data'!N15="WH",0))</f>
        <v>9</v>
      </c>
      <c r="Z20" s="10">
        <f t="shared" si="4"/>
        <v>3</v>
      </c>
      <c r="AA20" s="10">
        <f t="shared" si="5"/>
        <v>3</v>
      </c>
      <c r="AB20" s="10">
        <f t="shared" si="6"/>
        <v>2</v>
      </c>
      <c r="AC20" s="10">
        <f t="shared" si="7"/>
        <v>0</v>
      </c>
      <c r="AD20" s="10">
        <f t="shared" si="8"/>
        <v>0</v>
      </c>
      <c r="AE20" s="10">
        <f t="shared" si="9"/>
        <v>0</v>
      </c>
      <c r="AF20" s="10">
        <f>COUNTIF('Result Data'!D15:N15,"=RA")</f>
        <v>0</v>
      </c>
      <c r="AG20" s="10">
        <f>COUNTIF('Result Data'!D15:N15,"=AB")</f>
        <v>0</v>
      </c>
      <c r="AH20" s="10">
        <f>COUNTIF('Result Data'!D15:N15,"=WH")</f>
        <v>0</v>
      </c>
      <c r="AI20" s="16">
        <v>21</v>
      </c>
      <c r="AJ20" s="10">
        <f t="shared" si="10"/>
        <v>192</v>
      </c>
      <c r="AK20" s="18">
        <f t="shared" si="0"/>
        <v>9.1428571428571423</v>
      </c>
      <c r="AL20" s="18">
        <f t="shared" si="1"/>
        <v>1.6416439187139806</v>
      </c>
      <c r="AM20" s="10" t="str">
        <f t="shared" si="2"/>
        <v>PASS</v>
      </c>
      <c r="AN20" s="10">
        <f t="shared" si="3"/>
        <v>4</v>
      </c>
    </row>
    <row r="21" spans="1:40" ht="15.5" x14ac:dyDescent="0.35">
      <c r="A21" s="19">
        <v>14</v>
      </c>
      <c r="B21" s="15">
        <v>3122225002015</v>
      </c>
      <c r="C21" s="11" t="s">
        <v>32</v>
      </c>
      <c r="D21" s="43" t="s">
        <v>16</v>
      </c>
      <c r="E21" s="44"/>
      <c r="F21" s="43" t="s">
        <v>16</v>
      </c>
      <c r="G21" s="43" t="s">
        <v>18</v>
      </c>
      <c r="H21" s="44" t="s">
        <v>15</v>
      </c>
      <c r="I21" s="43"/>
      <c r="J21" s="44"/>
      <c r="K21" s="43" t="s">
        <v>17</v>
      </c>
      <c r="L21" s="43" t="s">
        <v>18</v>
      </c>
      <c r="M21" s="43" t="s">
        <v>15</v>
      </c>
      <c r="N21" s="43" t="s">
        <v>16</v>
      </c>
      <c r="O21" s="17">
        <f>IF('Result Data'!D16="O",10,IF('Result Data'!D16="A+",9,IF('Result Data'!D16="A",8,IF('Result Data'!D16="B+",7,IF('Result Data'!D16="B",6,IF('Result Data'!D16="RA",0,IF('Result Data'!D16="SA",0,IF('Result Data'!D16="W",0,0))))))))+IF('Result Data'!D16="AB",0,IF('Result Data'!D16="WH",0))</f>
        <v>7</v>
      </c>
      <c r="P21" s="17">
        <f>IF('Result Data'!E16="O",10,IF('Result Data'!E16="A+",9,IF('Result Data'!E16="A",8,IF('Result Data'!E16="B+",7,IF('Result Data'!E16="B",6,IF('Result Data'!E16="RA",0,IF('Result Data'!E16="SA",0,IF('Result Data'!E16="W",0,0))))))))+IF('Result Data'!E16="AB",0,IF('Result Data'!E16="WH",0))</f>
        <v>0</v>
      </c>
      <c r="Q21" s="17">
        <f>IF('Result Data'!F16="O",10,IF('Result Data'!F16="A+",9,IF('Result Data'!F16="A",8,IF('Result Data'!F16="B+",7,IF('Result Data'!F16="B",6,IF('Result Data'!F16="RA",0,IF('Result Data'!F16="SA",0,IF('Result Data'!F16="W",0,0))))))))+IF('Result Data'!F16="AB",0,IF('Result Data'!F16="WH",0))</f>
        <v>7</v>
      </c>
      <c r="R21" s="17">
        <f>IF('Result Data'!G16="O",10,IF('Result Data'!G16="A+",9,IF('Result Data'!G16="A",8,IF('Result Data'!G16="B+",7,IF('Result Data'!G16="B",6,IF('Result Data'!G16="RA",0,IF('Result Data'!G16="SA",0,IF('Result Data'!G16="W",0,0))))))))+IF('Result Data'!G16="AB",0,IF('Result Data'!G16="WH",0))</f>
        <v>10</v>
      </c>
      <c r="S21" s="20">
        <f>IF('Result Data'!H16="O",10,IF('Result Data'!H16="A+",9,IF('Result Data'!H16="A",8,IF('Result Data'!H16="B+",7,IF('Result Data'!H16="B",6,IF('Result Data'!H16="RA",0,IF('Result Data'!H16="SA",0,IF('Result Data'!H16="W",0,0))))))))+IF('Result Data'!H16="AB",0,IF('Result Data'!H16="WH",0))</f>
        <v>8</v>
      </c>
      <c r="T21" s="20">
        <f>IF('Result Data'!I16="O",10,IF('Result Data'!I16="A+",9,IF('Result Data'!I16="A",8,IF('Result Data'!I16="B+",7,IF('Result Data'!I16="B",6,IF('Result Data'!I16="RA",0,IF('Result Data'!I16="SA",0,IF('Result Data'!I16="W",0,0))))))))+IF('Result Data'!I16="AB",0,IF('Result Data'!I16="WH",0))</f>
        <v>0</v>
      </c>
      <c r="U21" s="20">
        <f>IF('Result Data'!J16="O",10,IF('Result Data'!J16="A+",9,IF('Result Data'!J16="A",8,IF('Result Data'!J16="B+",7,IF('Result Data'!J16="B",6,IF('Result Data'!J16="RA",0,IF('Result Data'!J16="SA",0,IF('Result Data'!J16="W",0,0))))))))+IF('Result Data'!J16="AB",0,IF('Result Data'!J16="WH",0))</f>
        <v>0</v>
      </c>
      <c r="V21" s="20">
        <f>IF('Result Data'!K16="O",10,IF('Result Data'!K16="A+",9,IF('Result Data'!K16="A",8,IF('Result Data'!K16="B+",7,IF('Result Data'!K16="B",6,IF('Result Data'!K16="RA",0,IF('Result Data'!K16="SA",0,IF('Result Data'!K16="W",0,0))))))))+IF('Result Data'!K16="AB",0,IF('Result Data'!K16="WH",0))</f>
        <v>9</v>
      </c>
      <c r="W21" s="20">
        <f>IF('Result Data'!L16="O",10,IF('Result Data'!L16="A+",9,IF('Result Data'!L16="A",8,IF('Result Data'!L16="B+",7,IF('Result Data'!L16="B",6,IF('Result Data'!L16="RA",0,IF('Result Data'!L16="SA",0,IF('Result Data'!L16="W",0,0))))))))+IF('Result Data'!L16="AB",0,IF('Result Data'!L16="WH",0))</f>
        <v>10</v>
      </c>
      <c r="X21" s="20">
        <f>IF('Result Data'!M16="O",10,IF('Result Data'!M16="A+",9,IF('Result Data'!M16="A",8,IF('Result Data'!M16="B+",7,IF('Result Data'!M16="B",6,IF('Result Data'!M16="RA",0,IF('Result Data'!M16="SA",0,IF('Result Data'!M16="W",0,0))))))))+IF('Result Data'!M16="AB",0,IF('Result Data'!M16="WH",0))</f>
        <v>8</v>
      </c>
      <c r="Y21" s="20">
        <f>IF('Result Data'!N16="O",10,IF('Result Data'!N16="A+",9,IF('Result Data'!N16="A",8,IF('Result Data'!N16="B+",7,IF('Result Data'!N16="B",6,IF('Result Data'!N16="RA",0,IF('Result Data'!N16="SA",0,IF('Result Data'!N16="W",0,0))))))))+IF('Result Data'!N16="AB",0,IF('Result Data'!N16="WH",0))</f>
        <v>7</v>
      </c>
      <c r="Z21" s="10">
        <f t="shared" si="4"/>
        <v>2</v>
      </c>
      <c r="AA21" s="10">
        <f t="shared" si="5"/>
        <v>1</v>
      </c>
      <c r="AB21" s="10">
        <f t="shared" si="6"/>
        <v>2</v>
      </c>
      <c r="AC21" s="10">
        <f t="shared" si="7"/>
        <v>3</v>
      </c>
      <c r="AD21" s="10">
        <f t="shared" si="8"/>
        <v>0</v>
      </c>
      <c r="AE21" s="10">
        <f t="shared" si="9"/>
        <v>0</v>
      </c>
      <c r="AF21" s="10">
        <f>COUNTIF('Result Data'!D16:N16,"=RA")</f>
        <v>0</v>
      </c>
      <c r="AG21" s="10">
        <f>COUNTIF('Result Data'!D16:N16,"=AB")</f>
        <v>0</v>
      </c>
      <c r="AH21" s="10">
        <f>COUNTIF('Result Data'!D16:N16,"=WH")</f>
        <v>0</v>
      </c>
      <c r="AI21" s="16">
        <v>21</v>
      </c>
      <c r="AJ21" s="10">
        <f t="shared" si="10"/>
        <v>171</v>
      </c>
      <c r="AK21" s="18">
        <f t="shared" si="0"/>
        <v>8.1428571428571423</v>
      </c>
      <c r="AL21" s="18">
        <f t="shared" si="1"/>
        <v>0.64164391871398063</v>
      </c>
      <c r="AM21" s="10" t="str">
        <f t="shared" si="2"/>
        <v>PASS</v>
      </c>
      <c r="AN21" s="10">
        <f t="shared" si="3"/>
        <v>65</v>
      </c>
    </row>
    <row r="22" spans="1:40" s="31" customFormat="1" ht="15.5" x14ac:dyDescent="0.35">
      <c r="A22" s="39">
        <v>15</v>
      </c>
      <c r="B22" s="40">
        <v>3122225002016</v>
      </c>
      <c r="C22" s="41" t="s">
        <v>33</v>
      </c>
      <c r="D22" s="43" t="s">
        <v>17</v>
      </c>
      <c r="E22" s="44"/>
      <c r="F22" s="43" t="s">
        <v>15</v>
      </c>
      <c r="G22" s="43" t="s">
        <v>18</v>
      </c>
      <c r="H22" s="44" t="s">
        <v>17</v>
      </c>
      <c r="I22" s="43"/>
      <c r="J22" s="44"/>
      <c r="K22" s="43" t="s">
        <v>17</v>
      </c>
      <c r="L22" s="43" t="s">
        <v>18</v>
      </c>
      <c r="M22" s="43" t="s">
        <v>18</v>
      </c>
      <c r="N22" s="43" t="s">
        <v>18</v>
      </c>
      <c r="O22" s="20">
        <f>IF('Result Data'!D17="O",10,IF('Result Data'!D17="A+",9,IF('Result Data'!D17="A",8,IF('Result Data'!D17="B+",7,IF('Result Data'!D17="B",6,IF('Result Data'!D17="RA",0,IF('Result Data'!D17="SA",0,IF('Result Data'!D17="W",0,0))))))))+IF('Result Data'!D17="AB",0,IF('Result Data'!D17="WH",0))</f>
        <v>9</v>
      </c>
      <c r="P22" s="20">
        <f>IF('Result Data'!E17="O",10,IF('Result Data'!E17="A+",9,IF('Result Data'!E17="A",8,IF('Result Data'!E17="B+",7,IF('Result Data'!E17="B",6,IF('Result Data'!E17="RA",0,IF('Result Data'!E17="SA",0,IF('Result Data'!E17="W",0,0))))))))+IF('Result Data'!E17="AB",0,IF('Result Data'!E17="WH",0))</f>
        <v>0</v>
      </c>
      <c r="Q22" s="20">
        <f>IF('Result Data'!F17="O",10,IF('Result Data'!F17="A+",9,IF('Result Data'!F17="A",8,IF('Result Data'!F17="B+",7,IF('Result Data'!F17="B",6,IF('Result Data'!F17="RA",0,IF('Result Data'!F17="SA",0,IF('Result Data'!F17="W",0,0))))))))+IF('Result Data'!F17="AB",0,IF('Result Data'!F17="WH",0))</f>
        <v>8</v>
      </c>
      <c r="R22" s="20">
        <f>IF('Result Data'!G17="O",10,IF('Result Data'!G17="A+",9,IF('Result Data'!G17="A",8,IF('Result Data'!G17="B+",7,IF('Result Data'!G17="B",6,IF('Result Data'!G17="RA",0,IF('Result Data'!G17="SA",0,IF('Result Data'!G17="W",0,0))))))))+IF('Result Data'!G17="AB",0,IF('Result Data'!G17="WH",0))</f>
        <v>10</v>
      </c>
      <c r="S22" s="20">
        <f>IF('Result Data'!H17="O",10,IF('Result Data'!H17="A+",9,IF('Result Data'!H17="A",8,IF('Result Data'!H17="B+",7,IF('Result Data'!H17="B",6,IF('Result Data'!H17="RA",0,IF('Result Data'!H17="SA",0,IF('Result Data'!H17="W",0,0))))))))+IF('Result Data'!H17="AB",0,IF('Result Data'!H17="WH",0))</f>
        <v>9</v>
      </c>
      <c r="T22" s="20">
        <f>IF('Result Data'!I17="O",10,IF('Result Data'!I17="A+",9,IF('Result Data'!I17="A",8,IF('Result Data'!I17="B+",7,IF('Result Data'!I17="B",6,IF('Result Data'!I17="RA",0,IF('Result Data'!I17="SA",0,IF('Result Data'!I17="W",0,0))))))))+IF('Result Data'!I17="AB",0,IF('Result Data'!I17="WH",0))</f>
        <v>0</v>
      </c>
      <c r="U22" s="20">
        <f>IF('Result Data'!J17="O",10,IF('Result Data'!J17="A+",9,IF('Result Data'!J17="A",8,IF('Result Data'!J17="B+",7,IF('Result Data'!J17="B",6,IF('Result Data'!J17="RA",0,IF('Result Data'!J17="SA",0,IF('Result Data'!J17="W",0,0))))))))+IF('Result Data'!J17="AB",0,IF('Result Data'!J17="WH",0))</f>
        <v>0</v>
      </c>
      <c r="V22" s="20">
        <f>IF('Result Data'!K17="O",10,IF('Result Data'!K17="A+",9,IF('Result Data'!K17="A",8,IF('Result Data'!K17="B+",7,IF('Result Data'!K17="B",6,IF('Result Data'!K17="RA",0,IF('Result Data'!K17="SA",0,IF('Result Data'!K17="W",0,0))))))))+IF('Result Data'!K17="AB",0,IF('Result Data'!K17="WH",0))</f>
        <v>9</v>
      </c>
      <c r="W22" s="20">
        <f>IF('Result Data'!L17="O",10,IF('Result Data'!L17="A+",9,IF('Result Data'!L17="A",8,IF('Result Data'!L17="B+",7,IF('Result Data'!L17="B",6,IF('Result Data'!L17="RA",0,IF('Result Data'!L17="SA",0,IF('Result Data'!L17="W",0,0))))))))+IF('Result Data'!L17="AB",0,IF('Result Data'!L17="WH",0))</f>
        <v>10</v>
      </c>
      <c r="X22" s="20">
        <f>IF('Result Data'!M17="O",10,IF('Result Data'!M17="A+",9,IF('Result Data'!M17="A",8,IF('Result Data'!M17="B+",7,IF('Result Data'!M17="B",6,IF('Result Data'!M17="RA",0,IF('Result Data'!M17="SA",0,IF('Result Data'!M17="W",0,0))))))))+IF('Result Data'!M17="AB",0,IF('Result Data'!M17="WH",0))</f>
        <v>10</v>
      </c>
      <c r="Y22" s="20">
        <f>IF('Result Data'!N17="O",10,IF('Result Data'!N17="A+",9,IF('Result Data'!N17="A",8,IF('Result Data'!N17="B+",7,IF('Result Data'!N17="B",6,IF('Result Data'!N17="RA",0,IF('Result Data'!N17="SA",0,IF('Result Data'!N17="W",0,0))))))))+IF('Result Data'!N17="AB",0,IF('Result Data'!N17="WH",0))</f>
        <v>10</v>
      </c>
      <c r="Z22" s="30">
        <f t="shared" si="4"/>
        <v>4</v>
      </c>
      <c r="AA22" s="30">
        <f t="shared" si="5"/>
        <v>3</v>
      </c>
      <c r="AB22" s="30">
        <f t="shared" si="6"/>
        <v>1</v>
      </c>
      <c r="AC22" s="30">
        <f t="shared" si="7"/>
        <v>0</v>
      </c>
      <c r="AD22" s="30">
        <f t="shared" si="8"/>
        <v>0</v>
      </c>
      <c r="AE22" s="30">
        <f t="shared" si="9"/>
        <v>0</v>
      </c>
      <c r="AF22" s="10">
        <f>COUNTIF('Result Data'!D17:N17,"=RA")</f>
        <v>0</v>
      </c>
      <c r="AG22" s="10">
        <f>COUNTIF('Result Data'!D17:N17,"=AB")</f>
        <v>0</v>
      </c>
      <c r="AH22" s="10">
        <f>COUNTIF('Result Data'!D17:N17,"=WH")</f>
        <v>0</v>
      </c>
      <c r="AI22" s="33">
        <v>21</v>
      </c>
      <c r="AJ22" s="30">
        <f t="shared" si="10"/>
        <v>198</v>
      </c>
      <c r="AK22" s="42">
        <f t="shared" si="0"/>
        <v>9.4285714285714288</v>
      </c>
      <c r="AL22" s="42">
        <f t="shared" si="1"/>
        <v>1.9273582044282671</v>
      </c>
      <c r="AM22" s="30" t="str">
        <f t="shared" si="2"/>
        <v>PASS</v>
      </c>
      <c r="AN22" s="30">
        <f t="shared" si="3"/>
        <v>1</v>
      </c>
    </row>
    <row r="23" spans="1:40" ht="15.5" x14ac:dyDescent="0.35">
      <c r="A23" s="19">
        <v>16</v>
      </c>
      <c r="B23" s="15">
        <v>3122225002017</v>
      </c>
      <c r="C23" s="11" t="s">
        <v>34</v>
      </c>
      <c r="D23" s="43" t="s">
        <v>16</v>
      </c>
      <c r="E23" s="44"/>
      <c r="F23" s="43" t="s">
        <v>15</v>
      </c>
      <c r="G23" s="43" t="s">
        <v>18</v>
      </c>
      <c r="H23" s="44" t="s">
        <v>15</v>
      </c>
      <c r="I23" s="43"/>
      <c r="J23" s="44"/>
      <c r="K23" s="43" t="s">
        <v>16</v>
      </c>
      <c r="L23" s="43" t="s">
        <v>18</v>
      </c>
      <c r="M23" s="43" t="s">
        <v>15</v>
      </c>
      <c r="N23" s="43" t="s">
        <v>16</v>
      </c>
      <c r="O23" s="17">
        <f>IF('Result Data'!D18="O",10,IF('Result Data'!D18="A+",9,IF('Result Data'!D18="A",8,IF('Result Data'!D18="B+",7,IF('Result Data'!D18="B",6,IF('Result Data'!D18="RA",0,IF('Result Data'!D18="SA",0,IF('Result Data'!D18="W",0,0))))))))+IF('Result Data'!D18="AB",0,IF('Result Data'!D18="WH",0))</f>
        <v>7</v>
      </c>
      <c r="P23" s="17">
        <f>IF('Result Data'!E18="O",10,IF('Result Data'!E18="A+",9,IF('Result Data'!E18="A",8,IF('Result Data'!E18="B+",7,IF('Result Data'!E18="B",6,IF('Result Data'!E18="RA",0,IF('Result Data'!E18="SA",0,IF('Result Data'!E18="W",0,0))))))))+IF('Result Data'!E18="AB",0,IF('Result Data'!E18="WH",0))</f>
        <v>0</v>
      </c>
      <c r="Q23" s="17">
        <f>IF('Result Data'!F18="O",10,IF('Result Data'!F18="A+",9,IF('Result Data'!F18="A",8,IF('Result Data'!F18="B+",7,IF('Result Data'!F18="B",6,IF('Result Data'!F18="RA",0,IF('Result Data'!F18="SA",0,IF('Result Data'!F18="W",0,0))))))))+IF('Result Data'!F18="AB",0,IF('Result Data'!F18="WH",0))</f>
        <v>8</v>
      </c>
      <c r="R23" s="17">
        <f>IF('Result Data'!G18="O",10,IF('Result Data'!G18="A+",9,IF('Result Data'!G18="A",8,IF('Result Data'!G18="B+",7,IF('Result Data'!G18="B",6,IF('Result Data'!G18="RA",0,IF('Result Data'!G18="SA",0,IF('Result Data'!G18="W",0,0))))))))+IF('Result Data'!G18="AB",0,IF('Result Data'!G18="WH",0))</f>
        <v>10</v>
      </c>
      <c r="S23" s="20">
        <f>IF('Result Data'!H18="O",10,IF('Result Data'!H18="A+",9,IF('Result Data'!H18="A",8,IF('Result Data'!H18="B+",7,IF('Result Data'!H18="B",6,IF('Result Data'!H18="RA",0,IF('Result Data'!H18="SA",0,IF('Result Data'!H18="W",0,0))))))))+IF('Result Data'!H18="AB",0,IF('Result Data'!H18="WH",0))</f>
        <v>8</v>
      </c>
      <c r="T23" s="20">
        <f>IF('Result Data'!I18="O",10,IF('Result Data'!I18="A+",9,IF('Result Data'!I18="A",8,IF('Result Data'!I18="B+",7,IF('Result Data'!I18="B",6,IF('Result Data'!I18="RA",0,IF('Result Data'!I18="SA",0,IF('Result Data'!I18="W",0,0))))))))+IF('Result Data'!I18="AB",0,IF('Result Data'!I18="WH",0))</f>
        <v>0</v>
      </c>
      <c r="U23" s="20">
        <f>IF('Result Data'!J18="O",10,IF('Result Data'!J18="A+",9,IF('Result Data'!J18="A",8,IF('Result Data'!J18="B+",7,IF('Result Data'!J18="B",6,IF('Result Data'!J18="RA",0,IF('Result Data'!J18="SA",0,IF('Result Data'!J18="W",0,0))))))))+IF('Result Data'!J18="AB",0,IF('Result Data'!J18="WH",0))</f>
        <v>0</v>
      </c>
      <c r="V23" s="20">
        <f>IF('Result Data'!K18="O",10,IF('Result Data'!K18="A+",9,IF('Result Data'!K18="A",8,IF('Result Data'!K18="B+",7,IF('Result Data'!K18="B",6,IF('Result Data'!K18="RA",0,IF('Result Data'!K18="SA",0,IF('Result Data'!K18="W",0,0))))))))+IF('Result Data'!K18="AB",0,IF('Result Data'!K18="WH",0))</f>
        <v>7</v>
      </c>
      <c r="W23" s="20">
        <f>IF('Result Data'!L18="O",10,IF('Result Data'!L18="A+",9,IF('Result Data'!L18="A",8,IF('Result Data'!L18="B+",7,IF('Result Data'!L18="B",6,IF('Result Data'!L18="RA",0,IF('Result Data'!L18="SA",0,IF('Result Data'!L18="W",0,0))))))))+IF('Result Data'!L18="AB",0,IF('Result Data'!L18="WH",0))</f>
        <v>10</v>
      </c>
      <c r="X23" s="20">
        <f>IF('Result Data'!M18="O",10,IF('Result Data'!M18="A+",9,IF('Result Data'!M18="A",8,IF('Result Data'!M18="B+",7,IF('Result Data'!M18="B",6,IF('Result Data'!M18="RA",0,IF('Result Data'!M18="SA",0,IF('Result Data'!M18="W",0,0))))))))+IF('Result Data'!M18="AB",0,IF('Result Data'!M18="WH",0))</f>
        <v>8</v>
      </c>
      <c r="Y23" s="20">
        <f>IF('Result Data'!N18="O",10,IF('Result Data'!N18="A+",9,IF('Result Data'!N18="A",8,IF('Result Data'!N18="B+",7,IF('Result Data'!N18="B",6,IF('Result Data'!N18="RA",0,IF('Result Data'!N18="SA",0,IF('Result Data'!N18="W",0,0))))))))+IF('Result Data'!N18="AB",0,IF('Result Data'!N18="WH",0))</f>
        <v>7</v>
      </c>
      <c r="Z23" s="10">
        <f t="shared" si="4"/>
        <v>2</v>
      </c>
      <c r="AA23" s="10">
        <f t="shared" si="5"/>
        <v>0</v>
      </c>
      <c r="AB23" s="10">
        <f t="shared" si="6"/>
        <v>3</v>
      </c>
      <c r="AC23" s="10">
        <f t="shared" si="7"/>
        <v>3</v>
      </c>
      <c r="AD23" s="10">
        <f t="shared" si="8"/>
        <v>0</v>
      </c>
      <c r="AE23" s="10">
        <f t="shared" si="9"/>
        <v>0</v>
      </c>
      <c r="AF23" s="10">
        <f>COUNTIF('Result Data'!D18:N18,"=RA")</f>
        <v>0</v>
      </c>
      <c r="AG23" s="10">
        <f>COUNTIF('Result Data'!D18:N18,"=AB")</f>
        <v>0</v>
      </c>
      <c r="AH23" s="10">
        <f>COUNTIF('Result Data'!D18:N18,"=WH")</f>
        <v>0</v>
      </c>
      <c r="AI23" s="16">
        <v>21</v>
      </c>
      <c r="AJ23" s="10">
        <f t="shared" si="10"/>
        <v>164</v>
      </c>
      <c r="AK23" s="18">
        <f t="shared" si="0"/>
        <v>7.8095238095238093</v>
      </c>
      <c r="AL23" s="18">
        <f t="shared" si="1"/>
        <v>0.30831058538064759</v>
      </c>
      <c r="AM23" s="10" t="str">
        <f t="shared" si="2"/>
        <v>PASS</v>
      </c>
      <c r="AN23" s="10">
        <f t="shared" si="3"/>
        <v>97</v>
      </c>
    </row>
    <row r="24" spans="1:40" ht="15.5" x14ac:dyDescent="0.35">
      <c r="A24" s="19">
        <v>17</v>
      </c>
      <c r="B24" s="15">
        <v>3122225002018</v>
      </c>
      <c r="C24" s="11" t="s">
        <v>35</v>
      </c>
      <c r="D24" s="43" t="s">
        <v>20</v>
      </c>
      <c r="E24" s="44"/>
      <c r="F24" s="43" t="s">
        <v>15</v>
      </c>
      <c r="G24" s="43" t="s">
        <v>18</v>
      </c>
      <c r="H24" s="44"/>
      <c r="I24" s="43"/>
      <c r="J24" s="44" t="s">
        <v>15</v>
      </c>
      <c r="K24" s="43" t="s">
        <v>15</v>
      </c>
      <c r="L24" s="43" t="s">
        <v>18</v>
      </c>
      <c r="M24" s="43" t="s">
        <v>16</v>
      </c>
      <c r="N24" s="43" t="s">
        <v>20</v>
      </c>
      <c r="O24" s="17">
        <f>IF('Result Data'!D19="O",10,IF('Result Data'!D19="A+",9,IF('Result Data'!D19="A",8,IF('Result Data'!D19="B+",7,IF('Result Data'!D19="B",6,IF('Result Data'!D19="RA",0,IF('Result Data'!D19="SA",0,IF('Result Data'!D19="W",0,0))))))))+IF('Result Data'!D19="AB",0,IF('Result Data'!D19="WH",0))</f>
        <v>6</v>
      </c>
      <c r="P24" s="17">
        <f>IF('Result Data'!E19="O",10,IF('Result Data'!E19="A+",9,IF('Result Data'!E19="A",8,IF('Result Data'!E19="B+",7,IF('Result Data'!E19="B",6,IF('Result Data'!E19="RA",0,IF('Result Data'!E19="SA",0,IF('Result Data'!E19="W",0,0))))))))+IF('Result Data'!E19="AB",0,IF('Result Data'!E19="WH",0))</f>
        <v>0</v>
      </c>
      <c r="Q24" s="17">
        <f>IF('Result Data'!F19="O",10,IF('Result Data'!F19="A+",9,IF('Result Data'!F19="A",8,IF('Result Data'!F19="B+",7,IF('Result Data'!F19="B",6,IF('Result Data'!F19="RA",0,IF('Result Data'!F19="SA",0,IF('Result Data'!F19="W",0,0))))))))+IF('Result Data'!F19="AB",0,IF('Result Data'!F19="WH",0))</f>
        <v>8</v>
      </c>
      <c r="R24" s="17">
        <f>IF('Result Data'!G19="O",10,IF('Result Data'!G19="A+",9,IF('Result Data'!G19="A",8,IF('Result Data'!G19="B+",7,IF('Result Data'!G19="B",6,IF('Result Data'!G19="RA",0,IF('Result Data'!G19="SA",0,IF('Result Data'!G19="W",0,0))))))))+IF('Result Data'!G19="AB",0,IF('Result Data'!G19="WH",0))</f>
        <v>10</v>
      </c>
      <c r="S24" s="20">
        <f>IF('Result Data'!H19="O",10,IF('Result Data'!H19="A+",9,IF('Result Data'!H19="A",8,IF('Result Data'!H19="B+",7,IF('Result Data'!H19="B",6,IF('Result Data'!H19="RA",0,IF('Result Data'!H19="SA",0,IF('Result Data'!H19="W",0,0))))))))+IF('Result Data'!H19="AB",0,IF('Result Data'!H19="WH",0))</f>
        <v>0</v>
      </c>
      <c r="T24" s="20">
        <f>IF('Result Data'!I19="O",10,IF('Result Data'!I19="A+",9,IF('Result Data'!I19="A",8,IF('Result Data'!I19="B+",7,IF('Result Data'!I19="B",6,IF('Result Data'!I19="RA",0,IF('Result Data'!I19="SA",0,IF('Result Data'!I19="W",0,0))))))))+IF('Result Data'!I19="AB",0,IF('Result Data'!I19="WH",0))</f>
        <v>0</v>
      </c>
      <c r="U24" s="20">
        <f>IF('Result Data'!J19="O",10,IF('Result Data'!J19="A+",9,IF('Result Data'!J19="A",8,IF('Result Data'!J19="B+",7,IF('Result Data'!J19="B",6,IF('Result Data'!J19="RA",0,IF('Result Data'!J19="SA",0,IF('Result Data'!J19="W",0,0))))))))+IF('Result Data'!J19="AB",0,IF('Result Data'!J19="WH",0))</f>
        <v>8</v>
      </c>
      <c r="V24" s="20">
        <f>IF('Result Data'!K19="O",10,IF('Result Data'!K19="A+",9,IF('Result Data'!K19="A",8,IF('Result Data'!K19="B+",7,IF('Result Data'!K19="B",6,IF('Result Data'!K19="RA",0,IF('Result Data'!K19="SA",0,IF('Result Data'!K19="W",0,0))))))))+IF('Result Data'!K19="AB",0,IF('Result Data'!K19="WH",0))</f>
        <v>8</v>
      </c>
      <c r="W24" s="20">
        <f>IF('Result Data'!L19="O",10,IF('Result Data'!L19="A+",9,IF('Result Data'!L19="A",8,IF('Result Data'!L19="B+",7,IF('Result Data'!L19="B",6,IF('Result Data'!L19="RA",0,IF('Result Data'!L19="SA",0,IF('Result Data'!L19="W",0,0))))))))+IF('Result Data'!L19="AB",0,IF('Result Data'!L19="WH",0))</f>
        <v>10</v>
      </c>
      <c r="X24" s="20">
        <f>IF('Result Data'!M19="O",10,IF('Result Data'!M19="A+",9,IF('Result Data'!M19="A",8,IF('Result Data'!M19="B+",7,IF('Result Data'!M19="B",6,IF('Result Data'!M19="RA",0,IF('Result Data'!M19="SA",0,IF('Result Data'!M19="W",0,0))))))))+IF('Result Data'!M19="AB",0,IF('Result Data'!M19="WH",0))</f>
        <v>7</v>
      </c>
      <c r="Y24" s="20">
        <f>IF('Result Data'!N19="O",10,IF('Result Data'!N19="A+",9,IF('Result Data'!N19="A",8,IF('Result Data'!N19="B+",7,IF('Result Data'!N19="B",6,IF('Result Data'!N19="RA",0,IF('Result Data'!N19="SA",0,IF('Result Data'!N19="W",0,0))))))))+IF('Result Data'!N19="AB",0,IF('Result Data'!N19="WH",0))</f>
        <v>6</v>
      </c>
      <c r="Z24" s="10">
        <f t="shared" si="4"/>
        <v>2</v>
      </c>
      <c r="AA24" s="10">
        <f t="shared" si="5"/>
        <v>0</v>
      </c>
      <c r="AB24" s="10">
        <f t="shared" si="6"/>
        <v>3</v>
      </c>
      <c r="AC24" s="10">
        <f t="shared" si="7"/>
        <v>1</v>
      </c>
      <c r="AD24" s="10">
        <f t="shared" si="8"/>
        <v>2</v>
      </c>
      <c r="AE24" s="10">
        <f t="shared" si="9"/>
        <v>0</v>
      </c>
      <c r="AF24" s="10">
        <f>COUNTIF('Result Data'!D19:N19,"=RA")</f>
        <v>0</v>
      </c>
      <c r="AG24" s="10">
        <f>COUNTIF('Result Data'!D19:N19,"=AB")</f>
        <v>0</v>
      </c>
      <c r="AH24" s="10">
        <f>COUNTIF('Result Data'!D19:N19,"=WH")</f>
        <v>0</v>
      </c>
      <c r="AI24" s="16">
        <v>21</v>
      </c>
      <c r="AJ24" s="10">
        <f t="shared" si="10"/>
        <v>158</v>
      </c>
      <c r="AK24" s="18">
        <f t="shared" si="0"/>
        <v>7.5238095238095237</v>
      </c>
      <c r="AL24" s="18">
        <f t="shared" si="1"/>
        <v>2.2596299666362007E-2</v>
      </c>
      <c r="AM24" s="10" t="str">
        <f t="shared" si="2"/>
        <v>PASS</v>
      </c>
      <c r="AN24" s="10">
        <f t="shared" si="3"/>
        <v>115</v>
      </c>
    </row>
    <row r="25" spans="1:40" ht="15.5" x14ac:dyDescent="0.35">
      <c r="A25" s="19">
        <v>18</v>
      </c>
      <c r="B25" s="15">
        <v>3122225002019</v>
      </c>
      <c r="C25" s="11" t="s">
        <v>36</v>
      </c>
      <c r="D25" s="43" t="s">
        <v>15</v>
      </c>
      <c r="E25" s="44"/>
      <c r="F25" s="43" t="s">
        <v>16</v>
      </c>
      <c r="G25" s="43" t="s">
        <v>18</v>
      </c>
      <c r="H25" s="44"/>
      <c r="I25" s="43" t="s">
        <v>15</v>
      </c>
      <c r="J25" s="44"/>
      <c r="K25" s="43" t="s">
        <v>15</v>
      </c>
      <c r="L25" s="43" t="s">
        <v>18</v>
      </c>
      <c r="M25" s="43" t="s">
        <v>17</v>
      </c>
      <c r="N25" s="43" t="s">
        <v>17</v>
      </c>
      <c r="O25" s="17">
        <f>IF('Result Data'!D20="O",10,IF('Result Data'!D20="A+",9,IF('Result Data'!D20="A",8,IF('Result Data'!D20="B+",7,IF('Result Data'!D20="B",6,IF('Result Data'!D20="RA",0,IF('Result Data'!D20="SA",0,IF('Result Data'!D20="W",0,0))))))))+IF('Result Data'!D20="AB",0,IF('Result Data'!D20="WH",0))</f>
        <v>8</v>
      </c>
      <c r="P25" s="17">
        <f>IF('Result Data'!E20="O",10,IF('Result Data'!E20="A+",9,IF('Result Data'!E20="A",8,IF('Result Data'!E20="B+",7,IF('Result Data'!E20="B",6,IF('Result Data'!E20="RA",0,IF('Result Data'!E20="SA",0,IF('Result Data'!E20="W",0,0))))))))+IF('Result Data'!E20="AB",0,IF('Result Data'!E20="WH",0))</f>
        <v>0</v>
      </c>
      <c r="Q25" s="17">
        <f>IF('Result Data'!F20="O",10,IF('Result Data'!F20="A+",9,IF('Result Data'!F20="A",8,IF('Result Data'!F20="B+",7,IF('Result Data'!F20="B",6,IF('Result Data'!F20="RA",0,IF('Result Data'!F20="SA",0,IF('Result Data'!F20="W",0,0))))))))+IF('Result Data'!F20="AB",0,IF('Result Data'!F20="WH",0))</f>
        <v>7</v>
      </c>
      <c r="R25" s="17">
        <f>IF('Result Data'!G20="O",10,IF('Result Data'!G20="A+",9,IF('Result Data'!G20="A",8,IF('Result Data'!G20="B+",7,IF('Result Data'!G20="B",6,IF('Result Data'!G20="RA",0,IF('Result Data'!G20="SA",0,IF('Result Data'!G20="W",0,0))))))))+IF('Result Data'!G20="AB",0,IF('Result Data'!G20="WH",0))</f>
        <v>10</v>
      </c>
      <c r="S25" s="20">
        <f>IF('Result Data'!H20="O",10,IF('Result Data'!H20="A+",9,IF('Result Data'!H20="A",8,IF('Result Data'!H20="B+",7,IF('Result Data'!H20="B",6,IF('Result Data'!H20="RA",0,IF('Result Data'!H20="SA",0,IF('Result Data'!H20="W",0,0))))))))+IF('Result Data'!H20="AB",0,IF('Result Data'!H20="WH",0))</f>
        <v>0</v>
      </c>
      <c r="T25" s="20">
        <f>IF('Result Data'!I20="O",10,IF('Result Data'!I20="A+",9,IF('Result Data'!I20="A",8,IF('Result Data'!I20="B+",7,IF('Result Data'!I20="B",6,IF('Result Data'!I20="RA",0,IF('Result Data'!I20="SA",0,IF('Result Data'!I20="W",0,0))))))))+IF('Result Data'!I20="AB",0,IF('Result Data'!I20="WH",0))</f>
        <v>8</v>
      </c>
      <c r="U25" s="20">
        <f>IF('Result Data'!J20="O",10,IF('Result Data'!J20="A+",9,IF('Result Data'!J20="A",8,IF('Result Data'!J20="B+",7,IF('Result Data'!J20="B",6,IF('Result Data'!J20="RA",0,IF('Result Data'!J20="SA",0,IF('Result Data'!J20="W",0,0))))))))+IF('Result Data'!J20="AB",0,IF('Result Data'!J20="WH",0))</f>
        <v>0</v>
      </c>
      <c r="V25" s="20">
        <f>IF('Result Data'!K20="O",10,IF('Result Data'!K20="A+",9,IF('Result Data'!K20="A",8,IF('Result Data'!K20="B+",7,IF('Result Data'!K20="B",6,IF('Result Data'!K20="RA",0,IF('Result Data'!K20="SA",0,IF('Result Data'!K20="W",0,0))))))))+IF('Result Data'!K20="AB",0,IF('Result Data'!K20="WH",0))</f>
        <v>8</v>
      </c>
      <c r="W25" s="20">
        <f>IF('Result Data'!L20="O",10,IF('Result Data'!L20="A+",9,IF('Result Data'!L20="A",8,IF('Result Data'!L20="B+",7,IF('Result Data'!L20="B",6,IF('Result Data'!L20="RA",0,IF('Result Data'!L20="SA",0,IF('Result Data'!L20="W",0,0))))))))+IF('Result Data'!L20="AB",0,IF('Result Data'!L20="WH",0))</f>
        <v>10</v>
      </c>
      <c r="X25" s="20">
        <f>IF('Result Data'!M20="O",10,IF('Result Data'!M20="A+",9,IF('Result Data'!M20="A",8,IF('Result Data'!M20="B+",7,IF('Result Data'!M20="B",6,IF('Result Data'!M20="RA",0,IF('Result Data'!M20="SA",0,IF('Result Data'!M20="W",0,0))))))))+IF('Result Data'!M20="AB",0,IF('Result Data'!M20="WH",0))</f>
        <v>9</v>
      </c>
      <c r="Y25" s="20">
        <f>IF('Result Data'!N20="O",10,IF('Result Data'!N20="A+",9,IF('Result Data'!N20="A",8,IF('Result Data'!N20="B+",7,IF('Result Data'!N20="B",6,IF('Result Data'!N20="RA",0,IF('Result Data'!N20="SA",0,IF('Result Data'!N20="W",0,0))))))))+IF('Result Data'!N20="AB",0,IF('Result Data'!N20="WH",0))</f>
        <v>9</v>
      </c>
      <c r="Z25" s="10">
        <f t="shared" si="4"/>
        <v>2</v>
      </c>
      <c r="AA25" s="10">
        <f t="shared" si="5"/>
        <v>2</v>
      </c>
      <c r="AB25" s="10">
        <f t="shared" si="6"/>
        <v>3</v>
      </c>
      <c r="AC25" s="10">
        <f t="shared" si="7"/>
        <v>1</v>
      </c>
      <c r="AD25" s="10">
        <f t="shared" si="8"/>
        <v>0</v>
      </c>
      <c r="AE25" s="10">
        <f t="shared" si="9"/>
        <v>0</v>
      </c>
      <c r="AF25" s="10">
        <f>COUNTIF('Result Data'!D20:N20,"=RA")</f>
        <v>0</v>
      </c>
      <c r="AG25" s="10">
        <f>COUNTIF('Result Data'!D20:N20,"=AB")</f>
        <v>0</v>
      </c>
      <c r="AH25" s="10">
        <f>COUNTIF('Result Data'!D20:N20,"=WH")</f>
        <v>0</v>
      </c>
      <c r="AI25" s="16">
        <v>21</v>
      </c>
      <c r="AJ25" s="10">
        <f t="shared" si="10"/>
        <v>180</v>
      </c>
      <c r="AK25" s="18">
        <f t="shared" si="0"/>
        <v>8.5714285714285712</v>
      </c>
      <c r="AL25" s="18">
        <f t="shared" si="1"/>
        <v>1.0702153472854095</v>
      </c>
      <c r="AM25" s="10" t="str">
        <f t="shared" si="2"/>
        <v>PASS</v>
      </c>
      <c r="AN25" s="10">
        <f t="shared" si="3"/>
        <v>25</v>
      </c>
    </row>
    <row r="26" spans="1:40" ht="15.5" x14ac:dyDescent="0.35">
      <c r="A26" s="19">
        <v>19</v>
      </c>
      <c r="B26" s="15">
        <v>3122225002020</v>
      </c>
      <c r="C26" s="11" t="s">
        <v>37</v>
      </c>
      <c r="D26" s="43" t="s">
        <v>16</v>
      </c>
      <c r="E26" s="44"/>
      <c r="F26" s="43" t="s">
        <v>17</v>
      </c>
      <c r="G26" s="43" t="s">
        <v>18</v>
      </c>
      <c r="H26" s="44"/>
      <c r="I26" s="43" t="s">
        <v>15</v>
      </c>
      <c r="J26" s="44"/>
      <c r="K26" s="43" t="s">
        <v>16</v>
      </c>
      <c r="L26" s="43" t="s">
        <v>18</v>
      </c>
      <c r="M26" s="43" t="s">
        <v>16</v>
      </c>
      <c r="N26" s="43" t="s">
        <v>38</v>
      </c>
      <c r="O26" s="17">
        <f>IF('Result Data'!D21="O",10,IF('Result Data'!D21="A+",9,IF('Result Data'!D21="A",8,IF('Result Data'!D21="B+",7,IF('Result Data'!D21="B",6,IF('Result Data'!D21="RA",0,IF('Result Data'!D21="SA",0,IF('Result Data'!D21="W",0,0))))))))+IF('Result Data'!D21="AB",0,IF('Result Data'!D21="WH",0))</f>
        <v>7</v>
      </c>
      <c r="P26" s="17">
        <f>IF('Result Data'!E21="O",10,IF('Result Data'!E21="A+",9,IF('Result Data'!E21="A",8,IF('Result Data'!E21="B+",7,IF('Result Data'!E21="B",6,IF('Result Data'!E21="RA",0,IF('Result Data'!E21="SA",0,IF('Result Data'!E21="W",0,0))))))))+IF('Result Data'!E21="AB",0,IF('Result Data'!E21="WH",0))</f>
        <v>0</v>
      </c>
      <c r="Q26" s="17">
        <f>IF('Result Data'!F21="O",10,IF('Result Data'!F21="A+",9,IF('Result Data'!F21="A",8,IF('Result Data'!F21="B+",7,IF('Result Data'!F21="B",6,IF('Result Data'!F21="RA",0,IF('Result Data'!F21="SA",0,IF('Result Data'!F21="W",0,0))))))))+IF('Result Data'!F21="AB",0,IF('Result Data'!F21="WH",0))</f>
        <v>9</v>
      </c>
      <c r="R26" s="17">
        <f>IF('Result Data'!G21="O",10,IF('Result Data'!G21="A+",9,IF('Result Data'!G21="A",8,IF('Result Data'!G21="B+",7,IF('Result Data'!G21="B",6,IF('Result Data'!G21="RA",0,IF('Result Data'!G21="SA",0,IF('Result Data'!G21="W",0,0))))))))+IF('Result Data'!G21="AB",0,IF('Result Data'!G21="WH",0))</f>
        <v>10</v>
      </c>
      <c r="S26" s="20">
        <f>IF('Result Data'!H21="O",10,IF('Result Data'!H21="A+",9,IF('Result Data'!H21="A",8,IF('Result Data'!H21="B+",7,IF('Result Data'!H21="B",6,IF('Result Data'!H21="RA",0,IF('Result Data'!H21="SA",0,IF('Result Data'!H21="W",0,0))))))))+IF('Result Data'!H21="AB",0,IF('Result Data'!H21="WH",0))</f>
        <v>0</v>
      </c>
      <c r="T26" s="20">
        <f>IF('Result Data'!I21="O",10,IF('Result Data'!I21="A+",9,IF('Result Data'!I21="A",8,IF('Result Data'!I21="B+",7,IF('Result Data'!I21="B",6,IF('Result Data'!I21="RA",0,IF('Result Data'!I21="SA",0,IF('Result Data'!I21="W",0,0))))))))+IF('Result Data'!I21="AB",0,IF('Result Data'!I21="WH",0))</f>
        <v>8</v>
      </c>
      <c r="U26" s="20">
        <f>IF('Result Data'!J21="O",10,IF('Result Data'!J21="A+",9,IF('Result Data'!J21="A",8,IF('Result Data'!J21="B+",7,IF('Result Data'!J21="B",6,IF('Result Data'!J21="RA",0,IF('Result Data'!J21="SA",0,IF('Result Data'!J21="W",0,0))))))))+IF('Result Data'!J21="AB",0,IF('Result Data'!J21="WH",0))</f>
        <v>0</v>
      </c>
      <c r="V26" s="20">
        <f>IF('Result Data'!K21="O",10,IF('Result Data'!K21="A+",9,IF('Result Data'!K21="A",8,IF('Result Data'!K21="B+",7,IF('Result Data'!K21="B",6,IF('Result Data'!K21="RA",0,IF('Result Data'!K21="SA",0,IF('Result Data'!K21="W",0,0))))))))+IF('Result Data'!K21="AB",0,IF('Result Data'!K21="WH",0))</f>
        <v>7</v>
      </c>
      <c r="W26" s="20">
        <f>IF('Result Data'!L21="O",10,IF('Result Data'!L21="A+",9,IF('Result Data'!L21="A",8,IF('Result Data'!L21="B+",7,IF('Result Data'!L21="B",6,IF('Result Data'!L21="RA",0,IF('Result Data'!L21="SA",0,IF('Result Data'!L21="W",0,0))))))))+IF('Result Data'!L21="AB",0,IF('Result Data'!L21="WH",0))</f>
        <v>10</v>
      </c>
      <c r="X26" s="20">
        <f>IF('Result Data'!M21="O",10,IF('Result Data'!M21="A+",9,IF('Result Data'!M21="A",8,IF('Result Data'!M21="B+",7,IF('Result Data'!M21="B",6,IF('Result Data'!M21="RA",0,IF('Result Data'!M21="SA",0,IF('Result Data'!M21="W",0,0))))))))+IF('Result Data'!M21="AB",0,IF('Result Data'!M21="WH",0))</f>
        <v>7</v>
      </c>
      <c r="Y26" s="20">
        <f>IF('Result Data'!N21="O",10,IF('Result Data'!N21="A+",9,IF('Result Data'!N21="A",8,IF('Result Data'!N21="B+",7,IF('Result Data'!N21="B",6,IF('Result Data'!N21="RA",0,IF('Result Data'!N21="SA",0,IF('Result Data'!N21="W",0,0))))))))+IF('Result Data'!N21="AB",0,IF('Result Data'!N21="WH",0))</f>
        <v>0</v>
      </c>
      <c r="Z26" s="10">
        <f t="shared" si="4"/>
        <v>2</v>
      </c>
      <c r="AA26" s="10">
        <f t="shared" si="5"/>
        <v>1</v>
      </c>
      <c r="AB26" s="10">
        <f t="shared" si="6"/>
        <v>1</v>
      </c>
      <c r="AC26" s="10">
        <f t="shared" si="7"/>
        <v>3</v>
      </c>
      <c r="AD26" s="10">
        <f t="shared" si="8"/>
        <v>0</v>
      </c>
      <c r="AE26" s="10">
        <f t="shared" si="9"/>
        <v>0</v>
      </c>
      <c r="AF26" s="10">
        <f>COUNTIF('Result Data'!D21:N21,"=RA")</f>
        <v>1</v>
      </c>
      <c r="AG26" s="10">
        <f>COUNTIF('Result Data'!D21:N21,"=AB")</f>
        <v>0</v>
      </c>
      <c r="AH26" s="10">
        <f>COUNTIF('Result Data'!D21:N21,"=WH")</f>
        <v>0</v>
      </c>
      <c r="AI26" s="16">
        <v>21</v>
      </c>
      <c r="AJ26" s="10">
        <f t="shared" si="10"/>
        <v>140</v>
      </c>
      <c r="AK26" s="18">
        <f t="shared" si="0"/>
        <v>6.666666666666667</v>
      </c>
      <c r="AL26" s="18">
        <f t="shared" si="1"/>
        <v>-0.83454655747649475</v>
      </c>
      <c r="AM26" s="10" t="str">
        <f t="shared" si="2"/>
        <v>FAIL</v>
      </c>
      <c r="AN26" s="10">
        <f t="shared" si="3"/>
        <v>128</v>
      </c>
    </row>
    <row r="27" spans="1:40" ht="15.5" x14ac:dyDescent="0.35">
      <c r="A27" s="19">
        <v>20</v>
      </c>
      <c r="B27" s="15">
        <v>3122225002021</v>
      </c>
      <c r="C27" s="11" t="s">
        <v>39</v>
      </c>
      <c r="D27" s="43" t="s">
        <v>15</v>
      </c>
      <c r="E27" s="44"/>
      <c r="F27" s="43" t="s">
        <v>18</v>
      </c>
      <c r="G27" s="43" t="s">
        <v>18</v>
      </c>
      <c r="H27" s="44"/>
      <c r="I27" s="43" t="s">
        <v>15</v>
      </c>
      <c r="J27" s="44"/>
      <c r="K27" s="43" t="s">
        <v>15</v>
      </c>
      <c r="L27" s="43" t="s">
        <v>18</v>
      </c>
      <c r="M27" s="43" t="s">
        <v>16</v>
      </c>
      <c r="N27" s="43" t="s">
        <v>15</v>
      </c>
      <c r="O27" s="17">
        <f>IF('Result Data'!D22="O",10,IF('Result Data'!D22="A+",9,IF('Result Data'!D22="A",8,IF('Result Data'!D22="B+",7,IF('Result Data'!D22="B",6,IF('Result Data'!D22="RA",0,IF('Result Data'!D22="SA",0,IF('Result Data'!D22="W",0,0))))))))+IF('Result Data'!D22="AB",0,IF('Result Data'!D22="WH",0))</f>
        <v>8</v>
      </c>
      <c r="P27" s="17">
        <f>IF('Result Data'!E22="O",10,IF('Result Data'!E22="A+",9,IF('Result Data'!E22="A",8,IF('Result Data'!E22="B+",7,IF('Result Data'!E22="B",6,IF('Result Data'!E22="RA",0,IF('Result Data'!E22="SA",0,IF('Result Data'!E22="W",0,0))))))))+IF('Result Data'!E22="AB",0,IF('Result Data'!E22="WH",0))</f>
        <v>0</v>
      </c>
      <c r="Q27" s="17">
        <f>IF('Result Data'!F22="O",10,IF('Result Data'!F22="A+",9,IF('Result Data'!F22="A",8,IF('Result Data'!F22="B+",7,IF('Result Data'!F22="B",6,IF('Result Data'!F22="RA",0,IF('Result Data'!F22="SA",0,IF('Result Data'!F22="W",0,0))))))))+IF('Result Data'!F22="AB",0,IF('Result Data'!F22="WH",0))</f>
        <v>10</v>
      </c>
      <c r="R27" s="17">
        <f>IF('Result Data'!G22="O",10,IF('Result Data'!G22="A+",9,IF('Result Data'!G22="A",8,IF('Result Data'!G22="B+",7,IF('Result Data'!G22="B",6,IF('Result Data'!G22="RA",0,IF('Result Data'!G22="SA",0,IF('Result Data'!G22="W",0,0))))))))+IF('Result Data'!G22="AB",0,IF('Result Data'!G22="WH",0))</f>
        <v>10</v>
      </c>
      <c r="S27" s="20">
        <f>IF('Result Data'!H22="O",10,IF('Result Data'!H22="A+",9,IF('Result Data'!H22="A",8,IF('Result Data'!H22="B+",7,IF('Result Data'!H22="B",6,IF('Result Data'!H22="RA",0,IF('Result Data'!H22="SA",0,IF('Result Data'!H22="W",0,0))))))))+IF('Result Data'!H22="AB",0,IF('Result Data'!H22="WH",0))</f>
        <v>0</v>
      </c>
      <c r="T27" s="20">
        <f>IF('Result Data'!I22="O",10,IF('Result Data'!I22="A+",9,IF('Result Data'!I22="A",8,IF('Result Data'!I22="B+",7,IF('Result Data'!I22="B",6,IF('Result Data'!I22="RA",0,IF('Result Data'!I22="SA",0,IF('Result Data'!I22="W",0,0))))))))+IF('Result Data'!I22="AB",0,IF('Result Data'!I22="WH",0))</f>
        <v>8</v>
      </c>
      <c r="U27" s="20">
        <f>IF('Result Data'!J22="O",10,IF('Result Data'!J22="A+",9,IF('Result Data'!J22="A",8,IF('Result Data'!J22="B+",7,IF('Result Data'!J22="B",6,IF('Result Data'!J22="RA",0,IF('Result Data'!J22="SA",0,IF('Result Data'!J22="W",0,0))))))))+IF('Result Data'!J22="AB",0,IF('Result Data'!J22="WH",0))</f>
        <v>0</v>
      </c>
      <c r="V27" s="20">
        <f>IF('Result Data'!K22="O",10,IF('Result Data'!K22="A+",9,IF('Result Data'!K22="A",8,IF('Result Data'!K22="B+",7,IF('Result Data'!K22="B",6,IF('Result Data'!K22="RA",0,IF('Result Data'!K22="SA",0,IF('Result Data'!K22="W",0,0))))))))+IF('Result Data'!K22="AB",0,IF('Result Data'!K22="WH",0))</f>
        <v>8</v>
      </c>
      <c r="W27" s="20">
        <f>IF('Result Data'!L22="O",10,IF('Result Data'!L22="A+",9,IF('Result Data'!L22="A",8,IF('Result Data'!L22="B+",7,IF('Result Data'!L22="B",6,IF('Result Data'!L22="RA",0,IF('Result Data'!L22="SA",0,IF('Result Data'!L22="W",0,0))))))))+IF('Result Data'!L22="AB",0,IF('Result Data'!L22="WH",0))</f>
        <v>10</v>
      </c>
      <c r="X27" s="20">
        <f>IF('Result Data'!M22="O",10,IF('Result Data'!M22="A+",9,IF('Result Data'!M22="A",8,IF('Result Data'!M22="B+",7,IF('Result Data'!M22="B",6,IF('Result Data'!M22="RA",0,IF('Result Data'!M22="SA",0,IF('Result Data'!M22="W",0,0))))))))+IF('Result Data'!M22="AB",0,IF('Result Data'!M22="WH",0))</f>
        <v>7</v>
      </c>
      <c r="Y27" s="20">
        <f>IF('Result Data'!N22="O",10,IF('Result Data'!N22="A+",9,IF('Result Data'!N22="A",8,IF('Result Data'!N22="B+",7,IF('Result Data'!N22="B",6,IF('Result Data'!N22="RA",0,IF('Result Data'!N22="SA",0,IF('Result Data'!N22="W",0,0))))))))+IF('Result Data'!N22="AB",0,IF('Result Data'!N22="WH",0))</f>
        <v>8</v>
      </c>
      <c r="Z27" s="10">
        <f t="shared" si="4"/>
        <v>3</v>
      </c>
      <c r="AA27" s="10">
        <f t="shared" si="5"/>
        <v>0</v>
      </c>
      <c r="AB27" s="10">
        <f t="shared" si="6"/>
        <v>4</v>
      </c>
      <c r="AC27" s="10">
        <f t="shared" si="7"/>
        <v>1</v>
      </c>
      <c r="AD27" s="10">
        <f t="shared" si="8"/>
        <v>0</v>
      </c>
      <c r="AE27" s="10">
        <f t="shared" si="9"/>
        <v>0</v>
      </c>
      <c r="AF27" s="10">
        <f>COUNTIF('Result Data'!D22:N22,"=RA")</f>
        <v>0</v>
      </c>
      <c r="AG27" s="10">
        <f>COUNTIF('Result Data'!D22:N22,"=AB")</f>
        <v>0</v>
      </c>
      <c r="AH27" s="10">
        <f>COUNTIF('Result Data'!D22:N22,"=WH")</f>
        <v>0</v>
      </c>
      <c r="AI27" s="16">
        <v>21</v>
      </c>
      <c r="AJ27" s="10">
        <f t="shared" si="10"/>
        <v>172</v>
      </c>
      <c r="AK27" s="18">
        <f t="shared" si="0"/>
        <v>8.1904761904761898</v>
      </c>
      <c r="AL27" s="18">
        <f t="shared" si="1"/>
        <v>0.68926296633302808</v>
      </c>
      <c r="AM27" s="10" t="str">
        <f t="shared" si="2"/>
        <v>PASS</v>
      </c>
      <c r="AN27" s="10">
        <f t="shared" si="3"/>
        <v>60</v>
      </c>
    </row>
    <row r="28" spans="1:40" ht="15.5" x14ac:dyDescent="0.35">
      <c r="A28" s="19">
        <v>21</v>
      </c>
      <c r="B28" s="15">
        <v>3122225002022</v>
      </c>
      <c r="C28" s="11" t="s">
        <v>40</v>
      </c>
      <c r="D28" s="43" t="s">
        <v>16</v>
      </c>
      <c r="E28" s="44"/>
      <c r="F28" s="43" t="s">
        <v>15</v>
      </c>
      <c r="G28" s="43" t="s">
        <v>18</v>
      </c>
      <c r="H28" s="44"/>
      <c r="I28" s="43" t="s">
        <v>15</v>
      </c>
      <c r="J28" s="44"/>
      <c r="K28" s="43" t="s">
        <v>20</v>
      </c>
      <c r="L28" s="43" t="s">
        <v>17</v>
      </c>
      <c r="M28" s="43" t="s">
        <v>20</v>
      </c>
      <c r="N28" s="43" t="s">
        <v>16</v>
      </c>
      <c r="O28" s="17">
        <f>IF('Result Data'!D23="O",10,IF('Result Data'!D23="A+",9,IF('Result Data'!D23="A",8,IF('Result Data'!D23="B+",7,IF('Result Data'!D23="B",6,IF('Result Data'!D23="RA",0,IF('Result Data'!D23="SA",0,IF('Result Data'!D23="W",0,0))))))))+IF('Result Data'!D23="AB",0,IF('Result Data'!D23="WH",0))</f>
        <v>7</v>
      </c>
      <c r="P28" s="17">
        <f>IF('Result Data'!E23="O",10,IF('Result Data'!E23="A+",9,IF('Result Data'!E23="A",8,IF('Result Data'!E23="B+",7,IF('Result Data'!E23="B",6,IF('Result Data'!E23="RA",0,IF('Result Data'!E23="SA",0,IF('Result Data'!E23="W",0,0))))))))+IF('Result Data'!E23="AB",0,IF('Result Data'!E23="WH",0))</f>
        <v>0</v>
      </c>
      <c r="Q28" s="17">
        <f>IF('Result Data'!F23="O",10,IF('Result Data'!F23="A+",9,IF('Result Data'!F23="A",8,IF('Result Data'!F23="B+",7,IF('Result Data'!F23="B",6,IF('Result Data'!F23="RA",0,IF('Result Data'!F23="SA",0,IF('Result Data'!F23="W",0,0))))))))+IF('Result Data'!F23="AB",0,IF('Result Data'!F23="WH",0))</f>
        <v>8</v>
      </c>
      <c r="R28" s="17">
        <f>IF('Result Data'!G23="O",10,IF('Result Data'!G23="A+",9,IF('Result Data'!G23="A",8,IF('Result Data'!G23="B+",7,IF('Result Data'!G23="B",6,IF('Result Data'!G23="RA",0,IF('Result Data'!G23="SA",0,IF('Result Data'!G23="W",0,0))))))))+IF('Result Data'!G23="AB",0,IF('Result Data'!G23="WH",0))</f>
        <v>10</v>
      </c>
      <c r="S28" s="20">
        <f>IF('Result Data'!H23="O",10,IF('Result Data'!H23="A+",9,IF('Result Data'!H23="A",8,IF('Result Data'!H23="B+",7,IF('Result Data'!H23="B",6,IF('Result Data'!H23="RA",0,IF('Result Data'!H23="SA",0,IF('Result Data'!H23="W",0,0))))))))+IF('Result Data'!H23="AB",0,IF('Result Data'!H23="WH",0))</f>
        <v>0</v>
      </c>
      <c r="T28" s="20">
        <f>IF('Result Data'!I23="O",10,IF('Result Data'!I23="A+",9,IF('Result Data'!I23="A",8,IF('Result Data'!I23="B+",7,IF('Result Data'!I23="B",6,IF('Result Data'!I23="RA",0,IF('Result Data'!I23="SA",0,IF('Result Data'!I23="W",0,0))))))))+IF('Result Data'!I23="AB",0,IF('Result Data'!I23="WH",0))</f>
        <v>8</v>
      </c>
      <c r="U28" s="20">
        <f>IF('Result Data'!J23="O",10,IF('Result Data'!J23="A+",9,IF('Result Data'!J23="A",8,IF('Result Data'!J23="B+",7,IF('Result Data'!J23="B",6,IF('Result Data'!J23="RA",0,IF('Result Data'!J23="SA",0,IF('Result Data'!J23="W",0,0))))))))+IF('Result Data'!J23="AB",0,IF('Result Data'!J23="WH",0))</f>
        <v>0</v>
      </c>
      <c r="V28" s="20">
        <f>IF('Result Data'!K23="O",10,IF('Result Data'!K23="A+",9,IF('Result Data'!K23="A",8,IF('Result Data'!K23="B+",7,IF('Result Data'!K23="B",6,IF('Result Data'!K23="RA",0,IF('Result Data'!K23="SA",0,IF('Result Data'!K23="W",0,0))))))))+IF('Result Data'!K23="AB",0,IF('Result Data'!K23="WH",0))</f>
        <v>6</v>
      </c>
      <c r="W28" s="20">
        <f>IF('Result Data'!L23="O",10,IF('Result Data'!L23="A+",9,IF('Result Data'!L23="A",8,IF('Result Data'!L23="B+",7,IF('Result Data'!L23="B",6,IF('Result Data'!L23="RA",0,IF('Result Data'!L23="SA",0,IF('Result Data'!L23="W",0,0))))))))+IF('Result Data'!L23="AB",0,IF('Result Data'!L23="WH",0))</f>
        <v>9</v>
      </c>
      <c r="X28" s="20">
        <f>IF('Result Data'!M23="O",10,IF('Result Data'!M23="A+",9,IF('Result Data'!M23="A",8,IF('Result Data'!M23="B+",7,IF('Result Data'!M23="B",6,IF('Result Data'!M23="RA",0,IF('Result Data'!M23="SA",0,IF('Result Data'!M23="W",0,0))))))))+IF('Result Data'!M23="AB",0,IF('Result Data'!M23="WH",0))</f>
        <v>6</v>
      </c>
      <c r="Y28" s="20">
        <f>IF('Result Data'!N23="O",10,IF('Result Data'!N23="A+",9,IF('Result Data'!N23="A",8,IF('Result Data'!N23="B+",7,IF('Result Data'!N23="B",6,IF('Result Data'!N23="RA",0,IF('Result Data'!N23="SA",0,IF('Result Data'!N23="W",0,0))))))))+IF('Result Data'!N23="AB",0,IF('Result Data'!N23="WH",0))</f>
        <v>7</v>
      </c>
      <c r="Z28" s="10">
        <f t="shared" si="4"/>
        <v>1</v>
      </c>
      <c r="AA28" s="10">
        <f t="shared" si="5"/>
        <v>1</v>
      </c>
      <c r="AB28" s="10">
        <f t="shared" si="6"/>
        <v>2</v>
      </c>
      <c r="AC28" s="10">
        <f t="shared" si="7"/>
        <v>2</v>
      </c>
      <c r="AD28" s="10">
        <f t="shared" si="8"/>
        <v>2</v>
      </c>
      <c r="AE28" s="10">
        <f t="shared" si="9"/>
        <v>0</v>
      </c>
      <c r="AF28" s="10">
        <f>COUNTIF('Result Data'!D23:N23,"=RA")</f>
        <v>0</v>
      </c>
      <c r="AG28" s="10">
        <f>COUNTIF('Result Data'!D23:N23,"=AB")</f>
        <v>0</v>
      </c>
      <c r="AH28" s="10">
        <f>COUNTIF('Result Data'!D23:N23,"=WH")</f>
        <v>0</v>
      </c>
      <c r="AI28" s="16">
        <v>21</v>
      </c>
      <c r="AJ28" s="10">
        <f t="shared" si="10"/>
        <v>150.5</v>
      </c>
      <c r="AK28" s="18">
        <f t="shared" si="0"/>
        <v>7.166666666666667</v>
      </c>
      <c r="AL28" s="18">
        <f t="shared" si="1"/>
        <v>-0.33454655747649475</v>
      </c>
      <c r="AM28" s="10" t="str">
        <f t="shared" si="2"/>
        <v>PASS</v>
      </c>
      <c r="AN28" s="10">
        <f t="shared" si="3"/>
        <v>122</v>
      </c>
    </row>
    <row r="29" spans="1:40" ht="15.5" x14ac:dyDescent="0.35">
      <c r="A29" s="19">
        <v>22</v>
      </c>
      <c r="B29" s="15">
        <v>3122225002023</v>
      </c>
      <c r="C29" s="11" t="s">
        <v>41</v>
      </c>
      <c r="D29" s="43" t="s">
        <v>16</v>
      </c>
      <c r="E29" s="44"/>
      <c r="F29" s="43" t="s">
        <v>18</v>
      </c>
      <c r="G29" s="43" t="s">
        <v>18</v>
      </c>
      <c r="H29" s="44"/>
      <c r="I29" s="43" t="s">
        <v>15</v>
      </c>
      <c r="J29" s="44"/>
      <c r="K29" s="43" t="s">
        <v>38</v>
      </c>
      <c r="L29" s="43" t="s">
        <v>17</v>
      </c>
      <c r="M29" s="43" t="s">
        <v>38</v>
      </c>
      <c r="N29" s="43" t="s">
        <v>16</v>
      </c>
      <c r="O29" s="17">
        <f>IF('Result Data'!D24="O",10,IF('Result Data'!D24="A+",9,IF('Result Data'!D24="A",8,IF('Result Data'!D24="B+",7,IF('Result Data'!D24="B",6,IF('Result Data'!D24="RA",0,IF('Result Data'!D24="SA",0,IF('Result Data'!D24="W",0,0))))))))+IF('Result Data'!D24="AB",0,IF('Result Data'!D24="WH",0))</f>
        <v>7</v>
      </c>
      <c r="P29" s="17">
        <f>IF('Result Data'!E24="O",10,IF('Result Data'!E24="A+",9,IF('Result Data'!E24="A",8,IF('Result Data'!E24="B+",7,IF('Result Data'!E24="B",6,IF('Result Data'!E24="RA",0,IF('Result Data'!E24="SA",0,IF('Result Data'!E24="W",0,0))))))))+IF('Result Data'!E24="AB",0,IF('Result Data'!E24="WH",0))</f>
        <v>0</v>
      </c>
      <c r="Q29" s="17">
        <f>IF('Result Data'!F24="O",10,IF('Result Data'!F24="A+",9,IF('Result Data'!F24="A",8,IF('Result Data'!F24="B+",7,IF('Result Data'!F24="B",6,IF('Result Data'!F24="RA",0,IF('Result Data'!F24="SA",0,IF('Result Data'!F24="W",0,0))))))))+IF('Result Data'!F24="AB",0,IF('Result Data'!F24="WH",0))</f>
        <v>10</v>
      </c>
      <c r="R29" s="17">
        <f>IF('Result Data'!G24="O",10,IF('Result Data'!G24="A+",9,IF('Result Data'!G24="A",8,IF('Result Data'!G24="B+",7,IF('Result Data'!G24="B",6,IF('Result Data'!G24="RA",0,IF('Result Data'!G24="SA",0,IF('Result Data'!G24="W",0,0))))))))+IF('Result Data'!G24="AB",0,IF('Result Data'!G24="WH",0))</f>
        <v>10</v>
      </c>
      <c r="S29" s="20">
        <f>IF('Result Data'!H24="O",10,IF('Result Data'!H24="A+",9,IF('Result Data'!H24="A",8,IF('Result Data'!H24="B+",7,IF('Result Data'!H24="B",6,IF('Result Data'!H24="RA",0,IF('Result Data'!H24="SA",0,IF('Result Data'!H24="W",0,0))))))))+IF('Result Data'!H24="AB",0,IF('Result Data'!H24="WH",0))</f>
        <v>0</v>
      </c>
      <c r="T29" s="20">
        <f>IF('Result Data'!I24="O",10,IF('Result Data'!I24="A+",9,IF('Result Data'!I24="A",8,IF('Result Data'!I24="B+",7,IF('Result Data'!I24="B",6,IF('Result Data'!I24="RA",0,IF('Result Data'!I24="SA",0,IF('Result Data'!I24="W",0,0))))))))+IF('Result Data'!I24="AB",0,IF('Result Data'!I24="WH",0))</f>
        <v>8</v>
      </c>
      <c r="U29" s="20">
        <f>IF('Result Data'!J24="O",10,IF('Result Data'!J24="A+",9,IF('Result Data'!J24="A",8,IF('Result Data'!J24="B+",7,IF('Result Data'!J24="B",6,IF('Result Data'!J24="RA",0,IF('Result Data'!J24="SA",0,IF('Result Data'!J24="W",0,0))))))))+IF('Result Data'!J24="AB",0,IF('Result Data'!J24="WH",0))</f>
        <v>0</v>
      </c>
      <c r="V29" s="20">
        <f>IF('Result Data'!K24="O",10,IF('Result Data'!K24="A+",9,IF('Result Data'!K24="A",8,IF('Result Data'!K24="B+",7,IF('Result Data'!K24="B",6,IF('Result Data'!K24="RA",0,IF('Result Data'!K24="SA",0,IF('Result Data'!K24="W",0,0))))))))+IF('Result Data'!K24="AB",0,IF('Result Data'!K24="WH",0))</f>
        <v>0</v>
      </c>
      <c r="W29" s="20">
        <f>IF('Result Data'!L24="O",10,IF('Result Data'!L24="A+",9,IF('Result Data'!L24="A",8,IF('Result Data'!L24="B+",7,IF('Result Data'!L24="B",6,IF('Result Data'!L24="RA",0,IF('Result Data'!L24="SA",0,IF('Result Data'!L24="W",0,0))))))))+IF('Result Data'!L24="AB",0,IF('Result Data'!L24="WH",0))</f>
        <v>9</v>
      </c>
      <c r="X29" s="20">
        <f>IF('Result Data'!M24="O",10,IF('Result Data'!M24="A+",9,IF('Result Data'!M24="A",8,IF('Result Data'!M24="B+",7,IF('Result Data'!M24="B",6,IF('Result Data'!M24="RA",0,IF('Result Data'!M24="SA",0,IF('Result Data'!M24="W",0,0))))))))+IF('Result Data'!M24="AB",0,IF('Result Data'!M24="WH",0))</f>
        <v>0</v>
      </c>
      <c r="Y29" s="20">
        <f>IF('Result Data'!N24="O",10,IF('Result Data'!N24="A+",9,IF('Result Data'!N24="A",8,IF('Result Data'!N24="B+",7,IF('Result Data'!N24="B",6,IF('Result Data'!N24="RA",0,IF('Result Data'!N24="SA",0,IF('Result Data'!N24="W",0,0))))))))+IF('Result Data'!N24="AB",0,IF('Result Data'!N24="WH",0))</f>
        <v>7</v>
      </c>
      <c r="Z29" s="10">
        <f t="shared" si="4"/>
        <v>2</v>
      </c>
      <c r="AA29" s="10">
        <f t="shared" si="5"/>
        <v>1</v>
      </c>
      <c r="AB29" s="10">
        <f t="shared" si="6"/>
        <v>1</v>
      </c>
      <c r="AC29" s="10">
        <f t="shared" si="7"/>
        <v>2</v>
      </c>
      <c r="AD29" s="10">
        <f t="shared" si="8"/>
        <v>0</v>
      </c>
      <c r="AE29" s="10">
        <f t="shared" si="9"/>
        <v>0</v>
      </c>
      <c r="AF29" s="10">
        <f>COUNTIF('Result Data'!D24:N24,"=RA")</f>
        <v>2</v>
      </c>
      <c r="AG29" s="10">
        <f>COUNTIF('Result Data'!D24:N24,"=AB")</f>
        <v>0</v>
      </c>
      <c r="AH29" s="10">
        <f>COUNTIF('Result Data'!D24:N24,"=WH")</f>
        <v>0</v>
      </c>
      <c r="AI29" s="16">
        <v>21</v>
      </c>
      <c r="AJ29" s="10">
        <f t="shared" si="10"/>
        <v>104.5</v>
      </c>
      <c r="AK29" s="18">
        <f t="shared" si="0"/>
        <v>4.9761904761904763</v>
      </c>
      <c r="AL29" s="18">
        <f t="shared" si="1"/>
        <v>-2.5250227479526854</v>
      </c>
      <c r="AM29" s="10" t="str">
        <f t="shared" si="2"/>
        <v>FAIL</v>
      </c>
      <c r="AN29" s="10">
        <f t="shared" si="3"/>
        <v>142</v>
      </c>
    </row>
    <row r="30" spans="1:40" ht="15.5" x14ac:dyDescent="0.35">
      <c r="A30" s="19">
        <v>23</v>
      </c>
      <c r="B30" s="15">
        <v>3122225002024</v>
      </c>
      <c r="C30" s="11" t="s">
        <v>42</v>
      </c>
      <c r="D30" s="43" t="s">
        <v>15</v>
      </c>
      <c r="E30" s="44"/>
      <c r="F30" s="43" t="s">
        <v>15</v>
      </c>
      <c r="G30" s="43" t="s">
        <v>18</v>
      </c>
      <c r="H30" s="44" t="s">
        <v>15</v>
      </c>
      <c r="I30" s="43"/>
      <c r="J30" s="44"/>
      <c r="K30" s="43" t="s">
        <v>15</v>
      </c>
      <c r="L30" s="43" t="s">
        <v>18</v>
      </c>
      <c r="M30" s="43" t="s">
        <v>17</v>
      </c>
      <c r="N30" s="43" t="s">
        <v>15</v>
      </c>
      <c r="O30" s="17">
        <f>IF('Result Data'!D25="O",10,IF('Result Data'!D25="A+",9,IF('Result Data'!D25="A",8,IF('Result Data'!D25="B+",7,IF('Result Data'!D25="B",6,IF('Result Data'!D25="RA",0,IF('Result Data'!D25="SA",0,IF('Result Data'!D25="W",0,0))))))))+IF('Result Data'!D25="AB",0,IF('Result Data'!D25="WH",0))</f>
        <v>8</v>
      </c>
      <c r="P30" s="17">
        <f>IF('Result Data'!E25="O",10,IF('Result Data'!E25="A+",9,IF('Result Data'!E25="A",8,IF('Result Data'!E25="B+",7,IF('Result Data'!E25="B",6,IF('Result Data'!E25="RA",0,IF('Result Data'!E25="SA",0,IF('Result Data'!E25="W",0,0))))))))+IF('Result Data'!E25="AB",0,IF('Result Data'!E25="WH",0))</f>
        <v>0</v>
      </c>
      <c r="Q30" s="17">
        <f>IF('Result Data'!F25="O",10,IF('Result Data'!F25="A+",9,IF('Result Data'!F25="A",8,IF('Result Data'!F25="B+",7,IF('Result Data'!F25="B",6,IF('Result Data'!F25="RA",0,IF('Result Data'!F25="SA",0,IF('Result Data'!F25="W",0,0))))))))+IF('Result Data'!F25="AB",0,IF('Result Data'!F25="WH",0))</f>
        <v>8</v>
      </c>
      <c r="R30" s="17">
        <f>IF('Result Data'!G25="O",10,IF('Result Data'!G25="A+",9,IF('Result Data'!G25="A",8,IF('Result Data'!G25="B+",7,IF('Result Data'!G25="B",6,IF('Result Data'!G25="RA",0,IF('Result Data'!G25="SA",0,IF('Result Data'!G25="W",0,0))))))))+IF('Result Data'!G25="AB",0,IF('Result Data'!G25="WH",0))</f>
        <v>10</v>
      </c>
      <c r="S30" s="20">
        <f>IF('Result Data'!H25="O",10,IF('Result Data'!H25="A+",9,IF('Result Data'!H25="A",8,IF('Result Data'!H25="B+",7,IF('Result Data'!H25="B",6,IF('Result Data'!H25="RA",0,IF('Result Data'!H25="SA",0,IF('Result Data'!H25="W",0,0))))))))+IF('Result Data'!H25="AB",0,IF('Result Data'!H25="WH",0))</f>
        <v>8</v>
      </c>
      <c r="T30" s="20">
        <f>IF('Result Data'!I25="O",10,IF('Result Data'!I25="A+",9,IF('Result Data'!I25="A",8,IF('Result Data'!I25="B+",7,IF('Result Data'!I25="B",6,IF('Result Data'!I25="RA",0,IF('Result Data'!I25="SA",0,IF('Result Data'!I25="W",0,0))))))))+IF('Result Data'!I25="AB",0,IF('Result Data'!I25="WH",0))</f>
        <v>0</v>
      </c>
      <c r="U30" s="20">
        <f>IF('Result Data'!J25="O",10,IF('Result Data'!J25="A+",9,IF('Result Data'!J25="A",8,IF('Result Data'!J25="B+",7,IF('Result Data'!J25="B",6,IF('Result Data'!J25="RA",0,IF('Result Data'!J25="SA",0,IF('Result Data'!J25="W",0,0))))))))+IF('Result Data'!J25="AB",0,IF('Result Data'!J25="WH",0))</f>
        <v>0</v>
      </c>
      <c r="V30" s="20">
        <f>IF('Result Data'!K25="O",10,IF('Result Data'!K25="A+",9,IF('Result Data'!K25="A",8,IF('Result Data'!K25="B+",7,IF('Result Data'!K25="B",6,IF('Result Data'!K25="RA",0,IF('Result Data'!K25="SA",0,IF('Result Data'!K25="W",0,0))))))))+IF('Result Data'!K25="AB",0,IF('Result Data'!K25="WH",0))</f>
        <v>8</v>
      </c>
      <c r="W30" s="20">
        <f>IF('Result Data'!L25="O",10,IF('Result Data'!L25="A+",9,IF('Result Data'!L25="A",8,IF('Result Data'!L25="B+",7,IF('Result Data'!L25="B",6,IF('Result Data'!L25="RA",0,IF('Result Data'!L25="SA",0,IF('Result Data'!L25="W",0,0))))))))+IF('Result Data'!L25="AB",0,IF('Result Data'!L25="WH",0))</f>
        <v>10</v>
      </c>
      <c r="X30" s="20">
        <f>IF('Result Data'!M25="O",10,IF('Result Data'!M25="A+",9,IF('Result Data'!M25="A",8,IF('Result Data'!M25="B+",7,IF('Result Data'!M25="B",6,IF('Result Data'!M25="RA",0,IF('Result Data'!M25="SA",0,IF('Result Data'!M25="W",0,0))))))))+IF('Result Data'!M25="AB",0,IF('Result Data'!M25="WH",0))</f>
        <v>9</v>
      </c>
      <c r="Y30" s="20">
        <f>IF('Result Data'!N25="O",10,IF('Result Data'!N25="A+",9,IF('Result Data'!N25="A",8,IF('Result Data'!N25="B+",7,IF('Result Data'!N25="B",6,IF('Result Data'!N25="RA",0,IF('Result Data'!N25="SA",0,IF('Result Data'!N25="W",0,0))))))))+IF('Result Data'!N25="AB",0,IF('Result Data'!N25="WH",0))</f>
        <v>8</v>
      </c>
      <c r="Z30" s="10">
        <f t="shared" si="4"/>
        <v>2</v>
      </c>
      <c r="AA30" s="10">
        <f t="shared" si="5"/>
        <v>1</v>
      </c>
      <c r="AB30" s="10">
        <f t="shared" si="6"/>
        <v>5</v>
      </c>
      <c r="AC30" s="10">
        <f t="shared" si="7"/>
        <v>0</v>
      </c>
      <c r="AD30" s="10">
        <f t="shared" si="8"/>
        <v>0</v>
      </c>
      <c r="AE30" s="10">
        <f t="shared" si="9"/>
        <v>0</v>
      </c>
      <c r="AF30" s="10">
        <f>COUNTIF('Result Data'!D25:N25,"=RA")</f>
        <v>0</v>
      </c>
      <c r="AG30" s="10">
        <f>COUNTIF('Result Data'!D25:N25,"=AB")</f>
        <v>0</v>
      </c>
      <c r="AH30" s="10">
        <f>COUNTIF('Result Data'!D25:N25,"=WH")</f>
        <v>0</v>
      </c>
      <c r="AI30" s="16">
        <v>21</v>
      </c>
      <c r="AJ30" s="10">
        <f t="shared" si="10"/>
        <v>178</v>
      </c>
      <c r="AK30" s="18">
        <f t="shared" si="0"/>
        <v>8.4761904761904763</v>
      </c>
      <c r="AL30" s="18">
        <f t="shared" si="1"/>
        <v>0.97497725204731456</v>
      </c>
      <c r="AM30" s="10" t="str">
        <f t="shared" si="2"/>
        <v>PASS</v>
      </c>
      <c r="AN30" s="10">
        <f t="shared" si="3"/>
        <v>32</v>
      </c>
    </row>
    <row r="31" spans="1:40" ht="15.5" x14ac:dyDescent="0.35">
      <c r="A31" s="19">
        <v>24</v>
      </c>
      <c r="B31" s="15">
        <v>3122225002025</v>
      </c>
      <c r="C31" s="11" t="s">
        <v>43</v>
      </c>
      <c r="D31" s="43" t="s">
        <v>16</v>
      </c>
      <c r="E31" s="44"/>
      <c r="F31" s="43" t="s">
        <v>16</v>
      </c>
      <c r="G31" s="43" t="s">
        <v>18</v>
      </c>
      <c r="H31" s="44"/>
      <c r="I31" s="43"/>
      <c r="J31" s="44" t="s">
        <v>16</v>
      </c>
      <c r="K31" s="43" t="s">
        <v>38</v>
      </c>
      <c r="L31" s="43" t="s">
        <v>18</v>
      </c>
      <c r="M31" s="43" t="s">
        <v>38</v>
      </c>
      <c r="N31" s="43" t="s">
        <v>38</v>
      </c>
      <c r="O31" s="17">
        <f>IF('Result Data'!D26="O",10,IF('Result Data'!D26="A+",9,IF('Result Data'!D26="A",8,IF('Result Data'!D26="B+",7,IF('Result Data'!D26="B",6,IF('Result Data'!D26="RA",0,IF('Result Data'!D26="SA",0,IF('Result Data'!D26="W",0,0))))))))+IF('Result Data'!D26="AB",0,IF('Result Data'!D26="WH",0))</f>
        <v>7</v>
      </c>
      <c r="P31" s="17">
        <f>IF('Result Data'!E26="O",10,IF('Result Data'!E26="A+",9,IF('Result Data'!E26="A",8,IF('Result Data'!E26="B+",7,IF('Result Data'!E26="B",6,IF('Result Data'!E26="RA",0,IF('Result Data'!E26="SA",0,IF('Result Data'!E26="W",0,0))))))))+IF('Result Data'!E26="AB",0,IF('Result Data'!E26="WH",0))</f>
        <v>0</v>
      </c>
      <c r="Q31" s="17">
        <f>IF('Result Data'!F26="O",10,IF('Result Data'!F26="A+",9,IF('Result Data'!F26="A",8,IF('Result Data'!F26="B+",7,IF('Result Data'!F26="B",6,IF('Result Data'!F26="RA",0,IF('Result Data'!F26="SA",0,IF('Result Data'!F26="W",0,0))))))))+IF('Result Data'!F26="AB",0,IF('Result Data'!F26="WH",0))</f>
        <v>7</v>
      </c>
      <c r="R31" s="17">
        <f>IF('Result Data'!G26="O",10,IF('Result Data'!G26="A+",9,IF('Result Data'!G26="A",8,IF('Result Data'!G26="B+",7,IF('Result Data'!G26="B",6,IF('Result Data'!G26="RA",0,IF('Result Data'!G26="SA",0,IF('Result Data'!G26="W",0,0))))))))+IF('Result Data'!G26="AB",0,IF('Result Data'!G26="WH",0))</f>
        <v>10</v>
      </c>
      <c r="S31" s="20">
        <f>IF('Result Data'!H26="O",10,IF('Result Data'!H26="A+",9,IF('Result Data'!H26="A",8,IF('Result Data'!H26="B+",7,IF('Result Data'!H26="B",6,IF('Result Data'!H26="RA",0,IF('Result Data'!H26="SA",0,IF('Result Data'!H26="W",0,0))))))))+IF('Result Data'!H26="AB",0,IF('Result Data'!H26="WH",0))</f>
        <v>0</v>
      </c>
      <c r="T31" s="20">
        <f>IF('Result Data'!I26="O",10,IF('Result Data'!I26="A+",9,IF('Result Data'!I26="A",8,IF('Result Data'!I26="B+",7,IF('Result Data'!I26="B",6,IF('Result Data'!I26="RA",0,IF('Result Data'!I26="SA",0,IF('Result Data'!I26="W",0,0))))))))+IF('Result Data'!I26="AB",0,IF('Result Data'!I26="WH",0))</f>
        <v>0</v>
      </c>
      <c r="U31" s="20">
        <f>IF('Result Data'!J26="O",10,IF('Result Data'!J26="A+",9,IF('Result Data'!J26="A",8,IF('Result Data'!J26="B+",7,IF('Result Data'!J26="B",6,IF('Result Data'!J26="RA",0,IF('Result Data'!J26="SA",0,IF('Result Data'!J26="W",0,0))))))))+IF('Result Data'!J26="AB",0,IF('Result Data'!J26="WH",0))</f>
        <v>7</v>
      </c>
      <c r="V31" s="20">
        <f>IF('Result Data'!K26="O",10,IF('Result Data'!K26="A+",9,IF('Result Data'!K26="A",8,IF('Result Data'!K26="B+",7,IF('Result Data'!K26="B",6,IF('Result Data'!K26="RA",0,IF('Result Data'!K26="SA",0,IF('Result Data'!K26="W",0,0))))))))+IF('Result Data'!K26="AB",0,IF('Result Data'!K26="WH",0))</f>
        <v>0</v>
      </c>
      <c r="W31" s="20">
        <f>IF('Result Data'!L26="O",10,IF('Result Data'!L26="A+",9,IF('Result Data'!L26="A",8,IF('Result Data'!L26="B+",7,IF('Result Data'!L26="B",6,IF('Result Data'!L26="RA",0,IF('Result Data'!L26="SA",0,IF('Result Data'!L26="W",0,0))))))))+IF('Result Data'!L26="AB",0,IF('Result Data'!L26="WH",0))</f>
        <v>10</v>
      </c>
      <c r="X31" s="20">
        <f>IF('Result Data'!M26="O",10,IF('Result Data'!M26="A+",9,IF('Result Data'!M26="A",8,IF('Result Data'!M26="B+",7,IF('Result Data'!M26="B",6,IF('Result Data'!M26="RA",0,IF('Result Data'!M26="SA",0,IF('Result Data'!M26="W",0,0))))))))+IF('Result Data'!M26="AB",0,IF('Result Data'!M26="WH",0))</f>
        <v>0</v>
      </c>
      <c r="Y31" s="20">
        <f>IF('Result Data'!N26="O",10,IF('Result Data'!N26="A+",9,IF('Result Data'!N26="A",8,IF('Result Data'!N26="B+",7,IF('Result Data'!N26="B",6,IF('Result Data'!N26="RA",0,IF('Result Data'!N26="SA",0,IF('Result Data'!N26="W",0,0))))))))+IF('Result Data'!N26="AB",0,IF('Result Data'!N26="WH",0))</f>
        <v>0</v>
      </c>
      <c r="Z31" s="10">
        <f t="shared" si="4"/>
        <v>2</v>
      </c>
      <c r="AA31" s="10">
        <f t="shared" si="5"/>
        <v>0</v>
      </c>
      <c r="AB31" s="10">
        <f t="shared" si="6"/>
        <v>0</v>
      </c>
      <c r="AC31" s="10">
        <f t="shared" si="7"/>
        <v>3</v>
      </c>
      <c r="AD31" s="10">
        <f t="shared" si="8"/>
        <v>0</v>
      </c>
      <c r="AE31" s="10">
        <f t="shared" si="9"/>
        <v>0</v>
      </c>
      <c r="AF31" s="10">
        <f>COUNTIF('Result Data'!D26:N26,"=RA")</f>
        <v>3</v>
      </c>
      <c r="AG31" s="10">
        <f>COUNTIF('Result Data'!D26:N26,"=AB")</f>
        <v>0</v>
      </c>
      <c r="AH31" s="10">
        <f>COUNTIF('Result Data'!D26:N26,"=WH")</f>
        <v>0</v>
      </c>
      <c r="AI31" s="16">
        <v>21</v>
      </c>
      <c r="AJ31" s="10">
        <f t="shared" si="10"/>
        <v>79</v>
      </c>
      <c r="AK31" s="18">
        <f t="shared" si="0"/>
        <v>3.7619047619047619</v>
      </c>
      <c r="AL31" s="18">
        <f t="shared" si="1"/>
        <v>-3.7393084622383999</v>
      </c>
      <c r="AM31" s="10" t="str">
        <f t="shared" si="2"/>
        <v>FAIL</v>
      </c>
      <c r="AN31" s="10">
        <f t="shared" si="3"/>
        <v>149</v>
      </c>
    </row>
    <row r="32" spans="1:40" ht="15.5" x14ac:dyDescent="0.35">
      <c r="A32" s="19">
        <v>25</v>
      </c>
      <c r="B32" s="15">
        <v>3122225002026</v>
      </c>
      <c r="C32" s="11" t="s">
        <v>44</v>
      </c>
      <c r="D32" s="43" t="s">
        <v>15</v>
      </c>
      <c r="E32" s="44"/>
      <c r="F32" s="43" t="s">
        <v>15</v>
      </c>
      <c r="G32" s="43" t="s">
        <v>18</v>
      </c>
      <c r="H32" s="44"/>
      <c r="I32" s="43" t="s">
        <v>15</v>
      </c>
      <c r="J32" s="44"/>
      <c r="K32" s="43" t="s">
        <v>15</v>
      </c>
      <c r="L32" s="43" t="s">
        <v>18</v>
      </c>
      <c r="M32" s="43" t="s">
        <v>16</v>
      </c>
      <c r="N32" s="43" t="s">
        <v>16</v>
      </c>
      <c r="O32" s="17">
        <f>IF('Result Data'!D27="O",10,IF('Result Data'!D27="A+",9,IF('Result Data'!D27="A",8,IF('Result Data'!D27="B+",7,IF('Result Data'!D27="B",6,IF('Result Data'!D27="RA",0,IF('Result Data'!D27="SA",0,IF('Result Data'!D27="W",0,0))))))))+IF('Result Data'!D27="AB",0,IF('Result Data'!D27="WH",0))</f>
        <v>8</v>
      </c>
      <c r="P32" s="17">
        <f>IF('Result Data'!E27="O",10,IF('Result Data'!E27="A+",9,IF('Result Data'!E27="A",8,IF('Result Data'!E27="B+",7,IF('Result Data'!E27="B",6,IF('Result Data'!E27="RA",0,IF('Result Data'!E27="SA",0,IF('Result Data'!E27="W",0,0))))))))+IF('Result Data'!E27="AB",0,IF('Result Data'!E27="WH",0))</f>
        <v>0</v>
      </c>
      <c r="Q32" s="17">
        <f>IF('Result Data'!F27="O",10,IF('Result Data'!F27="A+",9,IF('Result Data'!F27="A",8,IF('Result Data'!F27="B+",7,IF('Result Data'!F27="B",6,IF('Result Data'!F27="RA",0,IF('Result Data'!F27="SA",0,IF('Result Data'!F27="W",0,0))))))))+IF('Result Data'!F27="AB",0,IF('Result Data'!F27="WH",0))</f>
        <v>8</v>
      </c>
      <c r="R32" s="17">
        <f>IF('Result Data'!G27="O",10,IF('Result Data'!G27="A+",9,IF('Result Data'!G27="A",8,IF('Result Data'!G27="B+",7,IF('Result Data'!G27="B",6,IF('Result Data'!G27="RA",0,IF('Result Data'!G27="SA",0,IF('Result Data'!G27="W",0,0))))))))+IF('Result Data'!G27="AB",0,IF('Result Data'!G27="WH",0))</f>
        <v>10</v>
      </c>
      <c r="S32" s="20">
        <f>IF('Result Data'!H27="O",10,IF('Result Data'!H27="A+",9,IF('Result Data'!H27="A",8,IF('Result Data'!H27="B+",7,IF('Result Data'!H27="B",6,IF('Result Data'!H27="RA",0,IF('Result Data'!H27="SA",0,IF('Result Data'!H27="W",0,0))))))))+IF('Result Data'!H27="AB",0,IF('Result Data'!H27="WH",0))</f>
        <v>0</v>
      </c>
      <c r="T32" s="20">
        <f>IF('Result Data'!I27="O",10,IF('Result Data'!I27="A+",9,IF('Result Data'!I27="A",8,IF('Result Data'!I27="B+",7,IF('Result Data'!I27="B",6,IF('Result Data'!I27="RA",0,IF('Result Data'!I27="SA",0,IF('Result Data'!I27="W",0,0))))))))+IF('Result Data'!I27="AB",0,IF('Result Data'!I27="WH",0))</f>
        <v>8</v>
      </c>
      <c r="U32" s="20">
        <f>IF('Result Data'!J27="O",10,IF('Result Data'!J27="A+",9,IF('Result Data'!J27="A",8,IF('Result Data'!J27="B+",7,IF('Result Data'!J27="B",6,IF('Result Data'!J27="RA",0,IF('Result Data'!J27="SA",0,IF('Result Data'!J27="W",0,0))))))))+IF('Result Data'!J27="AB",0,IF('Result Data'!J27="WH",0))</f>
        <v>0</v>
      </c>
      <c r="V32" s="20">
        <f>IF('Result Data'!K27="O",10,IF('Result Data'!K27="A+",9,IF('Result Data'!K27="A",8,IF('Result Data'!K27="B+",7,IF('Result Data'!K27="B",6,IF('Result Data'!K27="RA",0,IF('Result Data'!K27="SA",0,IF('Result Data'!K27="W",0,0))))))))+IF('Result Data'!K27="AB",0,IF('Result Data'!K27="WH",0))</f>
        <v>8</v>
      </c>
      <c r="W32" s="20">
        <f>IF('Result Data'!L27="O",10,IF('Result Data'!L27="A+",9,IF('Result Data'!L27="A",8,IF('Result Data'!L27="B+",7,IF('Result Data'!L27="B",6,IF('Result Data'!L27="RA",0,IF('Result Data'!L27="SA",0,IF('Result Data'!L27="W",0,0))))))))+IF('Result Data'!L27="AB",0,IF('Result Data'!L27="WH",0))</f>
        <v>10</v>
      </c>
      <c r="X32" s="20">
        <f>IF('Result Data'!M27="O",10,IF('Result Data'!M27="A+",9,IF('Result Data'!M27="A",8,IF('Result Data'!M27="B+",7,IF('Result Data'!M27="B",6,IF('Result Data'!M27="RA",0,IF('Result Data'!M27="SA",0,IF('Result Data'!M27="W",0,0))))))))+IF('Result Data'!M27="AB",0,IF('Result Data'!M27="WH",0))</f>
        <v>7</v>
      </c>
      <c r="Y32" s="20">
        <f>IF('Result Data'!N27="O",10,IF('Result Data'!N27="A+",9,IF('Result Data'!N27="A",8,IF('Result Data'!N27="B+",7,IF('Result Data'!N27="B",6,IF('Result Data'!N27="RA",0,IF('Result Data'!N27="SA",0,IF('Result Data'!N27="W",0,0))))))))+IF('Result Data'!N27="AB",0,IF('Result Data'!N27="WH",0))</f>
        <v>7</v>
      </c>
      <c r="Z32" s="10">
        <f t="shared" si="4"/>
        <v>2</v>
      </c>
      <c r="AA32" s="10">
        <f t="shared" si="5"/>
        <v>0</v>
      </c>
      <c r="AB32" s="10">
        <f t="shared" si="6"/>
        <v>4</v>
      </c>
      <c r="AC32" s="10">
        <f t="shared" si="7"/>
        <v>2</v>
      </c>
      <c r="AD32" s="10">
        <f t="shared" si="8"/>
        <v>0</v>
      </c>
      <c r="AE32" s="10">
        <f t="shared" si="9"/>
        <v>0</v>
      </c>
      <c r="AF32" s="10">
        <f>COUNTIF('Result Data'!D27:N27,"=RA")</f>
        <v>0</v>
      </c>
      <c r="AG32" s="10">
        <f>COUNTIF('Result Data'!D27:N27,"=AB")</f>
        <v>0</v>
      </c>
      <c r="AH32" s="10">
        <f>COUNTIF('Result Data'!D27:N27,"=WH")</f>
        <v>0</v>
      </c>
      <c r="AI32" s="16">
        <v>21</v>
      </c>
      <c r="AJ32" s="10">
        <f t="shared" si="10"/>
        <v>167</v>
      </c>
      <c r="AK32" s="18">
        <f t="shared" si="0"/>
        <v>7.9523809523809526</v>
      </c>
      <c r="AL32" s="18">
        <f t="shared" si="1"/>
        <v>0.45116772823779083</v>
      </c>
      <c r="AM32" s="10" t="str">
        <f t="shared" si="2"/>
        <v>PASS</v>
      </c>
      <c r="AN32" s="10">
        <f t="shared" si="3"/>
        <v>83</v>
      </c>
    </row>
    <row r="33" spans="1:40" ht="15.5" x14ac:dyDescent="0.35">
      <c r="A33" s="19">
        <v>26</v>
      </c>
      <c r="B33" s="15">
        <v>3122225002027</v>
      </c>
      <c r="C33" s="11" t="s">
        <v>45</v>
      </c>
      <c r="D33" s="43" t="s">
        <v>16</v>
      </c>
      <c r="E33" s="44"/>
      <c r="F33" s="43" t="s">
        <v>16</v>
      </c>
      <c r="G33" s="43" t="s">
        <v>18</v>
      </c>
      <c r="H33" s="44"/>
      <c r="I33" s="43"/>
      <c r="J33" s="44" t="s">
        <v>15</v>
      </c>
      <c r="K33" s="43" t="s">
        <v>16</v>
      </c>
      <c r="L33" s="43" t="s">
        <v>18</v>
      </c>
      <c r="M33" s="43" t="s">
        <v>15</v>
      </c>
      <c r="N33" s="43" t="s">
        <v>16</v>
      </c>
      <c r="O33" s="17">
        <f>IF('Result Data'!D28="O",10,IF('Result Data'!D28="A+",9,IF('Result Data'!D28="A",8,IF('Result Data'!D28="B+",7,IF('Result Data'!D28="B",6,IF('Result Data'!D28="RA",0,IF('Result Data'!D28="SA",0,IF('Result Data'!D28="W",0,0))))))))+IF('Result Data'!D28="AB",0,IF('Result Data'!D28="WH",0))</f>
        <v>7</v>
      </c>
      <c r="P33" s="17">
        <f>IF('Result Data'!E28="O",10,IF('Result Data'!E28="A+",9,IF('Result Data'!E28="A",8,IF('Result Data'!E28="B+",7,IF('Result Data'!E28="B",6,IF('Result Data'!E28="RA",0,IF('Result Data'!E28="SA",0,IF('Result Data'!E28="W",0,0))))))))+IF('Result Data'!E28="AB",0,IF('Result Data'!E28="WH",0))</f>
        <v>0</v>
      </c>
      <c r="Q33" s="17">
        <f>IF('Result Data'!F28="O",10,IF('Result Data'!F28="A+",9,IF('Result Data'!F28="A",8,IF('Result Data'!F28="B+",7,IF('Result Data'!F28="B",6,IF('Result Data'!F28="RA",0,IF('Result Data'!F28="SA",0,IF('Result Data'!F28="W",0,0))))))))+IF('Result Data'!F28="AB",0,IF('Result Data'!F28="WH",0))</f>
        <v>7</v>
      </c>
      <c r="R33" s="17">
        <f>IF('Result Data'!G28="O",10,IF('Result Data'!G28="A+",9,IF('Result Data'!G28="A",8,IF('Result Data'!G28="B+",7,IF('Result Data'!G28="B",6,IF('Result Data'!G28="RA",0,IF('Result Data'!G28="SA",0,IF('Result Data'!G28="W",0,0))))))))+IF('Result Data'!G28="AB",0,IF('Result Data'!G28="WH",0))</f>
        <v>10</v>
      </c>
      <c r="S33" s="20">
        <f>IF('Result Data'!H28="O",10,IF('Result Data'!H28="A+",9,IF('Result Data'!H28="A",8,IF('Result Data'!H28="B+",7,IF('Result Data'!H28="B",6,IF('Result Data'!H28="RA",0,IF('Result Data'!H28="SA",0,IF('Result Data'!H28="W",0,0))))))))+IF('Result Data'!H28="AB",0,IF('Result Data'!H28="WH",0))</f>
        <v>0</v>
      </c>
      <c r="T33" s="20">
        <f>IF('Result Data'!I28="O",10,IF('Result Data'!I28="A+",9,IF('Result Data'!I28="A",8,IF('Result Data'!I28="B+",7,IF('Result Data'!I28="B",6,IF('Result Data'!I28="RA",0,IF('Result Data'!I28="SA",0,IF('Result Data'!I28="W",0,0))))))))+IF('Result Data'!I28="AB",0,IF('Result Data'!I28="WH",0))</f>
        <v>0</v>
      </c>
      <c r="U33" s="20">
        <f>IF('Result Data'!J28="O",10,IF('Result Data'!J28="A+",9,IF('Result Data'!J28="A",8,IF('Result Data'!J28="B+",7,IF('Result Data'!J28="B",6,IF('Result Data'!J28="RA",0,IF('Result Data'!J28="SA",0,IF('Result Data'!J28="W",0,0))))))))+IF('Result Data'!J28="AB",0,IF('Result Data'!J28="WH",0))</f>
        <v>8</v>
      </c>
      <c r="V33" s="20">
        <f>IF('Result Data'!K28="O",10,IF('Result Data'!K28="A+",9,IF('Result Data'!K28="A",8,IF('Result Data'!K28="B+",7,IF('Result Data'!K28="B",6,IF('Result Data'!K28="RA",0,IF('Result Data'!K28="SA",0,IF('Result Data'!K28="W",0,0))))))))+IF('Result Data'!K28="AB",0,IF('Result Data'!K28="WH",0))</f>
        <v>7</v>
      </c>
      <c r="W33" s="20">
        <f>IF('Result Data'!L28="O",10,IF('Result Data'!L28="A+",9,IF('Result Data'!L28="A",8,IF('Result Data'!L28="B+",7,IF('Result Data'!L28="B",6,IF('Result Data'!L28="RA",0,IF('Result Data'!L28="SA",0,IF('Result Data'!L28="W",0,0))))))))+IF('Result Data'!L28="AB",0,IF('Result Data'!L28="WH",0))</f>
        <v>10</v>
      </c>
      <c r="X33" s="20">
        <f>IF('Result Data'!M28="O",10,IF('Result Data'!M28="A+",9,IF('Result Data'!M28="A",8,IF('Result Data'!M28="B+",7,IF('Result Data'!M28="B",6,IF('Result Data'!M28="RA",0,IF('Result Data'!M28="SA",0,IF('Result Data'!M28="W",0,0))))))))+IF('Result Data'!M28="AB",0,IF('Result Data'!M28="WH",0))</f>
        <v>8</v>
      </c>
      <c r="Y33" s="20">
        <f>IF('Result Data'!N28="O",10,IF('Result Data'!N28="A+",9,IF('Result Data'!N28="A",8,IF('Result Data'!N28="B+",7,IF('Result Data'!N28="B",6,IF('Result Data'!N28="RA",0,IF('Result Data'!N28="SA",0,IF('Result Data'!N28="W",0,0))))))))+IF('Result Data'!N28="AB",0,IF('Result Data'!N28="WH",0))</f>
        <v>7</v>
      </c>
      <c r="Z33" s="10">
        <f t="shared" si="4"/>
        <v>2</v>
      </c>
      <c r="AA33" s="10">
        <f t="shared" si="5"/>
        <v>0</v>
      </c>
      <c r="AB33" s="10">
        <f t="shared" si="6"/>
        <v>2</v>
      </c>
      <c r="AC33" s="10">
        <f t="shared" si="7"/>
        <v>4</v>
      </c>
      <c r="AD33" s="10">
        <f t="shared" si="8"/>
        <v>0</v>
      </c>
      <c r="AE33" s="10">
        <f t="shared" si="9"/>
        <v>0</v>
      </c>
      <c r="AF33" s="10">
        <f>COUNTIF('Result Data'!D28:N28,"=RA")</f>
        <v>0</v>
      </c>
      <c r="AG33" s="10">
        <f>COUNTIF('Result Data'!D28:N28,"=AB")</f>
        <v>0</v>
      </c>
      <c r="AH33" s="10">
        <f>COUNTIF('Result Data'!D28:N28,"=WH")</f>
        <v>0</v>
      </c>
      <c r="AI33" s="16">
        <v>21</v>
      </c>
      <c r="AJ33" s="10">
        <f t="shared" si="10"/>
        <v>163</v>
      </c>
      <c r="AK33" s="18">
        <f t="shared" si="0"/>
        <v>7.7619047619047619</v>
      </c>
      <c r="AL33" s="18">
        <f t="shared" si="1"/>
        <v>0.26069153776160015</v>
      </c>
      <c r="AM33" s="10" t="str">
        <f t="shared" si="2"/>
        <v>PASS</v>
      </c>
      <c r="AN33" s="10">
        <f t="shared" si="3"/>
        <v>101</v>
      </c>
    </row>
    <row r="34" spans="1:40" ht="15.5" x14ac:dyDescent="0.35">
      <c r="A34" s="19">
        <v>27</v>
      </c>
      <c r="B34" s="15">
        <v>3122225002028</v>
      </c>
      <c r="C34" s="11" t="s">
        <v>46</v>
      </c>
      <c r="D34" s="43" t="s">
        <v>16</v>
      </c>
      <c r="E34" s="44"/>
      <c r="F34" s="43" t="s">
        <v>15</v>
      </c>
      <c r="G34" s="43" t="s">
        <v>18</v>
      </c>
      <c r="H34" s="44" t="s">
        <v>15</v>
      </c>
      <c r="I34" s="43"/>
      <c r="J34" s="44"/>
      <c r="K34" s="43" t="s">
        <v>15</v>
      </c>
      <c r="L34" s="43" t="s">
        <v>18</v>
      </c>
      <c r="M34" s="43" t="s">
        <v>15</v>
      </c>
      <c r="N34" s="43" t="s">
        <v>15</v>
      </c>
      <c r="O34" s="17">
        <f>IF('Result Data'!D29="O",10,IF('Result Data'!D29="A+",9,IF('Result Data'!D29="A",8,IF('Result Data'!D29="B+",7,IF('Result Data'!D29="B",6,IF('Result Data'!D29="RA",0,IF('Result Data'!D29="SA",0,IF('Result Data'!D29="W",0,0))))))))+IF('Result Data'!D29="AB",0,IF('Result Data'!D29="WH",0))</f>
        <v>7</v>
      </c>
      <c r="P34" s="17">
        <f>IF('Result Data'!E29="O",10,IF('Result Data'!E29="A+",9,IF('Result Data'!E29="A",8,IF('Result Data'!E29="B+",7,IF('Result Data'!E29="B",6,IF('Result Data'!E29="RA",0,IF('Result Data'!E29="SA",0,IF('Result Data'!E29="W",0,0))))))))+IF('Result Data'!E29="AB",0,IF('Result Data'!E29="WH",0))</f>
        <v>0</v>
      </c>
      <c r="Q34" s="17">
        <f>IF('Result Data'!F29="O",10,IF('Result Data'!F29="A+",9,IF('Result Data'!F29="A",8,IF('Result Data'!F29="B+",7,IF('Result Data'!F29="B",6,IF('Result Data'!F29="RA",0,IF('Result Data'!F29="SA",0,IF('Result Data'!F29="W",0,0))))))))+IF('Result Data'!F29="AB",0,IF('Result Data'!F29="WH",0))</f>
        <v>8</v>
      </c>
      <c r="R34" s="17">
        <f>IF('Result Data'!G29="O",10,IF('Result Data'!G29="A+",9,IF('Result Data'!G29="A",8,IF('Result Data'!G29="B+",7,IF('Result Data'!G29="B",6,IF('Result Data'!G29="RA",0,IF('Result Data'!G29="SA",0,IF('Result Data'!G29="W",0,0))))))))+IF('Result Data'!G29="AB",0,IF('Result Data'!G29="WH",0))</f>
        <v>10</v>
      </c>
      <c r="S34" s="20">
        <f>IF('Result Data'!H29="O",10,IF('Result Data'!H29="A+",9,IF('Result Data'!H29="A",8,IF('Result Data'!H29="B+",7,IF('Result Data'!H29="B",6,IF('Result Data'!H29="RA",0,IF('Result Data'!H29="SA",0,IF('Result Data'!H29="W",0,0))))))))+IF('Result Data'!H29="AB",0,IF('Result Data'!H29="WH",0))</f>
        <v>8</v>
      </c>
      <c r="T34" s="20">
        <f>IF('Result Data'!I29="O",10,IF('Result Data'!I29="A+",9,IF('Result Data'!I29="A",8,IF('Result Data'!I29="B+",7,IF('Result Data'!I29="B",6,IF('Result Data'!I29="RA",0,IF('Result Data'!I29="SA",0,IF('Result Data'!I29="W",0,0))))))))+IF('Result Data'!I29="AB",0,IF('Result Data'!I29="WH",0))</f>
        <v>0</v>
      </c>
      <c r="U34" s="20">
        <f>IF('Result Data'!J29="O",10,IF('Result Data'!J29="A+",9,IF('Result Data'!J29="A",8,IF('Result Data'!J29="B+",7,IF('Result Data'!J29="B",6,IF('Result Data'!J29="RA",0,IF('Result Data'!J29="SA",0,IF('Result Data'!J29="W",0,0))))))))+IF('Result Data'!J29="AB",0,IF('Result Data'!J29="WH",0))</f>
        <v>0</v>
      </c>
      <c r="V34" s="20">
        <f>IF('Result Data'!K29="O",10,IF('Result Data'!K29="A+",9,IF('Result Data'!K29="A",8,IF('Result Data'!K29="B+",7,IF('Result Data'!K29="B",6,IF('Result Data'!K29="RA",0,IF('Result Data'!K29="SA",0,IF('Result Data'!K29="W",0,0))))))))+IF('Result Data'!K29="AB",0,IF('Result Data'!K29="WH",0))</f>
        <v>8</v>
      </c>
      <c r="W34" s="20">
        <f>IF('Result Data'!L29="O",10,IF('Result Data'!L29="A+",9,IF('Result Data'!L29="A",8,IF('Result Data'!L29="B+",7,IF('Result Data'!L29="B",6,IF('Result Data'!L29="RA",0,IF('Result Data'!L29="SA",0,IF('Result Data'!L29="W",0,0))))))))+IF('Result Data'!L29="AB",0,IF('Result Data'!L29="WH",0))</f>
        <v>10</v>
      </c>
      <c r="X34" s="20">
        <f>IF('Result Data'!M29="O",10,IF('Result Data'!M29="A+",9,IF('Result Data'!M29="A",8,IF('Result Data'!M29="B+",7,IF('Result Data'!M29="B",6,IF('Result Data'!M29="RA",0,IF('Result Data'!M29="SA",0,IF('Result Data'!M29="W",0,0))))))))+IF('Result Data'!M29="AB",0,IF('Result Data'!M29="WH",0))</f>
        <v>8</v>
      </c>
      <c r="Y34" s="20">
        <f>IF('Result Data'!N29="O",10,IF('Result Data'!N29="A+",9,IF('Result Data'!N29="A",8,IF('Result Data'!N29="B+",7,IF('Result Data'!N29="B",6,IF('Result Data'!N29="RA",0,IF('Result Data'!N29="SA",0,IF('Result Data'!N29="W",0,0))))))))+IF('Result Data'!N29="AB",0,IF('Result Data'!N29="WH",0))</f>
        <v>8</v>
      </c>
      <c r="Z34" s="10">
        <f t="shared" si="4"/>
        <v>2</v>
      </c>
      <c r="AA34" s="10">
        <f t="shared" si="5"/>
        <v>0</v>
      </c>
      <c r="AB34" s="10">
        <f t="shared" si="6"/>
        <v>5</v>
      </c>
      <c r="AC34" s="10">
        <f t="shared" si="7"/>
        <v>1</v>
      </c>
      <c r="AD34" s="10">
        <f t="shared" si="8"/>
        <v>0</v>
      </c>
      <c r="AE34" s="10">
        <f t="shared" si="9"/>
        <v>0</v>
      </c>
      <c r="AF34" s="10">
        <f>COUNTIF('Result Data'!D29:N29,"=RA")</f>
        <v>0</v>
      </c>
      <c r="AG34" s="10">
        <f>COUNTIF('Result Data'!D29:N29,"=AB")</f>
        <v>0</v>
      </c>
      <c r="AH34" s="10">
        <f>COUNTIF('Result Data'!D29:N29,"=WH")</f>
        <v>0</v>
      </c>
      <c r="AI34" s="16">
        <v>21</v>
      </c>
      <c r="AJ34" s="10">
        <f t="shared" si="10"/>
        <v>171</v>
      </c>
      <c r="AK34" s="18">
        <f t="shared" si="0"/>
        <v>8.1428571428571423</v>
      </c>
      <c r="AL34" s="18">
        <f t="shared" si="1"/>
        <v>0.64164391871398063</v>
      </c>
      <c r="AM34" s="10" t="str">
        <f t="shared" si="2"/>
        <v>PASS</v>
      </c>
      <c r="AN34" s="10">
        <f t="shared" si="3"/>
        <v>65</v>
      </c>
    </row>
    <row r="35" spans="1:40" ht="15.5" x14ac:dyDescent="0.35">
      <c r="A35" s="19">
        <v>28</v>
      </c>
      <c r="B35" s="15">
        <v>3122225002029</v>
      </c>
      <c r="C35" s="11" t="s">
        <v>47</v>
      </c>
      <c r="D35" s="43" t="s">
        <v>15</v>
      </c>
      <c r="E35" s="44"/>
      <c r="F35" s="43" t="s">
        <v>15</v>
      </c>
      <c r="G35" s="43" t="s">
        <v>18</v>
      </c>
      <c r="H35" s="44"/>
      <c r="I35" s="43" t="s">
        <v>15</v>
      </c>
      <c r="J35" s="44"/>
      <c r="K35" s="43" t="s">
        <v>15</v>
      </c>
      <c r="L35" s="43" t="s">
        <v>18</v>
      </c>
      <c r="M35" s="43" t="s">
        <v>18</v>
      </c>
      <c r="N35" s="43" t="s">
        <v>15</v>
      </c>
      <c r="O35" s="17">
        <f>IF('Result Data'!D30="O",10,IF('Result Data'!D30="A+",9,IF('Result Data'!D30="A",8,IF('Result Data'!D30="B+",7,IF('Result Data'!D30="B",6,IF('Result Data'!D30="RA",0,IF('Result Data'!D30="SA",0,IF('Result Data'!D30="W",0,0))))))))+IF('Result Data'!D30="AB",0,IF('Result Data'!D30="WH",0))</f>
        <v>8</v>
      </c>
      <c r="P35" s="17">
        <f>IF('Result Data'!E30="O",10,IF('Result Data'!E30="A+",9,IF('Result Data'!E30="A",8,IF('Result Data'!E30="B+",7,IF('Result Data'!E30="B",6,IF('Result Data'!E30="RA",0,IF('Result Data'!E30="SA",0,IF('Result Data'!E30="W",0,0))))))))+IF('Result Data'!E30="AB",0,IF('Result Data'!E30="WH",0))</f>
        <v>0</v>
      </c>
      <c r="Q35" s="17">
        <f>IF('Result Data'!F30="O",10,IF('Result Data'!F30="A+",9,IF('Result Data'!F30="A",8,IF('Result Data'!F30="B+",7,IF('Result Data'!F30="B",6,IF('Result Data'!F30="RA",0,IF('Result Data'!F30="SA",0,IF('Result Data'!F30="W",0,0))))))))+IF('Result Data'!F30="AB",0,IF('Result Data'!F30="WH",0))</f>
        <v>8</v>
      </c>
      <c r="R35" s="17">
        <f>IF('Result Data'!G30="O",10,IF('Result Data'!G30="A+",9,IF('Result Data'!G30="A",8,IF('Result Data'!G30="B+",7,IF('Result Data'!G30="B",6,IF('Result Data'!G30="RA",0,IF('Result Data'!G30="SA",0,IF('Result Data'!G30="W",0,0))))))))+IF('Result Data'!G30="AB",0,IF('Result Data'!G30="WH",0))</f>
        <v>10</v>
      </c>
      <c r="S35" s="20">
        <f>IF('Result Data'!H30="O",10,IF('Result Data'!H30="A+",9,IF('Result Data'!H30="A",8,IF('Result Data'!H30="B+",7,IF('Result Data'!H30="B",6,IF('Result Data'!H30="RA",0,IF('Result Data'!H30="SA",0,IF('Result Data'!H30="W",0,0))))))))+IF('Result Data'!H30="AB",0,IF('Result Data'!H30="WH",0))</f>
        <v>0</v>
      </c>
      <c r="T35" s="20">
        <f>IF('Result Data'!I30="O",10,IF('Result Data'!I30="A+",9,IF('Result Data'!I30="A",8,IF('Result Data'!I30="B+",7,IF('Result Data'!I30="B",6,IF('Result Data'!I30="RA",0,IF('Result Data'!I30="SA",0,IF('Result Data'!I30="W",0,0))))))))+IF('Result Data'!I30="AB",0,IF('Result Data'!I30="WH",0))</f>
        <v>8</v>
      </c>
      <c r="U35" s="20">
        <f>IF('Result Data'!J30="O",10,IF('Result Data'!J30="A+",9,IF('Result Data'!J30="A",8,IF('Result Data'!J30="B+",7,IF('Result Data'!J30="B",6,IF('Result Data'!J30="RA",0,IF('Result Data'!J30="SA",0,IF('Result Data'!J30="W",0,0))))))))+IF('Result Data'!J30="AB",0,IF('Result Data'!J30="WH",0))</f>
        <v>0</v>
      </c>
      <c r="V35" s="20">
        <f>IF('Result Data'!K30="O",10,IF('Result Data'!K30="A+",9,IF('Result Data'!K30="A",8,IF('Result Data'!K30="B+",7,IF('Result Data'!K30="B",6,IF('Result Data'!K30="RA",0,IF('Result Data'!K30="SA",0,IF('Result Data'!K30="W",0,0))))))))+IF('Result Data'!K30="AB",0,IF('Result Data'!K30="WH",0))</f>
        <v>8</v>
      </c>
      <c r="W35" s="20">
        <f>IF('Result Data'!L30="O",10,IF('Result Data'!L30="A+",9,IF('Result Data'!L30="A",8,IF('Result Data'!L30="B+",7,IF('Result Data'!L30="B",6,IF('Result Data'!L30="RA",0,IF('Result Data'!L30="SA",0,IF('Result Data'!L30="W",0,0))))))))+IF('Result Data'!L30="AB",0,IF('Result Data'!L30="WH",0))</f>
        <v>10</v>
      </c>
      <c r="X35" s="20">
        <f>IF('Result Data'!M30="O",10,IF('Result Data'!M30="A+",9,IF('Result Data'!M30="A",8,IF('Result Data'!M30="B+",7,IF('Result Data'!M30="B",6,IF('Result Data'!M30="RA",0,IF('Result Data'!M30="SA",0,IF('Result Data'!M30="W",0,0))))))))+IF('Result Data'!M30="AB",0,IF('Result Data'!M30="WH",0))</f>
        <v>10</v>
      </c>
      <c r="Y35" s="20">
        <f>IF('Result Data'!N30="O",10,IF('Result Data'!N30="A+",9,IF('Result Data'!N30="A",8,IF('Result Data'!N30="B+",7,IF('Result Data'!N30="B",6,IF('Result Data'!N30="RA",0,IF('Result Data'!N30="SA",0,IF('Result Data'!N30="W",0,0))))))))+IF('Result Data'!N30="AB",0,IF('Result Data'!N30="WH",0))</f>
        <v>8</v>
      </c>
      <c r="Z35" s="10">
        <f t="shared" si="4"/>
        <v>3</v>
      </c>
      <c r="AA35" s="10">
        <f t="shared" si="5"/>
        <v>0</v>
      </c>
      <c r="AB35" s="10">
        <f t="shared" si="6"/>
        <v>5</v>
      </c>
      <c r="AC35" s="10">
        <f t="shared" si="7"/>
        <v>0</v>
      </c>
      <c r="AD35" s="10">
        <f t="shared" si="8"/>
        <v>0</v>
      </c>
      <c r="AE35" s="10">
        <f t="shared" si="9"/>
        <v>0</v>
      </c>
      <c r="AF35" s="10">
        <f>COUNTIF('Result Data'!D30:N30,"=RA")</f>
        <v>0</v>
      </c>
      <c r="AG35" s="10">
        <f>COUNTIF('Result Data'!D30:N30,"=AB")</f>
        <v>0</v>
      </c>
      <c r="AH35" s="10">
        <f>COUNTIF('Result Data'!D30:N30,"=WH")</f>
        <v>0</v>
      </c>
      <c r="AI35" s="16">
        <v>21</v>
      </c>
      <c r="AJ35" s="10">
        <f t="shared" si="10"/>
        <v>182</v>
      </c>
      <c r="AK35" s="18">
        <f t="shared" si="0"/>
        <v>8.6666666666666661</v>
      </c>
      <c r="AL35" s="18">
        <f t="shared" si="1"/>
        <v>1.1654534425235044</v>
      </c>
      <c r="AM35" s="10" t="str">
        <f t="shared" si="2"/>
        <v>PASS</v>
      </c>
      <c r="AN35" s="10">
        <f t="shared" si="3"/>
        <v>15</v>
      </c>
    </row>
    <row r="36" spans="1:40" ht="15.5" x14ac:dyDescent="0.35">
      <c r="A36" s="19">
        <v>29</v>
      </c>
      <c r="B36" s="15">
        <v>3122225002030</v>
      </c>
      <c r="C36" s="11" t="s">
        <v>48</v>
      </c>
      <c r="D36" s="43" t="s">
        <v>20</v>
      </c>
      <c r="E36" s="44"/>
      <c r="F36" s="43" t="s">
        <v>20</v>
      </c>
      <c r="G36" s="43" t="s">
        <v>18</v>
      </c>
      <c r="H36" s="44" t="s">
        <v>16</v>
      </c>
      <c r="I36" s="43"/>
      <c r="J36" s="44"/>
      <c r="K36" s="43" t="s">
        <v>20</v>
      </c>
      <c r="L36" s="43" t="s">
        <v>18</v>
      </c>
      <c r="M36" s="43" t="s">
        <v>38</v>
      </c>
      <c r="N36" s="43" t="s">
        <v>38</v>
      </c>
      <c r="O36" s="17">
        <f>IF('Result Data'!D31="O",10,IF('Result Data'!D31="A+",9,IF('Result Data'!D31="A",8,IF('Result Data'!D31="B+",7,IF('Result Data'!D31="B",6,IF('Result Data'!D31="RA",0,IF('Result Data'!D31="SA",0,IF('Result Data'!D31="W",0,0))))))))+IF('Result Data'!D31="AB",0,IF('Result Data'!D31="WH",0))</f>
        <v>6</v>
      </c>
      <c r="P36" s="17">
        <f>IF('Result Data'!E31="O",10,IF('Result Data'!E31="A+",9,IF('Result Data'!E31="A",8,IF('Result Data'!E31="B+",7,IF('Result Data'!E31="B",6,IF('Result Data'!E31="RA",0,IF('Result Data'!E31="SA",0,IF('Result Data'!E31="W",0,0))))))))+IF('Result Data'!E31="AB",0,IF('Result Data'!E31="WH",0))</f>
        <v>0</v>
      </c>
      <c r="Q36" s="17">
        <f>IF('Result Data'!F31="O",10,IF('Result Data'!F31="A+",9,IF('Result Data'!F31="A",8,IF('Result Data'!F31="B+",7,IF('Result Data'!F31="B",6,IF('Result Data'!F31="RA",0,IF('Result Data'!F31="SA",0,IF('Result Data'!F31="W",0,0))))))))+IF('Result Data'!F31="AB",0,IF('Result Data'!F31="WH",0))</f>
        <v>6</v>
      </c>
      <c r="R36" s="17">
        <f>IF('Result Data'!G31="O",10,IF('Result Data'!G31="A+",9,IF('Result Data'!G31="A",8,IF('Result Data'!G31="B+",7,IF('Result Data'!G31="B",6,IF('Result Data'!G31="RA",0,IF('Result Data'!G31="SA",0,IF('Result Data'!G31="W",0,0))))))))+IF('Result Data'!G31="AB",0,IF('Result Data'!G31="WH",0))</f>
        <v>10</v>
      </c>
      <c r="S36" s="20">
        <f>IF('Result Data'!H31="O",10,IF('Result Data'!H31="A+",9,IF('Result Data'!H31="A",8,IF('Result Data'!H31="B+",7,IF('Result Data'!H31="B",6,IF('Result Data'!H31="RA",0,IF('Result Data'!H31="SA",0,IF('Result Data'!H31="W",0,0))))))))+IF('Result Data'!H31="AB",0,IF('Result Data'!H31="WH",0))</f>
        <v>7</v>
      </c>
      <c r="T36" s="20">
        <f>IF('Result Data'!I31="O",10,IF('Result Data'!I31="A+",9,IF('Result Data'!I31="A",8,IF('Result Data'!I31="B+",7,IF('Result Data'!I31="B",6,IF('Result Data'!I31="RA",0,IF('Result Data'!I31="SA",0,IF('Result Data'!I31="W",0,0))))))))+IF('Result Data'!I31="AB",0,IF('Result Data'!I31="WH",0))</f>
        <v>0</v>
      </c>
      <c r="U36" s="20">
        <f>IF('Result Data'!J31="O",10,IF('Result Data'!J31="A+",9,IF('Result Data'!J31="A",8,IF('Result Data'!J31="B+",7,IF('Result Data'!J31="B",6,IF('Result Data'!J31="RA",0,IF('Result Data'!J31="SA",0,IF('Result Data'!J31="W",0,0))))))))+IF('Result Data'!J31="AB",0,IF('Result Data'!J31="WH",0))</f>
        <v>0</v>
      </c>
      <c r="V36" s="20">
        <f>IF('Result Data'!K31="O",10,IF('Result Data'!K31="A+",9,IF('Result Data'!K31="A",8,IF('Result Data'!K31="B+",7,IF('Result Data'!K31="B",6,IF('Result Data'!K31="RA",0,IF('Result Data'!K31="SA",0,IF('Result Data'!K31="W",0,0))))))))+IF('Result Data'!K31="AB",0,IF('Result Data'!K31="WH",0))</f>
        <v>6</v>
      </c>
      <c r="W36" s="20">
        <f>IF('Result Data'!L31="O",10,IF('Result Data'!L31="A+",9,IF('Result Data'!L31="A",8,IF('Result Data'!L31="B+",7,IF('Result Data'!L31="B",6,IF('Result Data'!L31="RA",0,IF('Result Data'!L31="SA",0,IF('Result Data'!L31="W",0,0))))))))+IF('Result Data'!L31="AB",0,IF('Result Data'!L31="WH",0))</f>
        <v>10</v>
      </c>
      <c r="X36" s="20">
        <f>IF('Result Data'!M31="O",10,IF('Result Data'!M31="A+",9,IF('Result Data'!M31="A",8,IF('Result Data'!M31="B+",7,IF('Result Data'!M31="B",6,IF('Result Data'!M31="RA",0,IF('Result Data'!M31="SA",0,IF('Result Data'!M31="W",0,0))))))))+IF('Result Data'!M31="AB",0,IF('Result Data'!M31="WH",0))</f>
        <v>0</v>
      </c>
      <c r="Y36" s="20">
        <f>IF('Result Data'!N31="O",10,IF('Result Data'!N31="A+",9,IF('Result Data'!N31="A",8,IF('Result Data'!N31="B+",7,IF('Result Data'!N31="B",6,IF('Result Data'!N31="RA",0,IF('Result Data'!N31="SA",0,IF('Result Data'!N31="W",0,0))))))))+IF('Result Data'!N31="AB",0,IF('Result Data'!N31="WH",0))</f>
        <v>0</v>
      </c>
      <c r="Z36" s="10">
        <f t="shared" si="4"/>
        <v>2</v>
      </c>
      <c r="AA36" s="10">
        <f t="shared" si="5"/>
        <v>0</v>
      </c>
      <c r="AB36" s="10">
        <f t="shared" si="6"/>
        <v>0</v>
      </c>
      <c r="AC36" s="10">
        <f t="shared" si="7"/>
        <v>1</v>
      </c>
      <c r="AD36" s="10">
        <f t="shared" si="8"/>
        <v>3</v>
      </c>
      <c r="AE36" s="10">
        <f t="shared" si="9"/>
        <v>0</v>
      </c>
      <c r="AF36" s="10">
        <f>COUNTIF('Result Data'!D31:N31,"=RA")</f>
        <v>2</v>
      </c>
      <c r="AG36" s="10">
        <f>COUNTIF('Result Data'!D31:N31,"=AB")</f>
        <v>0</v>
      </c>
      <c r="AH36" s="10">
        <f>COUNTIF('Result Data'!D31:N31,"=WH")</f>
        <v>0</v>
      </c>
      <c r="AI36" s="16">
        <v>21</v>
      </c>
      <c r="AJ36" s="10">
        <f t="shared" si="10"/>
        <v>99</v>
      </c>
      <c r="AK36" s="18">
        <f t="shared" si="0"/>
        <v>4.7142857142857144</v>
      </c>
      <c r="AL36" s="18">
        <f t="shared" si="1"/>
        <v>-2.7869275098574473</v>
      </c>
      <c r="AM36" s="10" t="str">
        <f t="shared" si="2"/>
        <v>FAIL</v>
      </c>
      <c r="AN36" s="10">
        <f t="shared" si="3"/>
        <v>144</v>
      </c>
    </row>
    <row r="37" spans="1:40" s="31" customFormat="1" ht="15.5" x14ac:dyDescent="0.35">
      <c r="A37" s="39">
        <v>30</v>
      </c>
      <c r="B37" s="40">
        <v>3122225002031</v>
      </c>
      <c r="C37" s="41" t="s">
        <v>49</v>
      </c>
      <c r="D37" s="43" t="s">
        <v>15</v>
      </c>
      <c r="E37" s="44"/>
      <c r="F37" s="43" t="s">
        <v>18</v>
      </c>
      <c r="G37" s="43" t="s">
        <v>18</v>
      </c>
      <c r="H37" s="44" t="s">
        <v>17</v>
      </c>
      <c r="I37" s="43"/>
      <c r="J37" s="44"/>
      <c r="K37" s="43" t="s">
        <v>15</v>
      </c>
      <c r="L37" s="43" t="s">
        <v>18</v>
      </c>
      <c r="M37" s="43" t="s">
        <v>18</v>
      </c>
      <c r="N37" s="43" t="s">
        <v>18</v>
      </c>
      <c r="O37" s="20">
        <f>IF('Result Data'!D32="O",10,IF('Result Data'!D32="A+",9,IF('Result Data'!D32="A",8,IF('Result Data'!D32="B+",7,IF('Result Data'!D32="B",6,IF('Result Data'!D32="RA",0,IF('Result Data'!D32="SA",0,IF('Result Data'!D32="W",0,0))))))))+IF('Result Data'!D32="AB",0,IF('Result Data'!D32="WH",0))</f>
        <v>8</v>
      </c>
      <c r="P37" s="20">
        <f>IF('Result Data'!E32="O",10,IF('Result Data'!E32="A+",9,IF('Result Data'!E32="A",8,IF('Result Data'!E32="B+",7,IF('Result Data'!E32="B",6,IF('Result Data'!E32="RA",0,IF('Result Data'!E32="SA",0,IF('Result Data'!E32="W",0,0))))))))+IF('Result Data'!E32="AB",0,IF('Result Data'!E32="WH",0))</f>
        <v>0</v>
      </c>
      <c r="Q37" s="20">
        <f>IF('Result Data'!F32="O",10,IF('Result Data'!F32="A+",9,IF('Result Data'!F32="A",8,IF('Result Data'!F32="B+",7,IF('Result Data'!F32="B",6,IF('Result Data'!F32="RA",0,IF('Result Data'!F32="SA",0,IF('Result Data'!F32="W",0,0))))))))+IF('Result Data'!F32="AB",0,IF('Result Data'!F32="WH",0))</f>
        <v>10</v>
      </c>
      <c r="R37" s="20">
        <f>IF('Result Data'!G32="O",10,IF('Result Data'!G32="A+",9,IF('Result Data'!G32="A",8,IF('Result Data'!G32="B+",7,IF('Result Data'!G32="B",6,IF('Result Data'!G32="RA",0,IF('Result Data'!G32="SA",0,IF('Result Data'!G32="W",0,0))))))))+IF('Result Data'!G32="AB",0,IF('Result Data'!G32="WH",0))</f>
        <v>10</v>
      </c>
      <c r="S37" s="20">
        <f>IF('Result Data'!H32="O",10,IF('Result Data'!H32="A+",9,IF('Result Data'!H32="A",8,IF('Result Data'!H32="B+",7,IF('Result Data'!H32="B",6,IF('Result Data'!H32="RA",0,IF('Result Data'!H32="SA",0,IF('Result Data'!H32="W",0,0))))))))+IF('Result Data'!H32="AB",0,IF('Result Data'!H32="WH",0))</f>
        <v>9</v>
      </c>
      <c r="T37" s="20">
        <f>IF('Result Data'!I32="O",10,IF('Result Data'!I32="A+",9,IF('Result Data'!I32="A",8,IF('Result Data'!I32="B+",7,IF('Result Data'!I32="B",6,IF('Result Data'!I32="RA",0,IF('Result Data'!I32="SA",0,IF('Result Data'!I32="W",0,0))))))))+IF('Result Data'!I32="AB",0,IF('Result Data'!I32="WH",0))</f>
        <v>0</v>
      </c>
      <c r="U37" s="20">
        <f>IF('Result Data'!J32="O",10,IF('Result Data'!J32="A+",9,IF('Result Data'!J32="A",8,IF('Result Data'!J32="B+",7,IF('Result Data'!J32="B",6,IF('Result Data'!J32="RA",0,IF('Result Data'!J32="SA",0,IF('Result Data'!J32="W",0,0))))))))+IF('Result Data'!J32="AB",0,IF('Result Data'!J32="WH",0))</f>
        <v>0</v>
      </c>
      <c r="V37" s="20">
        <f>IF('Result Data'!K32="O",10,IF('Result Data'!K32="A+",9,IF('Result Data'!K32="A",8,IF('Result Data'!K32="B+",7,IF('Result Data'!K32="B",6,IF('Result Data'!K32="RA",0,IF('Result Data'!K32="SA",0,IF('Result Data'!K32="W",0,0))))))))+IF('Result Data'!K32="AB",0,IF('Result Data'!K32="WH",0))</f>
        <v>8</v>
      </c>
      <c r="W37" s="20">
        <f>IF('Result Data'!L32="O",10,IF('Result Data'!L32="A+",9,IF('Result Data'!L32="A",8,IF('Result Data'!L32="B+",7,IF('Result Data'!L32="B",6,IF('Result Data'!L32="RA",0,IF('Result Data'!L32="SA",0,IF('Result Data'!L32="W",0,0))))))))+IF('Result Data'!L32="AB",0,IF('Result Data'!L32="WH",0))</f>
        <v>10</v>
      </c>
      <c r="X37" s="20">
        <f>IF('Result Data'!M32="O",10,IF('Result Data'!M32="A+",9,IF('Result Data'!M32="A",8,IF('Result Data'!M32="B+",7,IF('Result Data'!M32="B",6,IF('Result Data'!M32="RA",0,IF('Result Data'!M32="SA",0,IF('Result Data'!M32="W",0,0))))))))+IF('Result Data'!M32="AB",0,IF('Result Data'!M32="WH",0))</f>
        <v>10</v>
      </c>
      <c r="Y37" s="20">
        <f>IF('Result Data'!N32="O",10,IF('Result Data'!N32="A+",9,IF('Result Data'!N32="A",8,IF('Result Data'!N32="B+",7,IF('Result Data'!N32="B",6,IF('Result Data'!N32="RA",0,IF('Result Data'!N32="SA",0,IF('Result Data'!N32="W",0,0))))))))+IF('Result Data'!N32="AB",0,IF('Result Data'!N32="WH",0))</f>
        <v>10</v>
      </c>
      <c r="Z37" s="30">
        <f t="shared" si="4"/>
        <v>5</v>
      </c>
      <c r="AA37" s="30">
        <f t="shared" si="5"/>
        <v>1</v>
      </c>
      <c r="AB37" s="30">
        <f t="shared" si="6"/>
        <v>2</v>
      </c>
      <c r="AC37" s="30">
        <f t="shared" si="7"/>
        <v>0</v>
      </c>
      <c r="AD37" s="30">
        <f t="shared" si="8"/>
        <v>0</v>
      </c>
      <c r="AE37" s="30">
        <f t="shared" si="9"/>
        <v>0</v>
      </c>
      <c r="AF37" s="10">
        <f>COUNTIF('Result Data'!D32:N32,"=RA")</f>
        <v>0</v>
      </c>
      <c r="AG37" s="10">
        <f>COUNTIF('Result Data'!D32:N32,"=AB")</f>
        <v>0</v>
      </c>
      <c r="AH37" s="10">
        <f>COUNTIF('Result Data'!D32:N32,"=WH")</f>
        <v>0</v>
      </c>
      <c r="AI37" s="33">
        <v>21</v>
      </c>
      <c r="AJ37" s="30">
        <f t="shared" si="10"/>
        <v>193</v>
      </c>
      <c r="AK37" s="42">
        <f t="shared" si="0"/>
        <v>9.1904761904761898</v>
      </c>
      <c r="AL37" s="42">
        <f t="shared" si="1"/>
        <v>1.6892629663330281</v>
      </c>
      <c r="AM37" s="30" t="str">
        <f t="shared" si="2"/>
        <v>PASS</v>
      </c>
      <c r="AN37" s="30">
        <f t="shared" si="3"/>
        <v>3</v>
      </c>
    </row>
    <row r="38" spans="1:40" ht="15.5" x14ac:dyDescent="0.35">
      <c r="A38" s="19">
        <v>31</v>
      </c>
      <c r="B38" s="15">
        <v>3122225002032</v>
      </c>
      <c r="C38" s="11" t="s">
        <v>50</v>
      </c>
      <c r="D38" s="43" t="s">
        <v>16</v>
      </c>
      <c r="E38" s="44"/>
      <c r="F38" s="43" t="s">
        <v>17</v>
      </c>
      <c r="G38" s="43" t="s">
        <v>18</v>
      </c>
      <c r="H38" s="44" t="s">
        <v>17</v>
      </c>
      <c r="I38" s="43"/>
      <c r="J38" s="44"/>
      <c r="K38" s="43" t="s">
        <v>15</v>
      </c>
      <c r="L38" s="43" t="s">
        <v>18</v>
      </c>
      <c r="M38" s="43" t="s">
        <v>15</v>
      </c>
      <c r="N38" s="43" t="s">
        <v>16</v>
      </c>
      <c r="O38" s="17">
        <f>IF('Result Data'!D33="O",10,IF('Result Data'!D33="A+",9,IF('Result Data'!D33="A",8,IF('Result Data'!D33="B+",7,IF('Result Data'!D33="B",6,IF('Result Data'!D33="RA",0,IF('Result Data'!D33="SA",0,IF('Result Data'!D33="W",0,0))))))))+IF('Result Data'!D33="AB",0,IF('Result Data'!D33="WH",0))</f>
        <v>7</v>
      </c>
      <c r="P38" s="17">
        <f>IF('Result Data'!E33="O",10,IF('Result Data'!E33="A+",9,IF('Result Data'!E33="A",8,IF('Result Data'!E33="B+",7,IF('Result Data'!E33="B",6,IF('Result Data'!E33="RA",0,IF('Result Data'!E33="SA",0,IF('Result Data'!E33="W",0,0))))))))+IF('Result Data'!E33="AB",0,IF('Result Data'!E33="WH",0))</f>
        <v>0</v>
      </c>
      <c r="Q38" s="17">
        <f>IF('Result Data'!F33="O",10,IF('Result Data'!F33="A+",9,IF('Result Data'!F33="A",8,IF('Result Data'!F33="B+",7,IF('Result Data'!F33="B",6,IF('Result Data'!F33="RA",0,IF('Result Data'!F33="SA",0,IF('Result Data'!F33="W",0,0))))))))+IF('Result Data'!F33="AB",0,IF('Result Data'!F33="WH",0))</f>
        <v>9</v>
      </c>
      <c r="R38" s="17">
        <f>IF('Result Data'!G33="O",10,IF('Result Data'!G33="A+",9,IF('Result Data'!G33="A",8,IF('Result Data'!G33="B+",7,IF('Result Data'!G33="B",6,IF('Result Data'!G33="RA",0,IF('Result Data'!G33="SA",0,IF('Result Data'!G33="W",0,0))))))))+IF('Result Data'!G33="AB",0,IF('Result Data'!G33="WH",0))</f>
        <v>10</v>
      </c>
      <c r="S38" s="20">
        <f>IF('Result Data'!H33="O",10,IF('Result Data'!H33="A+",9,IF('Result Data'!H33="A",8,IF('Result Data'!H33="B+",7,IF('Result Data'!H33="B",6,IF('Result Data'!H33="RA",0,IF('Result Data'!H33="SA",0,IF('Result Data'!H33="W",0,0))))))))+IF('Result Data'!H33="AB",0,IF('Result Data'!H33="WH",0))</f>
        <v>9</v>
      </c>
      <c r="T38" s="20">
        <f>IF('Result Data'!I33="O",10,IF('Result Data'!I33="A+",9,IF('Result Data'!I33="A",8,IF('Result Data'!I33="B+",7,IF('Result Data'!I33="B",6,IF('Result Data'!I33="RA",0,IF('Result Data'!I33="SA",0,IF('Result Data'!I33="W",0,0))))))))+IF('Result Data'!I33="AB",0,IF('Result Data'!I33="WH",0))</f>
        <v>0</v>
      </c>
      <c r="U38" s="20">
        <f>IF('Result Data'!J33="O",10,IF('Result Data'!J33="A+",9,IF('Result Data'!J33="A",8,IF('Result Data'!J33="B+",7,IF('Result Data'!J33="B",6,IF('Result Data'!J33="RA",0,IF('Result Data'!J33="SA",0,IF('Result Data'!J33="W",0,0))))))))+IF('Result Data'!J33="AB",0,IF('Result Data'!J33="WH",0))</f>
        <v>0</v>
      </c>
      <c r="V38" s="20">
        <f>IF('Result Data'!K33="O",10,IF('Result Data'!K33="A+",9,IF('Result Data'!K33="A",8,IF('Result Data'!K33="B+",7,IF('Result Data'!K33="B",6,IF('Result Data'!K33="RA",0,IF('Result Data'!K33="SA",0,IF('Result Data'!K33="W",0,0))))))))+IF('Result Data'!K33="AB",0,IF('Result Data'!K33="WH",0))</f>
        <v>8</v>
      </c>
      <c r="W38" s="20">
        <f>IF('Result Data'!L33="O",10,IF('Result Data'!L33="A+",9,IF('Result Data'!L33="A",8,IF('Result Data'!L33="B+",7,IF('Result Data'!L33="B",6,IF('Result Data'!L33="RA",0,IF('Result Data'!L33="SA",0,IF('Result Data'!L33="W",0,0))))))))+IF('Result Data'!L33="AB",0,IF('Result Data'!L33="WH",0))</f>
        <v>10</v>
      </c>
      <c r="X38" s="20">
        <f>IF('Result Data'!M33="O",10,IF('Result Data'!M33="A+",9,IF('Result Data'!M33="A",8,IF('Result Data'!M33="B+",7,IF('Result Data'!M33="B",6,IF('Result Data'!M33="RA",0,IF('Result Data'!M33="SA",0,IF('Result Data'!M33="W",0,0))))))))+IF('Result Data'!M33="AB",0,IF('Result Data'!M33="WH",0))</f>
        <v>8</v>
      </c>
      <c r="Y38" s="20">
        <f>IF('Result Data'!N33="O",10,IF('Result Data'!N33="A+",9,IF('Result Data'!N33="A",8,IF('Result Data'!N33="B+",7,IF('Result Data'!N33="B",6,IF('Result Data'!N33="RA",0,IF('Result Data'!N33="SA",0,IF('Result Data'!N33="W",0,0))))))))+IF('Result Data'!N33="AB",0,IF('Result Data'!N33="WH",0))</f>
        <v>7</v>
      </c>
      <c r="Z38" s="10">
        <f t="shared" si="4"/>
        <v>2</v>
      </c>
      <c r="AA38" s="10">
        <f t="shared" si="5"/>
        <v>2</v>
      </c>
      <c r="AB38" s="10">
        <f t="shared" si="6"/>
        <v>2</v>
      </c>
      <c r="AC38" s="10">
        <f t="shared" si="7"/>
        <v>2</v>
      </c>
      <c r="AD38" s="10">
        <f t="shared" si="8"/>
        <v>0</v>
      </c>
      <c r="AE38" s="10">
        <f t="shared" si="9"/>
        <v>0</v>
      </c>
      <c r="AF38" s="10">
        <f>COUNTIF('Result Data'!D33:N33,"=RA")</f>
        <v>0</v>
      </c>
      <c r="AG38" s="10">
        <f>COUNTIF('Result Data'!D33:N33,"=AB")</f>
        <v>0</v>
      </c>
      <c r="AH38" s="10">
        <f>COUNTIF('Result Data'!D33:N33,"=WH")</f>
        <v>0</v>
      </c>
      <c r="AI38" s="16">
        <v>21</v>
      </c>
      <c r="AJ38" s="10">
        <f t="shared" si="10"/>
        <v>172</v>
      </c>
      <c r="AK38" s="18">
        <f t="shared" si="0"/>
        <v>8.1904761904761898</v>
      </c>
      <c r="AL38" s="18">
        <f t="shared" si="1"/>
        <v>0.68926296633302808</v>
      </c>
      <c r="AM38" s="10" t="str">
        <f t="shared" si="2"/>
        <v>PASS</v>
      </c>
      <c r="AN38" s="10">
        <f t="shared" si="3"/>
        <v>60</v>
      </c>
    </row>
    <row r="39" spans="1:40" ht="15.5" x14ac:dyDescent="0.35">
      <c r="A39" s="19">
        <v>32</v>
      </c>
      <c r="B39" s="15">
        <v>3122225002033</v>
      </c>
      <c r="C39" s="11" t="s">
        <v>51</v>
      </c>
      <c r="D39" s="43" t="s">
        <v>15</v>
      </c>
      <c r="E39" s="44"/>
      <c r="F39" s="43" t="s">
        <v>15</v>
      </c>
      <c r="G39" s="43" t="s">
        <v>18</v>
      </c>
      <c r="H39" s="44"/>
      <c r="I39" s="43"/>
      <c r="J39" s="44" t="s">
        <v>15</v>
      </c>
      <c r="K39" s="43" t="s">
        <v>15</v>
      </c>
      <c r="L39" s="43" t="s">
        <v>18</v>
      </c>
      <c r="M39" s="43" t="s">
        <v>15</v>
      </c>
      <c r="N39" s="43" t="s">
        <v>15</v>
      </c>
      <c r="O39" s="17">
        <f>IF('Result Data'!D34="O",10,IF('Result Data'!D34="A+",9,IF('Result Data'!D34="A",8,IF('Result Data'!D34="B+",7,IF('Result Data'!D34="B",6,IF('Result Data'!D34="RA",0,IF('Result Data'!D34="SA",0,IF('Result Data'!D34="W",0,0))))))))+IF('Result Data'!D34="AB",0,IF('Result Data'!D34="WH",0))</f>
        <v>8</v>
      </c>
      <c r="P39" s="17">
        <f>IF('Result Data'!E34="O",10,IF('Result Data'!E34="A+",9,IF('Result Data'!E34="A",8,IF('Result Data'!E34="B+",7,IF('Result Data'!E34="B",6,IF('Result Data'!E34="RA",0,IF('Result Data'!E34="SA",0,IF('Result Data'!E34="W",0,0))))))))+IF('Result Data'!E34="AB",0,IF('Result Data'!E34="WH",0))</f>
        <v>0</v>
      </c>
      <c r="Q39" s="17">
        <f>IF('Result Data'!F34="O",10,IF('Result Data'!F34="A+",9,IF('Result Data'!F34="A",8,IF('Result Data'!F34="B+",7,IF('Result Data'!F34="B",6,IF('Result Data'!F34="RA",0,IF('Result Data'!F34="SA",0,IF('Result Data'!F34="W",0,0))))))))+IF('Result Data'!F34="AB",0,IF('Result Data'!F34="WH",0))</f>
        <v>8</v>
      </c>
      <c r="R39" s="17">
        <f>IF('Result Data'!G34="O",10,IF('Result Data'!G34="A+",9,IF('Result Data'!G34="A",8,IF('Result Data'!G34="B+",7,IF('Result Data'!G34="B",6,IF('Result Data'!G34="RA",0,IF('Result Data'!G34="SA",0,IF('Result Data'!G34="W",0,0))))))))+IF('Result Data'!G34="AB",0,IF('Result Data'!G34="WH",0))</f>
        <v>10</v>
      </c>
      <c r="S39" s="20">
        <f>IF('Result Data'!H34="O",10,IF('Result Data'!H34="A+",9,IF('Result Data'!H34="A",8,IF('Result Data'!H34="B+",7,IF('Result Data'!H34="B",6,IF('Result Data'!H34="RA",0,IF('Result Data'!H34="SA",0,IF('Result Data'!H34="W",0,0))))))))+IF('Result Data'!H34="AB",0,IF('Result Data'!H34="WH",0))</f>
        <v>0</v>
      </c>
      <c r="T39" s="20">
        <f>IF('Result Data'!I34="O",10,IF('Result Data'!I34="A+",9,IF('Result Data'!I34="A",8,IF('Result Data'!I34="B+",7,IF('Result Data'!I34="B",6,IF('Result Data'!I34="RA",0,IF('Result Data'!I34="SA",0,IF('Result Data'!I34="W",0,0))))))))+IF('Result Data'!I34="AB",0,IF('Result Data'!I34="WH",0))</f>
        <v>0</v>
      </c>
      <c r="U39" s="20">
        <f>IF('Result Data'!J34="O",10,IF('Result Data'!J34="A+",9,IF('Result Data'!J34="A",8,IF('Result Data'!J34="B+",7,IF('Result Data'!J34="B",6,IF('Result Data'!J34="RA",0,IF('Result Data'!J34="SA",0,IF('Result Data'!J34="W",0,0))))))))+IF('Result Data'!J34="AB",0,IF('Result Data'!J34="WH",0))</f>
        <v>8</v>
      </c>
      <c r="V39" s="20">
        <f>IF('Result Data'!K34="O",10,IF('Result Data'!K34="A+",9,IF('Result Data'!K34="A",8,IF('Result Data'!K34="B+",7,IF('Result Data'!K34="B",6,IF('Result Data'!K34="RA",0,IF('Result Data'!K34="SA",0,IF('Result Data'!K34="W",0,0))))))))+IF('Result Data'!K34="AB",0,IF('Result Data'!K34="WH",0))</f>
        <v>8</v>
      </c>
      <c r="W39" s="20">
        <f>IF('Result Data'!L34="O",10,IF('Result Data'!L34="A+",9,IF('Result Data'!L34="A",8,IF('Result Data'!L34="B+",7,IF('Result Data'!L34="B",6,IF('Result Data'!L34="RA",0,IF('Result Data'!L34="SA",0,IF('Result Data'!L34="W",0,0))))))))+IF('Result Data'!L34="AB",0,IF('Result Data'!L34="WH",0))</f>
        <v>10</v>
      </c>
      <c r="X39" s="20">
        <f>IF('Result Data'!M34="O",10,IF('Result Data'!M34="A+",9,IF('Result Data'!M34="A",8,IF('Result Data'!M34="B+",7,IF('Result Data'!M34="B",6,IF('Result Data'!M34="RA",0,IF('Result Data'!M34="SA",0,IF('Result Data'!M34="W",0,0))))))))+IF('Result Data'!M34="AB",0,IF('Result Data'!M34="WH",0))</f>
        <v>8</v>
      </c>
      <c r="Y39" s="20">
        <f>IF('Result Data'!N34="O",10,IF('Result Data'!N34="A+",9,IF('Result Data'!N34="A",8,IF('Result Data'!N34="B+",7,IF('Result Data'!N34="B",6,IF('Result Data'!N34="RA",0,IF('Result Data'!N34="SA",0,IF('Result Data'!N34="W",0,0))))))))+IF('Result Data'!N34="AB",0,IF('Result Data'!N34="WH",0))</f>
        <v>8</v>
      </c>
      <c r="Z39" s="10">
        <f t="shared" si="4"/>
        <v>2</v>
      </c>
      <c r="AA39" s="10">
        <f t="shared" si="5"/>
        <v>0</v>
      </c>
      <c r="AB39" s="10">
        <f t="shared" si="6"/>
        <v>6</v>
      </c>
      <c r="AC39" s="10">
        <f t="shared" si="7"/>
        <v>0</v>
      </c>
      <c r="AD39" s="10">
        <f t="shared" si="8"/>
        <v>0</v>
      </c>
      <c r="AE39" s="10">
        <f t="shared" si="9"/>
        <v>0</v>
      </c>
      <c r="AF39" s="10">
        <f>COUNTIF('Result Data'!D34:N34,"=RA")</f>
        <v>0</v>
      </c>
      <c r="AG39" s="10">
        <f>COUNTIF('Result Data'!D34:N34,"=AB")</f>
        <v>0</v>
      </c>
      <c r="AH39" s="10">
        <f>COUNTIF('Result Data'!D34:N34,"=WH")</f>
        <v>0</v>
      </c>
      <c r="AI39" s="16">
        <v>21</v>
      </c>
      <c r="AJ39" s="10">
        <f t="shared" si="10"/>
        <v>174</v>
      </c>
      <c r="AK39" s="18">
        <f t="shared" si="0"/>
        <v>8.2857142857142865</v>
      </c>
      <c r="AL39" s="18">
        <f t="shared" si="1"/>
        <v>0.78450106157112476</v>
      </c>
      <c r="AM39" s="10" t="str">
        <f t="shared" si="2"/>
        <v>PASS</v>
      </c>
      <c r="AN39" s="10">
        <f t="shared" si="3"/>
        <v>49</v>
      </c>
    </row>
    <row r="40" spans="1:40" ht="15.5" x14ac:dyDescent="0.35">
      <c r="A40" s="19">
        <v>33</v>
      </c>
      <c r="B40" s="15">
        <v>3122225002034</v>
      </c>
      <c r="C40" s="11" t="s">
        <v>52</v>
      </c>
      <c r="D40" s="43" t="s">
        <v>15</v>
      </c>
      <c r="E40" s="44"/>
      <c r="F40" s="43" t="s">
        <v>15</v>
      </c>
      <c r="G40" s="43" t="s">
        <v>18</v>
      </c>
      <c r="H40" s="44" t="s">
        <v>15</v>
      </c>
      <c r="I40" s="43"/>
      <c r="J40" s="44"/>
      <c r="K40" s="43" t="s">
        <v>17</v>
      </c>
      <c r="L40" s="43" t="s">
        <v>18</v>
      </c>
      <c r="M40" s="43" t="s">
        <v>15</v>
      </c>
      <c r="N40" s="43" t="s">
        <v>15</v>
      </c>
      <c r="O40" s="17">
        <f>IF('Result Data'!D35="O",10,IF('Result Data'!D35="A+",9,IF('Result Data'!D35="A",8,IF('Result Data'!D35="B+",7,IF('Result Data'!D35="B",6,IF('Result Data'!D35="RA",0,IF('Result Data'!D35="SA",0,IF('Result Data'!D35="W",0,0))))))))+IF('Result Data'!D35="AB",0,IF('Result Data'!D35="WH",0))</f>
        <v>8</v>
      </c>
      <c r="P40" s="17">
        <f>IF('Result Data'!E35="O",10,IF('Result Data'!E35="A+",9,IF('Result Data'!E35="A",8,IF('Result Data'!E35="B+",7,IF('Result Data'!E35="B",6,IF('Result Data'!E35="RA",0,IF('Result Data'!E35="SA",0,IF('Result Data'!E35="W",0,0))))))))+IF('Result Data'!E35="AB",0,IF('Result Data'!E35="WH",0))</f>
        <v>0</v>
      </c>
      <c r="Q40" s="17">
        <f>IF('Result Data'!F35="O",10,IF('Result Data'!F35="A+",9,IF('Result Data'!F35="A",8,IF('Result Data'!F35="B+",7,IF('Result Data'!F35="B",6,IF('Result Data'!F35="RA",0,IF('Result Data'!F35="SA",0,IF('Result Data'!F35="W",0,0))))))))+IF('Result Data'!F35="AB",0,IF('Result Data'!F35="WH",0))</f>
        <v>8</v>
      </c>
      <c r="R40" s="17">
        <f>IF('Result Data'!G35="O",10,IF('Result Data'!G35="A+",9,IF('Result Data'!G35="A",8,IF('Result Data'!G35="B+",7,IF('Result Data'!G35="B",6,IF('Result Data'!G35="RA",0,IF('Result Data'!G35="SA",0,IF('Result Data'!G35="W",0,0))))))))+IF('Result Data'!G35="AB",0,IF('Result Data'!G35="WH",0))</f>
        <v>10</v>
      </c>
      <c r="S40" s="20">
        <f>IF('Result Data'!H35="O",10,IF('Result Data'!H35="A+",9,IF('Result Data'!H35="A",8,IF('Result Data'!H35="B+",7,IF('Result Data'!H35="B",6,IF('Result Data'!H35="RA",0,IF('Result Data'!H35="SA",0,IF('Result Data'!H35="W",0,0))))))))+IF('Result Data'!H35="AB",0,IF('Result Data'!H35="WH",0))</f>
        <v>8</v>
      </c>
      <c r="T40" s="20">
        <f>IF('Result Data'!I35="O",10,IF('Result Data'!I35="A+",9,IF('Result Data'!I35="A",8,IF('Result Data'!I35="B+",7,IF('Result Data'!I35="B",6,IF('Result Data'!I35="RA",0,IF('Result Data'!I35="SA",0,IF('Result Data'!I35="W",0,0))))))))+IF('Result Data'!I35="AB",0,IF('Result Data'!I35="WH",0))</f>
        <v>0</v>
      </c>
      <c r="U40" s="20">
        <f>IF('Result Data'!J35="O",10,IF('Result Data'!J35="A+",9,IF('Result Data'!J35="A",8,IF('Result Data'!J35="B+",7,IF('Result Data'!J35="B",6,IF('Result Data'!J35="RA",0,IF('Result Data'!J35="SA",0,IF('Result Data'!J35="W",0,0))))))))+IF('Result Data'!J35="AB",0,IF('Result Data'!J35="WH",0))</f>
        <v>0</v>
      </c>
      <c r="V40" s="20">
        <f>IF('Result Data'!K35="O",10,IF('Result Data'!K35="A+",9,IF('Result Data'!K35="A",8,IF('Result Data'!K35="B+",7,IF('Result Data'!K35="B",6,IF('Result Data'!K35="RA",0,IF('Result Data'!K35="SA",0,IF('Result Data'!K35="W",0,0))))))))+IF('Result Data'!K35="AB",0,IF('Result Data'!K35="WH",0))</f>
        <v>9</v>
      </c>
      <c r="W40" s="20">
        <f>IF('Result Data'!L35="O",10,IF('Result Data'!L35="A+",9,IF('Result Data'!L35="A",8,IF('Result Data'!L35="B+",7,IF('Result Data'!L35="B",6,IF('Result Data'!L35="RA",0,IF('Result Data'!L35="SA",0,IF('Result Data'!L35="W",0,0))))))))+IF('Result Data'!L35="AB",0,IF('Result Data'!L35="WH",0))</f>
        <v>10</v>
      </c>
      <c r="X40" s="20">
        <f>IF('Result Data'!M35="O",10,IF('Result Data'!M35="A+",9,IF('Result Data'!M35="A",8,IF('Result Data'!M35="B+",7,IF('Result Data'!M35="B",6,IF('Result Data'!M35="RA",0,IF('Result Data'!M35="SA",0,IF('Result Data'!M35="W",0,0))))))))+IF('Result Data'!M35="AB",0,IF('Result Data'!M35="WH",0))</f>
        <v>8</v>
      </c>
      <c r="Y40" s="20">
        <f>IF('Result Data'!N35="O",10,IF('Result Data'!N35="A+",9,IF('Result Data'!N35="A",8,IF('Result Data'!N35="B+",7,IF('Result Data'!N35="B",6,IF('Result Data'!N35="RA",0,IF('Result Data'!N35="SA",0,IF('Result Data'!N35="W",0,0))))))))+IF('Result Data'!N35="AB",0,IF('Result Data'!N35="WH",0))</f>
        <v>8</v>
      </c>
      <c r="Z40" s="10">
        <f t="shared" si="4"/>
        <v>2</v>
      </c>
      <c r="AA40" s="10">
        <f t="shared" si="5"/>
        <v>1</v>
      </c>
      <c r="AB40" s="10">
        <f t="shared" si="6"/>
        <v>5</v>
      </c>
      <c r="AC40" s="10">
        <f t="shared" si="7"/>
        <v>0</v>
      </c>
      <c r="AD40" s="10">
        <f t="shared" si="8"/>
        <v>0</v>
      </c>
      <c r="AE40" s="10">
        <f t="shared" si="9"/>
        <v>0</v>
      </c>
      <c r="AF40" s="10">
        <f>COUNTIF('Result Data'!D35:N35,"=RA")</f>
        <v>0</v>
      </c>
      <c r="AG40" s="10">
        <f>COUNTIF('Result Data'!D35:N35,"=AB")</f>
        <v>0</v>
      </c>
      <c r="AH40" s="10">
        <f>COUNTIF('Result Data'!D35:N35,"=WH")</f>
        <v>0</v>
      </c>
      <c r="AI40" s="16">
        <v>21</v>
      </c>
      <c r="AJ40" s="10">
        <f t="shared" si="10"/>
        <v>178</v>
      </c>
      <c r="AK40" s="18">
        <f t="shared" si="0"/>
        <v>8.4761904761904763</v>
      </c>
      <c r="AL40" s="18">
        <f t="shared" ref="AL40:AL71" si="11">AK40-AVERAGE($AK$8:$AK$164)</f>
        <v>0.97497725204731456</v>
      </c>
      <c r="AM40" s="10" t="str">
        <f t="shared" si="2"/>
        <v>PASS</v>
      </c>
      <c r="AN40" s="10">
        <f t="shared" ref="AN40:AN71" si="12">RANK(AK40,$AK$8:$AK$164,0)</f>
        <v>32</v>
      </c>
    </row>
    <row r="41" spans="1:40" ht="15.5" x14ac:dyDescent="0.35">
      <c r="A41" s="19">
        <v>34</v>
      </c>
      <c r="B41" s="15">
        <v>3122225002035</v>
      </c>
      <c r="C41" s="11" t="s">
        <v>53</v>
      </c>
      <c r="D41" s="43" t="s">
        <v>20</v>
      </c>
      <c r="E41" s="44"/>
      <c r="F41" s="43" t="s">
        <v>20</v>
      </c>
      <c r="G41" s="43" t="s">
        <v>18</v>
      </c>
      <c r="H41" s="44"/>
      <c r="I41" s="43"/>
      <c r="J41" s="44" t="s">
        <v>20</v>
      </c>
      <c r="K41" s="43" t="s">
        <v>38</v>
      </c>
      <c r="L41" s="43" t="s">
        <v>18</v>
      </c>
      <c r="M41" s="43" t="s">
        <v>38</v>
      </c>
      <c r="N41" s="43" t="s">
        <v>20</v>
      </c>
      <c r="O41" s="17">
        <f>IF('Result Data'!D36="O",10,IF('Result Data'!D36="A+",9,IF('Result Data'!D36="A",8,IF('Result Data'!D36="B+",7,IF('Result Data'!D36="B",6,IF('Result Data'!D36="RA",0,IF('Result Data'!D36="SA",0,IF('Result Data'!D36="W",0,0))))))))+IF('Result Data'!D36="AB",0,IF('Result Data'!D36="WH",0))</f>
        <v>6</v>
      </c>
      <c r="P41" s="17">
        <f>IF('Result Data'!E36="O",10,IF('Result Data'!E36="A+",9,IF('Result Data'!E36="A",8,IF('Result Data'!E36="B+",7,IF('Result Data'!E36="B",6,IF('Result Data'!E36="RA",0,IF('Result Data'!E36="SA",0,IF('Result Data'!E36="W",0,0))))))))+IF('Result Data'!E36="AB",0,IF('Result Data'!E36="WH",0))</f>
        <v>0</v>
      </c>
      <c r="Q41" s="17">
        <f>IF('Result Data'!F36="O",10,IF('Result Data'!F36="A+",9,IF('Result Data'!F36="A",8,IF('Result Data'!F36="B+",7,IF('Result Data'!F36="B",6,IF('Result Data'!F36="RA",0,IF('Result Data'!F36="SA",0,IF('Result Data'!F36="W",0,0))))))))+IF('Result Data'!F36="AB",0,IF('Result Data'!F36="WH",0))</f>
        <v>6</v>
      </c>
      <c r="R41" s="17">
        <f>IF('Result Data'!G36="O",10,IF('Result Data'!G36="A+",9,IF('Result Data'!G36="A",8,IF('Result Data'!G36="B+",7,IF('Result Data'!G36="B",6,IF('Result Data'!G36="RA",0,IF('Result Data'!G36="SA",0,IF('Result Data'!G36="W",0,0))))))))+IF('Result Data'!G36="AB",0,IF('Result Data'!G36="WH",0))</f>
        <v>10</v>
      </c>
      <c r="S41" s="20">
        <f>IF('Result Data'!H36="O",10,IF('Result Data'!H36="A+",9,IF('Result Data'!H36="A",8,IF('Result Data'!H36="B+",7,IF('Result Data'!H36="B",6,IF('Result Data'!H36="RA",0,IF('Result Data'!H36="SA",0,IF('Result Data'!H36="W",0,0))))))))+IF('Result Data'!H36="AB",0,IF('Result Data'!H36="WH",0))</f>
        <v>0</v>
      </c>
      <c r="T41" s="20">
        <f>IF('Result Data'!I36="O",10,IF('Result Data'!I36="A+",9,IF('Result Data'!I36="A",8,IF('Result Data'!I36="B+",7,IF('Result Data'!I36="B",6,IF('Result Data'!I36="RA",0,IF('Result Data'!I36="SA",0,IF('Result Data'!I36="W",0,0))))))))+IF('Result Data'!I36="AB",0,IF('Result Data'!I36="WH",0))</f>
        <v>0</v>
      </c>
      <c r="U41" s="20">
        <f>IF('Result Data'!J36="O",10,IF('Result Data'!J36="A+",9,IF('Result Data'!J36="A",8,IF('Result Data'!J36="B+",7,IF('Result Data'!J36="B",6,IF('Result Data'!J36="RA",0,IF('Result Data'!J36="SA",0,IF('Result Data'!J36="W",0,0))))))))+IF('Result Data'!J36="AB",0,IF('Result Data'!J36="WH",0))</f>
        <v>6</v>
      </c>
      <c r="V41" s="20">
        <f>IF('Result Data'!K36="O",10,IF('Result Data'!K36="A+",9,IF('Result Data'!K36="A",8,IF('Result Data'!K36="B+",7,IF('Result Data'!K36="B",6,IF('Result Data'!K36="RA",0,IF('Result Data'!K36="SA",0,IF('Result Data'!K36="W",0,0))))))))+IF('Result Data'!K36="AB",0,IF('Result Data'!K36="WH",0))</f>
        <v>0</v>
      </c>
      <c r="W41" s="20">
        <f>IF('Result Data'!L36="O",10,IF('Result Data'!L36="A+",9,IF('Result Data'!L36="A",8,IF('Result Data'!L36="B+",7,IF('Result Data'!L36="B",6,IF('Result Data'!L36="RA",0,IF('Result Data'!L36="SA",0,IF('Result Data'!L36="W",0,0))))))))+IF('Result Data'!L36="AB",0,IF('Result Data'!L36="WH",0))</f>
        <v>10</v>
      </c>
      <c r="X41" s="20">
        <f>IF('Result Data'!M36="O",10,IF('Result Data'!M36="A+",9,IF('Result Data'!M36="A",8,IF('Result Data'!M36="B+",7,IF('Result Data'!M36="B",6,IF('Result Data'!M36="RA",0,IF('Result Data'!M36="SA",0,IF('Result Data'!M36="W",0,0))))))))+IF('Result Data'!M36="AB",0,IF('Result Data'!M36="WH",0))</f>
        <v>0</v>
      </c>
      <c r="Y41" s="20">
        <f>IF('Result Data'!N36="O",10,IF('Result Data'!N36="A+",9,IF('Result Data'!N36="A",8,IF('Result Data'!N36="B+",7,IF('Result Data'!N36="B",6,IF('Result Data'!N36="RA",0,IF('Result Data'!N36="SA",0,IF('Result Data'!N36="W",0,0))))))))+IF('Result Data'!N36="AB",0,IF('Result Data'!N36="WH",0))</f>
        <v>6</v>
      </c>
      <c r="Z41" s="10">
        <f t="shared" si="4"/>
        <v>2</v>
      </c>
      <c r="AA41" s="10">
        <f t="shared" si="5"/>
        <v>0</v>
      </c>
      <c r="AB41" s="10">
        <f t="shared" si="6"/>
        <v>0</v>
      </c>
      <c r="AC41" s="10">
        <f t="shared" si="7"/>
        <v>0</v>
      </c>
      <c r="AD41" s="10">
        <f t="shared" si="8"/>
        <v>4</v>
      </c>
      <c r="AE41" s="10">
        <f t="shared" si="9"/>
        <v>0</v>
      </c>
      <c r="AF41" s="10">
        <f>COUNTIF('Result Data'!D36:N36,"=RA")</f>
        <v>2</v>
      </c>
      <c r="AG41" s="10">
        <f>COUNTIF('Result Data'!D36:N36,"=AB")</f>
        <v>0</v>
      </c>
      <c r="AH41" s="10">
        <f>COUNTIF('Result Data'!D36:N36,"=WH")</f>
        <v>0</v>
      </c>
      <c r="AI41" s="16">
        <v>21</v>
      </c>
      <c r="AJ41" s="10">
        <f t="shared" si="10"/>
        <v>90</v>
      </c>
      <c r="AK41" s="18">
        <f t="shared" si="0"/>
        <v>4.2857142857142856</v>
      </c>
      <c r="AL41" s="18">
        <f t="shared" si="11"/>
        <v>-3.2154989384288761</v>
      </c>
      <c r="AM41" s="10" t="str">
        <f t="shared" si="2"/>
        <v>FAIL</v>
      </c>
      <c r="AN41" s="10">
        <f t="shared" si="12"/>
        <v>146</v>
      </c>
    </row>
    <row r="42" spans="1:40" ht="15.5" x14ac:dyDescent="0.35">
      <c r="A42" s="19">
        <v>35</v>
      </c>
      <c r="B42" s="15">
        <v>3122225002036</v>
      </c>
      <c r="C42" s="11" t="s">
        <v>54</v>
      </c>
      <c r="D42" s="43" t="s">
        <v>15</v>
      </c>
      <c r="E42" s="44"/>
      <c r="F42" s="43" t="s">
        <v>16</v>
      </c>
      <c r="G42" s="43" t="s">
        <v>18</v>
      </c>
      <c r="H42" s="44"/>
      <c r="I42" s="43"/>
      <c r="J42" s="44" t="s">
        <v>16</v>
      </c>
      <c r="K42" s="43" t="s">
        <v>16</v>
      </c>
      <c r="L42" s="43" t="s">
        <v>18</v>
      </c>
      <c r="M42" s="43" t="s">
        <v>15</v>
      </c>
      <c r="N42" s="43" t="s">
        <v>15</v>
      </c>
      <c r="O42" s="17">
        <f>IF('Result Data'!D37="O",10,IF('Result Data'!D37="A+",9,IF('Result Data'!D37="A",8,IF('Result Data'!D37="B+",7,IF('Result Data'!D37="B",6,IF('Result Data'!D37="RA",0,IF('Result Data'!D37="SA",0,IF('Result Data'!D37="W",0,0))))))))+IF('Result Data'!D37="AB",0,IF('Result Data'!D37="WH",0))</f>
        <v>8</v>
      </c>
      <c r="P42" s="17">
        <f>IF('Result Data'!E37="O",10,IF('Result Data'!E37="A+",9,IF('Result Data'!E37="A",8,IF('Result Data'!E37="B+",7,IF('Result Data'!E37="B",6,IF('Result Data'!E37="RA",0,IF('Result Data'!E37="SA",0,IF('Result Data'!E37="W",0,0))))))))+IF('Result Data'!E37="AB",0,IF('Result Data'!E37="WH",0))</f>
        <v>0</v>
      </c>
      <c r="Q42" s="17">
        <f>IF('Result Data'!F37="O",10,IF('Result Data'!F37="A+",9,IF('Result Data'!F37="A",8,IF('Result Data'!F37="B+",7,IF('Result Data'!F37="B",6,IF('Result Data'!F37="RA",0,IF('Result Data'!F37="SA",0,IF('Result Data'!F37="W",0,0))))))))+IF('Result Data'!F37="AB",0,IF('Result Data'!F37="WH",0))</f>
        <v>7</v>
      </c>
      <c r="R42" s="17">
        <f>IF('Result Data'!G37="O",10,IF('Result Data'!G37="A+",9,IF('Result Data'!G37="A",8,IF('Result Data'!G37="B+",7,IF('Result Data'!G37="B",6,IF('Result Data'!G37="RA",0,IF('Result Data'!G37="SA",0,IF('Result Data'!G37="W",0,0))))))))+IF('Result Data'!G37="AB",0,IF('Result Data'!G37="WH",0))</f>
        <v>10</v>
      </c>
      <c r="S42" s="20">
        <f>IF('Result Data'!H37="O",10,IF('Result Data'!H37="A+",9,IF('Result Data'!H37="A",8,IF('Result Data'!H37="B+",7,IF('Result Data'!H37="B",6,IF('Result Data'!H37="RA",0,IF('Result Data'!H37="SA",0,IF('Result Data'!H37="W",0,0))))))))+IF('Result Data'!H37="AB",0,IF('Result Data'!H37="WH",0))</f>
        <v>0</v>
      </c>
      <c r="T42" s="20">
        <f>IF('Result Data'!I37="O",10,IF('Result Data'!I37="A+",9,IF('Result Data'!I37="A",8,IF('Result Data'!I37="B+",7,IF('Result Data'!I37="B",6,IF('Result Data'!I37="RA",0,IF('Result Data'!I37="SA",0,IF('Result Data'!I37="W",0,0))))))))+IF('Result Data'!I37="AB",0,IF('Result Data'!I37="WH",0))</f>
        <v>0</v>
      </c>
      <c r="U42" s="20">
        <f>IF('Result Data'!J37="O",10,IF('Result Data'!J37="A+",9,IF('Result Data'!J37="A",8,IF('Result Data'!J37="B+",7,IF('Result Data'!J37="B",6,IF('Result Data'!J37="RA",0,IF('Result Data'!J37="SA",0,IF('Result Data'!J37="W",0,0))))))))+IF('Result Data'!J37="AB",0,IF('Result Data'!J37="WH",0))</f>
        <v>7</v>
      </c>
      <c r="V42" s="20">
        <f>IF('Result Data'!K37="O",10,IF('Result Data'!K37="A+",9,IF('Result Data'!K37="A",8,IF('Result Data'!K37="B+",7,IF('Result Data'!K37="B",6,IF('Result Data'!K37="RA",0,IF('Result Data'!K37="SA",0,IF('Result Data'!K37="W",0,0))))))))+IF('Result Data'!K37="AB",0,IF('Result Data'!K37="WH",0))</f>
        <v>7</v>
      </c>
      <c r="W42" s="20">
        <f>IF('Result Data'!L37="O",10,IF('Result Data'!L37="A+",9,IF('Result Data'!L37="A",8,IF('Result Data'!L37="B+",7,IF('Result Data'!L37="B",6,IF('Result Data'!L37="RA",0,IF('Result Data'!L37="SA",0,IF('Result Data'!L37="W",0,0))))))))+IF('Result Data'!L37="AB",0,IF('Result Data'!L37="WH",0))</f>
        <v>10</v>
      </c>
      <c r="X42" s="20">
        <f>IF('Result Data'!M37="O",10,IF('Result Data'!M37="A+",9,IF('Result Data'!M37="A",8,IF('Result Data'!M37="B+",7,IF('Result Data'!M37="B",6,IF('Result Data'!M37="RA",0,IF('Result Data'!M37="SA",0,IF('Result Data'!M37="W",0,0))))))))+IF('Result Data'!M37="AB",0,IF('Result Data'!M37="WH",0))</f>
        <v>8</v>
      </c>
      <c r="Y42" s="20">
        <f>IF('Result Data'!N37="O",10,IF('Result Data'!N37="A+",9,IF('Result Data'!N37="A",8,IF('Result Data'!N37="B+",7,IF('Result Data'!N37="B",6,IF('Result Data'!N37="RA",0,IF('Result Data'!N37="SA",0,IF('Result Data'!N37="W",0,0))))))))+IF('Result Data'!N37="AB",0,IF('Result Data'!N37="WH",0))</f>
        <v>8</v>
      </c>
      <c r="Z42" s="10">
        <f t="shared" si="4"/>
        <v>2</v>
      </c>
      <c r="AA42" s="10">
        <f t="shared" si="5"/>
        <v>0</v>
      </c>
      <c r="AB42" s="10">
        <f t="shared" si="6"/>
        <v>3</v>
      </c>
      <c r="AC42" s="10">
        <f t="shared" si="7"/>
        <v>3</v>
      </c>
      <c r="AD42" s="10">
        <f t="shared" si="8"/>
        <v>0</v>
      </c>
      <c r="AE42" s="10">
        <f t="shared" si="9"/>
        <v>0</v>
      </c>
      <c r="AF42" s="10">
        <f>COUNTIF('Result Data'!D37:N37,"=RA")</f>
        <v>0</v>
      </c>
      <c r="AG42" s="10">
        <f>COUNTIF('Result Data'!D37:N37,"=AB")</f>
        <v>0</v>
      </c>
      <c r="AH42" s="10">
        <f>COUNTIF('Result Data'!D37:N37,"=WH")</f>
        <v>0</v>
      </c>
      <c r="AI42" s="16">
        <v>21</v>
      </c>
      <c r="AJ42" s="10">
        <f t="shared" si="10"/>
        <v>166</v>
      </c>
      <c r="AK42" s="18">
        <f t="shared" si="0"/>
        <v>7.9047619047619051</v>
      </c>
      <c r="AL42" s="18">
        <f t="shared" si="11"/>
        <v>0.40354868061874338</v>
      </c>
      <c r="AM42" s="10" t="str">
        <f t="shared" si="2"/>
        <v>PASS</v>
      </c>
      <c r="AN42" s="10">
        <f t="shared" si="12"/>
        <v>88</v>
      </c>
    </row>
    <row r="43" spans="1:40" ht="15.5" x14ac:dyDescent="0.35">
      <c r="A43" s="19">
        <v>36</v>
      </c>
      <c r="B43" s="15">
        <v>3122225002037</v>
      </c>
      <c r="C43" s="11" t="s">
        <v>55</v>
      </c>
      <c r="D43" s="43" t="s">
        <v>16</v>
      </c>
      <c r="E43" s="44"/>
      <c r="F43" s="43" t="s">
        <v>16</v>
      </c>
      <c r="G43" s="43" t="s">
        <v>17</v>
      </c>
      <c r="H43" s="44" t="s">
        <v>15</v>
      </c>
      <c r="I43" s="43"/>
      <c r="J43" s="44"/>
      <c r="K43" s="43" t="s">
        <v>15</v>
      </c>
      <c r="L43" s="43" t="s">
        <v>18</v>
      </c>
      <c r="M43" s="43" t="s">
        <v>15</v>
      </c>
      <c r="N43" s="43" t="s">
        <v>15</v>
      </c>
      <c r="O43" s="17">
        <f>IF('Result Data'!D38="O",10,IF('Result Data'!D38="A+",9,IF('Result Data'!D38="A",8,IF('Result Data'!D38="B+",7,IF('Result Data'!D38="B",6,IF('Result Data'!D38="RA",0,IF('Result Data'!D38="SA",0,IF('Result Data'!D38="W",0,0))))))))+IF('Result Data'!D38="AB",0,IF('Result Data'!D38="WH",0))</f>
        <v>7</v>
      </c>
      <c r="P43" s="17">
        <f>IF('Result Data'!E38="O",10,IF('Result Data'!E38="A+",9,IF('Result Data'!E38="A",8,IF('Result Data'!E38="B+",7,IF('Result Data'!E38="B",6,IF('Result Data'!E38="RA",0,IF('Result Data'!E38="SA",0,IF('Result Data'!E38="W",0,0))))))))+IF('Result Data'!E38="AB",0,IF('Result Data'!E38="WH",0))</f>
        <v>0</v>
      </c>
      <c r="Q43" s="17">
        <f>IF('Result Data'!F38="O",10,IF('Result Data'!F38="A+",9,IF('Result Data'!F38="A",8,IF('Result Data'!F38="B+",7,IF('Result Data'!F38="B",6,IF('Result Data'!F38="RA",0,IF('Result Data'!F38="SA",0,IF('Result Data'!F38="W",0,0))))))))+IF('Result Data'!F38="AB",0,IF('Result Data'!F38="WH",0))</f>
        <v>7</v>
      </c>
      <c r="R43" s="17">
        <f>IF('Result Data'!G38="O",10,IF('Result Data'!G38="A+",9,IF('Result Data'!G38="A",8,IF('Result Data'!G38="B+",7,IF('Result Data'!G38="B",6,IF('Result Data'!G38="RA",0,IF('Result Data'!G38="SA",0,IF('Result Data'!G38="W",0,0))))))))+IF('Result Data'!G38="AB",0,IF('Result Data'!G38="WH",0))</f>
        <v>9</v>
      </c>
      <c r="S43" s="20">
        <f>IF('Result Data'!H38="O",10,IF('Result Data'!H38="A+",9,IF('Result Data'!H38="A",8,IF('Result Data'!H38="B+",7,IF('Result Data'!H38="B",6,IF('Result Data'!H38="RA",0,IF('Result Data'!H38="SA",0,IF('Result Data'!H38="W",0,0))))))))+IF('Result Data'!H38="AB",0,IF('Result Data'!H38="WH",0))</f>
        <v>8</v>
      </c>
      <c r="T43" s="20">
        <f>IF('Result Data'!I38="O",10,IF('Result Data'!I38="A+",9,IF('Result Data'!I38="A",8,IF('Result Data'!I38="B+",7,IF('Result Data'!I38="B",6,IF('Result Data'!I38="RA",0,IF('Result Data'!I38="SA",0,IF('Result Data'!I38="W",0,0))))))))+IF('Result Data'!I38="AB",0,IF('Result Data'!I38="WH",0))</f>
        <v>0</v>
      </c>
      <c r="U43" s="20">
        <f>IF('Result Data'!J38="O",10,IF('Result Data'!J38="A+",9,IF('Result Data'!J38="A",8,IF('Result Data'!J38="B+",7,IF('Result Data'!J38="B",6,IF('Result Data'!J38="RA",0,IF('Result Data'!J38="SA",0,IF('Result Data'!J38="W",0,0))))))))+IF('Result Data'!J38="AB",0,IF('Result Data'!J38="WH",0))</f>
        <v>0</v>
      </c>
      <c r="V43" s="20">
        <f>IF('Result Data'!K38="O",10,IF('Result Data'!K38="A+",9,IF('Result Data'!K38="A",8,IF('Result Data'!K38="B+",7,IF('Result Data'!K38="B",6,IF('Result Data'!K38="RA",0,IF('Result Data'!K38="SA",0,IF('Result Data'!K38="W",0,0))))))))+IF('Result Data'!K38="AB",0,IF('Result Data'!K38="WH",0))</f>
        <v>8</v>
      </c>
      <c r="W43" s="20">
        <f>IF('Result Data'!L38="O",10,IF('Result Data'!L38="A+",9,IF('Result Data'!L38="A",8,IF('Result Data'!L38="B+",7,IF('Result Data'!L38="B",6,IF('Result Data'!L38="RA",0,IF('Result Data'!L38="SA",0,IF('Result Data'!L38="W",0,0))))))))+IF('Result Data'!L38="AB",0,IF('Result Data'!L38="WH",0))</f>
        <v>10</v>
      </c>
      <c r="X43" s="20">
        <f>IF('Result Data'!M38="O",10,IF('Result Data'!M38="A+",9,IF('Result Data'!M38="A",8,IF('Result Data'!M38="B+",7,IF('Result Data'!M38="B",6,IF('Result Data'!M38="RA",0,IF('Result Data'!M38="SA",0,IF('Result Data'!M38="W",0,0))))))))+IF('Result Data'!M38="AB",0,IF('Result Data'!M38="WH",0))</f>
        <v>8</v>
      </c>
      <c r="Y43" s="20">
        <f>IF('Result Data'!N38="O",10,IF('Result Data'!N38="A+",9,IF('Result Data'!N38="A",8,IF('Result Data'!N38="B+",7,IF('Result Data'!N38="B",6,IF('Result Data'!N38="RA",0,IF('Result Data'!N38="SA",0,IF('Result Data'!N38="W",0,0))))))))+IF('Result Data'!N38="AB",0,IF('Result Data'!N38="WH",0))</f>
        <v>8</v>
      </c>
      <c r="Z43" s="10">
        <f t="shared" si="4"/>
        <v>1</v>
      </c>
      <c r="AA43" s="10">
        <f t="shared" si="5"/>
        <v>1</v>
      </c>
      <c r="AB43" s="10">
        <f t="shared" si="6"/>
        <v>4</v>
      </c>
      <c r="AC43" s="10">
        <f t="shared" si="7"/>
        <v>2</v>
      </c>
      <c r="AD43" s="10">
        <f t="shared" si="8"/>
        <v>0</v>
      </c>
      <c r="AE43" s="10">
        <f t="shared" si="9"/>
        <v>0</v>
      </c>
      <c r="AF43" s="10">
        <f>COUNTIF('Result Data'!D38:N38,"=RA")</f>
        <v>0</v>
      </c>
      <c r="AG43" s="10">
        <f>COUNTIF('Result Data'!D38:N38,"=AB")</f>
        <v>0</v>
      </c>
      <c r="AH43" s="10">
        <f>COUNTIF('Result Data'!D38:N38,"=WH")</f>
        <v>0</v>
      </c>
      <c r="AI43" s="16">
        <v>21</v>
      </c>
      <c r="AJ43" s="10">
        <f t="shared" si="10"/>
        <v>168.5</v>
      </c>
      <c r="AK43" s="18">
        <f t="shared" si="0"/>
        <v>8.0238095238095237</v>
      </c>
      <c r="AL43" s="18">
        <f t="shared" si="11"/>
        <v>0.52259629966636201</v>
      </c>
      <c r="AM43" s="10" t="str">
        <f t="shared" si="2"/>
        <v>PASS</v>
      </c>
      <c r="AN43" s="10">
        <f t="shared" si="12"/>
        <v>76</v>
      </c>
    </row>
    <row r="44" spans="1:40" ht="15.5" x14ac:dyDescent="0.35">
      <c r="A44" s="19">
        <v>37</v>
      </c>
      <c r="B44" s="15">
        <v>3122225002038</v>
      </c>
      <c r="C44" s="11" t="s">
        <v>56</v>
      </c>
      <c r="D44" s="43" t="s">
        <v>15</v>
      </c>
      <c r="E44" s="44"/>
      <c r="F44" s="43" t="s">
        <v>15</v>
      </c>
      <c r="G44" s="43" t="s">
        <v>18</v>
      </c>
      <c r="H44" s="44"/>
      <c r="I44" s="43"/>
      <c r="J44" s="44" t="s">
        <v>16</v>
      </c>
      <c r="K44" s="43" t="s">
        <v>15</v>
      </c>
      <c r="L44" s="43" t="s">
        <v>18</v>
      </c>
      <c r="M44" s="43" t="s">
        <v>17</v>
      </c>
      <c r="N44" s="43" t="s">
        <v>15</v>
      </c>
      <c r="O44" s="17">
        <f>IF('Result Data'!D39="O",10,IF('Result Data'!D39="A+",9,IF('Result Data'!D39="A",8,IF('Result Data'!D39="B+",7,IF('Result Data'!D39="B",6,IF('Result Data'!D39="RA",0,IF('Result Data'!D39="SA",0,IF('Result Data'!D39="W",0,0))))))))+IF('Result Data'!D39="AB",0,IF('Result Data'!D39="WH",0))</f>
        <v>8</v>
      </c>
      <c r="P44" s="17">
        <f>IF('Result Data'!E39="O",10,IF('Result Data'!E39="A+",9,IF('Result Data'!E39="A",8,IF('Result Data'!E39="B+",7,IF('Result Data'!E39="B",6,IF('Result Data'!E39="RA",0,IF('Result Data'!E39="SA",0,IF('Result Data'!E39="W",0,0))))))))+IF('Result Data'!E39="AB",0,IF('Result Data'!E39="WH",0))</f>
        <v>0</v>
      </c>
      <c r="Q44" s="17">
        <f>IF('Result Data'!F39="O",10,IF('Result Data'!F39="A+",9,IF('Result Data'!F39="A",8,IF('Result Data'!F39="B+",7,IF('Result Data'!F39="B",6,IF('Result Data'!F39="RA",0,IF('Result Data'!F39="SA",0,IF('Result Data'!F39="W",0,0))))))))+IF('Result Data'!F39="AB",0,IF('Result Data'!F39="WH",0))</f>
        <v>8</v>
      </c>
      <c r="R44" s="17">
        <f>IF('Result Data'!G39="O",10,IF('Result Data'!G39="A+",9,IF('Result Data'!G39="A",8,IF('Result Data'!G39="B+",7,IF('Result Data'!G39="B",6,IF('Result Data'!G39="RA",0,IF('Result Data'!G39="SA",0,IF('Result Data'!G39="W",0,0))))))))+IF('Result Data'!G39="AB",0,IF('Result Data'!G39="WH",0))</f>
        <v>10</v>
      </c>
      <c r="S44" s="20">
        <f>IF('Result Data'!H39="O",10,IF('Result Data'!H39="A+",9,IF('Result Data'!H39="A",8,IF('Result Data'!H39="B+",7,IF('Result Data'!H39="B",6,IF('Result Data'!H39="RA",0,IF('Result Data'!H39="SA",0,IF('Result Data'!H39="W",0,0))))))))+IF('Result Data'!H39="AB",0,IF('Result Data'!H39="WH",0))</f>
        <v>0</v>
      </c>
      <c r="T44" s="20">
        <f>IF('Result Data'!I39="O",10,IF('Result Data'!I39="A+",9,IF('Result Data'!I39="A",8,IF('Result Data'!I39="B+",7,IF('Result Data'!I39="B",6,IF('Result Data'!I39="RA",0,IF('Result Data'!I39="SA",0,IF('Result Data'!I39="W",0,0))))))))+IF('Result Data'!I39="AB",0,IF('Result Data'!I39="WH",0))</f>
        <v>0</v>
      </c>
      <c r="U44" s="20">
        <f>IF('Result Data'!J39="O",10,IF('Result Data'!J39="A+",9,IF('Result Data'!J39="A",8,IF('Result Data'!J39="B+",7,IF('Result Data'!J39="B",6,IF('Result Data'!J39="RA",0,IF('Result Data'!J39="SA",0,IF('Result Data'!J39="W",0,0))))))))+IF('Result Data'!J39="AB",0,IF('Result Data'!J39="WH",0))</f>
        <v>7</v>
      </c>
      <c r="V44" s="20">
        <f>IF('Result Data'!K39="O",10,IF('Result Data'!K39="A+",9,IF('Result Data'!K39="A",8,IF('Result Data'!K39="B+",7,IF('Result Data'!K39="B",6,IF('Result Data'!K39="RA",0,IF('Result Data'!K39="SA",0,IF('Result Data'!K39="W",0,0))))))))+IF('Result Data'!K39="AB",0,IF('Result Data'!K39="WH",0))</f>
        <v>8</v>
      </c>
      <c r="W44" s="20">
        <f>IF('Result Data'!L39="O",10,IF('Result Data'!L39="A+",9,IF('Result Data'!L39="A",8,IF('Result Data'!L39="B+",7,IF('Result Data'!L39="B",6,IF('Result Data'!L39="RA",0,IF('Result Data'!L39="SA",0,IF('Result Data'!L39="W",0,0))))))))+IF('Result Data'!L39="AB",0,IF('Result Data'!L39="WH",0))</f>
        <v>10</v>
      </c>
      <c r="X44" s="20">
        <f>IF('Result Data'!M39="O",10,IF('Result Data'!M39="A+",9,IF('Result Data'!M39="A",8,IF('Result Data'!M39="B+",7,IF('Result Data'!M39="B",6,IF('Result Data'!M39="RA",0,IF('Result Data'!M39="SA",0,IF('Result Data'!M39="W",0,0))))))))+IF('Result Data'!M39="AB",0,IF('Result Data'!M39="WH",0))</f>
        <v>9</v>
      </c>
      <c r="Y44" s="20">
        <f>IF('Result Data'!N39="O",10,IF('Result Data'!N39="A+",9,IF('Result Data'!N39="A",8,IF('Result Data'!N39="B+",7,IF('Result Data'!N39="B",6,IF('Result Data'!N39="RA",0,IF('Result Data'!N39="SA",0,IF('Result Data'!N39="W",0,0))))))))+IF('Result Data'!N39="AB",0,IF('Result Data'!N39="WH",0))</f>
        <v>8</v>
      </c>
      <c r="Z44" s="10">
        <f t="shared" si="4"/>
        <v>2</v>
      </c>
      <c r="AA44" s="10">
        <f t="shared" si="5"/>
        <v>1</v>
      </c>
      <c r="AB44" s="10">
        <f t="shared" si="6"/>
        <v>4</v>
      </c>
      <c r="AC44" s="10">
        <f t="shared" si="7"/>
        <v>1</v>
      </c>
      <c r="AD44" s="10">
        <f t="shared" si="8"/>
        <v>0</v>
      </c>
      <c r="AE44" s="10">
        <f t="shared" si="9"/>
        <v>0</v>
      </c>
      <c r="AF44" s="10">
        <f>COUNTIF('Result Data'!D39:N39,"=RA")</f>
        <v>0</v>
      </c>
      <c r="AG44" s="10">
        <f>COUNTIF('Result Data'!D39:N39,"=AB")</f>
        <v>0</v>
      </c>
      <c r="AH44" s="10">
        <f>COUNTIF('Result Data'!D39:N39,"=WH")</f>
        <v>0</v>
      </c>
      <c r="AI44" s="16">
        <v>21</v>
      </c>
      <c r="AJ44" s="10">
        <f t="shared" si="10"/>
        <v>175</v>
      </c>
      <c r="AK44" s="18">
        <f t="shared" si="0"/>
        <v>8.3333333333333339</v>
      </c>
      <c r="AL44" s="18">
        <f t="shared" si="11"/>
        <v>0.83212010919017221</v>
      </c>
      <c r="AM44" s="10" t="str">
        <f t="shared" si="2"/>
        <v>PASS</v>
      </c>
      <c r="AN44" s="10">
        <f t="shared" si="12"/>
        <v>47</v>
      </c>
    </row>
    <row r="45" spans="1:40" ht="15.5" x14ac:dyDescent="0.35">
      <c r="A45" s="19">
        <v>38</v>
      </c>
      <c r="B45" s="15">
        <v>3122225002039</v>
      </c>
      <c r="C45" s="11" t="s">
        <v>57</v>
      </c>
      <c r="D45" s="43" t="s">
        <v>16</v>
      </c>
      <c r="E45" s="44"/>
      <c r="F45" s="43" t="s">
        <v>15</v>
      </c>
      <c r="G45" s="43" t="s">
        <v>18</v>
      </c>
      <c r="H45" s="44"/>
      <c r="I45" s="43" t="s">
        <v>15</v>
      </c>
      <c r="J45" s="44"/>
      <c r="K45" s="43" t="s">
        <v>16</v>
      </c>
      <c r="L45" s="43" t="s">
        <v>18</v>
      </c>
      <c r="M45" s="43" t="s">
        <v>20</v>
      </c>
      <c r="N45" s="43" t="s">
        <v>15</v>
      </c>
      <c r="O45" s="17">
        <f>IF('Result Data'!D40="O",10,IF('Result Data'!D40="A+",9,IF('Result Data'!D40="A",8,IF('Result Data'!D40="B+",7,IF('Result Data'!D40="B",6,IF('Result Data'!D40="RA",0,IF('Result Data'!D40="SA",0,IF('Result Data'!D40="W",0,0))))))))+IF('Result Data'!D40="AB",0,IF('Result Data'!D40="WH",0))</f>
        <v>7</v>
      </c>
      <c r="P45" s="17">
        <f>IF('Result Data'!E40="O",10,IF('Result Data'!E40="A+",9,IF('Result Data'!E40="A",8,IF('Result Data'!E40="B+",7,IF('Result Data'!E40="B",6,IF('Result Data'!E40="RA",0,IF('Result Data'!E40="SA",0,IF('Result Data'!E40="W",0,0))))))))+IF('Result Data'!E40="AB",0,IF('Result Data'!E40="WH",0))</f>
        <v>0</v>
      </c>
      <c r="Q45" s="17">
        <f>IF('Result Data'!F40="O",10,IF('Result Data'!F40="A+",9,IF('Result Data'!F40="A",8,IF('Result Data'!F40="B+",7,IF('Result Data'!F40="B",6,IF('Result Data'!F40="RA",0,IF('Result Data'!F40="SA",0,IF('Result Data'!F40="W",0,0))))))))+IF('Result Data'!F40="AB",0,IF('Result Data'!F40="WH",0))</f>
        <v>8</v>
      </c>
      <c r="R45" s="17">
        <f>IF('Result Data'!G40="O",10,IF('Result Data'!G40="A+",9,IF('Result Data'!G40="A",8,IF('Result Data'!G40="B+",7,IF('Result Data'!G40="B",6,IF('Result Data'!G40="RA",0,IF('Result Data'!G40="SA",0,IF('Result Data'!G40="W",0,0))))))))+IF('Result Data'!G40="AB",0,IF('Result Data'!G40="WH",0))</f>
        <v>10</v>
      </c>
      <c r="S45" s="20">
        <f>IF('Result Data'!H40="O",10,IF('Result Data'!H40="A+",9,IF('Result Data'!H40="A",8,IF('Result Data'!H40="B+",7,IF('Result Data'!H40="B",6,IF('Result Data'!H40="RA",0,IF('Result Data'!H40="SA",0,IF('Result Data'!H40="W",0,0))))))))+IF('Result Data'!H40="AB",0,IF('Result Data'!H40="WH",0))</f>
        <v>0</v>
      </c>
      <c r="T45" s="20">
        <f>IF('Result Data'!I40="O",10,IF('Result Data'!I40="A+",9,IF('Result Data'!I40="A",8,IF('Result Data'!I40="B+",7,IF('Result Data'!I40="B",6,IF('Result Data'!I40="RA",0,IF('Result Data'!I40="SA",0,IF('Result Data'!I40="W",0,0))))))))+IF('Result Data'!I40="AB",0,IF('Result Data'!I40="WH",0))</f>
        <v>8</v>
      </c>
      <c r="U45" s="20">
        <f>IF('Result Data'!J40="O",10,IF('Result Data'!J40="A+",9,IF('Result Data'!J40="A",8,IF('Result Data'!J40="B+",7,IF('Result Data'!J40="B",6,IF('Result Data'!J40="RA",0,IF('Result Data'!J40="SA",0,IF('Result Data'!J40="W",0,0))))))))+IF('Result Data'!J40="AB",0,IF('Result Data'!J40="WH",0))</f>
        <v>0</v>
      </c>
      <c r="V45" s="20">
        <f>IF('Result Data'!K40="O",10,IF('Result Data'!K40="A+",9,IF('Result Data'!K40="A",8,IF('Result Data'!K40="B+",7,IF('Result Data'!K40="B",6,IF('Result Data'!K40="RA",0,IF('Result Data'!K40="SA",0,IF('Result Data'!K40="W",0,0))))))))+IF('Result Data'!K40="AB",0,IF('Result Data'!K40="WH",0))</f>
        <v>7</v>
      </c>
      <c r="W45" s="20">
        <f>IF('Result Data'!L40="O",10,IF('Result Data'!L40="A+",9,IF('Result Data'!L40="A",8,IF('Result Data'!L40="B+",7,IF('Result Data'!L40="B",6,IF('Result Data'!L40="RA",0,IF('Result Data'!L40="SA",0,IF('Result Data'!L40="W",0,0))))))))+IF('Result Data'!L40="AB",0,IF('Result Data'!L40="WH",0))</f>
        <v>10</v>
      </c>
      <c r="X45" s="20">
        <f>IF('Result Data'!M40="O",10,IF('Result Data'!M40="A+",9,IF('Result Data'!M40="A",8,IF('Result Data'!M40="B+",7,IF('Result Data'!M40="B",6,IF('Result Data'!M40="RA",0,IF('Result Data'!M40="SA",0,IF('Result Data'!M40="W",0,0))))))))+IF('Result Data'!M40="AB",0,IF('Result Data'!M40="WH",0))</f>
        <v>6</v>
      </c>
      <c r="Y45" s="20">
        <f>IF('Result Data'!N40="O",10,IF('Result Data'!N40="A+",9,IF('Result Data'!N40="A",8,IF('Result Data'!N40="B+",7,IF('Result Data'!N40="B",6,IF('Result Data'!N40="RA",0,IF('Result Data'!N40="SA",0,IF('Result Data'!N40="W",0,0))))))))+IF('Result Data'!N40="AB",0,IF('Result Data'!N40="WH",0))</f>
        <v>8</v>
      </c>
      <c r="Z45" s="10">
        <f t="shared" si="4"/>
        <v>2</v>
      </c>
      <c r="AA45" s="10">
        <f t="shared" si="5"/>
        <v>0</v>
      </c>
      <c r="AB45" s="10">
        <f t="shared" si="6"/>
        <v>3</v>
      </c>
      <c r="AC45" s="10">
        <f t="shared" si="7"/>
        <v>2</v>
      </c>
      <c r="AD45" s="10">
        <f t="shared" si="8"/>
        <v>1</v>
      </c>
      <c r="AE45" s="10">
        <f t="shared" si="9"/>
        <v>0</v>
      </c>
      <c r="AF45" s="10">
        <f>COUNTIF('Result Data'!D40:N40,"=RA")</f>
        <v>0</v>
      </c>
      <c r="AG45" s="10">
        <f>COUNTIF('Result Data'!D40:N40,"=AB")</f>
        <v>0</v>
      </c>
      <c r="AH45" s="10">
        <f>COUNTIF('Result Data'!D40:N40,"=WH")</f>
        <v>0</v>
      </c>
      <c r="AI45" s="16">
        <v>21</v>
      </c>
      <c r="AJ45" s="10">
        <f t="shared" si="10"/>
        <v>159</v>
      </c>
      <c r="AK45" s="18">
        <f t="shared" si="0"/>
        <v>7.5714285714285712</v>
      </c>
      <c r="AL45" s="18">
        <f t="shared" si="11"/>
        <v>7.0215347285409457E-2</v>
      </c>
      <c r="AM45" s="10" t="str">
        <f t="shared" si="2"/>
        <v>PASS</v>
      </c>
      <c r="AN45" s="10">
        <f t="shared" si="12"/>
        <v>114</v>
      </c>
    </row>
    <row r="46" spans="1:40" ht="15.5" x14ac:dyDescent="0.35">
      <c r="A46" s="19">
        <v>39</v>
      </c>
      <c r="B46" s="15">
        <v>3122225002040</v>
      </c>
      <c r="C46" s="11" t="s">
        <v>58</v>
      </c>
      <c r="D46" s="43" t="s">
        <v>15</v>
      </c>
      <c r="E46" s="44"/>
      <c r="F46" s="43" t="s">
        <v>15</v>
      </c>
      <c r="G46" s="43" t="s">
        <v>18</v>
      </c>
      <c r="H46" s="44"/>
      <c r="I46" s="43" t="s">
        <v>15</v>
      </c>
      <c r="J46" s="44"/>
      <c r="K46" s="43" t="s">
        <v>17</v>
      </c>
      <c r="L46" s="43" t="s">
        <v>18</v>
      </c>
      <c r="M46" s="43" t="s">
        <v>18</v>
      </c>
      <c r="N46" s="43" t="s">
        <v>18</v>
      </c>
      <c r="O46" s="17">
        <f>IF('Result Data'!D41="O",10,IF('Result Data'!D41="A+",9,IF('Result Data'!D41="A",8,IF('Result Data'!D41="B+",7,IF('Result Data'!D41="B",6,IF('Result Data'!D41="RA",0,IF('Result Data'!D41="SA",0,IF('Result Data'!D41="W",0,0))))))))+IF('Result Data'!D41="AB",0,IF('Result Data'!D41="WH",0))</f>
        <v>8</v>
      </c>
      <c r="P46" s="17">
        <f>IF('Result Data'!E41="O",10,IF('Result Data'!E41="A+",9,IF('Result Data'!E41="A",8,IF('Result Data'!E41="B+",7,IF('Result Data'!E41="B",6,IF('Result Data'!E41="RA",0,IF('Result Data'!E41="SA",0,IF('Result Data'!E41="W",0,0))))))))+IF('Result Data'!E41="AB",0,IF('Result Data'!E41="WH",0))</f>
        <v>0</v>
      </c>
      <c r="Q46" s="17">
        <f>IF('Result Data'!F41="O",10,IF('Result Data'!F41="A+",9,IF('Result Data'!F41="A",8,IF('Result Data'!F41="B+",7,IF('Result Data'!F41="B",6,IF('Result Data'!F41="RA",0,IF('Result Data'!F41="SA",0,IF('Result Data'!F41="W",0,0))))))))+IF('Result Data'!F41="AB",0,IF('Result Data'!F41="WH",0))</f>
        <v>8</v>
      </c>
      <c r="R46" s="17">
        <f>IF('Result Data'!G41="O",10,IF('Result Data'!G41="A+",9,IF('Result Data'!G41="A",8,IF('Result Data'!G41="B+",7,IF('Result Data'!G41="B",6,IF('Result Data'!G41="RA",0,IF('Result Data'!G41="SA",0,IF('Result Data'!G41="W",0,0))))))))+IF('Result Data'!G41="AB",0,IF('Result Data'!G41="WH",0))</f>
        <v>10</v>
      </c>
      <c r="S46" s="20">
        <f>IF('Result Data'!H41="O",10,IF('Result Data'!H41="A+",9,IF('Result Data'!H41="A",8,IF('Result Data'!H41="B+",7,IF('Result Data'!H41="B",6,IF('Result Data'!H41="RA",0,IF('Result Data'!H41="SA",0,IF('Result Data'!H41="W",0,0))))))))+IF('Result Data'!H41="AB",0,IF('Result Data'!H41="WH",0))</f>
        <v>0</v>
      </c>
      <c r="T46" s="20">
        <f>IF('Result Data'!I41="O",10,IF('Result Data'!I41="A+",9,IF('Result Data'!I41="A",8,IF('Result Data'!I41="B+",7,IF('Result Data'!I41="B",6,IF('Result Data'!I41="RA",0,IF('Result Data'!I41="SA",0,IF('Result Data'!I41="W",0,0))))))))+IF('Result Data'!I41="AB",0,IF('Result Data'!I41="WH",0))</f>
        <v>8</v>
      </c>
      <c r="U46" s="20">
        <f>IF('Result Data'!J41="O",10,IF('Result Data'!J41="A+",9,IF('Result Data'!J41="A",8,IF('Result Data'!J41="B+",7,IF('Result Data'!J41="B",6,IF('Result Data'!J41="RA",0,IF('Result Data'!J41="SA",0,IF('Result Data'!J41="W",0,0))))))))+IF('Result Data'!J41="AB",0,IF('Result Data'!J41="WH",0))</f>
        <v>0</v>
      </c>
      <c r="V46" s="20">
        <f>IF('Result Data'!K41="O",10,IF('Result Data'!K41="A+",9,IF('Result Data'!K41="A",8,IF('Result Data'!K41="B+",7,IF('Result Data'!K41="B",6,IF('Result Data'!K41="RA",0,IF('Result Data'!K41="SA",0,IF('Result Data'!K41="W",0,0))))))))+IF('Result Data'!K41="AB",0,IF('Result Data'!K41="WH",0))</f>
        <v>9</v>
      </c>
      <c r="W46" s="20">
        <f>IF('Result Data'!L41="O",10,IF('Result Data'!L41="A+",9,IF('Result Data'!L41="A",8,IF('Result Data'!L41="B+",7,IF('Result Data'!L41="B",6,IF('Result Data'!L41="RA",0,IF('Result Data'!L41="SA",0,IF('Result Data'!L41="W",0,0))))))))+IF('Result Data'!L41="AB",0,IF('Result Data'!L41="WH",0))</f>
        <v>10</v>
      </c>
      <c r="X46" s="20">
        <f>IF('Result Data'!M41="O",10,IF('Result Data'!M41="A+",9,IF('Result Data'!M41="A",8,IF('Result Data'!M41="B+",7,IF('Result Data'!M41="B",6,IF('Result Data'!M41="RA",0,IF('Result Data'!M41="SA",0,IF('Result Data'!M41="W",0,0))))))))+IF('Result Data'!M41="AB",0,IF('Result Data'!M41="WH",0))</f>
        <v>10</v>
      </c>
      <c r="Y46" s="20">
        <f>IF('Result Data'!N41="O",10,IF('Result Data'!N41="A+",9,IF('Result Data'!N41="A",8,IF('Result Data'!N41="B+",7,IF('Result Data'!N41="B",6,IF('Result Data'!N41="RA",0,IF('Result Data'!N41="SA",0,IF('Result Data'!N41="W",0,0))))))))+IF('Result Data'!N41="AB",0,IF('Result Data'!N41="WH",0))</f>
        <v>10</v>
      </c>
      <c r="Z46" s="10">
        <f t="shared" si="4"/>
        <v>4</v>
      </c>
      <c r="AA46" s="10">
        <f t="shared" si="5"/>
        <v>1</v>
      </c>
      <c r="AB46" s="10">
        <f t="shared" si="6"/>
        <v>3</v>
      </c>
      <c r="AC46" s="10">
        <f t="shared" si="7"/>
        <v>0</v>
      </c>
      <c r="AD46" s="10">
        <f t="shared" si="8"/>
        <v>0</v>
      </c>
      <c r="AE46" s="10">
        <f t="shared" si="9"/>
        <v>0</v>
      </c>
      <c r="AF46" s="10">
        <f>COUNTIF('Result Data'!D41:N41,"=RA")</f>
        <v>0</v>
      </c>
      <c r="AG46" s="10">
        <f>COUNTIF('Result Data'!D41:N41,"=AB")</f>
        <v>0</v>
      </c>
      <c r="AH46" s="10">
        <f>COUNTIF('Result Data'!D41:N41,"=WH")</f>
        <v>0</v>
      </c>
      <c r="AI46" s="16">
        <v>21</v>
      </c>
      <c r="AJ46" s="10">
        <f t="shared" si="10"/>
        <v>192</v>
      </c>
      <c r="AK46" s="18">
        <f t="shared" si="0"/>
        <v>9.1428571428571423</v>
      </c>
      <c r="AL46" s="18">
        <f t="shared" si="11"/>
        <v>1.6416439187139806</v>
      </c>
      <c r="AM46" s="10" t="str">
        <f t="shared" si="2"/>
        <v>PASS</v>
      </c>
      <c r="AN46" s="10">
        <f t="shared" si="12"/>
        <v>4</v>
      </c>
    </row>
    <row r="47" spans="1:40" ht="15.5" x14ac:dyDescent="0.35">
      <c r="A47" s="19">
        <v>40</v>
      </c>
      <c r="B47" s="15">
        <v>3122225002041</v>
      </c>
      <c r="C47" s="11" t="s">
        <v>59</v>
      </c>
      <c r="D47" s="43" t="s">
        <v>15</v>
      </c>
      <c r="E47" s="44"/>
      <c r="F47" s="43" t="s">
        <v>17</v>
      </c>
      <c r="G47" s="43" t="s">
        <v>18</v>
      </c>
      <c r="H47" s="44" t="s">
        <v>17</v>
      </c>
      <c r="I47" s="43"/>
      <c r="J47" s="44"/>
      <c r="K47" s="43" t="s">
        <v>15</v>
      </c>
      <c r="L47" s="43" t="s">
        <v>18</v>
      </c>
      <c r="M47" s="43" t="s">
        <v>15</v>
      </c>
      <c r="N47" s="43" t="s">
        <v>17</v>
      </c>
      <c r="O47" s="17">
        <f>IF('Result Data'!D42="O",10,IF('Result Data'!D42="A+",9,IF('Result Data'!D42="A",8,IF('Result Data'!D42="B+",7,IF('Result Data'!D42="B",6,IF('Result Data'!D42="RA",0,IF('Result Data'!D42="SA",0,IF('Result Data'!D42="W",0,0))))))))+IF('Result Data'!D42="AB",0,IF('Result Data'!D42="WH",0))</f>
        <v>8</v>
      </c>
      <c r="P47" s="17">
        <f>IF('Result Data'!E42="O",10,IF('Result Data'!E42="A+",9,IF('Result Data'!E42="A",8,IF('Result Data'!E42="B+",7,IF('Result Data'!E42="B",6,IF('Result Data'!E42="RA",0,IF('Result Data'!E42="SA",0,IF('Result Data'!E42="W",0,0))))))))+IF('Result Data'!E42="AB",0,IF('Result Data'!E42="WH",0))</f>
        <v>0</v>
      </c>
      <c r="Q47" s="17">
        <f>IF('Result Data'!F42="O",10,IF('Result Data'!F42="A+",9,IF('Result Data'!F42="A",8,IF('Result Data'!F42="B+",7,IF('Result Data'!F42="B",6,IF('Result Data'!F42="RA",0,IF('Result Data'!F42="SA",0,IF('Result Data'!F42="W",0,0))))))))+IF('Result Data'!F42="AB",0,IF('Result Data'!F42="WH",0))</f>
        <v>9</v>
      </c>
      <c r="R47" s="17">
        <f>IF('Result Data'!G42="O",10,IF('Result Data'!G42="A+",9,IF('Result Data'!G42="A",8,IF('Result Data'!G42="B+",7,IF('Result Data'!G42="B",6,IF('Result Data'!G42="RA",0,IF('Result Data'!G42="SA",0,IF('Result Data'!G42="W",0,0))))))))+IF('Result Data'!G42="AB",0,IF('Result Data'!G42="WH",0))</f>
        <v>10</v>
      </c>
      <c r="S47" s="20">
        <f>IF('Result Data'!H42="O",10,IF('Result Data'!H42="A+",9,IF('Result Data'!H42="A",8,IF('Result Data'!H42="B+",7,IF('Result Data'!H42="B",6,IF('Result Data'!H42="RA",0,IF('Result Data'!H42="SA",0,IF('Result Data'!H42="W",0,0))))))))+IF('Result Data'!H42="AB",0,IF('Result Data'!H42="WH",0))</f>
        <v>9</v>
      </c>
      <c r="T47" s="20">
        <f>IF('Result Data'!I42="O",10,IF('Result Data'!I42="A+",9,IF('Result Data'!I42="A",8,IF('Result Data'!I42="B+",7,IF('Result Data'!I42="B",6,IF('Result Data'!I42="RA",0,IF('Result Data'!I42="SA",0,IF('Result Data'!I42="W",0,0))))))))+IF('Result Data'!I42="AB",0,IF('Result Data'!I42="WH",0))</f>
        <v>0</v>
      </c>
      <c r="U47" s="20">
        <f>IF('Result Data'!J42="O",10,IF('Result Data'!J42="A+",9,IF('Result Data'!J42="A",8,IF('Result Data'!J42="B+",7,IF('Result Data'!J42="B",6,IF('Result Data'!J42="RA",0,IF('Result Data'!J42="SA",0,IF('Result Data'!J42="W",0,0))))))))+IF('Result Data'!J42="AB",0,IF('Result Data'!J42="WH",0))</f>
        <v>0</v>
      </c>
      <c r="V47" s="20">
        <f>IF('Result Data'!K42="O",10,IF('Result Data'!K42="A+",9,IF('Result Data'!K42="A",8,IF('Result Data'!K42="B+",7,IF('Result Data'!K42="B",6,IF('Result Data'!K42="RA",0,IF('Result Data'!K42="SA",0,IF('Result Data'!K42="W",0,0))))))))+IF('Result Data'!K42="AB",0,IF('Result Data'!K42="WH",0))</f>
        <v>8</v>
      </c>
      <c r="W47" s="20">
        <f>IF('Result Data'!L42="O",10,IF('Result Data'!L42="A+",9,IF('Result Data'!L42="A",8,IF('Result Data'!L42="B+",7,IF('Result Data'!L42="B",6,IF('Result Data'!L42="RA",0,IF('Result Data'!L42="SA",0,IF('Result Data'!L42="W",0,0))))))))+IF('Result Data'!L42="AB",0,IF('Result Data'!L42="WH",0))</f>
        <v>10</v>
      </c>
      <c r="X47" s="20">
        <f>IF('Result Data'!M42="O",10,IF('Result Data'!M42="A+",9,IF('Result Data'!M42="A",8,IF('Result Data'!M42="B+",7,IF('Result Data'!M42="B",6,IF('Result Data'!M42="RA",0,IF('Result Data'!M42="SA",0,IF('Result Data'!M42="W",0,0))))))))+IF('Result Data'!M42="AB",0,IF('Result Data'!M42="WH",0))</f>
        <v>8</v>
      </c>
      <c r="Y47" s="20">
        <f>IF('Result Data'!N42="O",10,IF('Result Data'!N42="A+",9,IF('Result Data'!N42="A",8,IF('Result Data'!N42="B+",7,IF('Result Data'!N42="B",6,IF('Result Data'!N42="RA",0,IF('Result Data'!N42="SA",0,IF('Result Data'!N42="W",0,0))))))))+IF('Result Data'!N42="AB",0,IF('Result Data'!N42="WH",0))</f>
        <v>9</v>
      </c>
      <c r="Z47" s="10">
        <f t="shared" si="4"/>
        <v>2</v>
      </c>
      <c r="AA47" s="10">
        <f t="shared" si="5"/>
        <v>3</v>
      </c>
      <c r="AB47" s="10">
        <f t="shared" si="6"/>
        <v>3</v>
      </c>
      <c r="AC47" s="10">
        <f t="shared" si="7"/>
        <v>0</v>
      </c>
      <c r="AD47" s="10">
        <f t="shared" si="8"/>
        <v>0</v>
      </c>
      <c r="AE47" s="10">
        <f t="shared" si="9"/>
        <v>0</v>
      </c>
      <c r="AF47" s="10">
        <f>COUNTIF('Result Data'!D42:N42,"=RA")</f>
        <v>0</v>
      </c>
      <c r="AG47" s="10">
        <f>COUNTIF('Result Data'!D42:N42,"=AB")</f>
        <v>0</v>
      </c>
      <c r="AH47" s="10">
        <f>COUNTIF('Result Data'!D42:N42,"=WH")</f>
        <v>0</v>
      </c>
      <c r="AI47" s="16">
        <v>21</v>
      </c>
      <c r="AJ47" s="10">
        <f t="shared" si="10"/>
        <v>181</v>
      </c>
      <c r="AK47" s="18">
        <f t="shared" si="0"/>
        <v>8.6190476190476186</v>
      </c>
      <c r="AL47" s="18">
        <f t="shared" si="11"/>
        <v>1.1178343949044569</v>
      </c>
      <c r="AM47" s="10" t="str">
        <f t="shared" si="2"/>
        <v>PASS</v>
      </c>
      <c r="AN47" s="10">
        <f t="shared" si="12"/>
        <v>21</v>
      </c>
    </row>
    <row r="48" spans="1:40" ht="15.5" x14ac:dyDescent="0.35">
      <c r="A48" s="19">
        <v>41</v>
      </c>
      <c r="B48" s="15">
        <v>3122225002042</v>
      </c>
      <c r="C48" s="11" t="s">
        <v>60</v>
      </c>
      <c r="D48" s="43" t="s">
        <v>15</v>
      </c>
      <c r="E48" s="44"/>
      <c r="F48" s="43" t="s">
        <v>18</v>
      </c>
      <c r="G48" s="43" t="s">
        <v>18</v>
      </c>
      <c r="H48" s="44" t="s">
        <v>17</v>
      </c>
      <c r="I48" s="43"/>
      <c r="J48" s="44"/>
      <c r="K48" s="43" t="s">
        <v>15</v>
      </c>
      <c r="L48" s="43" t="s">
        <v>18</v>
      </c>
      <c r="M48" s="43" t="s">
        <v>20</v>
      </c>
      <c r="N48" s="43" t="s">
        <v>17</v>
      </c>
      <c r="O48" s="17">
        <f>IF('Result Data'!D43="O",10,IF('Result Data'!D43="A+",9,IF('Result Data'!D43="A",8,IF('Result Data'!D43="B+",7,IF('Result Data'!D43="B",6,IF('Result Data'!D43="RA",0,IF('Result Data'!D43="SA",0,IF('Result Data'!D43="W",0,0))))))))+IF('Result Data'!D43="AB",0,IF('Result Data'!D43="WH",0))</f>
        <v>8</v>
      </c>
      <c r="P48" s="17">
        <f>IF('Result Data'!E43="O",10,IF('Result Data'!E43="A+",9,IF('Result Data'!E43="A",8,IF('Result Data'!E43="B+",7,IF('Result Data'!E43="B",6,IF('Result Data'!E43="RA",0,IF('Result Data'!E43="SA",0,IF('Result Data'!E43="W",0,0))))))))+IF('Result Data'!E43="AB",0,IF('Result Data'!E43="WH",0))</f>
        <v>0</v>
      </c>
      <c r="Q48" s="17">
        <f>IF('Result Data'!F43="O",10,IF('Result Data'!F43="A+",9,IF('Result Data'!F43="A",8,IF('Result Data'!F43="B+",7,IF('Result Data'!F43="B",6,IF('Result Data'!F43="RA",0,IF('Result Data'!F43="SA",0,IF('Result Data'!F43="W",0,0))))))))+IF('Result Data'!F43="AB",0,IF('Result Data'!F43="WH",0))</f>
        <v>10</v>
      </c>
      <c r="R48" s="17">
        <f>IF('Result Data'!G43="O",10,IF('Result Data'!G43="A+",9,IF('Result Data'!G43="A",8,IF('Result Data'!G43="B+",7,IF('Result Data'!G43="B",6,IF('Result Data'!G43="RA",0,IF('Result Data'!G43="SA",0,IF('Result Data'!G43="W",0,0))))))))+IF('Result Data'!G43="AB",0,IF('Result Data'!G43="WH",0))</f>
        <v>10</v>
      </c>
      <c r="S48" s="20">
        <f>IF('Result Data'!H43="O",10,IF('Result Data'!H43="A+",9,IF('Result Data'!H43="A",8,IF('Result Data'!H43="B+",7,IF('Result Data'!H43="B",6,IF('Result Data'!H43="RA",0,IF('Result Data'!H43="SA",0,IF('Result Data'!H43="W",0,0))))))))+IF('Result Data'!H43="AB",0,IF('Result Data'!H43="WH",0))</f>
        <v>9</v>
      </c>
      <c r="T48" s="20">
        <f>IF('Result Data'!I43="O",10,IF('Result Data'!I43="A+",9,IF('Result Data'!I43="A",8,IF('Result Data'!I43="B+",7,IF('Result Data'!I43="B",6,IF('Result Data'!I43="RA",0,IF('Result Data'!I43="SA",0,IF('Result Data'!I43="W",0,0))))))))+IF('Result Data'!I43="AB",0,IF('Result Data'!I43="WH",0))</f>
        <v>0</v>
      </c>
      <c r="U48" s="20">
        <f>IF('Result Data'!J43="O",10,IF('Result Data'!J43="A+",9,IF('Result Data'!J43="A",8,IF('Result Data'!J43="B+",7,IF('Result Data'!J43="B",6,IF('Result Data'!J43="RA",0,IF('Result Data'!J43="SA",0,IF('Result Data'!J43="W",0,0))))))))+IF('Result Data'!J43="AB",0,IF('Result Data'!J43="WH",0))</f>
        <v>0</v>
      </c>
      <c r="V48" s="20">
        <f>IF('Result Data'!K43="O",10,IF('Result Data'!K43="A+",9,IF('Result Data'!K43="A",8,IF('Result Data'!K43="B+",7,IF('Result Data'!K43="B",6,IF('Result Data'!K43="RA",0,IF('Result Data'!K43="SA",0,IF('Result Data'!K43="W",0,0))))))))+IF('Result Data'!K43="AB",0,IF('Result Data'!K43="WH",0))</f>
        <v>8</v>
      </c>
      <c r="W48" s="20">
        <f>IF('Result Data'!L43="O",10,IF('Result Data'!L43="A+",9,IF('Result Data'!L43="A",8,IF('Result Data'!L43="B+",7,IF('Result Data'!L43="B",6,IF('Result Data'!L43="RA",0,IF('Result Data'!L43="SA",0,IF('Result Data'!L43="W",0,0))))))))+IF('Result Data'!L43="AB",0,IF('Result Data'!L43="WH",0))</f>
        <v>10</v>
      </c>
      <c r="X48" s="20">
        <f>IF('Result Data'!M43="O",10,IF('Result Data'!M43="A+",9,IF('Result Data'!M43="A",8,IF('Result Data'!M43="B+",7,IF('Result Data'!M43="B",6,IF('Result Data'!M43="RA",0,IF('Result Data'!M43="SA",0,IF('Result Data'!M43="W",0,0))))))))+IF('Result Data'!M43="AB",0,IF('Result Data'!M43="WH",0))</f>
        <v>6</v>
      </c>
      <c r="Y48" s="20">
        <f>IF('Result Data'!N43="O",10,IF('Result Data'!N43="A+",9,IF('Result Data'!N43="A",8,IF('Result Data'!N43="B+",7,IF('Result Data'!N43="B",6,IF('Result Data'!N43="RA",0,IF('Result Data'!N43="SA",0,IF('Result Data'!N43="W",0,0))))))))+IF('Result Data'!N43="AB",0,IF('Result Data'!N43="WH",0))</f>
        <v>9</v>
      </c>
      <c r="Z48" s="10">
        <f t="shared" si="4"/>
        <v>3</v>
      </c>
      <c r="AA48" s="10">
        <f t="shared" si="5"/>
        <v>2</v>
      </c>
      <c r="AB48" s="10">
        <f t="shared" si="6"/>
        <v>2</v>
      </c>
      <c r="AC48" s="10">
        <f t="shared" si="7"/>
        <v>0</v>
      </c>
      <c r="AD48" s="10">
        <f t="shared" si="8"/>
        <v>1</v>
      </c>
      <c r="AE48" s="10">
        <f t="shared" si="9"/>
        <v>0</v>
      </c>
      <c r="AF48" s="10">
        <f>COUNTIF('Result Data'!D43:N43,"=RA")</f>
        <v>0</v>
      </c>
      <c r="AG48" s="10">
        <f>COUNTIF('Result Data'!D43:N43,"=AB")</f>
        <v>0</v>
      </c>
      <c r="AH48" s="10">
        <f>COUNTIF('Result Data'!D43:N43,"=WH")</f>
        <v>0</v>
      </c>
      <c r="AI48" s="16">
        <v>21</v>
      </c>
      <c r="AJ48" s="10">
        <f t="shared" si="10"/>
        <v>174</v>
      </c>
      <c r="AK48" s="18">
        <f t="shared" si="0"/>
        <v>8.2857142857142865</v>
      </c>
      <c r="AL48" s="18">
        <f t="shared" si="11"/>
        <v>0.78450106157112476</v>
      </c>
      <c r="AM48" s="10" t="str">
        <f t="shared" si="2"/>
        <v>PASS</v>
      </c>
      <c r="AN48" s="10">
        <f t="shared" si="12"/>
        <v>49</v>
      </c>
    </row>
    <row r="49" spans="1:40" ht="15.5" x14ac:dyDescent="0.35">
      <c r="A49" s="19">
        <v>42</v>
      </c>
      <c r="B49" s="15">
        <v>3122225002043</v>
      </c>
      <c r="C49" s="11" t="s">
        <v>61</v>
      </c>
      <c r="D49" s="43" t="s">
        <v>15</v>
      </c>
      <c r="E49" s="44"/>
      <c r="F49" s="43" t="s">
        <v>16</v>
      </c>
      <c r="G49" s="43" t="s">
        <v>18</v>
      </c>
      <c r="H49" s="44"/>
      <c r="I49" s="43" t="s">
        <v>15</v>
      </c>
      <c r="J49" s="44"/>
      <c r="K49" s="43" t="s">
        <v>16</v>
      </c>
      <c r="L49" s="43" t="s">
        <v>18</v>
      </c>
      <c r="M49" s="43" t="s">
        <v>15</v>
      </c>
      <c r="N49" s="43" t="s">
        <v>15</v>
      </c>
      <c r="O49" s="17">
        <f>IF('Result Data'!D44="O",10,IF('Result Data'!D44="A+",9,IF('Result Data'!D44="A",8,IF('Result Data'!D44="B+",7,IF('Result Data'!D44="B",6,IF('Result Data'!D44="RA",0,IF('Result Data'!D44="SA",0,IF('Result Data'!D44="W",0,0))))))))+IF('Result Data'!D44="AB",0,IF('Result Data'!D44="WH",0))</f>
        <v>8</v>
      </c>
      <c r="P49" s="17">
        <f>IF('Result Data'!E44="O",10,IF('Result Data'!E44="A+",9,IF('Result Data'!E44="A",8,IF('Result Data'!E44="B+",7,IF('Result Data'!E44="B",6,IF('Result Data'!E44="RA",0,IF('Result Data'!E44="SA",0,IF('Result Data'!E44="W",0,0))))))))+IF('Result Data'!E44="AB",0,IF('Result Data'!E44="WH",0))</f>
        <v>0</v>
      </c>
      <c r="Q49" s="17">
        <f>IF('Result Data'!F44="O",10,IF('Result Data'!F44="A+",9,IF('Result Data'!F44="A",8,IF('Result Data'!F44="B+",7,IF('Result Data'!F44="B",6,IF('Result Data'!F44="RA",0,IF('Result Data'!F44="SA",0,IF('Result Data'!F44="W",0,0))))))))+IF('Result Data'!F44="AB",0,IF('Result Data'!F44="WH",0))</f>
        <v>7</v>
      </c>
      <c r="R49" s="17">
        <f>IF('Result Data'!G44="O",10,IF('Result Data'!G44="A+",9,IF('Result Data'!G44="A",8,IF('Result Data'!G44="B+",7,IF('Result Data'!G44="B",6,IF('Result Data'!G44="RA",0,IF('Result Data'!G44="SA",0,IF('Result Data'!G44="W",0,0))))))))+IF('Result Data'!G44="AB",0,IF('Result Data'!G44="WH",0))</f>
        <v>10</v>
      </c>
      <c r="S49" s="20">
        <f>IF('Result Data'!H44="O",10,IF('Result Data'!H44="A+",9,IF('Result Data'!H44="A",8,IF('Result Data'!H44="B+",7,IF('Result Data'!H44="B",6,IF('Result Data'!H44="RA",0,IF('Result Data'!H44="SA",0,IF('Result Data'!H44="W",0,0))))))))+IF('Result Data'!H44="AB",0,IF('Result Data'!H44="WH",0))</f>
        <v>0</v>
      </c>
      <c r="T49" s="20">
        <f>IF('Result Data'!I44="O",10,IF('Result Data'!I44="A+",9,IF('Result Data'!I44="A",8,IF('Result Data'!I44="B+",7,IF('Result Data'!I44="B",6,IF('Result Data'!I44="RA",0,IF('Result Data'!I44="SA",0,IF('Result Data'!I44="W",0,0))))))))+IF('Result Data'!I44="AB",0,IF('Result Data'!I44="WH",0))</f>
        <v>8</v>
      </c>
      <c r="U49" s="20">
        <f>IF('Result Data'!J44="O",10,IF('Result Data'!J44="A+",9,IF('Result Data'!J44="A",8,IF('Result Data'!J44="B+",7,IF('Result Data'!J44="B",6,IF('Result Data'!J44="RA",0,IF('Result Data'!J44="SA",0,IF('Result Data'!J44="W",0,0))))))))+IF('Result Data'!J44="AB",0,IF('Result Data'!J44="WH",0))</f>
        <v>0</v>
      </c>
      <c r="V49" s="20">
        <f>IF('Result Data'!K44="O",10,IF('Result Data'!K44="A+",9,IF('Result Data'!K44="A",8,IF('Result Data'!K44="B+",7,IF('Result Data'!K44="B",6,IF('Result Data'!K44="RA",0,IF('Result Data'!K44="SA",0,IF('Result Data'!K44="W",0,0))))))))+IF('Result Data'!K44="AB",0,IF('Result Data'!K44="WH",0))</f>
        <v>7</v>
      </c>
      <c r="W49" s="20">
        <f>IF('Result Data'!L44="O",10,IF('Result Data'!L44="A+",9,IF('Result Data'!L44="A",8,IF('Result Data'!L44="B+",7,IF('Result Data'!L44="B",6,IF('Result Data'!L44="RA",0,IF('Result Data'!L44="SA",0,IF('Result Data'!L44="W",0,0))))))))+IF('Result Data'!L44="AB",0,IF('Result Data'!L44="WH",0))</f>
        <v>10</v>
      </c>
      <c r="X49" s="20">
        <f>IF('Result Data'!M44="O",10,IF('Result Data'!M44="A+",9,IF('Result Data'!M44="A",8,IF('Result Data'!M44="B+",7,IF('Result Data'!M44="B",6,IF('Result Data'!M44="RA",0,IF('Result Data'!M44="SA",0,IF('Result Data'!M44="W",0,0))))))))+IF('Result Data'!M44="AB",0,IF('Result Data'!M44="WH",0))</f>
        <v>8</v>
      </c>
      <c r="Y49" s="20">
        <f>IF('Result Data'!N44="O",10,IF('Result Data'!N44="A+",9,IF('Result Data'!N44="A",8,IF('Result Data'!N44="B+",7,IF('Result Data'!N44="B",6,IF('Result Data'!N44="RA",0,IF('Result Data'!N44="SA",0,IF('Result Data'!N44="W",0,0))))))))+IF('Result Data'!N44="AB",0,IF('Result Data'!N44="WH",0))</f>
        <v>8</v>
      </c>
      <c r="Z49" s="10">
        <f t="shared" si="4"/>
        <v>2</v>
      </c>
      <c r="AA49" s="10">
        <f t="shared" si="5"/>
        <v>0</v>
      </c>
      <c r="AB49" s="10">
        <f t="shared" si="6"/>
        <v>4</v>
      </c>
      <c r="AC49" s="10">
        <f t="shared" si="7"/>
        <v>2</v>
      </c>
      <c r="AD49" s="10">
        <f t="shared" si="8"/>
        <v>0</v>
      </c>
      <c r="AE49" s="10">
        <f t="shared" si="9"/>
        <v>0</v>
      </c>
      <c r="AF49" s="10">
        <f>COUNTIF('Result Data'!D44:N44,"=RA")</f>
        <v>0</v>
      </c>
      <c r="AG49" s="10">
        <f>COUNTIF('Result Data'!D44:N44,"=AB")</f>
        <v>0</v>
      </c>
      <c r="AH49" s="10">
        <f>COUNTIF('Result Data'!D44:N44,"=WH")</f>
        <v>0</v>
      </c>
      <c r="AI49" s="16">
        <v>21</v>
      </c>
      <c r="AJ49" s="10">
        <f t="shared" si="10"/>
        <v>169</v>
      </c>
      <c r="AK49" s="18">
        <f t="shared" si="0"/>
        <v>8.0476190476190474</v>
      </c>
      <c r="AL49" s="18">
        <f t="shared" si="11"/>
        <v>0.54640582347588573</v>
      </c>
      <c r="AM49" s="10" t="str">
        <f t="shared" si="2"/>
        <v>PASS</v>
      </c>
      <c r="AN49" s="10">
        <f t="shared" si="12"/>
        <v>75</v>
      </c>
    </row>
    <row r="50" spans="1:40" ht="15.5" x14ac:dyDescent="0.35">
      <c r="A50" s="19">
        <v>43</v>
      </c>
      <c r="B50" s="15">
        <v>3122225002044</v>
      </c>
      <c r="C50" s="11" t="s">
        <v>62</v>
      </c>
      <c r="D50" s="43" t="s">
        <v>38</v>
      </c>
      <c r="E50" s="44"/>
      <c r="F50" s="43" t="s">
        <v>20</v>
      </c>
      <c r="G50" s="43" t="s">
        <v>18</v>
      </c>
      <c r="H50" s="44"/>
      <c r="I50" s="43"/>
      <c r="J50" s="44" t="s">
        <v>16</v>
      </c>
      <c r="K50" s="43" t="s">
        <v>38</v>
      </c>
      <c r="L50" s="43" t="s">
        <v>17</v>
      </c>
      <c r="M50" s="43" t="s">
        <v>38</v>
      </c>
      <c r="N50" s="43" t="s">
        <v>20</v>
      </c>
      <c r="O50" s="17">
        <f>IF('Result Data'!D45="O",10,IF('Result Data'!D45="A+",9,IF('Result Data'!D45="A",8,IF('Result Data'!D45="B+",7,IF('Result Data'!D45="B",6,IF('Result Data'!D45="RA",0,IF('Result Data'!D45="SA",0,IF('Result Data'!D45="W",0,0))))))))+IF('Result Data'!D45="AB",0,IF('Result Data'!D45="WH",0))</f>
        <v>0</v>
      </c>
      <c r="P50" s="17">
        <f>IF('Result Data'!E45="O",10,IF('Result Data'!E45="A+",9,IF('Result Data'!E45="A",8,IF('Result Data'!E45="B+",7,IF('Result Data'!E45="B",6,IF('Result Data'!E45="RA",0,IF('Result Data'!E45="SA",0,IF('Result Data'!E45="W",0,0))))))))+IF('Result Data'!E45="AB",0,IF('Result Data'!E45="WH",0))</f>
        <v>0</v>
      </c>
      <c r="Q50" s="17">
        <f>IF('Result Data'!F45="O",10,IF('Result Data'!F45="A+",9,IF('Result Data'!F45="A",8,IF('Result Data'!F45="B+",7,IF('Result Data'!F45="B",6,IF('Result Data'!F45="RA",0,IF('Result Data'!F45="SA",0,IF('Result Data'!F45="W",0,0))))))))+IF('Result Data'!F45="AB",0,IF('Result Data'!F45="WH",0))</f>
        <v>6</v>
      </c>
      <c r="R50" s="17">
        <f>IF('Result Data'!G45="O",10,IF('Result Data'!G45="A+",9,IF('Result Data'!G45="A",8,IF('Result Data'!G45="B+",7,IF('Result Data'!G45="B",6,IF('Result Data'!G45="RA",0,IF('Result Data'!G45="SA",0,IF('Result Data'!G45="W",0,0))))))))+IF('Result Data'!G45="AB",0,IF('Result Data'!G45="WH",0))</f>
        <v>10</v>
      </c>
      <c r="S50" s="20">
        <f>IF('Result Data'!H45="O",10,IF('Result Data'!H45="A+",9,IF('Result Data'!H45="A",8,IF('Result Data'!H45="B+",7,IF('Result Data'!H45="B",6,IF('Result Data'!H45="RA",0,IF('Result Data'!H45="SA",0,IF('Result Data'!H45="W",0,0))))))))+IF('Result Data'!H45="AB",0,IF('Result Data'!H45="WH",0))</f>
        <v>0</v>
      </c>
      <c r="T50" s="20">
        <f>IF('Result Data'!I45="O",10,IF('Result Data'!I45="A+",9,IF('Result Data'!I45="A",8,IF('Result Data'!I45="B+",7,IF('Result Data'!I45="B",6,IF('Result Data'!I45="RA",0,IF('Result Data'!I45="SA",0,IF('Result Data'!I45="W",0,0))))))))+IF('Result Data'!I45="AB",0,IF('Result Data'!I45="WH",0))</f>
        <v>0</v>
      </c>
      <c r="U50" s="20">
        <f>IF('Result Data'!J45="O",10,IF('Result Data'!J45="A+",9,IF('Result Data'!J45="A",8,IF('Result Data'!J45="B+",7,IF('Result Data'!J45="B",6,IF('Result Data'!J45="RA",0,IF('Result Data'!J45="SA",0,IF('Result Data'!J45="W",0,0))))))))+IF('Result Data'!J45="AB",0,IF('Result Data'!J45="WH",0))</f>
        <v>7</v>
      </c>
      <c r="V50" s="20">
        <f>IF('Result Data'!K45="O",10,IF('Result Data'!K45="A+",9,IF('Result Data'!K45="A",8,IF('Result Data'!K45="B+",7,IF('Result Data'!K45="B",6,IF('Result Data'!K45="RA",0,IF('Result Data'!K45="SA",0,IF('Result Data'!K45="W",0,0))))))))+IF('Result Data'!K45="AB",0,IF('Result Data'!K45="WH",0))</f>
        <v>0</v>
      </c>
      <c r="W50" s="20">
        <f>IF('Result Data'!L45="O",10,IF('Result Data'!L45="A+",9,IF('Result Data'!L45="A",8,IF('Result Data'!L45="B+",7,IF('Result Data'!L45="B",6,IF('Result Data'!L45="RA",0,IF('Result Data'!L45="SA",0,IF('Result Data'!L45="W",0,0))))))))+IF('Result Data'!L45="AB",0,IF('Result Data'!L45="WH",0))</f>
        <v>9</v>
      </c>
      <c r="X50" s="20">
        <f>IF('Result Data'!M45="O",10,IF('Result Data'!M45="A+",9,IF('Result Data'!M45="A",8,IF('Result Data'!M45="B+",7,IF('Result Data'!M45="B",6,IF('Result Data'!M45="RA",0,IF('Result Data'!M45="SA",0,IF('Result Data'!M45="W",0,0))))))))+IF('Result Data'!M45="AB",0,IF('Result Data'!M45="WH",0))</f>
        <v>0</v>
      </c>
      <c r="Y50" s="20">
        <f>IF('Result Data'!N45="O",10,IF('Result Data'!N45="A+",9,IF('Result Data'!N45="A",8,IF('Result Data'!N45="B+",7,IF('Result Data'!N45="B",6,IF('Result Data'!N45="RA",0,IF('Result Data'!N45="SA",0,IF('Result Data'!N45="W",0,0))))))))+IF('Result Data'!N45="AB",0,IF('Result Data'!N45="WH",0))</f>
        <v>6</v>
      </c>
      <c r="Z50" s="10">
        <f t="shared" si="4"/>
        <v>1</v>
      </c>
      <c r="AA50" s="10">
        <f t="shared" si="5"/>
        <v>1</v>
      </c>
      <c r="AB50" s="10">
        <f t="shared" si="6"/>
        <v>0</v>
      </c>
      <c r="AC50" s="10">
        <f t="shared" si="7"/>
        <v>1</v>
      </c>
      <c r="AD50" s="10">
        <f t="shared" si="8"/>
        <v>2</v>
      </c>
      <c r="AE50" s="10">
        <f t="shared" si="9"/>
        <v>0</v>
      </c>
      <c r="AF50" s="10">
        <f>COUNTIF('Result Data'!D45:N45,"=RA")</f>
        <v>3</v>
      </c>
      <c r="AG50" s="10">
        <f>COUNTIF('Result Data'!D45:N45,"=AB")</f>
        <v>0</v>
      </c>
      <c r="AH50" s="10">
        <f>COUNTIF('Result Data'!D45:N45,"=WH")</f>
        <v>0</v>
      </c>
      <c r="AI50" s="16">
        <v>21</v>
      </c>
      <c r="AJ50" s="10">
        <f t="shared" si="10"/>
        <v>73.5</v>
      </c>
      <c r="AK50" s="18">
        <f t="shared" si="0"/>
        <v>3.5</v>
      </c>
      <c r="AL50" s="18">
        <f t="shared" si="11"/>
        <v>-4.0012132241431617</v>
      </c>
      <c r="AM50" s="10" t="str">
        <f t="shared" si="2"/>
        <v>FAIL</v>
      </c>
      <c r="AN50" s="10">
        <f t="shared" si="12"/>
        <v>150</v>
      </c>
    </row>
    <row r="51" spans="1:40" ht="15.5" x14ac:dyDescent="0.35">
      <c r="A51" s="19">
        <v>44</v>
      </c>
      <c r="B51" s="15">
        <v>3122225002045</v>
      </c>
      <c r="C51" s="11" t="s">
        <v>63</v>
      </c>
      <c r="D51" s="43" t="s">
        <v>38</v>
      </c>
      <c r="E51" s="44"/>
      <c r="F51" s="43" t="s">
        <v>20</v>
      </c>
      <c r="G51" s="43" t="s">
        <v>18</v>
      </c>
      <c r="H51" s="44"/>
      <c r="I51" s="43"/>
      <c r="J51" s="44" t="s">
        <v>16</v>
      </c>
      <c r="K51" s="43" t="s">
        <v>20</v>
      </c>
      <c r="L51" s="43" t="s">
        <v>17</v>
      </c>
      <c r="M51" s="43" t="s">
        <v>64</v>
      </c>
      <c r="N51" s="43" t="s">
        <v>38</v>
      </c>
      <c r="O51" s="17">
        <f>IF('Result Data'!D46="O",10,IF('Result Data'!D46="A+",9,IF('Result Data'!D46="A",8,IF('Result Data'!D46="B+",7,IF('Result Data'!D46="B",6,IF('Result Data'!D46="RA",0,IF('Result Data'!D46="SA",0,IF('Result Data'!D46="W",0,0))))))))+IF('Result Data'!D46="AB",0,IF('Result Data'!D46="WH",0))</f>
        <v>0</v>
      </c>
      <c r="P51" s="17">
        <f>IF('Result Data'!E46="O",10,IF('Result Data'!E46="A+",9,IF('Result Data'!E46="A",8,IF('Result Data'!E46="B+",7,IF('Result Data'!E46="B",6,IF('Result Data'!E46="RA",0,IF('Result Data'!E46="SA",0,IF('Result Data'!E46="W",0,0))))))))+IF('Result Data'!E46="AB",0,IF('Result Data'!E46="WH",0))</f>
        <v>0</v>
      </c>
      <c r="Q51" s="17">
        <f>IF('Result Data'!F46="O",10,IF('Result Data'!F46="A+",9,IF('Result Data'!F46="A",8,IF('Result Data'!F46="B+",7,IF('Result Data'!F46="B",6,IF('Result Data'!F46="RA",0,IF('Result Data'!F46="SA",0,IF('Result Data'!F46="W",0,0))))))))+IF('Result Data'!F46="AB",0,IF('Result Data'!F46="WH",0))</f>
        <v>6</v>
      </c>
      <c r="R51" s="17">
        <f>IF('Result Data'!G46="O",10,IF('Result Data'!G46="A+",9,IF('Result Data'!G46="A",8,IF('Result Data'!G46="B+",7,IF('Result Data'!G46="B",6,IF('Result Data'!G46="RA",0,IF('Result Data'!G46="SA",0,IF('Result Data'!G46="W",0,0))))))))+IF('Result Data'!G46="AB",0,IF('Result Data'!G46="WH",0))</f>
        <v>10</v>
      </c>
      <c r="S51" s="20">
        <f>IF('Result Data'!H46="O",10,IF('Result Data'!H46="A+",9,IF('Result Data'!H46="A",8,IF('Result Data'!H46="B+",7,IF('Result Data'!H46="B",6,IF('Result Data'!H46="RA",0,IF('Result Data'!H46="SA",0,IF('Result Data'!H46="W",0,0))))))))+IF('Result Data'!H46="AB",0,IF('Result Data'!H46="WH",0))</f>
        <v>0</v>
      </c>
      <c r="T51" s="20">
        <f>IF('Result Data'!I46="O",10,IF('Result Data'!I46="A+",9,IF('Result Data'!I46="A",8,IF('Result Data'!I46="B+",7,IF('Result Data'!I46="B",6,IF('Result Data'!I46="RA",0,IF('Result Data'!I46="SA",0,IF('Result Data'!I46="W",0,0))))))))+IF('Result Data'!I46="AB",0,IF('Result Data'!I46="WH",0))</f>
        <v>0</v>
      </c>
      <c r="U51" s="20">
        <f>IF('Result Data'!J46="O",10,IF('Result Data'!J46="A+",9,IF('Result Data'!J46="A",8,IF('Result Data'!J46="B+",7,IF('Result Data'!J46="B",6,IF('Result Data'!J46="RA",0,IF('Result Data'!J46="SA",0,IF('Result Data'!J46="W",0,0))))))))+IF('Result Data'!J46="AB",0,IF('Result Data'!J46="WH",0))</f>
        <v>7</v>
      </c>
      <c r="V51" s="20">
        <f>IF('Result Data'!K46="O",10,IF('Result Data'!K46="A+",9,IF('Result Data'!K46="A",8,IF('Result Data'!K46="B+",7,IF('Result Data'!K46="B",6,IF('Result Data'!K46="RA",0,IF('Result Data'!K46="SA",0,IF('Result Data'!K46="W",0,0))))))))+IF('Result Data'!K46="AB",0,IF('Result Data'!K46="WH",0))</f>
        <v>6</v>
      </c>
      <c r="W51" s="20">
        <f>IF('Result Data'!L46="O",10,IF('Result Data'!L46="A+",9,IF('Result Data'!L46="A",8,IF('Result Data'!L46="B+",7,IF('Result Data'!L46="B",6,IF('Result Data'!L46="RA",0,IF('Result Data'!L46="SA",0,IF('Result Data'!L46="W",0,0))))))))+IF('Result Data'!L46="AB",0,IF('Result Data'!L46="WH",0))</f>
        <v>9</v>
      </c>
      <c r="X51" s="20">
        <f>IF('Result Data'!M46="O",10,IF('Result Data'!M46="A+",9,IF('Result Data'!M46="A",8,IF('Result Data'!M46="B+",7,IF('Result Data'!M46="B",6,IF('Result Data'!M46="RA",0,IF('Result Data'!M46="SA",0,IF('Result Data'!M46="W",0,0))))))))+IF('Result Data'!M46="AB",0,IF('Result Data'!M46="WH",0))</f>
        <v>0</v>
      </c>
      <c r="Y51" s="20">
        <f>IF('Result Data'!N46="O",10,IF('Result Data'!N46="A+",9,IF('Result Data'!N46="A",8,IF('Result Data'!N46="B+",7,IF('Result Data'!N46="B",6,IF('Result Data'!N46="RA",0,IF('Result Data'!N46="SA",0,IF('Result Data'!N46="W",0,0))))))))+IF('Result Data'!N46="AB",0,IF('Result Data'!N46="WH",0))</f>
        <v>0</v>
      </c>
      <c r="Z51" s="10">
        <f t="shared" si="4"/>
        <v>1</v>
      </c>
      <c r="AA51" s="10">
        <f t="shared" si="5"/>
        <v>1</v>
      </c>
      <c r="AB51" s="10">
        <f t="shared" si="6"/>
        <v>0</v>
      </c>
      <c r="AC51" s="10">
        <f t="shared" si="7"/>
        <v>1</v>
      </c>
      <c r="AD51" s="10">
        <f t="shared" si="8"/>
        <v>2</v>
      </c>
      <c r="AE51" s="10">
        <f t="shared" si="9"/>
        <v>0</v>
      </c>
      <c r="AF51" s="10">
        <f>COUNTIF('Result Data'!D46:N46,"=RA")</f>
        <v>2</v>
      </c>
      <c r="AG51" s="10">
        <f>COUNTIF('Result Data'!D46:N46,"=AB")</f>
        <v>0</v>
      </c>
      <c r="AH51" s="10">
        <f>COUNTIF('Result Data'!D46:N46,"=WH")</f>
        <v>0</v>
      </c>
      <c r="AI51" s="16">
        <v>21</v>
      </c>
      <c r="AJ51" s="10">
        <f t="shared" si="10"/>
        <v>79.5</v>
      </c>
      <c r="AK51" s="18">
        <f t="shared" si="0"/>
        <v>3.7857142857142856</v>
      </c>
      <c r="AL51" s="18">
        <f t="shared" si="11"/>
        <v>-3.7154989384288761</v>
      </c>
      <c r="AM51" s="10" t="str">
        <f t="shared" si="2"/>
        <v>FAIL</v>
      </c>
      <c r="AN51" s="10">
        <f t="shared" si="12"/>
        <v>148</v>
      </c>
    </row>
    <row r="52" spans="1:40" ht="15.5" x14ac:dyDescent="0.35">
      <c r="A52" s="19">
        <v>45</v>
      </c>
      <c r="B52" s="15">
        <v>3122225002046</v>
      </c>
      <c r="C52" s="11" t="s">
        <v>65</v>
      </c>
      <c r="D52" s="43" t="s">
        <v>16</v>
      </c>
      <c r="E52" s="44"/>
      <c r="F52" s="43" t="s">
        <v>15</v>
      </c>
      <c r="G52" s="43" t="s">
        <v>18</v>
      </c>
      <c r="H52" s="44"/>
      <c r="I52" s="43" t="s">
        <v>15</v>
      </c>
      <c r="J52" s="44"/>
      <c r="K52" s="43" t="s">
        <v>16</v>
      </c>
      <c r="L52" s="43" t="s">
        <v>17</v>
      </c>
      <c r="M52" s="43" t="s">
        <v>15</v>
      </c>
      <c r="N52" s="43" t="s">
        <v>20</v>
      </c>
      <c r="O52" s="17">
        <f>IF('Result Data'!D47="O",10,IF('Result Data'!D47="A+",9,IF('Result Data'!D47="A",8,IF('Result Data'!D47="B+",7,IF('Result Data'!D47="B",6,IF('Result Data'!D47="RA",0,IF('Result Data'!D47="SA",0,IF('Result Data'!D47="W",0,0))))))))+IF('Result Data'!D47="AB",0,IF('Result Data'!D47="WH",0))</f>
        <v>7</v>
      </c>
      <c r="P52" s="17">
        <f>IF('Result Data'!E47="O",10,IF('Result Data'!E47="A+",9,IF('Result Data'!E47="A",8,IF('Result Data'!E47="B+",7,IF('Result Data'!E47="B",6,IF('Result Data'!E47="RA",0,IF('Result Data'!E47="SA",0,IF('Result Data'!E47="W",0,0))))))))+IF('Result Data'!E47="AB",0,IF('Result Data'!E47="WH",0))</f>
        <v>0</v>
      </c>
      <c r="Q52" s="17">
        <f>IF('Result Data'!F47="O",10,IF('Result Data'!F47="A+",9,IF('Result Data'!F47="A",8,IF('Result Data'!F47="B+",7,IF('Result Data'!F47="B",6,IF('Result Data'!F47="RA",0,IF('Result Data'!F47="SA",0,IF('Result Data'!F47="W",0,0))))))))+IF('Result Data'!F47="AB",0,IF('Result Data'!F47="WH",0))</f>
        <v>8</v>
      </c>
      <c r="R52" s="17">
        <f>IF('Result Data'!G47="O",10,IF('Result Data'!G47="A+",9,IF('Result Data'!G47="A",8,IF('Result Data'!G47="B+",7,IF('Result Data'!G47="B",6,IF('Result Data'!G47="RA",0,IF('Result Data'!G47="SA",0,IF('Result Data'!G47="W",0,0))))))))+IF('Result Data'!G47="AB",0,IF('Result Data'!G47="WH",0))</f>
        <v>10</v>
      </c>
      <c r="S52" s="20">
        <f>IF('Result Data'!H47="O",10,IF('Result Data'!H47="A+",9,IF('Result Data'!H47="A",8,IF('Result Data'!H47="B+",7,IF('Result Data'!H47="B",6,IF('Result Data'!H47="RA",0,IF('Result Data'!H47="SA",0,IF('Result Data'!H47="W",0,0))))))))+IF('Result Data'!H47="AB",0,IF('Result Data'!H47="WH",0))</f>
        <v>0</v>
      </c>
      <c r="T52" s="20">
        <f>IF('Result Data'!I47="O",10,IF('Result Data'!I47="A+",9,IF('Result Data'!I47="A",8,IF('Result Data'!I47="B+",7,IF('Result Data'!I47="B",6,IF('Result Data'!I47="RA",0,IF('Result Data'!I47="SA",0,IF('Result Data'!I47="W",0,0))))))))+IF('Result Data'!I47="AB",0,IF('Result Data'!I47="WH",0))</f>
        <v>8</v>
      </c>
      <c r="U52" s="20">
        <f>IF('Result Data'!J47="O",10,IF('Result Data'!J47="A+",9,IF('Result Data'!J47="A",8,IF('Result Data'!J47="B+",7,IF('Result Data'!J47="B",6,IF('Result Data'!J47="RA",0,IF('Result Data'!J47="SA",0,IF('Result Data'!J47="W",0,0))))))))+IF('Result Data'!J47="AB",0,IF('Result Data'!J47="WH",0))</f>
        <v>0</v>
      </c>
      <c r="V52" s="20">
        <f>IF('Result Data'!K47="O",10,IF('Result Data'!K47="A+",9,IF('Result Data'!K47="A",8,IF('Result Data'!K47="B+",7,IF('Result Data'!K47="B",6,IF('Result Data'!K47="RA",0,IF('Result Data'!K47="SA",0,IF('Result Data'!K47="W",0,0))))))))+IF('Result Data'!K47="AB",0,IF('Result Data'!K47="WH",0))</f>
        <v>7</v>
      </c>
      <c r="W52" s="20">
        <f>IF('Result Data'!L47="O",10,IF('Result Data'!L47="A+",9,IF('Result Data'!L47="A",8,IF('Result Data'!L47="B+",7,IF('Result Data'!L47="B",6,IF('Result Data'!L47="RA",0,IF('Result Data'!L47="SA",0,IF('Result Data'!L47="W",0,0))))))))+IF('Result Data'!L47="AB",0,IF('Result Data'!L47="WH",0))</f>
        <v>9</v>
      </c>
      <c r="X52" s="20">
        <f>IF('Result Data'!M47="O",10,IF('Result Data'!M47="A+",9,IF('Result Data'!M47="A",8,IF('Result Data'!M47="B+",7,IF('Result Data'!M47="B",6,IF('Result Data'!M47="RA",0,IF('Result Data'!M47="SA",0,IF('Result Data'!M47="W",0,0))))))))+IF('Result Data'!M47="AB",0,IF('Result Data'!M47="WH",0))</f>
        <v>8</v>
      </c>
      <c r="Y52" s="20">
        <f>IF('Result Data'!N47="O",10,IF('Result Data'!N47="A+",9,IF('Result Data'!N47="A",8,IF('Result Data'!N47="B+",7,IF('Result Data'!N47="B",6,IF('Result Data'!N47="RA",0,IF('Result Data'!N47="SA",0,IF('Result Data'!N47="W",0,0))))))))+IF('Result Data'!N47="AB",0,IF('Result Data'!N47="WH",0))</f>
        <v>6</v>
      </c>
      <c r="Z52" s="10">
        <f t="shared" si="4"/>
        <v>1</v>
      </c>
      <c r="AA52" s="10">
        <f t="shared" si="5"/>
        <v>1</v>
      </c>
      <c r="AB52" s="10">
        <f t="shared" si="6"/>
        <v>3</v>
      </c>
      <c r="AC52" s="10">
        <f t="shared" si="7"/>
        <v>2</v>
      </c>
      <c r="AD52" s="10">
        <f t="shared" si="8"/>
        <v>1</v>
      </c>
      <c r="AE52" s="10">
        <f t="shared" si="9"/>
        <v>0</v>
      </c>
      <c r="AF52" s="10">
        <f>COUNTIF('Result Data'!D47:N47,"=RA")</f>
        <v>0</v>
      </c>
      <c r="AG52" s="10">
        <f>COUNTIF('Result Data'!D47:N47,"=AB")</f>
        <v>0</v>
      </c>
      <c r="AH52" s="10">
        <f>COUNTIF('Result Data'!D47:N47,"=WH")</f>
        <v>0</v>
      </c>
      <c r="AI52" s="16">
        <v>21</v>
      </c>
      <c r="AJ52" s="10">
        <f t="shared" si="10"/>
        <v>159.5</v>
      </c>
      <c r="AK52" s="18">
        <f t="shared" si="0"/>
        <v>7.5952380952380949</v>
      </c>
      <c r="AL52" s="18">
        <f t="shared" si="11"/>
        <v>9.4024871094933182E-2</v>
      </c>
      <c r="AM52" s="10" t="str">
        <f t="shared" si="2"/>
        <v>PASS</v>
      </c>
      <c r="AN52" s="10">
        <f t="shared" si="12"/>
        <v>112</v>
      </c>
    </row>
    <row r="53" spans="1:40" ht="15.5" x14ac:dyDescent="0.35">
      <c r="A53" s="19">
        <v>46</v>
      </c>
      <c r="B53" s="15">
        <v>3122225002047</v>
      </c>
      <c r="C53" s="11" t="s">
        <v>66</v>
      </c>
      <c r="D53" s="43" t="s">
        <v>16</v>
      </c>
      <c r="E53" s="44"/>
      <c r="F53" s="43" t="s">
        <v>15</v>
      </c>
      <c r="G53" s="43" t="s">
        <v>18</v>
      </c>
      <c r="H53" s="44"/>
      <c r="I53" s="43" t="s">
        <v>15</v>
      </c>
      <c r="J53" s="44"/>
      <c r="K53" s="43" t="s">
        <v>20</v>
      </c>
      <c r="L53" s="43" t="s">
        <v>17</v>
      </c>
      <c r="M53" s="43" t="s">
        <v>15</v>
      </c>
      <c r="N53" s="43" t="s">
        <v>38</v>
      </c>
      <c r="O53" s="17">
        <f>IF('Result Data'!D48="O",10,IF('Result Data'!D48="A+",9,IF('Result Data'!D48="A",8,IF('Result Data'!D48="B+",7,IF('Result Data'!D48="B",6,IF('Result Data'!D48="RA",0,IF('Result Data'!D48="SA",0,IF('Result Data'!D48="W",0,0))))))))+IF('Result Data'!D48="AB",0,IF('Result Data'!D48="WH",0))</f>
        <v>7</v>
      </c>
      <c r="P53" s="17">
        <f>IF('Result Data'!E48="O",10,IF('Result Data'!E48="A+",9,IF('Result Data'!E48="A",8,IF('Result Data'!E48="B+",7,IF('Result Data'!E48="B",6,IF('Result Data'!E48="RA",0,IF('Result Data'!E48="SA",0,IF('Result Data'!E48="W",0,0))))))))+IF('Result Data'!E48="AB",0,IF('Result Data'!E48="WH",0))</f>
        <v>0</v>
      </c>
      <c r="Q53" s="17">
        <f>IF('Result Data'!F48="O",10,IF('Result Data'!F48="A+",9,IF('Result Data'!F48="A",8,IF('Result Data'!F48="B+",7,IF('Result Data'!F48="B",6,IF('Result Data'!F48="RA",0,IF('Result Data'!F48="SA",0,IF('Result Data'!F48="W",0,0))))))))+IF('Result Data'!F48="AB",0,IF('Result Data'!F48="WH",0))</f>
        <v>8</v>
      </c>
      <c r="R53" s="17">
        <f>IF('Result Data'!G48="O",10,IF('Result Data'!G48="A+",9,IF('Result Data'!G48="A",8,IF('Result Data'!G48="B+",7,IF('Result Data'!G48="B",6,IF('Result Data'!G48="RA",0,IF('Result Data'!G48="SA",0,IF('Result Data'!G48="W",0,0))))))))+IF('Result Data'!G48="AB",0,IF('Result Data'!G48="WH",0))</f>
        <v>10</v>
      </c>
      <c r="S53" s="20">
        <f>IF('Result Data'!H48="O",10,IF('Result Data'!H48="A+",9,IF('Result Data'!H48="A",8,IF('Result Data'!H48="B+",7,IF('Result Data'!H48="B",6,IF('Result Data'!H48="RA",0,IF('Result Data'!H48="SA",0,IF('Result Data'!H48="W",0,0))))))))+IF('Result Data'!H48="AB",0,IF('Result Data'!H48="WH",0))</f>
        <v>0</v>
      </c>
      <c r="T53" s="20">
        <f>IF('Result Data'!I48="O",10,IF('Result Data'!I48="A+",9,IF('Result Data'!I48="A",8,IF('Result Data'!I48="B+",7,IF('Result Data'!I48="B",6,IF('Result Data'!I48="RA",0,IF('Result Data'!I48="SA",0,IF('Result Data'!I48="W",0,0))))))))+IF('Result Data'!I48="AB",0,IF('Result Data'!I48="WH",0))</f>
        <v>8</v>
      </c>
      <c r="U53" s="20">
        <f>IF('Result Data'!J48="O",10,IF('Result Data'!J48="A+",9,IF('Result Data'!J48="A",8,IF('Result Data'!J48="B+",7,IF('Result Data'!J48="B",6,IF('Result Data'!J48="RA",0,IF('Result Data'!J48="SA",0,IF('Result Data'!J48="W",0,0))))))))+IF('Result Data'!J48="AB",0,IF('Result Data'!J48="WH",0))</f>
        <v>0</v>
      </c>
      <c r="V53" s="20">
        <f>IF('Result Data'!K48="O",10,IF('Result Data'!K48="A+",9,IF('Result Data'!K48="A",8,IF('Result Data'!K48="B+",7,IF('Result Data'!K48="B",6,IF('Result Data'!K48="RA",0,IF('Result Data'!K48="SA",0,IF('Result Data'!K48="W",0,0))))))))+IF('Result Data'!K48="AB",0,IF('Result Data'!K48="WH",0))</f>
        <v>6</v>
      </c>
      <c r="W53" s="20">
        <f>IF('Result Data'!L48="O",10,IF('Result Data'!L48="A+",9,IF('Result Data'!L48="A",8,IF('Result Data'!L48="B+",7,IF('Result Data'!L48="B",6,IF('Result Data'!L48="RA",0,IF('Result Data'!L48="SA",0,IF('Result Data'!L48="W",0,0))))))))+IF('Result Data'!L48="AB",0,IF('Result Data'!L48="WH",0))</f>
        <v>9</v>
      </c>
      <c r="X53" s="20">
        <f>IF('Result Data'!M48="O",10,IF('Result Data'!M48="A+",9,IF('Result Data'!M48="A",8,IF('Result Data'!M48="B+",7,IF('Result Data'!M48="B",6,IF('Result Data'!M48="RA",0,IF('Result Data'!M48="SA",0,IF('Result Data'!M48="W",0,0))))))))+IF('Result Data'!M48="AB",0,IF('Result Data'!M48="WH",0))</f>
        <v>8</v>
      </c>
      <c r="Y53" s="20">
        <f>IF('Result Data'!N48="O",10,IF('Result Data'!N48="A+",9,IF('Result Data'!N48="A",8,IF('Result Data'!N48="B+",7,IF('Result Data'!N48="B",6,IF('Result Data'!N48="RA",0,IF('Result Data'!N48="SA",0,IF('Result Data'!N48="W",0,0))))))))+IF('Result Data'!N48="AB",0,IF('Result Data'!N48="WH",0))</f>
        <v>0</v>
      </c>
      <c r="Z53" s="10">
        <f t="shared" si="4"/>
        <v>1</v>
      </c>
      <c r="AA53" s="10">
        <f t="shared" si="5"/>
        <v>1</v>
      </c>
      <c r="AB53" s="10">
        <f t="shared" si="6"/>
        <v>3</v>
      </c>
      <c r="AC53" s="10">
        <f t="shared" si="7"/>
        <v>1</v>
      </c>
      <c r="AD53" s="10">
        <f t="shared" si="8"/>
        <v>1</v>
      </c>
      <c r="AE53" s="10">
        <f t="shared" si="9"/>
        <v>0</v>
      </c>
      <c r="AF53" s="10">
        <f>COUNTIF('Result Data'!D48:N48,"=RA")</f>
        <v>1</v>
      </c>
      <c r="AG53" s="10">
        <f>COUNTIF('Result Data'!D48:N48,"=AB")</f>
        <v>0</v>
      </c>
      <c r="AH53" s="10">
        <f>COUNTIF('Result Data'!D48:N48,"=WH")</f>
        <v>0</v>
      </c>
      <c r="AI53" s="16">
        <v>21</v>
      </c>
      <c r="AJ53" s="10">
        <f t="shared" si="10"/>
        <v>137.5</v>
      </c>
      <c r="AK53" s="18">
        <f t="shared" si="0"/>
        <v>6.5476190476190474</v>
      </c>
      <c r="AL53" s="18">
        <f t="shared" si="11"/>
        <v>-0.95359417652411427</v>
      </c>
      <c r="AM53" s="10" t="str">
        <f t="shared" si="2"/>
        <v>FAIL</v>
      </c>
      <c r="AN53" s="10">
        <f t="shared" si="12"/>
        <v>130</v>
      </c>
    </row>
    <row r="54" spans="1:40" ht="15.5" x14ac:dyDescent="0.35">
      <c r="A54" s="19">
        <v>47</v>
      </c>
      <c r="B54" s="15">
        <v>3122225002048</v>
      </c>
      <c r="C54" s="11" t="s">
        <v>67</v>
      </c>
      <c r="D54" s="43" t="s">
        <v>15</v>
      </c>
      <c r="E54" s="44"/>
      <c r="F54" s="43" t="s">
        <v>16</v>
      </c>
      <c r="G54" s="43" t="s">
        <v>18</v>
      </c>
      <c r="H54" s="44" t="s">
        <v>15</v>
      </c>
      <c r="I54" s="43"/>
      <c r="J54" s="44"/>
      <c r="K54" s="43" t="s">
        <v>15</v>
      </c>
      <c r="L54" s="43" t="s">
        <v>18</v>
      </c>
      <c r="M54" s="43" t="s">
        <v>15</v>
      </c>
      <c r="N54" s="43" t="s">
        <v>15</v>
      </c>
      <c r="O54" s="17">
        <f>IF('Result Data'!D49="O",10,IF('Result Data'!D49="A+",9,IF('Result Data'!D49="A",8,IF('Result Data'!D49="B+",7,IF('Result Data'!D49="B",6,IF('Result Data'!D49="RA",0,IF('Result Data'!D49="SA",0,IF('Result Data'!D49="W",0,0))))))))+IF('Result Data'!D49="AB",0,IF('Result Data'!D49="WH",0))</f>
        <v>8</v>
      </c>
      <c r="P54" s="17">
        <f>IF('Result Data'!E49="O",10,IF('Result Data'!E49="A+",9,IF('Result Data'!E49="A",8,IF('Result Data'!E49="B+",7,IF('Result Data'!E49="B",6,IF('Result Data'!E49="RA",0,IF('Result Data'!E49="SA",0,IF('Result Data'!E49="W",0,0))))))))+IF('Result Data'!E49="AB",0,IF('Result Data'!E49="WH",0))</f>
        <v>0</v>
      </c>
      <c r="Q54" s="17">
        <f>IF('Result Data'!F49="O",10,IF('Result Data'!F49="A+",9,IF('Result Data'!F49="A",8,IF('Result Data'!F49="B+",7,IF('Result Data'!F49="B",6,IF('Result Data'!F49="RA",0,IF('Result Data'!F49="SA",0,IF('Result Data'!F49="W",0,0))))))))+IF('Result Data'!F49="AB",0,IF('Result Data'!F49="WH",0))</f>
        <v>7</v>
      </c>
      <c r="R54" s="17">
        <f>IF('Result Data'!G49="O",10,IF('Result Data'!G49="A+",9,IF('Result Data'!G49="A",8,IF('Result Data'!G49="B+",7,IF('Result Data'!G49="B",6,IF('Result Data'!G49="RA",0,IF('Result Data'!G49="SA",0,IF('Result Data'!G49="W",0,0))))))))+IF('Result Data'!G49="AB",0,IF('Result Data'!G49="WH",0))</f>
        <v>10</v>
      </c>
      <c r="S54" s="20">
        <f>IF('Result Data'!H49="O",10,IF('Result Data'!H49="A+",9,IF('Result Data'!H49="A",8,IF('Result Data'!H49="B+",7,IF('Result Data'!H49="B",6,IF('Result Data'!H49="RA",0,IF('Result Data'!H49="SA",0,IF('Result Data'!H49="W",0,0))))))))+IF('Result Data'!H49="AB",0,IF('Result Data'!H49="WH",0))</f>
        <v>8</v>
      </c>
      <c r="T54" s="20">
        <f>IF('Result Data'!I49="O",10,IF('Result Data'!I49="A+",9,IF('Result Data'!I49="A",8,IF('Result Data'!I49="B+",7,IF('Result Data'!I49="B",6,IF('Result Data'!I49="RA",0,IF('Result Data'!I49="SA",0,IF('Result Data'!I49="W",0,0))))))))+IF('Result Data'!I49="AB",0,IF('Result Data'!I49="WH",0))</f>
        <v>0</v>
      </c>
      <c r="U54" s="20">
        <f>IF('Result Data'!J49="O",10,IF('Result Data'!J49="A+",9,IF('Result Data'!J49="A",8,IF('Result Data'!J49="B+",7,IF('Result Data'!J49="B",6,IF('Result Data'!J49="RA",0,IF('Result Data'!J49="SA",0,IF('Result Data'!J49="W",0,0))))))))+IF('Result Data'!J49="AB",0,IF('Result Data'!J49="WH",0))</f>
        <v>0</v>
      </c>
      <c r="V54" s="20">
        <f>IF('Result Data'!K49="O",10,IF('Result Data'!K49="A+",9,IF('Result Data'!K49="A",8,IF('Result Data'!K49="B+",7,IF('Result Data'!K49="B",6,IF('Result Data'!K49="RA",0,IF('Result Data'!K49="SA",0,IF('Result Data'!K49="W",0,0))))))))+IF('Result Data'!K49="AB",0,IF('Result Data'!K49="WH",0))</f>
        <v>8</v>
      </c>
      <c r="W54" s="20">
        <f>IF('Result Data'!L49="O",10,IF('Result Data'!L49="A+",9,IF('Result Data'!L49="A",8,IF('Result Data'!L49="B+",7,IF('Result Data'!L49="B",6,IF('Result Data'!L49="RA",0,IF('Result Data'!L49="SA",0,IF('Result Data'!L49="W",0,0))))))))+IF('Result Data'!L49="AB",0,IF('Result Data'!L49="WH",0))</f>
        <v>10</v>
      </c>
      <c r="X54" s="20">
        <f>IF('Result Data'!M49="O",10,IF('Result Data'!M49="A+",9,IF('Result Data'!M49="A",8,IF('Result Data'!M49="B+",7,IF('Result Data'!M49="B",6,IF('Result Data'!M49="RA",0,IF('Result Data'!M49="SA",0,IF('Result Data'!M49="W",0,0))))))))+IF('Result Data'!M49="AB",0,IF('Result Data'!M49="WH",0))</f>
        <v>8</v>
      </c>
      <c r="Y54" s="20">
        <f>IF('Result Data'!N49="O",10,IF('Result Data'!N49="A+",9,IF('Result Data'!N49="A",8,IF('Result Data'!N49="B+",7,IF('Result Data'!N49="B",6,IF('Result Data'!N49="RA",0,IF('Result Data'!N49="SA",0,IF('Result Data'!N49="W",0,0))))))))+IF('Result Data'!N49="AB",0,IF('Result Data'!N49="WH",0))</f>
        <v>8</v>
      </c>
      <c r="Z54" s="10">
        <f t="shared" si="4"/>
        <v>2</v>
      </c>
      <c r="AA54" s="10">
        <f t="shared" si="5"/>
        <v>0</v>
      </c>
      <c r="AB54" s="10">
        <f t="shared" si="6"/>
        <v>5</v>
      </c>
      <c r="AC54" s="10">
        <f t="shared" si="7"/>
        <v>1</v>
      </c>
      <c r="AD54" s="10">
        <f t="shared" si="8"/>
        <v>0</v>
      </c>
      <c r="AE54" s="10">
        <f t="shared" si="9"/>
        <v>0</v>
      </c>
      <c r="AF54" s="10">
        <f>COUNTIF('Result Data'!D49:N49,"=RA")</f>
        <v>0</v>
      </c>
      <c r="AG54" s="10">
        <f>COUNTIF('Result Data'!D49:N49,"=AB")</f>
        <v>0</v>
      </c>
      <c r="AH54" s="10">
        <f>COUNTIF('Result Data'!D49:N49,"=WH")</f>
        <v>0</v>
      </c>
      <c r="AI54" s="16">
        <v>21</v>
      </c>
      <c r="AJ54" s="10">
        <f t="shared" si="10"/>
        <v>173</v>
      </c>
      <c r="AK54" s="18">
        <f t="shared" si="0"/>
        <v>8.2380952380952372</v>
      </c>
      <c r="AL54" s="18">
        <f t="shared" si="11"/>
        <v>0.73688201395207553</v>
      </c>
      <c r="AM54" s="10" t="str">
        <f t="shared" si="2"/>
        <v>PASS</v>
      </c>
      <c r="AN54" s="10">
        <f t="shared" si="12"/>
        <v>56</v>
      </c>
    </row>
    <row r="55" spans="1:40" ht="15.5" x14ac:dyDescent="0.35">
      <c r="A55" s="19">
        <v>48</v>
      </c>
      <c r="B55" s="15">
        <v>3122225002049</v>
      </c>
      <c r="C55" s="11" t="s">
        <v>68</v>
      </c>
      <c r="D55" s="43" t="s">
        <v>16</v>
      </c>
      <c r="E55" s="44"/>
      <c r="F55" s="43" t="s">
        <v>15</v>
      </c>
      <c r="G55" s="43" t="s">
        <v>18</v>
      </c>
      <c r="H55" s="44"/>
      <c r="I55" s="43" t="s">
        <v>15</v>
      </c>
      <c r="J55" s="44"/>
      <c r="K55" s="43" t="s">
        <v>16</v>
      </c>
      <c r="L55" s="43" t="s">
        <v>18</v>
      </c>
      <c r="M55" s="43" t="s">
        <v>16</v>
      </c>
      <c r="N55" s="43" t="s">
        <v>15</v>
      </c>
      <c r="O55" s="17">
        <f>IF('Result Data'!D50="O",10,IF('Result Data'!D50="A+",9,IF('Result Data'!D50="A",8,IF('Result Data'!D50="B+",7,IF('Result Data'!D50="B",6,IF('Result Data'!D50="RA",0,IF('Result Data'!D50="SA",0,IF('Result Data'!D50="W",0,0))))))))+IF('Result Data'!D50="AB",0,IF('Result Data'!D50="WH",0))</f>
        <v>7</v>
      </c>
      <c r="P55" s="17">
        <f>IF('Result Data'!E50="O",10,IF('Result Data'!E50="A+",9,IF('Result Data'!E50="A",8,IF('Result Data'!E50="B+",7,IF('Result Data'!E50="B",6,IF('Result Data'!E50="RA",0,IF('Result Data'!E50="SA",0,IF('Result Data'!E50="W",0,0))))))))+IF('Result Data'!E50="AB",0,IF('Result Data'!E50="WH",0))</f>
        <v>0</v>
      </c>
      <c r="Q55" s="17">
        <f>IF('Result Data'!F50="O",10,IF('Result Data'!F50="A+",9,IF('Result Data'!F50="A",8,IF('Result Data'!F50="B+",7,IF('Result Data'!F50="B",6,IF('Result Data'!F50="RA",0,IF('Result Data'!F50="SA",0,IF('Result Data'!F50="W",0,0))))))))+IF('Result Data'!F50="AB",0,IF('Result Data'!F50="WH",0))</f>
        <v>8</v>
      </c>
      <c r="R55" s="17">
        <f>IF('Result Data'!G50="O",10,IF('Result Data'!G50="A+",9,IF('Result Data'!G50="A",8,IF('Result Data'!G50="B+",7,IF('Result Data'!G50="B",6,IF('Result Data'!G50="RA",0,IF('Result Data'!G50="SA",0,IF('Result Data'!G50="W",0,0))))))))+IF('Result Data'!G50="AB",0,IF('Result Data'!G50="WH",0))</f>
        <v>10</v>
      </c>
      <c r="S55" s="20">
        <f>IF('Result Data'!H50="O",10,IF('Result Data'!H50="A+",9,IF('Result Data'!H50="A",8,IF('Result Data'!H50="B+",7,IF('Result Data'!H50="B",6,IF('Result Data'!H50="RA",0,IF('Result Data'!H50="SA",0,IF('Result Data'!H50="W",0,0))))))))+IF('Result Data'!H50="AB",0,IF('Result Data'!H50="WH",0))</f>
        <v>0</v>
      </c>
      <c r="T55" s="20">
        <f>IF('Result Data'!I50="O",10,IF('Result Data'!I50="A+",9,IF('Result Data'!I50="A",8,IF('Result Data'!I50="B+",7,IF('Result Data'!I50="B",6,IF('Result Data'!I50="RA",0,IF('Result Data'!I50="SA",0,IF('Result Data'!I50="W",0,0))))))))+IF('Result Data'!I50="AB",0,IF('Result Data'!I50="WH",0))</f>
        <v>8</v>
      </c>
      <c r="U55" s="20">
        <f>IF('Result Data'!J50="O",10,IF('Result Data'!J50="A+",9,IF('Result Data'!J50="A",8,IF('Result Data'!J50="B+",7,IF('Result Data'!J50="B",6,IF('Result Data'!J50="RA",0,IF('Result Data'!J50="SA",0,IF('Result Data'!J50="W",0,0))))))))+IF('Result Data'!J50="AB",0,IF('Result Data'!J50="WH",0))</f>
        <v>0</v>
      </c>
      <c r="V55" s="20">
        <f>IF('Result Data'!K50="O",10,IF('Result Data'!K50="A+",9,IF('Result Data'!K50="A",8,IF('Result Data'!K50="B+",7,IF('Result Data'!K50="B",6,IF('Result Data'!K50="RA",0,IF('Result Data'!K50="SA",0,IF('Result Data'!K50="W",0,0))))))))+IF('Result Data'!K50="AB",0,IF('Result Data'!K50="WH",0))</f>
        <v>7</v>
      </c>
      <c r="W55" s="20">
        <f>IF('Result Data'!L50="O",10,IF('Result Data'!L50="A+",9,IF('Result Data'!L50="A",8,IF('Result Data'!L50="B+",7,IF('Result Data'!L50="B",6,IF('Result Data'!L50="RA",0,IF('Result Data'!L50="SA",0,IF('Result Data'!L50="W",0,0))))))))+IF('Result Data'!L50="AB",0,IF('Result Data'!L50="WH",0))</f>
        <v>10</v>
      </c>
      <c r="X55" s="20">
        <f>IF('Result Data'!M50="O",10,IF('Result Data'!M50="A+",9,IF('Result Data'!M50="A",8,IF('Result Data'!M50="B+",7,IF('Result Data'!M50="B",6,IF('Result Data'!M50="RA",0,IF('Result Data'!M50="SA",0,IF('Result Data'!M50="W",0,0))))))))+IF('Result Data'!M50="AB",0,IF('Result Data'!M50="WH",0))</f>
        <v>7</v>
      </c>
      <c r="Y55" s="20">
        <f>IF('Result Data'!N50="O",10,IF('Result Data'!N50="A+",9,IF('Result Data'!N50="A",8,IF('Result Data'!N50="B+",7,IF('Result Data'!N50="B",6,IF('Result Data'!N50="RA",0,IF('Result Data'!N50="SA",0,IF('Result Data'!N50="W",0,0))))))))+IF('Result Data'!N50="AB",0,IF('Result Data'!N50="WH",0))</f>
        <v>8</v>
      </c>
      <c r="Z55" s="10">
        <f t="shared" si="4"/>
        <v>2</v>
      </c>
      <c r="AA55" s="10">
        <f t="shared" si="5"/>
        <v>0</v>
      </c>
      <c r="AB55" s="10">
        <f t="shared" si="6"/>
        <v>3</v>
      </c>
      <c r="AC55" s="10">
        <f t="shared" si="7"/>
        <v>3</v>
      </c>
      <c r="AD55" s="10">
        <f t="shared" si="8"/>
        <v>0</v>
      </c>
      <c r="AE55" s="10">
        <f t="shared" si="9"/>
        <v>0</v>
      </c>
      <c r="AF55" s="10">
        <f>COUNTIF('Result Data'!D50:N50,"=RA")</f>
        <v>0</v>
      </c>
      <c r="AG55" s="10">
        <f>COUNTIF('Result Data'!D50:N50,"=AB")</f>
        <v>0</v>
      </c>
      <c r="AH55" s="10">
        <f>COUNTIF('Result Data'!D50:N50,"=WH")</f>
        <v>0</v>
      </c>
      <c r="AI55" s="16">
        <v>21</v>
      </c>
      <c r="AJ55" s="10">
        <f t="shared" si="10"/>
        <v>163</v>
      </c>
      <c r="AK55" s="18">
        <f t="shared" si="0"/>
        <v>7.7619047619047619</v>
      </c>
      <c r="AL55" s="18">
        <f t="shared" si="11"/>
        <v>0.26069153776160015</v>
      </c>
      <c r="AM55" s="10" t="str">
        <f t="shared" si="2"/>
        <v>PASS</v>
      </c>
      <c r="AN55" s="10">
        <f t="shared" si="12"/>
        <v>101</v>
      </c>
    </row>
    <row r="56" spans="1:40" ht="15.5" x14ac:dyDescent="0.35">
      <c r="A56" s="19">
        <v>49</v>
      </c>
      <c r="B56" s="15">
        <v>3122225002050</v>
      </c>
      <c r="C56" s="11" t="s">
        <v>69</v>
      </c>
      <c r="D56" s="43" t="s">
        <v>15</v>
      </c>
      <c r="E56" s="44"/>
      <c r="F56" s="43" t="s">
        <v>17</v>
      </c>
      <c r="G56" s="43" t="s">
        <v>18</v>
      </c>
      <c r="H56" s="44"/>
      <c r="I56" s="43"/>
      <c r="J56" s="44" t="s">
        <v>16</v>
      </c>
      <c r="K56" s="43" t="s">
        <v>16</v>
      </c>
      <c r="L56" s="43" t="s">
        <v>18</v>
      </c>
      <c r="M56" s="43" t="s">
        <v>15</v>
      </c>
      <c r="N56" s="43" t="s">
        <v>15</v>
      </c>
      <c r="O56" s="17">
        <f>IF('Result Data'!D51="O",10,IF('Result Data'!D51="A+",9,IF('Result Data'!D51="A",8,IF('Result Data'!D51="B+",7,IF('Result Data'!D51="B",6,IF('Result Data'!D51="RA",0,IF('Result Data'!D51="SA",0,IF('Result Data'!D51="W",0,0))))))))+IF('Result Data'!D51="AB",0,IF('Result Data'!D51="WH",0))</f>
        <v>8</v>
      </c>
      <c r="P56" s="17">
        <f>IF('Result Data'!E51="O",10,IF('Result Data'!E51="A+",9,IF('Result Data'!E51="A",8,IF('Result Data'!E51="B+",7,IF('Result Data'!E51="B",6,IF('Result Data'!E51="RA",0,IF('Result Data'!E51="SA",0,IF('Result Data'!E51="W",0,0))))))))+IF('Result Data'!E51="AB",0,IF('Result Data'!E51="WH",0))</f>
        <v>0</v>
      </c>
      <c r="Q56" s="17">
        <f>IF('Result Data'!F51="O",10,IF('Result Data'!F51="A+",9,IF('Result Data'!F51="A",8,IF('Result Data'!F51="B+",7,IF('Result Data'!F51="B",6,IF('Result Data'!F51="RA",0,IF('Result Data'!F51="SA",0,IF('Result Data'!F51="W",0,0))))))))+IF('Result Data'!F51="AB",0,IF('Result Data'!F51="WH",0))</f>
        <v>9</v>
      </c>
      <c r="R56" s="17">
        <f>IF('Result Data'!G51="O",10,IF('Result Data'!G51="A+",9,IF('Result Data'!G51="A",8,IF('Result Data'!G51="B+",7,IF('Result Data'!G51="B",6,IF('Result Data'!G51="RA",0,IF('Result Data'!G51="SA",0,IF('Result Data'!G51="W",0,0))))))))+IF('Result Data'!G51="AB",0,IF('Result Data'!G51="WH",0))</f>
        <v>10</v>
      </c>
      <c r="S56" s="20">
        <f>IF('Result Data'!H51="O",10,IF('Result Data'!H51="A+",9,IF('Result Data'!H51="A",8,IF('Result Data'!H51="B+",7,IF('Result Data'!H51="B",6,IF('Result Data'!H51="RA",0,IF('Result Data'!H51="SA",0,IF('Result Data'!H51="W",0,0))))))))+IF('Result Data'!H51="AB",0,IF('Result Data'!H51="WH",0))</f>
        <v>0</v>
      </c>
      <c r="T56" s="20">
        <f>IF('Result Data'!I51="O",10,IF('Result Data'!I51="A+",9,IF('Result Data'!I51="A",8,IF('Result Data'!I51="B+",7,IF('Result Data'!I51="B",6,IF('Result Data'!I51="RA",0,IF('Result Data'!I51="SA",0,IF('Result Data'!I51="W",0,0))))))))+IF('Result Data'!I51="AB",0,IF('Result Data'!I51="WH",0))</f>
        <v>0</v>
      </c>
      <c r="U56" s="20">
        <f>IF('Result Data'!J51="O",10,IF('Result Data'!J51="A+",9,IF('Result Data'!J51="A",8,IF('Result Data'!J51="B+",7,IF('Result Data'!J51="B",6,IF('Result Data'!J51="RA",0,IF('Result Data'!J51="SA",0,IF('Result Data'!J51="W",0,0))))))))+IF('Result Data'!J51="AB",0,IF('Result Data'!J51="WH",0))</f>
        <v>7</v>
      </c>
      <c r="V56" s="20">
        <f>IF('Result Data'!K51="O",10,IF('Result Data'!K51="A+",9,IF('Result Data'!K51="A",8,IF('Result Data'!K51="B+",7,IF('Result Data'!K51="B",6,IF('Result Data'!K51="RA",0,IF('Result Data'!K51="SA",0,IF('Result Data'!K51="W",0,0))))))))+IF('Result Data'!K51="AB",0,IF('Result Data'!K51="WH",0))</f>
        <v>7</v>
      </c>
      <c r="W56" s="20">
        <f>IF('Result Data'!L51="O",10,IF('Result Data'!L51="A+",9,IF('Result Data'!L51="A",8,IF('Result Data'!L51="B+",7,IF('Result Data'!L51="B",6,IF('Result Data'!L51="RA",0,IF('Result Data'!L51="SA",0,IF('Result Data'!L51="W",0,0))))))))+IF('Result Data'!L51="AB",0,IF('Result Data'!L51="WH",0))</f>
        <v>10</v>
      </c>
      <c r="X56" s="20">
        <f>IF('Result Data'!M51="O",10,IF('Result Data'!M51="A+",9,IF('Result Data'!M51="A",8,IF('Result Data'!M51="B+",7,IF('Result Data'!M51="B",6,IF('Result Data'!M51="RA",0,IF('Result Data'!M51="SA",0,IF('Result Data'!M51="W",0,0))))))))+IF('Result Data'!M51="AB",0,IF('Result Data'!M51="WH",0))</f>
        <v>8</v>
      </c>
      <c r="Y56" s="20">
        <f>IF('Result Data'!N51="O",10,IF('Result Data'!N51="A+",9,IF('Result Data'!N51="A",8,IF('Result Data'!N51="B+",7,IF('Result Data'!N51="B",6,IF('Result Data'!N51="RA",0,IF('Result Data'!N51="SA",0,IF('Result Data'!N51="W",0,0))))))))+IF('Result Data'!N51="AB",0,IF('Result Data'!N51="WH",0))</f>
        <v>8</v>
      </c>
      <c r="Z56" s="10">
        <f t="shared" si="4"/>
        <v>2</v>
      </c>
      <c r="AA56" s="10">
        <f t="shared" si="5"/>
        <v>1</v>
      </c>
      <c r="AB56" s="10">
        <f t="shared" si="6"/>
        <v>3</v>
      </c>
      <c r="AC56" s="10">
        <f t="shared" si="7"/>
        <v>2</v>
      </c>
      <c r="AD56" s="10">
        <f t="shared" si="8"/>
        <v>0</v>
      </c>
      <c r="AE56" s="10">
        <f t="shared" si="9"/>
        <v>0</v>
      </c>
      <c r="AF56" s="10">
        <f>COUNTIF('Result Data'!D51:N51,"=RA")</f>
        <v>0</v>
      </c>
      <c r="AG56" s="10">
        <f>COUNTIF('Result Data'!D51:N51,"=AB")</f>
        <v>0</v>
      </c>
      <c r="AH56" s="10">
        <f>COUNTIF('Result Data'!D51:N51,"=WH")</f>
        <v>0</v>
      </c>
      <c r="AI56" s="16">
        <v>21</v>
      </c>
      <c r="AJ56" s="10">
        <f t="shared" si="10"/>
        <v>168</v>
      </c>
      <c r="AK56" s="18">
        <f t="shared" si="0"/>
        <v>8</v>
      </c>
      <c r="AL56" s="18">
        <f t="shared" si="11"/>
        <v>0.49878677585683828</v>
      </c>
      <c r="AM56" s="10" t="str">
        <f t="shared" si="2"/>
        <v>PASS</v>
      </c>
      <c r="AN56" s="10">
        <f t="shared" si="12"/>
        <v>81</v>
      </c>
    </row>
    <row r="57" spans="1:40" ht="15.5" x14ac:dyDescent="0.35">
      <c r="A57" s="19">
        <v>50</v>
      </c>
      <c r="B57" s="15">
        <v>3122225002051</v>
      </c>
      <c r="C57" s="11" t="s">
        <v>70</v>
      </c>
      <c r="D57" s="43" t="s">
        <v>15</v>
      </c>
      <c r="E57" s="44"/>
      <c r="F57" s="43" t="s">
        <v>15</v>
      </c>
      <c r="G57" s="43" t="s">
        <v>18</v>
      </c>
      <c r="H57" s="44"/>
      <c r="I57" s="43"/>
      <c r="J57" s="44" t="s">
        <v>16</v>
      </c>
      <c r="K57" s="43" t="s">
        <v>16</v>
      </c>
      <c r="L57" s="43" t="s">
        <v>18</v>
      </c>
      <c r="M57" s="43" t="s">
        <v>15</v>
      </c>
      <c r="N57" s="43" t="s">
        <v>15</v>
      </c>
      <c r="O57" s="17">
        <f>IF('Result Data'!D52="O",10,IF('Result Data'!D52="A+",9,IF('Result Data'!D52="A",8,IF('Result Data'!D52="B+",7,IF('Result Data'!D52="B",6,IF('Result Data'!D52="RA",0,IF('Result Data'!D52="SA",0,IF('Result Data'!D52="W",0,0))))))))+IF('Result Data'!D52="AB",0,IF('Result Data'!D52="WH",0))</f>
        <v>8</v>
      </c>
      <c r="P57" s="17">
        <f>IF('Result Data'!E52="O",10,IF('Result Data'!E52="A+",9,IF('Result Data'!E52="A",8,IF('Result Data'!E52="B+",7,IF('Result Data'!E52="B",6,IF('Result Data'!E52="RA",0,IF('Result Data'!E52="SA",0,IF('Result Data'!E52="W",0,0))))))))+IF('Result Data'!E52="AB",0,IF('Result Data'!E52="WH",0))</f>
        <v>0</v>
      </c>
      <c r="Q57" s="17">
        <f>IF('Result Data'!F52="O",10,IF('Result Data'!F52="A+",9,IF('Result Data'!F52="A",8,IF('Result Data'!F52="B+",7,IF('Result Data'!F52="B",6,IF('Result Data'!F52="RA",0,IF('Result Data'!F52="SA",0,IF('Result Data'!F52="W",0,0))))))))+IF('Result Data'!F52="AB",0,IF('Result Data'!F52="WH",0))</f>
        <v>8</v>
      </c>
      <c r="R57" s="17">
        <f>IF('Result Data'!G52="O",10,IF('Result Data'!G52="A+",9,IF('Result Data'!G52="A",8,IF('Result Data'!G52="B+",7,IF('Result Data'!G52="B",6,IF('Result Data'!G52="RA",0,IF('Result Data'!G52="SA",0,IF('Result Data'!G52="W",0,0))))))))+IF('Result Data'!G52="AB",0,IF('Result Data'!G52="WH",0))</f>
        <v>10</v>
      </c>
      <c r="S57" s="20">
        <f>IF('Result Data'!H52="O",10,IF('Result Data'!H52="A+",9,IF('Result Data'!H52="A",8,IF('Result Data'!H52="B+",7,IF('Result Data'!H52="B",6,IF('Result Data'!H52="RA",0,IF('Result Data'!H52="SA",0,IF('Result Data'!H52="W",0,0))))))))+IF('Result Data'!H52="AB",0,IF('Result Data'!H52="WH",0))</f>
        <v>0</v>
      </c>
      <c r="T57" s="20">
        <f>IF('Result Data'!I52="O",10,IF('Result Data'!I52="A+",9,IF('Result Data'!I52="A",8,IF('Result Data'!I52="B+",7,IF('Result Data'!I52="B",6,IF('Result Data'!I52="RA",0,IF('Result Data'!I52="SA",0,IF('Result Data'!I52="W",0,0))))))))+IF('Result Data'!I52="AB",0,IF('Result Data'!I52="WH",0))</f>
        <v>0</v>
      </c>
      <c r="U57" s="20">
        <f>IF('Result Data'!J52="O",10,IF('Result Data'!J52="A+",9,IF('Result Data'!J52="A",8,IF('Result Data'!J52="B+",7,IF('Result Data'!J52="B",6,IF('Result Data'!J52="RA",0,IF('Result Data'!J52="SA",0,IF('Result Data'!J52="W",0,0))))))))+IF('Result Data'!J52="AB",0,IF('Result Data'!J52="WH",0))</f>
        <v>7</v>
      </c>
      <c r="V57" s="20">
        <f>IF('Result Data'!K52="O",10,IF('Result Data'!K52="A+",9,IF('Result Data'!K52="A",8,IF('Result Data'!K52="B+",7,IF('Result Data'!K52="B",6,IF('Result Data'!K52="RA",0,IF('Result Data'!K52="SA",0,IF('Result Data'!K52="W",0,0))))))))+IF('Result Data'!K52="AB",0,IF('Result Data'!K52="WH",0))</f>
        <v>7</v>
      </c>
      <c r="W57" s="20">
        <f>IF('Result Data'!L52="O",10,IF('Result Data'!L52="A+",9,IF('Result Data'!L52="A",8,IF('Result Data'!L52="B+",7,IF('Result Data'!L52="B",6,IF('Result Data'!L52="RA",0,IF('Result Data'!L52="SA",0,IF('Result Data'!L52="W",0,0))))))))+IF('Result Data'!L52="AB",0,IF('Result Data'!L52="WH",0))</f>
        <v>10</v>
      </c>
      <c r="X57" s="20">
        <f>IF('Result Data'!M52="O",10,IF('Result Data'!M52="A+",9,IF('Result Data'!M52="A",8,IF('Result Data'!M52="B+",7,IF('Result Data'!M52="B",6,IF('Result Data'!M52="RA",0,IF('Result Data'!M52="SA",0,IF('Result Data'!M52="W",0,0))))))))+IF('Result Data'!M52="AB",0,IF('Result Data'!M52="WH",0))</f>
        <v>8</v>
      </c>
      <c r="Y57" s="20">
        <f>IF('Result Data'!N52="O",10,IF('Result Data'!N52="A+",9,IF('Result Data'!N52="A",8,IF('Result Data'!N52="B+",7,IF('Result Data'!N52="B",6,IF('Result Data'!N52="RA",0,IF('Result Data'!N52="SA",0,IF('Result Data'!N52="W",0,0))))))))+IF('Result Data'!N52="AB",0,IF('Result Data'!N52="WH",0))</f>
        <v>8</v>
      </c>
      <c r="Z57" s="10">
        <f t="shared" si="4"/>
        <v>2</v>
      </c>
      <c r="AA57" s="10">
        <f t="shared" si="5"/>
        <v>0</v>
      </c>
      <c r="AB57" s="10">
        <f t="shared" si="6"/>
        <v>4</v>
      </c>
      <c r="AC57" s="10">
        <f t="shared" si="7"/>
        <v>2</v>
      </c>
      <c r="AD57" s="10">
        <f t="shared" si="8"/>
        <v>0</v>
      </c>
      <c r="AE57" s="10">
        <f t="shared" si="9"/>
        <v>0</v>
      </c>
      <c r="AF57" s="10">
        <f>COUNTIF('Result Data'!D52:N52,"=RA")</f>
        <v>0</v>
      </c>
      <c r="AG57" s="10">
        <f>COUNTIF('Result Data'!D52:N52,"=AB")</f>
        <v>0</v>
      </c>
      <c r="AH57" s="10">
        <f>COUNTIF('Result Data'!D52:N52,"=WH")</f>
        <v>0</v>
      </c>
      <c r="AI57" s="16">
        <v>21</v>
      </c>
      <c r="AJ57" s="10">
        <f t="shared" si="10"/>
        <v>167</v>
      </c>
      <c r="AK57" s="18">
        <f t="shared" si="0"/>
        <v>7.9523809523809526</v>
      </c>
      <c r="AL57" s="18">
        <f t="shared" si="11"/>
        <v>0.45116772823779083</v>
      </c>
      <c r="AM57" s="10" t="str">
        <f t="shared" si="2"/>
        <v>PASS</v>
      </c>
      <c r="AN57" s="10">
        <f t="shared" si="12"/>
        <v>83</v>
      </c>
    </row>
    <row r="58" spans="1:40" ht="15.5" x14ac:dyDescent="0.35">
      <c r="A58" s="19">
        <v>51</v>
      </c>
      <c r="B58" s="15">
        <v>3122225002052</v>
      </c>
      <c r="C58" s="11" t="s">
        <v>71</v>
      </c>
      <c r="D58" s="43" t="s">
        <v>15</v>
      </c>
      <c r="E58" s="44"/>
      <c r="F58" s="43" t="s">
        <v>15</v>
      </c>
      <c r="G58" s="43" t="s">
        <v>18</v>
      </c>
      <c r="H58" s="44"/>
      <c r="I58" s="43" t="s">
        <v>15</v>
      </c>
      <c r="J58" s="44"/>
      <c r="K58" s="43" t="s">
        <v>15</v>
      </c>
      <c r="L58" s="43" t="s">
        <v>18</v>
      </c>
      <c r="M58" s="43" t="s">
        <v>15</v>
      </c>
      <c r="N58" s="43" t="s">
        <v>15</v>
      </c>
      <c r="O58" s="17">
        <f>IF('Result Data'!D53="O",10,IF('Result Data'!D53="A+",9,IF('Result Data'!D53="A",8,IF('Result Data'!D53="B+",7,IF('Result Data'!D53="B",6,IF('Result Data'!D53="RA",0,IF('Result Data'!D53="SA",0,IF('Result Data'!D53="W",0,0))))))))+IF('Result Data'!D53="AB",0,IF('Result Data'!D53="WH",0))</f>
        <v>8</v>
      </c>
      <c r="P58" s="17">
        <f>IF('Result Data'!E53="O",10,IF('Result Data'!E53="A+",9,IF('Result Data'!E53="A",8,IF('Result Data'!E53="B+",7,IF('Result Data'!E53="B",6,IF('Result Data'!E53="RA",0,IF('Result Data'!E53="SA",0,IF('Result Data'!E53="W",0,0))))))))+IF('Result Data'!E53="AB",0,IF('Result Data'!E53="WH",0))</f>
        <v>0</v>
      </c>
      <c r="Q58" s="17">
        <f>IF('Result Data'!F53="O",10,IF('Result Data'!F53="A+",9,IF('Result Data'!F53="A",8,IF('Result Data'!F53="B+",7,IF('Result Data'!F53="B",6,IF('Result Data'!F53="RA",0,IF('Result Data'!F53="SA",0,IF('Result Data'!F53="W",0,0))))))))+IF('Result Data'!F53="AB",0,IF('Result Data'!F53="WH",0))</f>
        <v>8</v>
      </c>
      <c r="R58" s="17">
        <f>IF('Result Data'!G53="O",10,IF('Result Data'!G53="A+",9,IF('Result Data'!G53="A",8,IF('Result Data'!G53="B+",7,IF('Result Data'!G53="B",6,IF('Result Data'!G53="RA",0,IF('Result Data'!G53="SA",0,IF('Result Data'!G53="W",0,0))))))))+IF('Result Data'!G53="AB",0,IF('Result Data'!G53="WH",0))</f>
        <v>10</v>
      </c>
      <c r="S58" s="20">
        <f>IF('Result Data'!H53="O",10,IF('Result Data'!H53="A+",9,IF('Result Data'!H53="A",8,IF('Result Data'!H53="B+",7,IF('Result Data'!H53="B",6,IF('Result Data'!H53="RA",0,IF('Result Data'!H53="SA",0,IF('Result Data'!H53="W",0,0))))))))+IF('Result Data'!H53="AB",0,IF('Result Data'!H53="WH",0))</f>
        <v>0</v>
      </c>
      <c r="T58" s="20">
        <f>IF('Result Data'!I53="O",10,IF('Result Data'!I53="A+",9,IF('Result Data'!I53="A",8,IF('Result Data'!I53="B+",7,IF('Result Data'!I53="B",6,IF('Result Data'!I53="RA",0,IF('Result Data'!I53="SA",0,IF('Result Data'!I53="W",0,0))))))))+IF('Result Data'!I53="AB",0,IF('Result Data'!I53="WH",0))</f>
        <v>8</v>
      </c>
      <c r="U58" s="20">
        <f>IF('Result Data'!J53="O",10,IF('Result Data'!J53="A+",9,IF('Result Data'!J53="A",8,IF('Result Data'!J53="B+",7,IF('Result Data'!J53="B",6,IF('Result Data'!J53="RA",0,IF('Result Data'!J53="SA",0,IF('Result Data'!J53="W",0,0))))))))+IF('Result Data'!J53="AB",0,IF('Result Data'!J53="WH",0))</f>
        <v>0</v>
      </c>
      <c r="V58" s="20">
        <f>IF('Result Data'!K53="O",10,IF('Result Data'!K53="A+",9,IF('Result Data'!K53="A",8,IF('Result Data'!K53="B+",7,IF('Result Data'!K53="B",6,IF('Result Data'!K53="RA",0,IF('Result Data'!K53="SA",0,IF('Result Data'!K53="W",0,0))))))))+IF('Result Data'!K53="AB",0,IF('Result Data'!K53="WH",0))</f>
        <v>8</v>
      </c>
      <c r="W58" s="20">
        <f>IF('Result Data'!L53="O",10,IF('Result Data'!L53="A+",9,IF('Result Data'!L53="A",8,IF('Result Data'!L53="B+",7,IF('Result Data'!L53="B",6,IF('Result Data'!L53="RA",0,IF('Result Data'!L53="SA",0,IF('Result Data'!L53="W",0,0))))))))+IF('Result Data'!L53="AB",0,IF('Result Data'!L53="WH",0))</f>
        <v>10</v>
      </c>
      <c r="X58" s="20">
        <f>IF('Result Data'!M53="O",10,IF('Result Data'!M53="A+",9,IF('Result Data'!M53="A",8,IF('Result Data'!M53="B+",7,IF('Result Data'!M53="B",6,IF('Result Data'!M53="RA",0,IF('Result Data'!M53="SA",0,IF('Result Data'!M53="W",0,0))))))))+IF('Result Data'!M53="AB",0,IF('Result Data'!M53="WH",0))</f>
        <v>8</v>
      </c>
      <c r="Y58" s="20">
        <f>IF('Result Data'!N53="O",10,IF('Result Data'!N53="A+",9,IF('Result Data'!N53="A",8,IF('Result Data'!N53="B+",7,IF('Result Data'!N53="B",6,IF('Result Data'!N53="RA",0,IF('Result Data'!N53="SA",0,IF('Result Data'!N53="W",0,0))))))))+IF('Result Data'!N53="AB",0,IF('Result Data'!N53="WH",0))</f>
        <v>8</v>
      </c>
      <c r="Z58" s="10">
        <f t="shared" si="4"/>
        <v>2</v>
      </c>
      <c r="AA58" s="10">
        <f t="shared" si="5"/>
        <v>0</v>
      </c>
      <c r="AB58" s="10">
        <f t="shared" si="6"/>
        <v>6</v>
      </c>
      <c r="AC58" s="10">
        <f t="shared" si="7"/>
        <v>0</v>
      </c>
      <c r="AD58" s="10">
        <f t="shared" si="8"/>
        <v>0</v>
      </c>
      <c r="AE58" s="10">
        <f t="shared" si="9"/>
        <v>0</v>
      </c>
      <c r="AF58" s="10">
        <f>COUNTIF('Result Data'!D53:N53,"=RA")</f>
        <v>0</v>
      </c>
      <c r="AG58" s="10">
        <f>COUNTIF('Result Data'!D53:N53,"=AB")</f>
        <v>0</v>
      </c>
      <c r="AH58" s="10">
        <f>COUNTIF('Result Data'!D53:N53,"=WH")</f>
        <v>0</v>
      </c>
      <c r="AI58" s="16">
        <v>21</v>
      </c>
      <c r="AJ58" s="10">
        <f t="shared" si="10"/>
        <v>174</v>
      </c>
      <c r="AK58" s="18">
        <f t="shared" si="0"/>
        <v>8.2857142857142865</v>
      </c>
      <c r="AL58" s="18">
        <f t="shared" si="11"/>
        <v>0.78450106157112476</v>
      </c>
      <c r="AM58" s="10" t="str">
        <f t="shared" si="2"/>
        <v>PASS</v>
      </c>
      <c r="AN58" s="10">
        <f t="shared" si="12"/>
        <v>49</v>
      </c>
    </row>
    <row r="59" spans="1:40" ht="15.5" x14ac:dyDescent="0.35">
      <c r="A59" s="19">
        <v>52</v>
      </c>
      <c r="B59" s="15">
        <v>3122225002053</v>
      </c>
      <c r="C59" s="11" t="s">
        <v>72</v>
      </c>
      <c r="D59" s="43" t="s">
        <v>15</v>
      </c>
      <c r="E59" s="44"/>
      <c r="F59" s="43" t="s">
        <v>15</v>
      </c>
      <c r="G59" s="43" t="s">
        <v>18</v>
      </c>
      <c r="H59" s="44" t="s">
        <v>15</v>
      </c>
      <c r="I59" s="43"/>
      <c r="J59" s="44"/>
      <c r="K59" s="43" t="s">
        <v>17</v>
      </c>
      <c r="L59" s="43" t="s">
        <v>18</v>
      </c>
      <c r="M59" s="43" t="s">
        <v>15</v>
      </c>
      <c r="N59" s="43" t="s">
        <v>15</v>
      </c>
      <c r="O59" s="17">
        <f>IF('Result Data'!D54="O",10,IF('Result Data'!D54="A+",9,IF('Result Data'!D54="A",8,IF('Result Data'!D54="B+",7,IF('Result Data'!D54="B",6,IF('Result Data'!D54="RA",0,IF('Result Data'!D54="SA",0,IF('Result Data'!D54="W",0,0))))))))+IF('Result Data'!D54="AB",0,IF('Result Data'!D54="WH",0))</f>
        <v>8</v>
      </c>
      <c r="P59" s="17">
        <f>IF('Result Data'!E54="O",10,IF('Result Data'!E54="A+",9,IF('Result Data'!E54="A",8,IF('Result Data'!E54="B+",7,IF('Result Data'!E54="B",6,IF('Result Data'!E54="RA",0,IF('Result Data'!E54="SA",0,IF('Result Data'!E54="W",0,0))))))))+IF('Result Data'!E54="AB",0,IF('Result Data'!E54="WH",0))</f>
        <v>0</v>
      </c>
      <c r="Q59" s="17">
        <f>IF('Result Data'!F54="O",10,IF('Result Data'!F54="A+",9,IF('Result Data'!F54="A",8,IF('Result Data'!F54="B+",7,IF('Result Data'!F54="B",6,IF('Result Data'!F54="RA",0,IF('Result Data'!F54="SA",0,IF('Result Data'!F54="W",0,0))))))))+IF('Result Data'!F54="AB",0,IF('Result Data'!F54="WH",0))</f>
        <v>8</v>
      </c>
      <c r="R59" s="17">
        <f>IF('Result Data'!G54="O",10,IF('Result Data'!G54="A+",9,IF('Result Data'!G54="A",8,IF('Result Data'!G54="B+",7,IF('Result Data'!G54="B",6,IF('Result Data'!G54="RA",0,IF('Result Data'!G54="SA",0,IF('Result Data'!G54="W",0,0))))))))+IF('Result Data'!G54="AB",0,IF('Result Data'!G54="WH",0))</f>
        <v>10</v>
      </c>
      <c r="S59" s="20">
        <f>IF('Result Data'!H54="O",10,IF('Result Data'!H54="A+",9,IF('Result Data'!H54="A",8,IF('Result Data'!H54="B+",7,IF('Result Data'!H54="B",6,IF('Result Data'!H54="RA",0,IF('Result Data'!H54="SA",0,IF('Result Data'!H54="W",0,0))))))))+IF('Result Data'!H54="AB",0,IF('Result Data'!H54="WH",0))</f>
        <v>8</v>
      </c>
      <c r="T59" s="20">
        <f>IF('Result Data'!I54="O",10,IF('Result Data'!I54="A+",9,IF('Result Data'!I54="A",8,IF('Result Data'!I54="B+",7,IF('Result Data'!I54="B",6,IF('Result Data'!I54="RA",0,IF('Result Data'!I54="SA",0,IF('Result Data'!I54="W",0,0))))))))+IF('Result Data'!I54="AB",0,IF('Result Data'!I54="WH",0))</f>
        <v>0</v>
      </c>
      <c r="U59" s="20">
        <f>IF('Result Data'!J54="O",10,IF('Result Data'!J54="A+",9,IF('Result Data'!J54="A",8,IF('Result Data'!J54="B+",7,IF('Result Data'!J54="B",6,IF('Result Data'!J54="RA",0,IF('Result Data'!J54="SA",0,IF('Result Data'!J54="W",0,0))))))))+IF('Result Data'!J54="AB",0,IF('Result Data'!J54="WH",0))</f>
        <v>0</v>
      </c>
      <c r="V59" s="20">
        <f>IF('Result Data'!K54="O",10,IF('Result Data'!K54="A+",9,IF('Result Data'!K54="A",8,IF('Result Data'!K54="B+",7,IF('Result Data'!K54="B",6,IF('Result Data'!K54="RA",0,IF('Result Data'!K54="SA",0,IF('Result Data'!K54="W",0,0))))))))+IF('Result Data'!K54="AB",0,IF('Result Data'!K54="WH",0))</f>
        <v>9</v>
      </c>
      <c r="W59" s="20">
        <f>IF('Result Data'!L54="O",10,IF('Result Data'!L54="A+",9,IF('Result Data'!L54="A",8,IF('Result Data'!L54="B+",7,IF('Result Data'!L54="B",6,IF('Result Data'!L54="RA",0,IF('Result Data'!L54="SA",0,IF('Result Data'!L54="W",0,0))))))))+IF('Result Data'!L54="AB",0,IF('Result Data'!L54="WH",0))</f>
        <v>10</v>
      </c>
      <c r="X59" s="20">
        <f>IF('Result Data'!M54="O",10,IF('Result Data'!M54="A+",9,IF('Result Data'!M54="A",8,IF('Result Data'!M54="B+",7,IF('Result Data'!M54="B",6,IF('Result Data'!M54="RA",0,IF('Result Data'!M54="SA",0,IF('Result Data'!M54="W",0,0))))))))+IF('Result Data'!M54="AB",0,IF('Result Data'!M54="WH",0))</f>
        <v>8</v>
      </c>
      <c r="Y59" s="20">
        <f>IF('Result Data'!N54="O",10,IF('Result Data'!N54="A+",9,IF('Result Data'!N54="A",8,IF('Result Data'!N54="B+",7,IF('Result Data'!N54="B",6,IF('Result Data'!N54="RA",0,IF('Result Data'!N54="SA",0,IF('Result Data'!N54="W",0,0))))))))+IF('Result Data'!N54="AB",0,IF('Result Data'!N54="WH",0))</f>
        <v>8</v>
      </c>
      <c r="Z59" s="10">
        <f t="shared" si="4"/>
        <v>2</v>
      </c>
      <c r="AA59" s="10">
        <f t="shared" si="5"/>
        <v>1</v>
      </c>
      <c r="AB59" s="10">
        <f t="shared" si="6"/>
        <v>5</v>
      </c>
      <c r="AC59" s="10">
        <f t="shared" si="7"/>
        <v>0</v>
      </c>
      <c r="AD59" s="10">
        <f t="shared" si="8"/>
        <v>0</v>
      </c>
      <c r="AE59" s="10">
        <f t="shared" si="9"/>
        <v>0</v>
      </c>
      <c r="AF59" s="10">
        <f>COUNTIF('Result Data'!D54:N54,"=RA")</f>
        <v>0</v>
      </c>
      <c r="AG59" s="10">
        <f>COUNTIF('Result Data'!D54:N54,"=AB")</f>
        <v>0</v>
      </c>
      <c r="AH59" s="10">
        <f>COUNTIF('Result Data'!D54:N54,"=WH")</f>
        <v>0</v>
      </c>
      <c r="AI59" s="16">
        <v>21</v>
      </c>
      <c r="AJ59" s="10">
        <f t="shared" si="10"/>
        <v>178</v>
      </c>
      <c r="AK59" s="18">
        <f t="shared" si="0"/>
        <v>8.4761904761904763</v>
      </c>
      <c r="AL59" s="18">
        <f t="shared" si="11"/>
        <v>0.97497725204731456</v>
      </c>
      <c r="AM59" s="10" t="str">
        <f t="shared" si="2"/>
        <v>PASS</v>
      </c>
      <c r="AN59" s="10">
        <f t="shared" si="12"/>
        <v>32</v>
      </c>
    </row>
    <row r="60" spans="1:40" ht="15.5" x14ac:dyDescent="0.35">
      <c r="A60" s="19">
        <v>53</v>
      </c>
      <c r="B60" s="15">
        <v>3122225002054</v>
      </c>
      <c r="C60" s="11" t="s">
        <v>73</v>
      </c>
      <c r="D60" s="43" t="s">
        <v>15</v>
      </c>
      <c r="E60" s="44"/>
      <c r="F60" s="43" t="s">
        <v>15</v>
      </c>
      <c r="G60" s="43" t="s">
        <v>18</v>
      </c>
      <c r="H60" s="44"/>
      <c r="I60" s="43"/>
      <c r="J60" s="44" t="s">
        <v>15</v>
      </c>
      <c r="K60" s="43" t="s">
        <v>15</v>
      </c>
      <c r="L60" s="43" t="s">
        <v>18</v>
      </c>
      <c r="M60" s="43" t="s">
        <v>15</v>
      </c>
      <c r="N60" s="43" t="s">
        <v>15</v>
      </c>
      <c r="O60" s="17">
        <f>IF('Result Data'!D55="O",10,IF('Result Data'!D55="A+",9,IF('Result Data'!D55="A",8,IF('Result Data'!D55="B+",7,IF('Result Data'!D55="B",6,IF('Result Data'!D55="RA",0,IF('Result Data'!D55="SA",0,IF('Result Data'!D55="W",0,0))))))))+IF('Result Data'!D55="AB",0,IF('Result Data'!D55="WH",0))</f>
        <v>8</v>
      </c>
      <c r="P60" s="17">
        <f>IF('Result Data'!E55="O",10,IF('Result Data'!E55="A+",9,IF('Result Data'!E55="A",8,IF('Result Data'!E55="B+",7,IF('Result Data'!E55="B",6,IF('Result Data'!E55="RA",0,IF('Result Data'!E55="SA",0,IF('Result Data'!E55="W",0,0))))))))+IF('Result Data'!E55="AB",0,IF('Result Data'!E55="WH",0))</f>
        <v>0</v>
      </c>
      <c r="Q60" s="17">
        <f>IF('Result Data'!F55="O",10,IF('Result Data'!F55="A+",9,IF('Result Data'!F55="A",8,IF('Result Data'!F55="B+",7,IF('Result Data'!F55="B",6,IF('Result Data'!F55="RA",0,IF('Result Data'!F55="SA",0,IF('Result Data'!F55="W",0,0))))))))+IF('Result Data'!F55="AB",0,IF('Result Data'!F55="WH",0))</f>
        <v>8</v>
      </c>
      <c r="R60" s="17">
        <f>IF('Result Data'!G55="O",10,IF('Result Data'!G55="A+",9,IF('Result Data'!G55="A",8,IF('Result Data'!G55="B+",7,IF('Result Data'!G55="B",6,IF('Result Data'!G55="RA",0,IF('Result Data'!G55="SA",0,IF('Result Data'!G55="W",0,0))))))))+IF('Result Data'!G55="AB",0,IF('Result Data'!G55="WH",0))</f>
        <v>10</v>
      </c>
      <c r="S60" s="20">
        <f>IF('Result Data'!H55="O",10,IF('Result Data'!H55="A+",9,IF('Result Data'!H55="A",8,IF('Result Data'!H55="B+",7,IF('Result Data'!H55="B",6,IF('Result Data'!H55="RA",0,IF('Result Data'!H55="SA",0,IF('Result Data'!H55="W",0,0))))))))+IF('Result Data'!H55="AB",0,IF('Result Data'!H55="WH",0))</f>
        <v>0</v>
      </c>
      <c r="T60" s="20">
        <f>IF('Result Data'!I55="O",10,IF('Result Data'!I55="A+",9,IF('Result Data'!I55="A",8,IF('Result Data'!I55="B+",7,IF('Result Data'!I55="B",6,IF('Result Data'!I55="RA",0,IF('Result Data'!I55="SA",0,IF('Result Data'!I55="W",0,0))))))))+IF('Result Data'!I55="AB",0,IF('Result Data'!I55="WH",0))</f>
        <v>0</v>
      </c>
      <c r="U60" s="20">
        <f>IF('Result Data'!J55="O",10,IF('Result Data'!J55="A+",9,IF('Result Data'!J55="A",8,IF('Result Data'!J55="B+",7,IF('Result Data'!J55="B",6,IF('Result Data'!J55="RA",0,IF('Result Data'!J55="SA",0,IF('Result Data'!J55="W",0,0))))))))+IF('Result Data'!J55="AB",0,IF('Result Data'!J55="WH",0))</f>
        <v>8</v>
      </c>
      <c r="V60" s="20">
        <f>IF('Result Data'!K55="O",10,IF('Result Data'!K55="A+",9,IF('Result Data'!K55="A",8,IF('Result Data'!K55="B+",7,IF('Result Data'!K55="B",6,IF('Result Data'!K55="RA",0,IF('Result Data'!K55="SA",0,IF('Result Data'!K55="W",0,0))))))))+IF('Result Data'!K55="AB",0,IF('Result Data'!K55="WH",0))</f>
        <v>8</v>
      </c>
      <c r="W60" s="20">
        <f>IF('Result Data'!L55="O",10,IF('Result Data'!L55="A+",9,IF('Result Data'!L55="A",8,IF('Result Data'!L55="B+",7,IF('Result Data'!L55="B",6,IF('Result Data'!L55="RA",0,IF('Result Data'!L55="SA",0,IF('Result Data'!L55="W",0,0))))))))+IF('Result Data'!L55="AB",0,IF('Result Data'!L55="WH",0))</f>
        <v>10</v>
      </c>
      <c r="X60" s="20">
        <f>IF('Result Data'!M55="O",10,IF('Result Data'!M55="A+",9,IF('Result Data'!M55="A",8,IF('Result Data'!M55="B+",7,IF('Result Data'!M55="B",6,IF('Result Data'!M55="RA",0,IF('Result Data'!M55="SA",0,IF('Result Data'!M55="W",0,0))))))))+IF('Result Data'!M55="AB",0,IF('Result Data'!M55="WH",0))</f>
        <v>8</v>
      </c>
      <c r="Y60" s="20">
        <f>IF('Result Data'!N55="O",10,IF('Result Data'!N55="A+",9,IF('Result Data'!N55="A",8,IF('Result Data'!N55="B+",7,IF('Result Data'!N55="B",6,IF('Result Data'!N55="RA",0,IF('Result Data'!N55="SA",0,IF('Result Data'!N55="W",0,0))))))))+IF('Result Data'!N55="AB",0,IF('Result Data'!N55="WH",0))</f>
        <v>8</v>
      </c>
      <c r="Z60" s="10">
        <f t="shared" si="4"/>
        <v>2</v>
      </c>
      <c r="AA60" s="10">
        <f t="shared" si="5"/>
        <v>0</v>
      </c>
      <c r="AB60" s="10">
        <f t="shared" si="6"/>
        <v>6</v>
      </c>
      <c r="AC60" s="10">
        <f t="shared" si="7"/>
        <v>0</v>
      </c>
      <c r="AD60" s="10">
        <f t="shared" si="8"/>
        <v>0</v>
      </c>
      <c r="AE60" s="10">
        <f t="shared" si="9"/>
        <v>0</v>
      </c>
      <c r="AF60" s="10">
        <f>COUNTIF('Result Data'!D55:N55,"=RA")</f>
        <v>0</v>
      </c>
      <c r="AG60" s="10">
        <f>COUNTIF('Result Data'!D55:N55,"=AB")</f>
        <v>0</v>
      </c>
      <c r="AH60" s="10">
        <f>COUNTIF('Result Data'!D55:N55,"=WH")</f>
        <v>0</v>
      </c>
      <c r="AI60" s="16">
        <v>21</v>
      </c>
      <c r="AJ60" s="10">
        <f t="shared" si="10"/>
        <v>174</v>
      </c>
      <c r="AK60" s="18">
        <f t="shared" si="0"/>
        <v>8.2857142857142865</v>
      </c>
      <c r="AL60" s="18">
        <f t="shared" si="11"/>
        <v>0.78450106157112476</v>
      </c>
      <c r="AM60" s="10" t="str">
        <f t="shared" si="2"/>
        <v>PASS</v>
      </c>
      <c r="AN60" s="10">
        <f t="shared" si="12"/>
        <v>49</v>
      </c>
    </row>
    <row r="61" spans="1:40" ht="15.5" x14ac:dyDescent="0.35">
      <c r="A61" s="19">
        <v>54</v>
      </c>
      <c r="B61" s="15">
        <v>3122225002055</v>
      </c>
      <c r="C61" s="11" t="s">
        <v>74</v>
      </c>
      <c r="D61" s="43" t="s">
        <v>16</v>
      </c>
      <c r="E61" s="44"/>
      <c r="F61" s="43" t="s">
        <v>16</v>
      </c>
      <c r="G61" s="43" t="s">
        <v>18</v>
      </c>
      <c r="H61" s="44"/>
      <c r="I61" s="43"/>
      <c r="J61" s="44" t="s">
        <v>16</v>
      </c>
      <c r="K61" s="43" t="s">
        <v>15</v>
      </c>
      <c r="L61" s="43" t="s">
        <v>18</v>
      </c>
      <c r="M61" s="43" t="s">
        <v>16</v>
      </c>
      <c r="N61" s="43" t="s">
        <v>15</v>
      </c>
      <c r="O61" s="17">
        <f>IF('Result Data'!D56="O",10,IF('Result Data'!D56="A+",9,IF('Result Data'!D56="A",8,IF('Result Data'!D56="B+",7,IF('Result Data'!D56="B",6,IF('Result Data'!D56="RA",0,IF('Result Data'!D56="SA",0,IF('Result Data'!D56="W",0,0))))))))+IF('Result Data'!D56="AB",0,IF('Result Data'!D56="WH",0))</f>
        <v>7</v>
      </c>
      <c r="P61" s="17">
        <f>IF('Result Data'!E56="O",10,IF('Result Data'!E56="A+",9,IF('Result Data'!E56="A",8,IF('Result Data'!E56="B+",7,IF('Result Data'!E56="B",6,IF('Result Data'!E56="RA",0,IF('Result Data'!E56="SA",0,IF('Result Data'!E56="W",0,0))))))))+IF('Result Data'!E56="AB",0,IF('Result Data'!E56="WH",0))</f>
        <v>0</v>
      </c>
      <c r="Q61" s="17">
        <f>IF('Result Data'!F56="O",10,IF('Result Data'!F56="A+",9,IF('Result Data'!F56="A",8,IF('Result Data'!F56="B+",7,IF('Result Data'!F56="B",6,IF('Result Data'!F56="RA",0,IF('Result Data'!F56="SA",0,IF('Result Data'!F56="W",0,0))))))))+IF('Result Data'!F56="AB",0,IF('Result Data'!F56="WH",0))</f>
        <v>7</v>
      </c>
      <c r="R61" s="17">
        <f>IF('Result Data'!G56="O",10,IF('Result Data'!G56="A+",9,IF('Result Data'!G56="A",8,IF('Result Data'!G56="B+",7,IF('Result Data'!G56="B",6,IF('Result Data'!G56="RA",0,IF('Result Data'!G56="SA",0,IF('Result Data'!G56="W",0,0))))))))+IF('Result Data'!G56="AB",0,IF('Result Data'!G56="WH",0))</f>
        <v>10</v>
      </c>
      <c r="S61" s="20">
        <f>IF('Result Data'!H56="O",10,IF('Result Data'!H56="A+",9,IF('Result Data'!H56="A",8,IF('Result Data'!H56="B+",7,IF('Result Data'!H56="B",6,IF('Result Data'!H56="RA",0,IF('Result Data'!H56="SA",0,IF('Result Data'!H56="W",0,0))))))))+IF('Result Data'!H56="AB",0,IF('Result Data'!H56="WH",0))</f>
        <v>0</v>
      </c>
      <c r="T61" s="20">
        <f>IF('Result Data'!I56="O",10,IF('Result Data'!I56="A+",9,IF('Result Data'!I56="A",8,IF('Result Data'!I56="B+",7,IF('Result Data'!I56="B",6,IF('Result Data'!I56="RA",0,IF('Result Data'!I56="SA",0,IF('Result Data'!I56="W",0,0))))))))+IF('Result Data'!I56="AB",0,IF('Result Data'!I56="WH",0))</f>
        <v>0</v>
      </c>
      <c r="U61" s="20">
        <f>IF('Result Data'!J56="O",10,IF('Result Data'!J56="A+",9,IF('Result Data'!J56="A",8,IF('Result Data'!J56="B+",7,IF('Result Data'!J56="B",6,IF('Result Data'!J56="RA",0,IF('Result Data'!J56="SA",0,IF('Result Data'!J56="W",0,0))))))))+IF('Result Data'!J56="AB",0,IF('Result Data'!J56="WH",0))</f>
        <v>7</v>
      </c>
      <c r="V61" s="20">
        <f>IF('Result Data'!K56="O",10,IF('Result Data'!K56="A+",9,IF('Result Data'!K56="A",8,IF('Result Data'!K56="B+",7,IF('Result Data'!K56="B",6,IF('Result Data'!K56="RA",0,IF('Result Data'!K56="SA",0,IF('Result Data'!K56="W",0,0))))))))+IF('Result Data'!K56="AB",0,IF('Result Data'!K56="WH",0))</f>
        <v>8</v>
      </c>
      <c r="W61" s="20">
        <f>IF('Result Data'!L56="O",10,IF('Result Data'!L56="A+",9,IF('Result Data'!L56="A",8,IF('Result Data'!L56="B+",7,IF('Result Data'!L56="B",6,IF('Result Data'!L56="RA",0,IF('Result Data'!L56="SA",0,IF('Result Data'!L56="W",0,0))))))))+IF('Result Data'!L56="AB",0,IF('Result Data'!L56="WH",0))</f>
        <v>10</v>
      </c>
      <c r="X61" s="20">
        <f>IF('Result Data'!M56="O",10,IF('Result Data'!M56="A+",9,IF('Result Data'!M56="A",8,IF('Result Data'!M56="B+",7,IF('Result Data'!M56="B",6,IF('Result Data'!M56="RA",0,IF('Result Data'!M56="SA",0,IF('Result Data'!M56="W",0,0))))))))+IF('Result Data'!M56="AB",0,IF('Result Data'!M56="WH",0))</f>
        <v>7</v>
      </c>
      <c r="Y61" s="20">
        <f>IF('Result Data'!N56="O",10,IF('Result Data'!N56="A+",9,IF('Result Data'!N56="A",8,IF('Result Data'!N56="B+",7,IF('Result Data'!N56="B",6,IF('Result Data'!N56="RA",0,IF('Result Data'!N56="SA",0,IF('Result Data'!N56="W",0,0))))))))+IF('Result Data'!N56="AB",0,IF('Result Data'!N56="WH",0))</f>
        <v>8</v>
      </c>
      <c r="Z61" s="10">
        <f t="shared" si="4"/>
        <v>2</v>
      </c>
      <c r="AA61" s="10">
        <f t="shared" si="5"/>
        <v>0</v>
      </c>
      <c r="AB61" s="10">
        <f t="shared" si="6"/>
        <v>2</v>
      </c>
      <c r="AC61" s="10">
        <f t="shared" si="7"/>
        <v>4</v>
      </c>
      <c r="AD61" s="10">
        <f t="shared" si="8"/>
        <v>0</v>
      </c>
      <c r="AE61" s="10">
        <f t="shared" si="9"/>
        <v>0</v>
      </c>
      <c r="AF61" s="10">
        <f>COUNTIF('Result Data'!D56:N56,"=RA")</f>
        <v>0</v>
      </c>
      <c r="AG61" s="10">
        <f>COUNTIF('Result Data'!D56:N56,"=AB")</f>
        <v>0</v>
      </c>
      <c r="AH61" s="10">
        <f>COUNTIF('Result Data'!D56:N56,"=WH")</f>
        <v>0</v>
      </c>
      <c r="AI61" s="16">
        <v>21</v>
      </c>
      <c r="AJ61" s="10">
        <f t="shared" si="10"/>
        <v>163</v>
      </c>
      <c r="AK61" s="18">
        <f t="shared" si="0"/>
        <v>7.7619047619047619</v>
      </c>
      <c r="AL61" s="18">
        <f t="shared" si="11"/>
        <v>0.26069153776160015</v>
      </c>
      <c r="AM61" s="10" t="str">
        <f t="shared" si="2"/>
        <v>PASS</v>
      </c>
      <c r="AN61" s="10">
        <f t="shared" si="12"/>
        <v>101</v>
      </c>
    </row>
    <row r="62" spans="1:40" ht="15.5" x14ac:dyDescent="0.35">
      <c r="A62" s="19">
        <v>55</v>
      </c>
      <c r="B62" s="15">
        <v>3122225002056</v>
      </c>
      <c r="C62" s="11" t="s">
        <v>75</v>
      </c>
      <c r="D62" s="43" t="s">
        <v>15</v>
      </c>
      <c r="E62" s="44"/>
      <c r="F62" s="43" t="s">
        <v>15</v>
      </c>
      <c r="G62" s="43" t="s">
        <v>18</v>
      </c>
      <c r="H62" s="44"/>
      <c r="I62" s="43" t="s">
        <v>15</v>
      </c>
      <c r="J62" s="44"/>
      <c r="K62" s="43" t="s">
        <v>15</v>
      </c>
      <c r="L62" s="43" t="s">
        <v>18</v>
      </c>
      <c r="M62" s="43" t="s">
        <v>38</v>
      </c>
      <c r="N62" s="43" t="s">
        <v>16</v>
      </c>
      <c r="O62" s="17">
        <f>IF('Result Data'!D57="O",10,IF('Result Data'!D57="A+",9,IF('Result Data'!D57="A",8,IF('Result Data'!D57="B+",7,IF('Result Data'!D57="B",6,IF('Result Data'!D57="RA",0,IF('Result Data'!D57="SA",0,IF('Result Data'!D57="W",0,0))))))))+IF('Result Data'!D57="AB",0,IF('Result Data'!D57="WH",0))</f>
        <v>8</v>
      </c>
      <c r="P62" s="17">
        <f>IF('Result Data'!E57="O",10,IF('Result Data'!E57="A+",9,IF('Result Data'!E57="A",8,IF('Result Data'!E57="B+",7,IF('Result Data'!E57="B",6,IF('Result Data'!E57="RA",0,IF('Result Data'!E57="SA",0,IF('Result Data'!E57="W",0,0))))))))+IF('Result Data'!E57="AB",0,IF('Result Data'!E57="WH",0))</f>
        <v>0</v>
      </c>
      <c r="Q62" s="17">
        <f>IF('Result Data'!F57="O",10,IF('Result Data'!F57="A+",9,IF('Result Data'!F57="A",8,IF('Result Data'!F57="B+",7,IF('Result Data'!F57="B",6,IF('Result Data'!F57="RA",0,IF('Result Data'!F57="SA",0,IF('Result Data'!F57="W",0,0))))))))+IF('Result Data'!F57="AB",0,IF('Result Data'!F57="WH",0))</f>
        <v>8</v>
      </c>
      <c r="R62" s="17">
        <f>IF('Result Data'!G57="O",10,IF('Result Data'!G57="A+",9,IF('Result Data'!G57="A",8,IF('Result Data'!G57="B+",7,IF('Result Data'!G57="B",6,IF('Result Data'!G57="RA",0,IF('Result Data'!G57="SA",0,IF('Result Data'!G57="W",0,0))))))))+IF('Result Data'!G57="AB",0,IF('Result Data'!G57="WH",0))</f>
        <v>10</v>
      </c>
      <c r="S62" s="20">
        <f>IF('Result Data'!H57="O",10,IF('Result Data'!H57="A+",9,IF('Result Data'!H57="A",8,IF('Result Data'!H57="B+",7,IF('Result Data'!H57="B",6,IF('Result Data'!H57="RA",0,IF('Result Data'!H57="SA",0,IF('Result Data'!H57="W",0,0))))))))+IF('Result Data'!H57="AB",0,IF('Result Data'!H57="WH",0))</f>
        <v>0</v>
      </c>
      <c r="T62" s="20">
        <f>IF('Result Data'!I57="O",10,IF('Result Data'!I57="A+",9,IF('Result Data'!I57="A",8,IF('Result Data'!I57="B+",7,IF('Result Data'!I57="B",6,IF('Result Data'!I57="RA",0,IF('Result Data'!I57="SA",0,IF('Result Data'!I57="W",0,0))))))))+IF('Result Data'!I57="AB",0,IF('Result Data'!I57="WH",0))</f>
        <v>8</v>
      </c>
      <c r="U62" s="20">
        <f>IF('Result Data'!J57="O",10,IF('Result Data'!J57="A+",9,IF('Result Data'!J57="A",8,IF('Result Data'!J57="B+",7,IF('Result Data'!J57="B",6,IF('Result Data'!J57="RA",0,IF('Result Data'!J57="SA",0,IF('Result Data'!J57="W",0,0))))))))+IF('Result Data'!J57="AB",0,IF('Result Data'!J57="WH",0))</f>
        <v>0</v>
      </c>
      <c r="V62" s="20">
        <f>IF('Result Data'!K57="O",10,IF('Result Data'!K57="A+",9,IF('Result Data'!K57="A",8,IF('Result Data'!K57="B+",7,IF('Result Data'!K57="B",6,IF('Result Data'!K57="RA",0,IF('Result Data'!K57="SA",0,IF('Result Data'!K57="W",0,0))))))))+IF('Result Data'!K57="AB",0,IF('Result Data'!K57="WH",0))</f>
        <v>8</v>
      </c>
      <c r="W62" s="20">
        <f>IF('Result Data'!L57="O",10,IF('Result Data'!L57="A+",9,IF('Result Data'!L57="A",8,IF('Result Data'!L57="B+",7,IF('Result Data'!L57="B",6,IF('Result Data'!L57="RA",0,IF('Result Data'!L57="SA",0,IF('Result Data'!L57="W",0,0))))))))+IF('Result Data'!L57="AB",0,IF('Result Data'!L57="WH",0))</f>
        <v>10</v>
      </c>
      <c r="X62" s="20">
        <f>IF('Result Data'!M57="O",10,IF('Result Data'!M57="A+",9,IF('Result Data'!M57="A",8,IF('Result Data'!M57="B+",7,IF('Result Data'!M57="B",6,IF('Result Data'!M57="RA",0,IF('Result Data'!M57="SA",0,IF('Result Data'!M57="W",0,0))))))))+IF('Result Data'!M57="AB",0,IF('Result Data'!M57="WH",0))</f>
        <v>0</v>
      </c>
      <c r="Y62" s="20">
        <f>IF('Result Data'!N57="O",10,IF('Result Data'!N57="A+",9,IF('Result Data'!N57="A",8,IF('Result Data'!N57="B+",7,IF('Result Data'!N57="B",6,IF('Result Data'!N57="RA",0,IF('Result Data'!N57="SA",0,IF('Result Data'!N57="W",0,0))))))))+IF('Result Data'!N57="AB",0,IF('Result Data'!N57="WH",0))</f>
        <v>7</v>
      </c>
      <c r="Z62" s="10">
        <f t="shared" si="4"/>
        <v>2</v>
      </c>
      <c r="AA62" s="10">
        <f t="shared" si="5"/>
        <v>0</v>
      </c>
      <c r="AB62" s="10">
        <f t="shared" si="6"/>
        <v>4</v>
      </c>
      <c r="AC62" s="10">
        <f t="shared" si="7"/>
        <v>1</v>
      </c>
      <c r="AD62" s="10">
        <f t="shared" si="8"/>
        <v>0</v>
      </c>
      <c r="AE62" s="10">
        <f t="shared" si="9"/>
        <v>0</v>
      </c>
      <c r="AF62" s="10">
        <f>COUNTIF('Result Data'!D57:N57,"=RA")</f>
        <v>1</v>
      </c>
      <c r="AG62" s="10">
        <f>COUNTIF('Result Data'!D57:N57,"=AB")</f>
        <v>0</v>
      </c>
      <c r="AH62" s="10">
        <f>COUNTIF('Result Data'!D57:N57,"=WH")</f>
        <v>0</v>
      </c>
      <c r="AI62" s="16">
        <v>21</v>
      </c>
      <c r="AJ62" s="10">
        <f t="shared" si="10"/>
        <v>139</v>
      </c>
      <c r="AK62" s="18">
        <f t="shared" si="0"/>
        <v>6.6190476190476186</v>
      </c>
      <c r="AL62" s="18">
        <f t="shared" si="11"/>
        <v>-0.88216560509554309</v>
      </c>
      <c r="AM62" s="10" t="str">
        <f t="shared" si="2"/>
        <v>FAIL</v>
      </c>
      <c r="AN62" s="10">
        <f t="shared" si="12"/>
        <v>129</v>
      </c>
    </row>
    <row r="63" spans="1:40" ht="15.5" x14ac:dyDescent="0.35">
      <c r="A63" s="19">
        <v>56</v>
      </c>
      <c r="B63" s="15">
        <v>3122225002057</v>
      </c>
      <c r="C63" s="11" t="s">
        <v>76</v>
      </c>
      <c r="D63" s="43" t="s">
        <v>16</v>
      </c>
      <c r="E63" s="44"/>
      <c r="F63" s="43" t="s">
        <v>15</v>
      </c>
      <c r="G63" s="43" t="s">
        <v>18</v>
      </c>
      <c r="H63" s="44"/>
      <c r="I63" s="43" t="s">
        <v>15</v>
      </c>
      <c r="J63" s="44"/>
      <c r="K63" s="43" t="s">
        <v>16</v>
      </c>
      <c r="L63" s="43" t="s">
        <v>18</v>
      </c>
      <c r="M63" s="43" t="s">
        <v>15</v>
      </c>
      <c r="N63" s="43" t="s">
        <v>15</v>
      </c>
      <c r="O63" s="17">
        <f>IF('Result Data'!D58="O",10,IF('Result Data'!D58="A+",9,IF('Result Data'!D58="A",8,IF('Result Data'!D58="B+",7,IF('Result Data'!D58="B",6,IF('Result Data'!D58="RA",0,IF('Result Data'!D58="SA",0,IF('Result Data'!D58="W",0,0))))))))+IF('Result Data'!D58="AB",0,IF('Result Data'!D58="WH",0))</f>
        <v>7</v>
      </c>
      <c r="P63" s="17">
        <f>IF('Result Data'!E58="O",10,IF('Result Data'!E58="A+",9,IF('Result Data'!E58="A",8,IF('Result Data'!E58="B+",7,IF('Result Data'!E58="B",6,IF('Result Data'!E58="RA",0,IF('Result Data'!E58="SA",0,IF('Result Data'!E58="W",0,0))))))))+IF('Result Data'!E58="AB",0,IF('Result Data'!E58="WH",0))</f>
        <v>0</v>
      </c>
      <c r="Q63" s="17">
        <f>IF('Result Data'!F58="O",10,IF('Result Data'!F58="A+",9,IF('Result Data'!F58="A",8,IF('Result Data'!F58="B+",7,IF('Result Data'!F58="B",6,IF('Result Data'!F58="RA",0,IF('Result Data'!F58="SA",0,IF('Result Data'!F58="W",0,0))))))))+IF('Result Data'!F58="AB",0,IF('Result Data'!F58="WH",0))</f>
        <v>8</v>
      </c>
      <c r="R63" s="17">
        <f>IF('Result Data'!G58="O",10,IF('Result Data'!G58="A+",9,IF('Result Data'!G58="A",8,IF('Result Data'!G58="B+",7,IF('Result Data'!G58="B",6,IF('Result Data'!G58="RA",0,IF('Result Data'!G58="SA",0,IF('Result Data'!G58="W",0,0))))))))+IF('Result Data'!G58="AB",0,IF('Result Data'!G58="WH",0))</f>
        <v>10</v>
      </c>
      <c r="S63" s="20">
        <f>IF('Result Data'!H58="O",10,IF('Result Data'!H58="A+",9,IF('Result Data'!H58="A",8,IF('Result Data'!H58="B+",7,IF('Result Data'!H58="B",6,IF('Result Data'!H58="RA",0,IF('Result Data'!H58="SA",0,IF('Result Data'!H58="W",0,0))))))))+IF('Result Data'!H58="AB",0,IF('Result Data'!H58="WH",0))</f>
        <v>0</v>
      </c>
      <c r="T63" s="20">
        <f>IF('Result Data'!I58="O",10,IF('Result Data'!I58="A+",9,IF('Result Data'!I58="A",8,IF('Result Data'!I58="B+",7,IF('Result Data'!I58="B",6,IF('Result Data'!I58="RA",0,IF('Result Data'!I58="SA",0,IF('Result Data'!I58="W",0,0))))))))+IF('Result Data'!I58="AB",0,IF('Result Data'!I58="WH",0))</f>
        <v>8</v>
      </c>
      <c r="U63" s="20">
        <f>IF('Result Data'!J58="O",10,IF('Result Data'!J58="A+",9,IF('Result Data'!J58="A",8,IF('Result Data'!J58="B+",7,IF('Result Data'!J58="B",6,IF('Result Data'!J58="RA",0,IF('Result Data'!J58="SA",0,IF('Result Data'!J58="W",0,0))))))))+IF('Result Data'!J58="AB",0,IF('Result Data'!J58="WH",0))</f>
        <v>0</v>
      </c>
      <c r="V63" s="20">
        <f>IF('Result Data'!K58="O",10,IF('Result Data'!K58="A+",9,IF('Result Data'!K58="A",8,IF('Result Data'!K58="B+",7,IF('Result Data'!K58="B",6,IF('Result Data'!K58="RA",0,IF('Result Data'!K58="SA",0,IF('Result Data'!K58="W",0,0))))))))+IF('Result Data'!K58="AB",0,IF('Result Data'!K58="WH",0))</f>
        <v>7</v>
      </c>
      <c r="W63" s="20">
        <f>IF('Result Data'!L58="O",10,IF('Result Data'!L58="A+",9,IF('Result Data'!L58="A",8,IF('Result Data'!L58="B+",7,IF('Result Data'!L58="B",6,IF('Result Data'!L58="RA",0,IF('Result Data'!L58="SA",0,IF('Result Data'!L58="W",0,0))))))))+IF('Result Data'!L58="AB",0,IF('Result Data'!L58="WH",0))</f>
        <v>10</v>
      </c>
      <c r="X63" s="20">
        <f>IF('Result Data'!M58="O",10,IF('Result Data'!M58="A+",9,IF('Result Data'!M58="A",8,IF('Result Data'!M58="B+",7,IF('Result Data'!M58="B",6,IF('Result Data'!M58="RA",0,IF('Result Data'!M58="SA",0,IF('Result Data'!M58="W",0,0))))))))+IF('Result Data'!M58="AB",0,IF('Result Data'!M58="WH",0))</f>
        <v>8</v>
      </c>
      <c r="Y63" s="20">
        <f>IF('Result Data'!N58="O",10,IF('Result Data'!N58="A+",9,IF('Result Data'!N58="A",8,IF('Result Data'!N58="B+",7,IF('Result Data'!N58="B",6,IF('Result Data'!N58="RA",0,IF('Result Data'!N58="SA",0,IF('Result Data'!N58="W",0,0))))))))+IF('Result Data'!N58="AB",0,IF('Result Data'!N58="WH",0))</f>
        <v>8</v>
      </c>
      <c r="Z63" s="10">
        <f t="shared" si="4"/>
        <v>2</v>
      </c>
      <c r="AA63" s="10">
        <f t="shared" si="5"/>
        <v>0</v>
      </c>
      <c r="AB63" s="10">
        <f t="shared" si="6"/>
        <v>4</v>
      </c>
      <c r="AC63" s="10">
        <f t="shared" si="7"/>
        <v>2</v>
      </c>
      <c r="AD63" s="10">
        <f t="shared" si="8"/>
        <v>0</v>
      </c>
      <c r="AE63" s="10">
        <f t="shared" si="9"/>
        <v>0</v>
      </c>
      <c r="AF63" s="10">
        <f>COUNTIF('Result Data'!D58:N58,"=RA")</f>
        <v>0</v>
      </c>
      <c r="AG63" s="10">
        <f>COUNTIF('Result Data'!D58:N58,"=AB")</f>
        <v>0</v>
      </c>
      <c r="AH63" s="10">
        <f>COUNTIF('Result Data'!D58:N58,"=WH")</f>
        <v>0</v>
      </c>
      <c r="AI63" s="16">
        <v>21</v>
      </c>
      <c r="AJ63" s="10">
        <f t="shared" si="10"/>
        <v>167</v>
      </c>
      <c r="AK63" s="18">
        <f t="shared" si="0"/>
        <v>7.9523809523809526</v>
      </c>
      <c r="AL63" s="18">
        <f t="shared" si="11"/>
        <v>0.45116772823779083</v>
      </c>
      <c r="AM63" s="10" t="str">
        <f t="shared" si="2"/>
        <v>PASS</v>
      </c>
      <c r="AN63" s="10">
        <f t="shared" si="12"/>
        <v>83</v>
      </c>
    </row>
    <row r="64" spans="1:40" ht="15.5" x14ac:dyDescent="0.35">
      <c r="A64" s="19">
        <v>57</v>
      </c>
      <c r="B64" s="15">
        <v>3122225002058</v>
      </c>
      <c r="C64" s="11" t="s">
        <v>77</v>
      </c>
      <c r="D64" s="43" t="s">
        <v>17</v>
      </c>
      <c r="E64" s="44"/>
      <c r="F64" s="43" t="s">
        <v>17</v>
      </c>
      <c r="G64" s="43" t="s">
        <v>18</v>
      </c>
      <c r="H64" s="44"/>
      <c r="I64" s="43"/>
      <c r="J64" s="44" t="s">
        <v>15</v>
      </c>
      <c r="K64" s="43" t="s">
        <v>15</v>
      </c>
      <c r="L64" s="43" t="s">
        <v>18</v>
      </c>
      <c r="M64" s="43" t="s">
        <v>18</v>
      </c>
      <c r="N64" s="43" t="s">
        <v>17</v>
      </c>
      <c r="O64" s="17">
        <f>IF('Result Data'!D59="O",10,IF('Result Data'!D59="A+",9,IF('Result Data'!D59="A",8,IF('Result Data'!D59="B+",7,IF('Result Data'!D59="B",6,IF('Result Data'!D59="RA",0,IF('Result Data'!D59="SA",0,IF('Result Data'!D59="W",0,0))))))))+IF('Result Data'!D59="AB",0,IF('Result Data'!D59="WH",0))</f>
        <v>9</v>
      </c>
      <c r="P64" s="17">
        <f>IF('Result Data'!E59="O",10,IF('Result Data'!E59="A+",9,IF('Result Data'!E59="A",8,IF('Result Data'!E59="B+",7,IF('Result Data'!E59="B",6,IF('Result Data'!E59="RA",0,IF('Result Data'!E59="SA",0,IF('Result Data'!E59="W",0,0))))))))+IF('Result Data'!E59="AB",0,IF('Result Data'!E59="WH",0))</f>
        <v>0</v>
      </c>
      <c r="Q64" s="17">
        <f>IF('Result Data'!F59="O",10,IF('Result Data'!F59="A+",9,IF('Result Data'!F59="A",8,IF('Result Data'!F59="B+",7,IF('Result Data'!F59="B",6,IF('Result Data'!F59="RA",0,IF('Result Data'!F59="SA",0,IF('Result Data'!F59="W",0,0))))))))+IF('Result Data'!F59="AB",0,IF('Result Data'!F59="WH",0))</f>
        <v>9</v>
      </c>
      <c r="R64" s="17">
        <f>IF('Result Data'!G59="O",10,IF('Result Data'!G59="A+",9,IF('Result Data'!G59="A",8,IF('Result Data'!G59="B+",7,IF('Result Data'!G59="B",6,IF('Result Data'!G59="RA",0,IF('Result Data'!G59="SA",0,IF('Result Data'!G59="W",0,0))))))))+IF('Result Data'!G59="AB",0,IF('Result Data'!G59="WH",0))</f>
        <v>10</v>
      </c>
      <c r="S64" s="20">
        <f>IF('Result Data'!H59="O",10,IF('Result Data'!H59="A+",9,IF('Result Data'!H59="A",8,IF('Result Data'!H59="B+",7,IF('Result Data'!H59="B",6,IF('Result Data'!H59="RA",0,IF('Result Data'!H59="SA",0,IF('Result Data'!H59="W",0,0))))))))+IF('Result Data'!H59="AB",0,IF('Result Data'!H59="WH",0))</f>
        <v>0</v>
      </c>
      <c r="T64" s="20">
        <f>IF('Result Data'!I59="O",10,IF('Result Data'!I59="A+",9,IF('Result Data'!I59="A",8,IF('Result Data'!I59="B+",7,IF('Result Data'!I59="B",6,IF('Result Data'!I59="RA",0,IF('Result Data'!I59="SA",0,IF('Result Data'!I59="W",0,0))))))))+IF('Result Data'!I59="AB",0,IF('Result Data'!I59="WH",0))</f>
        <v>0</v>
      </c>
      <c r="U64" s="20">
        <f>IF('Result Data'!J59="O",10,IF('Result Data'!J59="A+",9,IF('Result Data'!J59="A",8,IF('Result Data'!J59="B+",7,IF('Result Data'!J59="B",6,IF('Result Data'!J59="RA",0,IF('Result Data'!J59="SA",0,IF('Result Data'!J59="W",0,0))))))))+IF('Result Data'!J59="AB",0,IF('Result Data'!J59="WH",0))</f>
        <v>8</v>
      </c>
      <c r="V64" s="20">
        <f>IF('Result Data'!K59="O",10,IF('Result Data'!K59="A+",9,IF('Result Data'!K59="A",8,IF('Result Data'!K59="B+",7,IF('Result Data'!K59="B",6,IF('Result Data'!K59="RA",0,IF('Result Data'!K59="SA",0,IF('Result Data'!K59="W",0,0))))))))+IF('Result Data'!K59="AB",0,IF('Result Data'!K59="WH",0))</f>
        <v>8</v>
      </c>
      <c r="W64" s="20">
        <f>IF('Result Data'!L59="O",10,IF('Result Data'!L59="A+",9,IF('Result Data'!L59="A",8,IF('Result Data'!L59="B+",7,IF('Result Data'!L59="B",6,IF('Result Data'!L59="RA",0,IF('Result Data'!L59="SA",0,IF('Result Data'!L59="W",0,0))))))))+IF('Result Data'!L59="AB",0,IF('Result Data'!L59="WH",0))</f>
        <v>10</v>
      </c>
      <c r="X64" s="20">
        <f>IF('Result Data'!M59="O",10,IF('Result Data'!M59="A+",9,IF('Result Data'!M59="A",8,IF('Result Data'!M59="B+",7,IF('Result Data'!M59="B",6,IF('Result Data'!M59="RA",0,IF('Result Data'!M59="SA",0,IF('Result Data'!M59="W",0,0))))))))+IF('Result Data'!M59="AB",0,IF('Result Data'!M59="WH",0))</f>
        <v>10</v>
      </c>
      <c r="Y64" s="20">
        <f>IF('Result Data'!N59="O",10,IF('Result Data'!N59="A+",9,IF('Result Data'!N59="A",8,IF('Result Data'!N59="B+",7,IF('Result Data'!N59="B",6,IF('Result Data'!N59="RA",0,IF('Result Data'!N59="SA",0,IF('Result Data'!N59="W",0,0))))))))+IF('Result Data'!N59="AB",0,IF('Result Data'!N59="WH",0))</f>
        <v>9</v>
      </c>
      <c r="Z64" s="10">
        <f t="shared" si="4"/>
        <v>3</v>
      </c>
      <c r="AA64" s="10">
        <f t="shared" si="5"/>
        <v>3</v>
      </c>
      <c r="AB64" s="10">
        <f t="shared" si="6"/>
        <v>2</v>
      </c>
      <c r="AC64" s="10">
        <f t="shared" si="7"/>
        <v>0</v>
      </c>
      <c r="AD64" s="10">
        <f t="shared" si="8"/>
        <v>0</v>
      </c>
      <c r="AE64" s="10">
        <f t="shared" si="9"/>
        <v>0</v>
      </c>
      <c r="AF64" s="10">
        <f>COUNTIF('Result Data'!D59:N59,"=RA")</f>
        <v>0</v>
      </c>
      <c r="AG64" s="10">
        <f>COUNTIF('Result Data'!D59:N59,"=AB")</f>
        <v>0</v>
      </c>
      <c r="AH64" s="10">
        <f>COUNTIF('Result Data'!D59:N59,"=WH")</f>
        <v>0</v>
      </c>
      <c r="AI64" s="16">
        <v>21</v>
      </c>
      <c r="AJ64" s="10">
        <f t="shared" si="10"/>
        <v>189</v>
      </c>
      <c r="AK64" s="18">
        <f t="shared" si="0"/>
        <v>9</v>
      </c>
      <c r="AL64" s="18">
        <f t="shared" si="11"/>
        <v>1.4987867758568383</v>
      </c>
      <c r="AM64" s="10" t="str">
        <f t="shared" ref="AM64:AM127" si="13">IF(SUM(AF64:AH64)=0,"PASS","FAIL")</f>
        <v>PASS</v>
      </c>
      <c r="AN64" s="10">
        <f t="shared" si="12"/>
        <v>7</v>
      </c>
    </row>
    <row r="65" spans="1:40" ht="15.5" x14ac:dyDescent="0.35">
      <c r="A65" s="19">
        <v>58</v>
      </c>
      <c r="B65" s="15">
        <v>3122225002059</v>
      </c>
      <c r="C65" s="11" t="s">
        <v>78</v>
      </c>
      <c r="D65" s="43" t="s">
        <v>15</v>
      </c>
      <c r="E65" s="44"/>
      <c r="F65" s="43" t="s">
        <v>15</v>
      </c>
      <c r="G65" s="43" t="s">
        <v>18</v>
      </c>
      <c r="H65" s="44"/>
      <c r="I65" s="43" t="s">
        <v>17</v>
      </c>
      <c r="J65" s="44"/>
      <c r="K65" s="43" t="s">
        <v>15</v>
      </c>
      <c r="L65" s="43" t="s">
        <v>18</v>
      </c>
      <c r="M65" s="43" t="s">
        <v>15</v>
      </c>
      <c r="N65" s="43" t="s">
        <v>15</v>
      </c>
      <c r="O65" s="17">
        <f>IF('Result Data'!D60="O",10,IF('Result Data'!D60="A+",9,IF('Result Data'!D60="A",8,IF('Result Data'!D60="B+",7,IF('Result Data'!D60="B",6,IF('Result Data'!D60="RA",0,IF('Result Data'!D60="SA",0,IF('Result Data'!D60="W",0,0))))))))+IF('Result Data'!D60="AB",0,IF('Result Data'!D60="WH",0))</f>
        <v>8</v>
      </c>
      <c r="P65" s="17">
        <f>IF('Result Data'!E60="O",10,IF('Result Data'!E60="A+",9,IF('Result Data'!E60="A",8,IF('Result Data'!E60="B+",7,IF('Result Data'!E60="B",6,IF('Result Data'!E60="RA",0,IF('Result Data'!E60="SA",0,IF('Result Data'!E60="W",0,0))))))))+IF('Result Data'!E60="AB",0,IF('Result Data'!E60="WH",0))</f>
        <v>0</v>
      </c>
      <c r="Q65" s="17">
        <f>IF('Result Data'!F60="O",10,IF('Result Data'!F60="A+",9,IF('Result Data'!F60="A",8,IF('Result Data'!F60="B+",7,IF('Result Data'!F60="B",6,IF('Result Data'!F60="RA",0,IF('Result Data'!F60="SA",0,IF('Result Data'!F60="W",0,0))))))))+IF('Result Data'!F60="AB",0,IF('Result Data'!F60="WH",0))</f>
        <v>8</v>
      </c>
      <c r="R65" s="17">
        <f>IF('Result Data'!G60="O",10,IF('Result Data'!G60="A+",9,IF('Result Data'!G60="A",8,IF('Result Data'!G60="B+",7,IF('Result Data'!G60="B",6,IF('Result Data'!G60="RA",0,IF('Result Data'!G60="SA",0,IF('Result Data'!G60="W",0,0))))))))+IF('Result Data'!G60="AB",0,IF('Result Data'!G60="WH",0))</f>
        <v>10</v>
      </c>
      <c r="S65" s="20">
        <f>IF('Result Data'!H60="O",10,IF('Result Data'!H60="A+",9,IF('Result Data'!H60="A",8,IF('Result Data'!H60="B+",7,IF('Result Data'!H60="B",6,IF('Result Data'!H60="RA",0,IF('Result Data'!H60="SA",0,IF('Result Data'!H60="W",0,0))))))))+IF('Result Data'!H60="AB",0,IF('Result Data'!H60="WH",0))</f>
        <v>0</v>
      </c>
      <c r="T65" s="20">
        <f>IF('Result Data'!I60="O",10,IF('Result Data'!I60="A+",9,IF('Result Data'!I60="A",8,IF('Result Data'!I60="B+",7,IF('Result Data'!I60="B",6,IF('Result Data'!I60="RA",0,IF('Result Data'!I60="SA",0,IF('Result Data'!I60="W",0,0))))))))+IF('Result Data'!I60="AB",0,IF('Result Data'!I60="WH",0))</f>
        <v>9</v>
      </c>
      <c r="U65" s="20">
        <f>IF('Result Data'!J60="O",10,IF('Result Data'!J60="A+",9,IF('Result Data'!J60="A",8,IF('Result Data'!J60="B+",7,IF('Result Data'!J60="B",6,IF('Result Data'!J60="RA",0,IF('Result Data'!J60="SA",0,IF('Result Data'!J60="W",0,0))))))))+IF('Result Data'!J60="AB",0,IF('Result Data'!J60="WH",0))</f>
        <v>0</v>
      </c>
      <c r="V65" s="20">
        <f>IF('Result Data'!K60="O",10,IF('Result Data'!K60="A+",9,IF('Result Data'!K60="A",8,IF('Result Data'!K60="B+",7,IF('Result Data'!K60="B",6,IF('Result Data'!K60="RA",0,IF('Result Data'!K60="SA",0,IF('Result Data'!K60="W",0,0))))))))+IF('Result Data'!K60="AB",0,IF('Result Data'!K60="WH",0))</f>
        <v>8</v>
      </c>
      <c r="W65" s="20">
        <f>IF('Result Data'!L60="O",10,IF('Result Data'!L60="A+",9,IF('Result Data'!L60="A",8,IF('Result Data'!L60="B+",7,IF('Result Data'!L60="B",6,IF('Result Data'!L60="RA",0,IF('Result Data'!L60="SA",0,IF('Result Data'!L60="W",0,0))))))))+IF('Result Data'!L60="AB",0,IF('Result Data'!L60="WH",0))</f>
        <v>10</v>
      </c>
      <c r="X65" s="20">
        <f>IF('Result Data'!M60="O",10,IF('Result Data'!M60="A+",9,IF('Result Data'!M60="A",8,IF('Result Data'!M60="B+",7,IF('Result Data'!M60="B",6,IF('Result Data'!M60="RA",0,IF('Result Data'!M60="SA",0,IF('Result Data'!M60="W",0,0))))))))+IF('Result Data'!M60="AB",0,IF('Result Data'!M60="WH",0))</f>
        <v>8</v>
      </c>
      <c r="Y65" s="20">
        <f>IF('Result Data'!N60="O",10,IF('Result Data'!N60="A+",9,IF('Result Data'!N60="A",8,IF('Result Data'!N60="B+",7,IF('Result Data'!N60="B",6,IF('Result Data'!N60="RA",0,IF('Result Data'!N60="SA",0,IF('Result Data'!N60="W",0,0))))))))+IF('Result Data'!N60="AB",0,IF('Result Data'!N60="WH",0))</f>
        <v>8</v>
      </c>
      <c r="Z65" s="10">
        <f t="shared" si="4"/>
        <v>2</v>
      </c>
      <c r="AA65" s="10">
        <f t="shared" si="5"/>
        <v>1</v>
      </c>
      <c r="AB65" s="10">
        <f t="shared" si="6"/>
        <v>5</v>
      </c>
      <c r="AC65" s="10">
        <f t="shared" si="7"/>
        <v>0</v>
      </c>
      <c r="AD65" s="10">
        <f t="shared" si="8"/>
        <v>0</v>
      </c>
      <c r="AE65" s="10">
        <f t="shared" si="9"/>
        <v>0</v>
      </c>
      <c r="AF65" s="10">
        <f>COUNTIF('Result Data'!D60:N60,"=RA")</f>
        <v>0</v>
      </c>
      <c r="AG65" s="10">
        <f>COUNTIF('Result Data'!D60:N60,"=AB")</f>
        <v>0</v>
      </c>
      <c r="AH65" s="10">
        <f>COUNTIF('Result Data'!D60:N60,"=WH")</f>
        <v>0</v>
      </c>
      <c r="AI65" s="16">
        <v>21</v>
      </c>
      <c r="AJ65" s="10">
        <f t="shared" si="10"/>
        <v>177</v>
      </c>
      <c r="AK65" s="18">
        <f t="shared" si="0"/>
        <v>8.4285714285714288</v>
      </c>
      <c r="AL65" s="18">
        <f t="shared" si="11"/>
        <v>0.92735820442826711</v>
      </c>
      <c r="AM65" s="10" t="str">
        <f t="shared" si="13"/>
        <v>PASS</v>
      </c>
      <c r="AN65" s="10">
        <f t="shared" si="12"/>
        <v>38</v>
      </c>
    </row>
    <row r="66" spans="1:40" ht="15.5" x14ac:dyDescent="0.35">
      <c r="A66" s="19">
        <v>59</v>
      </c>
      <c r="B66" s="15">
        <v>3122225002060</v>
      </c>
      <c r="C66" s="11" t="s">
        <v>79</v>
      </c>
      <c r="D66" s="43" t="s">
        <v>15</v>
      </c>
      <c r="E66" s="44"/>
      <c r="F66" s="43" t="s">
        <v>16</v>
      </c>
      <c r="G66" s="43" t="s">
        <v>18</v>
      </c>
      <c r="H66" s="44"/>
      <c r="I66" s="43" t="s">
        <v>15</v>
      </c>
      <c r="J66" s="44"/>
      <c r="K66" s="43" t="s">
        <v>15</v>
      </c>
      <c r="L66" s="43" t="s">
        <v>18</v>
      </c>
      <c r="M66" s="43" t="s">
        <v>15</v>
      </c>
      <c r="N66" s="43" t="s">
        <v>16</v>
      </c>
      <c r="O66" s="17">
        <f>IF('Result Data'!D61="O",10,IF('Result Data'!D61="A+",9,IF('Result Data'!D61="A",8,IF('Result Data'!D61="B+",7,IF('Result Data'!D61="B",6,IF('Result Data'!D61="RA",0,IF('Result Data'!D61="SA",0,IF('Result Data'!D61="W",0,0))))))))+IF('Result Data'!D61="AB",0,IF('Result Data'!D61="WH",0))</f>
        <v>8</v>
      </c>
      <c r="P66" s="17">
        <f>IF('Result Data'!E61="O",10,IF('Result Data'!E61="A+",9,IF('Result Data'!E61="A",8,IF('Result Data'!E61="B+",7,IF('Result Data'!E61="B",6,IF('Result Data'!E61="RA",0,IF('Result Data'!E61="SA",0,IF('Result Data'!E61="W",0,0))))))))+IF('Result Data'!E61="AB",0,IF('Result Data'!E61="WH",0))</f>
        <v>0</v>
      </c>
      <c r="Q66" s="17">
        <f>IF('Result Data'!F61="O",10,IF('Result Data'!F61="A+",9,IF('Result Data'!F61="A",8,IF('Result Data'!F61="B+",7,IF('Result Data'!F61="B",6,IF('Result Data'!F61="RA",0,IF('Result Data'!F61="SA",0,IF('Result Data'!F61="W",0,0))))))))+IF('Result Data'!F61="AB",0,IF('Result Data'!F61="WH",0))</f>
        <v>7</v>
      </c>
      <c r="R66" s="17">
        <f>IF('Result Data'!G61="O",10,IF('Result Data'!G61="A+",9,IF('Result Data'!G61="A",8,IF('Result Data'!G61="B+",7,IF('Result Data'!G61="B",6,IF('Result Data'!G61="RA",0,IF('Result Data'!G61="SA",0,IF('Result Data'!G61="W",0,0))))))))+IF('Result Data'!G61="AB",0,IF('Result Data'!G61="WH",0))</f>
        <v>10</v>
      </c>
      <c r="S66" s="20">
        <f>IF('Result Data'!H61="O",10,IF('Result Data'!H61="A+",9,IF('Result Data'!H61="A",8,IF('Result Data'!H61="B+",7,IF('Result Data'!H61="B",6,IF('Result Data'!H61="RA",0,IF('Result Data'!H61="SA",0,IF('Result Data'!H61="W",0,0))))))))+IF('Result Data'!H61="AB",0,IF('Result Data'!H61="WH",0))</f>
        <v>0</v>
      </c>
      <c r="T66" s="20">
        <f>IF('Result Data'!I61="O",10,IF('Result Data'!I61="A+",9,IF('Result Data'!I61="A",8,IF('Result Data'!I61="B+",7,IF('Result Data'!I61="B",6,IF('Result Data'!I61="RA",0,IF('Result Data'!I61="SA",0,IF('Result Data'!I61="W",0,0))))))))+IF('Result Data'!I61="AB",0,IF('Result Data'!I61="WH",0))</f>
        <v>8</v>
      </c>
      <c r="U66" s="20">
        <f>IF('Result Data'!J61="O",10,IF('Result Data'!J61="A+",9,IF('Result Data'!J61="A",8,IF('Result Data'!J61="B+",7,IF('Result Data'!J61="B",6,IF('Result Data'!J61="RA",0,IF('Result Data'!J61="SA",0,IF('Result Data'!J61="W",0,0))))))))+IF('Result Data'!J61="AB",0,IF('Result Data'!J61="WH",0))</f>
        <v>0</v>
      </c>
      <c r="V66" s="20">
        <f>IF('Result Data'!K61="O",10,IF('Result Data'!K61="A+",9,IF('Result Data'!K61="A",8,IF('Result Data'!K61="B+",7,IF('Result Data'!K61="B",6,IF('Result Data'!K61="RA",0,IF('Result Data'!K61="SA",0,IF('Result Data'!K61="W",0,0))))))))+IF('Result Data'!K61="AB",0,IF('Result Data'!K61="WH",0))</f>
        <v>8</v>
      </c>
      <c r="W66" s="20">
        <f>IF('Result Data'!L61="O",10,IF('Result Data'!L61="A+",9,IF('Result Data'!L61="A",8,IF('Result Data'!L61="B+",7,IF('Result Data'!L61="B",6,IF('Result Data'!L61="RA",0,IF('Result Data'!L61="SA",0,IF('Result Data'!L61="W",0,0))))))))+IF('Result Data'!L61="AB",0,IF('Result Data'!L61="WH",0))</f>
        <v>10</v>
      </c>
      <c r="X66" s="20">
        <f>IF('Result Data'!M61="O",10,IF('Result Data'!M61="A+",9,IF('Result Data'!M61="A",8,IF('Result Data'!M61="B+",7,IF('Result Data'!M61="B",6,IF('Result Data'!M61="RA",0,IF('Result Data'!M61="SA",0,IF('Result Data'!M61="W",0,0))))))))+IF('Result Data'!M61="AB",0,IF('Result Data'!M61="WH",0))</f>
        <v>8</v>
      </c>
      <c r="Y66" s="20">
        <f>IF('Result Data'!N61="O",10,IF('Result Data'!N61="A+",9,IF('Result Data'!N61="A",8,IF('Result Data'!N61="B+",7,IF('Result Data'!N61="B",6,IF('Result Data'!N61="RA",0,IF('Result Data'!N61="SA",0,IF('Result Data'!N61="W",0,0))))))))+IF('Result Data'!N61="AB",0,IF('Result Data'!N61="WH",0))</f>
        <v>7</v>
      </c>
      <c r="Z66" s="10">
        <f t="shared" si="4"/>
        <v>2</v>
      </c>
      <c r="AA66" s="10">
        <f t="shared" si="5"/>
        <v>0</v>
      </c>
      <c r="AB66" s="10">
        <f t="shared" si="6"/>
        <v>4</v>
      </c>
      <c r="AC66" s="10">
        <f t="shared" si="7"/>
        <v>2</v>
      </c>
      <c r="AD66" s="10">
        <f t="shared" si="8"/>
        <v>0</v>
      </c>
      <c r="AE66" s="10">
        <f t="shared" si="9"/>
        <v>0</v>
      </c>
      <c r="AF66" s="10">
        <f>COUNTIF('Result Data'!D61:N61,"=RA")</f>
        <v>0</v>
      </c>
      <c r="AG66" s="10">
        <f>COUNTIF('Result Data'!D61:N61,"=AB")</f>
        <v>0</v>
      </c>
      <c r="AH66" s="10">
        <f>COUNTIF('Result Data'!D61:N61,"=WH")</f>
        <v>0</v>
      </c>
      <c r="AI66" s="16">
        <v>21</v>
      </c>
      <c r="AJ66" s="10">
        <f t="shared" si="10"/>
        <v>170</v>
      </c>
      <c r="AK66" s="18">
        <f t="shared" si="0"/>
        <v>8.0952380952380949</v>
      </c>
      <c r="AL66" s="18">
        <f t="shared" si="11"/>
        <v>0.59402487109493318</v>
      </c>
      <c r="AM66" s="10" t="str">
        <f t="shared" si="13"/>
        <v>PASS</v>
      </c>
      <c r="AN66" s="10">
        <f t="shared" si="12"/>
        <v>73</v>
      </c>
    </row>
    <row r="67" spans="1:40" ht="15.5" x14ac:dyDescent="0.35">
      <c r="A67" s="19">
        <v>60</v>
      </c>
      <c r="B67" s="15">
        <v>3122225002061</v>
      </c>
      <c r="C67" s="11" t="s">
        <v>80</v>
      </c>
      <c r="D67" s="43" t="s">
        <v>20</v>
      </c>
      <c r="E67" s="44"/>
      <c r="F67" s="43" t="s">
        <v>16</v>
      </c>
      <c r="G67" s="43" t="s">
        <v>18</v>
      </c>
      <c r="H67" s="44"/>
      <c r="I67" s="43"/>
      <c r="J67" s="44" t="s">
        <v>16</v>
      </c>
      <c r="K67" s="43" t="s">
        <v>20</v>
      </c>
      <c r="L67" s="43" t="s">
        <v>18</v>
      </c>
      <c r="M67" s="43" t="s">
        <v>16</v>
      </c>
      <c r="N67" s="43" t="s">
        <v>16</v>
      </c>
      <c r="O67" s="17">
        <f>IF('Result Data'!D62="O",10,IF('Result Data'!D62="A+",9,IF('Result Data'!D62="A",8,IF('Result Data'!D62="B+",7,IF('Result Data'!D62="B",6,IF('Result Data'!D62="RA",0,IF('Result Data'!D62="SA",0,IF('Result Data'!D62="W",0,0))))))))+IF('Result Data'!D62="AB",0,IF('Result Data'!D62="WH",0))</f>
        <v>6</v>
      </c>
      <c r="P67" s="17">
        <f>IF('Result Data'!E62="O",10,IF('Result Data'!E62="A+",9,IF('Result Data'!E62="A",8,IF('Result Data'!E62="B+",7,IF('Result Data'!E62="B",6,IF('Result Data'!E62="RA",0,IF('Result Data'!E62="SA",0,IF('Result Data'!E62="W",0,0))))))))+IF('Result Data'!E62="AB",0,IF('Result Data'!E62="WH",0))</f>
        <v>0</v>
      </c>
      <c r="Q67" s="17">
        <f>IF('Result Data'!F62="O",10,IF('Result Data'!F62="A+",9,IF('Result Data'!F62="A",8,IF('Result Data'!F62="B+",7,IF('Result Data'!F62="B",6,IF('Result Data'!F62="RA",0,IF('Result Data'!F62="SA",0,IF('Result Data'!F62="W",0,0))))))))+IF('Result Data'!F62="AB",0,IF('Result Data'!F62="WH",0))</f>
        <v>7</v>
      </c>
      <c r="R67" s="17">
        <f>IF('Result Data'!G62="O",10,IF('Result Data'!G62="A+",9,IF('Result Data'!G62="A",8,IF('Result Data'!G62="B+",7,IF('Result Data'!G62="B",6,IF('Result Data'!G62="RA",0,IF('Result Data'!G62="SA",0,IF('Result Data'!G62="W",0,0))))))))+IF('Result Data'!G62="AB",0,IF('Result Data'!G62="WH",0))</f>
        <v>10</v>
      </c>
      <c r="S67" s="20">
        <f>IF('Result Data'!H62="O",10,IF('Result Data'!H62="A+",9,IF('Result Data'!H62="A",8,IF('Result Data'!H62="B+",7,IF('Result Data'!H62="B",6,IF('Result Data'!H62="RA",0,IF('Result Data'!H62="SA",0,IF('Result Data'!H62="W",0,0))))))))+IF('Result Data'!H62="AB",0,IF('Result Data'!H62="WH",0))</f>
        <v>0</v>
      </c>
      <c r="T67" s="20">
        <f>IF('Result Data'!I62="O",10,IF('Result Data'!I62="A+",9,IF('Result Data'!I62="A",8,IF('Result Data'!I62="B+",7,IF('Result Data'!I62="B",6,IF('Result Data'!I62="RA",0,IF('Result Data'!I62="SA",0,IF('Result Data'!I62="W",0,0))))))))+IF('Result Data'!I62="AB",0,IF('Result Data'!I62="WH",0))</f>
        <v>0</v>
      </c>
      <c r="U67" s="20">
        <f>IF('Result Data'!J62="O",10,IF('Result Data'!J62="A+",9,IF('Result Data'!J62="A",8,IF('Result Data'!J62="B+",7,IF('Result Data'!J62="B",6,IF('Result Data'!J62="RA",0,IF('Result Data'!J62="SA",0,IF('Result Data'!J62="W",0,0))))))))+IF('Result Data'!J62="AB",0,IF('Result Data'!J62="WH",0))</f>
        <v>7</v>
      </c>
      <c r="V67" s="20">
        <f>IF('Result Data'!K62="O",10,IF('Result Data'!K62="A+",9,IF('Result Data'!K62="A",8,IF('Result Data'!K62="B+",7,IF('Result Data'!K62="B",6,IF('Result Data'!K62="RA",0,IF('Result Data'!K62="SA",0,IF('Result Data'!K62="W",0,0))))))))+IF('Result Data'!K62="AB",0,IF('Result Data'!K62="WH",0))</f>
        <v>6</v>
      </c>
      <c r="W67" s="20">
        <f>IF('Result Data'!L62="O",10,IF('Result Data'!L62="A+",9,IF('Result Data'!L62="A",8,IF('Result Data'!L62="B+",7,IF('Result Data'!L62="B",6,IF('Result Data'!L62="RA",0,IF('Result Data'!L62="SA",0,IF('Result Data'!L62="W",0,0))))))))+IF('Result Data'!L62="AB",0,IF('Result Data'!L62="WH",0))</f>
        <v>10</v>
      </c>
      <c r="X67" s="20">
        <f>IF('Result Data'!M62="O",10,IF('Result Data'!M62="A+",9,IF('Result Data'!M62="A",8,IF('Result Data'!M62="B+",7,IF('Result Data'!M62="B",6,IF('Result Data'!M62="RA",0,IF('Result Data'!M62="SA",0,IF('Result Data'!M62="W",0,0))))))))+IF('Result Data'!M62="AB",0,IF('Result Data'!M62="WH",0))</f>
        <v>7</v>
      </c>
      <c r="Y67" s="20">
        <f>IF('Result Data'!N62="O",10,IF('Result Data'!N62="A+",9,IF('Result Data'!N62="A",8,IF('Result Data'!N62="B+",7,IF('Result Data'!N62="B",6,IF('Result Data'!N62="RA",0,IF('Result Data'!N62="SA",0,IF('Result Data'!N62="W",0,0))))))))+IF('Result Data'!N62="AB",0,IF('Result Data'!N62="WH",0))</f>
        <v>7</v>
      </c>
      <c r="Z67" s="10">
        <f t="shared" si="4"/>
        <v>2</v>
      </c>
      <c r="AA67" s="10">
        <f t="shared" si="5"/>
        <v>0</v>
      </c>
      <c r="AB67" s="10">
        <f t="shared" si="6"/>
        <v>0</v>
      </c>
      <c r="AC67" s="10">
        <f t="shared" si="7"/>
        <v>4</v>
      </c>
      <c r="AD67" s="10">
        <f t="shared" si="8"/>
        <v>2</v>
      </c>
      <c r="AE67" s="10">
        <f t="shared" si="9"/>
        <v>0</v>
      </c>
      <c r="AF67" s="10">
        <f>COUNTIF('Result Data'!D62:N62,"=RA")</f>
        <v>0</v>
      </c>
      <c r="AG67" s="10">
        <f>COUNTIF('Result Data'!D62:N62,"=AB")</f>
        <v>0</v>
      </c>
      <c r="AH67" s="10">
        <f>COUNTIF('Result Data'!D62:N62,"=WH")</f>
        <v>0</v>
      </c>
      <c r="AI67" s="16">
        <v>21</v>
      </c>
      <c r="AJ67" s="10">
        <f t="shared" si="10"/>
        <v>149</v>
      </c>
      <c r="AK67" s="18">
        <f t="shared" si="0"/>
        <v>7.0952380952380949</v>
      </c>
      <c r="AL67" s="18">
        <f t="shared" si="11"/>
        <v>-0.40597512890506682</v>
      </c>
      <c r="AM67" s="10" t="str">
        <f t="shared" si="13"/>
        <v>PASS</v>
      </c>
      <c r="AN67" s="10">
        <f t="shared" si="12"/>
        <v>123</v>
      </c>
    </row>
    <row r="68" spans="1:40" ht="15.5" x14ac:dyDescent="0.35">
      <c r="A68" s="19">
        <v>61</v>
      </c>
      <c r="B68" s="15">
        <v>3122225002062</v>
      </c>
      <c r="C68" s="11" t="s">
        <v>81</v>
      </c>
      <c r="D68" s="43" t="s">
        <v>16</v>
      </c>
      <c r="E68" s="44"/>
      <c r="F68" s="43" t="s">
        <v>15</v>
      </c>
      <c r="G68" s="43" t="s">
        <v>17</v>
      </c>
      <c r="H68" s="44" t="s">
        <v>17</v>
      </c>
      <c r="I68" s="43"/>
      <c r="J68" s="44"/>
      <c r="K68" s="43" t="s">
        <v>64</v>
      </c>
      <c r="L68" s="43" t="s">
        <v>18</v>
      </c>
      <c r="M68" s="43" t="s">
        <v>20</v>
      </c>
      <c r="N68" s="43" t="s">
        <v>20</v>
      </c>
      <c r="O68" s="17">
        <f>IF('Result Data'!D63="O",10,IF('Result Data'!D63="A+",9,IF('Result Data'!D63="A",8,IF('Result Data'!D63="B+",7,IF('Result Data'!D63="B",6,IF('Result Data'!D63="RA",0,IF('Result Data'!D63="SA",0,IF('Result Data'!D63="W",0,0))))))))+IF('Result Data'!D63="AB",0,IF('Result Data'!D63="WH",0))</f>
        <v>7</v>
      </c>
      <c r="P68" s="17">
        <f>IF('Result Data'!E63="O",10,IF('Result Data'!E63="A+",9,IF('Result Data'!E63="A",8,IF('Result Data'!E63="B+",7,IF('Result Data'!E63="B",6,IF('Result Data'!E63="RA",0,IF('Result Data'!E63="SA",0,IF('Result Data'!E63="W",0,0))))))))+IF('Result Data'!E63="AB",0,IF('Result Data'!E63="WH",0))</f>
        <v>0</v>
      </c>
      <c r="Q68" s="17">
        <f>IF('Result Data'!F63="O",10,IF('Result Data'!F63="A+",9,IF('Result Data'!F63="A",8,IF('Result Data'!F63="B+",7,IF('Result Data'!F63="B",6,IF('Result Data'!F63="RA",0,IF('Result Data'!F63="SA",0,IF('Result Data'!F63="W",0,0))))))))+IF('Result Data'!F63="AB",0,IF('Result Data'!F63="WH",0))</f>
        <v>8</v>
      </c>
      <c r="R68" s="17">
        <f>IF('Result Data'!G63="O",10,IF('Result Data'!G63="A+",9,IF('Result Data'!G63="A",8,IF('Result Data'!G63="B+",7,IF('Result Data'!G63="B",6,IF('Result Data'!G63="RA",0,IF('Result Data'!G63="SA",0,IF('Result Data'!G63="W",0,0))))))))+IF('Result Data'!G63="AB",0,IF('Result Data'!G63="WH",0))</f>
        <v>9</v>
      </c>
      <c r="S68" s="20">
        <f>IF('Result Data'!H63="O",10,IF('Result Data'!H63="A+",9,IF('Result Data'!H63="A",8,IF('Result Data'!H63="B+",7,IF('Result Data'!H63="B",6,IF('Result Data'!H63="RA",0,IF('Result Data'!H63="SA",0,IF('Result Data'!H63="W",0,0))))))))+IF('Result Data'!H63="AB",0,IF('Result Data'!H63="WH",0))</f>
        <v>9</v>
      </c>
      <c r="T68" s="20">
        <f>IF('Result Data'!I63="O",10,IF('Result Data'!I63="A+",9,IF('Result Data'!I63="A",8,IF('Result Data'!I63="B+",7,IF('Result Data'!I63="B",6,IF('Result Data'!I63="RA",0,IF('Result Data'!I63="SA",0,IF('Result Data'!I63="W",0,0))))))))+IF('Result Data'!I63="AB",0,IF('Result Data'!I63="WH",0))</f>
        <v>0</v>
      </c>
      <c r="U68" s="20">
        <f>IF('Result Data'!J63="O",10,IF('Result Data'!J63="A+",9,IF('Result Data'!J63="A",8,IF('Result Data'!J63="B+",7,IF('Result Data'!J63="B",6,IF('Result Data'!J63="RA",0,IF('Result Data'!J63="SA",0,IF('Result Data'!J63="W",0,0))))))))+IF('Result Data'!J63="AB",0,IF('Result Data'!J63="WH",0))</f>
        <v>0</v>
      </c>
      <c r="V68" s="20">
        <f>IF('Result Data'!K63="O",10,IF('Result Data'!K63="A+",9,IF('Result Data'!K63="A",8,IF('Result Data'!K63="B+",7,IF('Result Data'!K63="B",6,IF('Result Data'!K63="RA",0,IF('Result Data'!K63="SA",0,IF('Result Data'!K63="W",0,0))))))))+IF('Result Data'!K63="AB",0,IF('Result Data'!K63="WH",0))</f>
        <v>0</v>
      </c>
      <c r="W68" s="20">
        <f>IF('Result Data'!L63="O",10,IF('Result Data'!L63="A+",9,IF('Result Data'!L63="A",8,IF('Result Data'!L63="B+",7,IF('Result Data'!L63="B",6,IF('Result Data'!L63="RA",0,IF('Result Data'!L63="SA",0,IF('Result Data'!L63="W",0,0))))))))+IF('Result Data'!L63="AB",0,IF('Result Data'!L63="WH",0))</f>
        <v>10</v>
      </c>
      <c r="X68" s="20">
        <f>IF('Result Data'!M63="O",10,IF('Result Data'!M63="A+",9,IF('Result Data'!M63="A",8,IF('Result Data'!M63="B+",7,IF('Result Data'!M63="B",6,IF('Result Data'!M63="RA",0,IF('Result Data'!M63="SA",0,IF('Result Data'!M63="W",0,0))))))))+IF('Result Data'!M63="AB",0,IF('Result Data'!M63="WH",0))</f>
        <v>6</v>
      </c>
      <c r="Y68" s="20">
        <f>IF('Result Data'!N63="O",10,IF('Result Data'!N63="A+",9,IF('Result Data'!N63="A",8,IF('Result Data'!N63="B+",7,IF('Result Data'!N63="B",6,IF('Result Data'!N63="RA",0,IF('Result Data'!N63="SA",0,IF('Result Data'!N63="W",0,0))))))))+IF('Result Data'!N63="AB",0,IF('Result Data'!N63="WH",0))</f>
        <v>6</v>
      </c>
      <c r="Z68" s="10">
        <f t="shared" si="4"/>
        <v>1</v>
      </c>
      <c r="AA68" s="10">
        <f t="shared" si="5"/>
        <v>2</v>
      </c>
      <c r="AB68" s="10">
        <f t="shared" si="6"/>
        <v>1</v>
      </c>
      <c r="AC68" s="10">
        <f t="shared" si="7"/>
        <v>1</v>
      </c>
      <c r="AD68" s="10">
        <f t="shared" si="8"/>
        <v>2</v>
      </c>
      <c r="AE68" s="10">
        <f t="shared" si="9"/>
        <v>0</v>
      </c>
      <c r="AF68" s="10">
        <f>COUNTIF('Result Data'!D63:N63,"=RA")</f>
        <v>0</v>
      </c>
      <c r="AG68" s="10">
        <f>COUNTIF('Result Data'!D63:N63,"=AB")</f>
        <v>0</v>
      </c>
      <c r="AH68" s="10">
        <f>COUNTIF('Result Data'!D63:N63,"=WH")</f>
        <v>0</v>
      </c>
      <c r="AI68" s="16">
        <v>21</v>
      </c>
      <c r="AJ68" s="10">
        <f t="shared" si="10"/>
        <v>126.5</v>
      </c>
      <c r="AK68" s="18">
        <f t="shared" si="0"/>
        <v>6.0238095238095237</v>
      </c>
      <c r="AL68" s="18">
        <f t="shared" si="11"/>
        <v>-1.477403700333638</v>
      </c>
      <c r="AM68" s="10" t="str">
        <f t="shared" si="13"/>
        <v>PASS</v>
      </c>
      <c r="AN68" s="10">
        <f t="shared" si="12"/>
        <v>135</v>
      </c>
    </row>
    <row r="69" spans="1:40" ht="15.5" x14ac:dyDescent="0.35">
      <c r="A69" s="19">
        <v>62</v>
      </c>
      <c r="B69" s="15">
        <v>3122225002063</v>
      </c>
      <c r="C69" s="11" t="s">
        <v>82</v>
      </c>
      <c r="D69" s="43" t="s">
        <v>20</v>
      </c>
      <c r="E69" s="44"/>
      <c r="F69" s="43" t="s">
        <v>64</v>
      </c>
      <c r="G69" s="43" t="s">
        <v>17</v>
      </c>
      <c r="H69" s="44"/>
      <c r="I69" s="43"/>
      <c r="J69" s="44" t="s">
        <v>64</v>
      </c>
      <c r="K69" s="43" t="s">
        <v>20</v>
      </c>
      <c r="L69" s="43" t="s">
        <v>18</v>
      </c>
      <c r="M69" s="43" t="s">
        <v>64</v>
      </c>
      <c r="N69" s="43" t="s">
        <v>64</v>
      </c>
      <c r="O69" s="17">
        <f>IF('Result Data'!D64="O",10,IF('Result Data'!D64="A+",9,IF('Result Data'!D64="A",8,IF('Result Data'!D64="B+",7,IF('Result Data'!D64="B",6,IF('Result Data'!D64="RA",0,IF('Result Data'!D64="SA",0,IF('Result Data'!D64="W",0,0))))))))+IF('Result Data'!D64="AB",0,IF('Result Data'!D64="WH",0))</f>
        <v>6</v>
      </c>
      <c r="P69" s="17">
        <f>IF('Result Data'!E64="O",10,IF('Result Data'!E64="A+",9,IF('Result Data'!E64="A",8,IF('Result Data'!E64="B+",7,IF('Result Data'!E64="B",6,IF('Result Data'!E64="RA",0,IF('Result Data'!E64="SA",0,IF('Result Data'!E64="W",0,0))))))))+IF('Result Data'!E64="AB",0,IF('Result Data'!E64="WH",0))</f>
        <v>0</v>
      </c>
      <c r="Q69" s="17">
        <f>IF('Result Data'!F64="O",10,IF('Result Data'!F64="A+",9,IF('Result Data'!F64="A",8,IF('Result Data'!F64="B+",7,IF('Result Data'!F64="B",6,IF('Result Data'!F64="RA",0,IF('Result Data'!F64="SA",0,IF('Result Data'!F64="W",0,0))))))))+IF('Result Data'!F64="AB",0,IF('Result Data'!F64="WH",0))</f>
        <v>0</v>
      </c>
      <c r="R69" s="17">
        <f>IF('Result Data'!G64="O",10,IF('Result Data'!G64="A+",9,IF('Result Data'!G64="A",8,IF('Result Data'!G64="B+",7,IF('Result Data'!G64="B",6,IF('Result Data'!G64="RA",0,IF('Result Data'!G64="SA",0,IF('Result Data'!G64="W",0,0))))))))+IF('Result Data'!G64="AB",0,IF('Result Data'!G64="WH",0))</f>
        <v>9</v>
      </c>
      <c r="S69" s="20">
        <f>IF('Result Data'!H64="O",10,IF('Result Data'!H64="A+",9,IF('Result Data'!H64="A",8,IF('Result Data'!H64="B+",7,IF('Result Data'!H64="B",6,IF('Result Data'!H64="RA",0,IF('Result Data'!H64="SA",0,IF('Result Data'!H64="W",0,0))))))))+IF('Result Data'!H64="AB",0,IF('Result Data'!H64="WH",0))</f>
        <v>0</v>
      </c>
      <c r="T69" s="20">
        <f>IF('Result Data'!I64="O",10,IF('Result Data'!I64="A+",9,IF('Result Data'!I64="A",8,IF('Result Data'!I64="B+",7,IF('Result Data'!I64="B",6,IF('Result Data'!I64="RA",0,IF('Result Data'!I64="SA",0,IF('Result Data'!I64="W",0,0))))))))+IF('Result Data'!I64="AB",0,IF('Result Data'!I64="WH",0))</f>
        <v>0</v>
      </c>
      <c r="U69" s="20">
        <f>IF('Result Data'!J64="O",10,IF('Result Data'!J64="A+",9,IF('Result Data'!J64="A",8,IF('Result Data'!J64="B+",7,IF('Result Data'!J64="B",6,IF('Result Data'!J64="RA",0,IF('Result Data'!J64="SA",0,IF('Result Data'!J64="W",0,0))))))))+IF('Result Data'!J64="AB",0,IF('Result Data'!J64="WH",0))</f>
        <v>0</v>
      </c>
      <c r="V69" s="20">
        <f>IF('Result Data'!K64="O",10,IF('Result Data'!K64="A+",9,IF('Result Data'!K64="A",8,IF('Result Data'!K64="B+",7,IF('Result Data'!K64="B",6,IF('Result Data'!K64="RA",0,IF('Result Data'!K64="SA",0,IF('Result Data'!K64="W",0,0))))))))+IF('Result Data'!K64="AB",0,IF('Result Data'!K64="WH",0))</f>
        <v>6</v>
      </c>
      <c r="W69" s="20">
        <f>IF('Result Data'!L64="O",10,IF('Result Data'!L64="A+",9,IF('Result Data'!L64="A",8,IF('Result Data'!L64="B+",7,IF('Result Data'!L64="B",6,IF('Result Data'!L64="RA",0,IF('Result Data'!L64="SA",0,IF('Result Data'!L64="W",0,0))))))))+IF('Result Data'!L64="AB",0,IF('Result Data'!L64="WH",0))</f>
        <v>10</v>
      </c>
      <c r="X69" s="20">
        <f>IF('Result Data'!M64="O",10,IF('Result Data'!M64="A+",9,IF('Result Data'!M64="A",8,IF('Result Data'!M64="B+",7,IF('Result Data'!M64="B",6,IF('Result Data'!M64="RA",0,IF('Result Data'!M64="SA",0,IF('Result Data'!M64="W",0,0))))))))+IF('Result Data'!M64="AB",0,IF('Result Data'!M64="WH",0))</f>
        <v>0</v>
      </c>
      <c r="Y69" s="20">
        <f>IF('Result Data'!N64="O",10,IF('Result Data'!N64="A+",9,IF('Result Data'!N64="A",8,IF('Result Data'!N64="B+",7,IF('Result Data'!N64="B",6,IF('Result Data'!N64="RA",0,IF('Result Data'!N64="SA",0,IF('Result Data'!N64="W",0,0))))))))+IF('Result Data'!N64="AB",0,IF('Result Data'!N64="WH",0))</f>
        <v>0</v>
      </c>
      <c r="Z69" s="10">
        <f t="shared" si="4"/>
        <v>1</v>
      </c>
      <c r="AA69" s="10">
        <f t="shared" si="5"/>
        <v>1</v>
      </c>
      <c r="AB69" s="10">
        <f t="shared" si="6"/>
        <v>0</v>
      </c>
      <c r="AC69" s="10">
        <f t="shared" si="7"/>
        <v>0</v>
      </c>
      <c r="AD69" s="10">
        <f t="shared" si="8"/>
        <v>2</v>
      </c>
      <c r="AE69" s="10">
        <f t="shared" si="9"/>
        <v>0</v>
      </c>
      <c r="AF69" s="10">
        <f>COUNTIF('Result Data'!D64:N64,"=RA")</f>
        <v>0</v>
      </c>
      <c r="AG69" s="10">
        <f>COUNTIF('Result Data'!D64:N64,"=AB")</f>
        <v>0</v>
      </c>
      <c r="AH69" s="10">
        <f>COUNTIF('Result Data'!D64:N64,"=WH")</f>
        <v>0</v>
      </c>
      <c r="AI69" s="16">
        <v>21</v>
      </c>
      <c r="AJ69" s="10">
        <f t="shared" si="10"/>
        <v>70.5</v>
      </c>
      <c r="AK69" s="18">
        <f t="shared" si="0"/>
        <v>3.3571428571428572</v>
      </c>
      <c r="AL69" s="18">
        <f t="shared" si="11"/>
        <v>-4.144070367000305</v>
      </c>
      <c r="AM69" s="10" t="str">
        <f t="shared" si="13"/>
        <v>PASS</v>
      </c>
      <c r="AN69" s="10">
        <f t="shared" si="12"/>
        <v>151</v>
      </c>
    </row>
    <row r="70" spans="1:40" ht="15.5" x14ac:dyDescent="0.35">
      <c r="A70" s="19">
        <v>63</v>
      </c>
      <c r="B70" s="15">
        <v>3122225002064</v>
      </c>
      <c r="C70" s="11" t="s">
        <v>83</v>
      </c>
      <c r="D70" s="43" t="s">
        <v>16</v>
      </c>
      <c r="E70" s="44"/>
      <c r="F70" s="43" t="s">
        <v>15</v>
      </c>
      <c r="G70" s="43" t="s">
        <v>18</v>
      </c>
      <c r="H70" s="44" t="s">
        <v>15</v>
      </c>
      <c r="I70" s="43"/>
      <c r="J70" s="44"/>
      <c r="K70" s="43" t="s">
        <v>15</v>
      </c>
      <c r="L70" s="43" t="s">
        <v>18</v>
      </c>
      <c r="M70" s="43" t="s">
        <v>20</v>
      </c>
      <c r="N70" s="43" t="s">
        <v>16</v>
      </c>
      <c r="O70" s="17">
        <f>IF('Result Data'!D65="O",10,IF('Result Data'!D65="A+",9,IF('Result Data'!D65="A",8,IF('Result Data'!D65="B+",7,IF('Result Data'!D65="B",6,IF('Result Data'!D65="RA",0,IF('Result Data'!D65="SA",0,IF('Result Data'!D65="W",0,0))))))))+IF('Result Data'!D65="AB",0,IF('Result Data'!D65="WH",0))</f>
        <v>7</v>
      </c>
      <c r="P70" s="17">
        <f>IF('Result Data'!E65="O",10,IF('Result Data'!E65="A+",9,IF('Result Data'!E65="A",8,IF('Result Data'!E65="B+",7,IF('Result Data'!E65="B",6,IF('Result Data'!E65="RA",0,IF('Result Data'!E65="SA",0,IF('Result Data'!E65="W",0,0))))))))+IF('Result Data'!E65="AB",0,IF('Result Data'!E65="WH",0))</f>
        <v>0</v>
      </c>
      <c r="Q70" s="17">
        <f>IF('Result Data'!F65="O",10,IF('Result Data'!F65="A+",9,IF('Result Data'!F65="A",8,IF('Result Data'!F65="B+",7,IF('Result Data'!F65="B",6,IF('Result Data'!F65="RA",0,IF('Result Data'!F65="SA",0,IF('Result Data'!F65="W",0,0))))))))+IF('Result Data'!F65="AB",0,IF('Result Data'!F65="WH",0))</f>
        <v>8</v>
      </c>
      <c r="R70" s="17">
        <f>IF('Result Data'!G65="O",10,IF('Result Data'!G65="A+",9,IF('Result Data'!G65="A",8,IF('Result Data'!G65="B+",7,IF('Result Data'!G65="B",6,IF('Result Data'!G65="RA",0,IF('Result Data'!G65="SA",0,IF('Result Data'!G65="W",0,0))))))))+IF('Result Data'!G65="AB",0,IF('Result Data'!G65="WH",0))</f>
        <v>10</v>
      </c>
      <c r="S70" s="20">
        <f>IF('Result Data'!H65="O",10,IF('Result Data'!H65="A+",9,IF('Result Data'!H65="A",8,IF('Result Data'!H65="B+",7,IF('Result Data'!H65="B",6,IF('Result Data'!H65="RA",0,IF('Result Data'!H65="SA",0,IF('Result Data'!H65="W",0,0))))))))+IF('Result Data'!H65="AB",0,IF('Result Data'!H65="WH",0))</f>
        <v>8</v>
      </c>
      <c r="T70" s="20">
        <f>IF('Result Data'!I65="O",10,IF('Result Data'!I65="A+",9,IF('Result Data'!I65="A",8,IF('Result Data'!I65="B+",7,IF('Result Data'!I65="B",6,IF('Result Data'!I65="RA",0,IF('Result Data'!I65="SA",0,IF('Result Data'!I65="W",0,0))))))))+IF('Result Data'!I65="AB",0,IF('Result Data'!I65="WH",0))</f>
        <v>0</v>
      </c>
      <c r="U70" s="20">
        <f>IF('Result Data'!J65="O",10,IF('Result Data'!J65="A+",9,IF('Result Data'!J65="A",8,IF('Result Data'!J65="B+",7,IF('Result Data'!J65="B",6,IF('Result Data'!J65="RA",0,IF('Result Data'!J65="SA",0,IF('Result Data'!J65="W",0,0))))))))+IF('Result Data'!J65="AB",0,IF('Result Data'!J65="WH",0))</f>
        <v>0</v>
      </c>
      <c r="V70" s="20">
        <f>IF('Result Data'!K65="O",10,IF('Result Data'!K65="A+",9,IF('Result Data'!K65="A",8,IF('Result Data'!K65="B+",7,IF('Result Data'!K65="B",6,IF('Result Data'!K65="RA",0,IF('Result Data'!K65="SA",0,IF('Result Data'!K65="W",0,0))))))))+IF('Result Data'!K65="AB",0,IF('Result Data'!K65="WH",0))</f>
        <v>8</v>
      </c>
      <c r="W70" s="20">
        <f>IF('Result Data'!L65="O",10,IF('Result Data'!L65="A+",9,IF('Result Data'!L65="A",8,IF('Result Data'!L65="B+",7,IF('Result Data'!L65="B",6,IF('Result Data'!L65="RA",0,IF('Result Data'!L65="SA",0,IF('Result Data'!L65="W",0,0))))))))+IF('Result Data'!L65="AB",0,IF('Result Data'!L65="WH",0))</f>
        <v>10</v>
      </c>
      <c r="X70" s="20">
        <f>IF('Result Data'!M65="O",10,IF('Result Data'!M65="A+",9,IF('Result Data'!M65="A",8,IF('Result Data'!M65="B+",7,IF('Result Data'!M65="B",6,IF('Result Data'!M65="RA",0,IF('Result Data'!M65="SA",0,IF('Result Data'!M65="W",0,0))))))))+IF('Result Data'!M65="AB",0,IF('Result Data'!M65="WH",0))</f>
        <v>6</v>
      </c>
      <c r="Y70" s="20">
        <f>IF('Result Data'!N65="O",10,IF('Result Data'!N65="A+",9,IF('Result Data'!N65="A",8,IF('Result Data'!N65="B+",7,IF('Result Data'!N65="B",6,IF('Result Data'!N65="RA",0,IF('Result Data'!N65="SA",0,IF('Result Data'!N65="W",0,0))))))))+IF('Result Data'!N65="AB",0,IF('Result Data'!N65="WH",0))</f>
        <v>7</v>
      </c>
      <c r="Z70" s="10">
        <f t="shared" si="4"/>
        <v>2</v>
      </c>
      <c r="AA70" s="10">
        <f t="shared" si="5"/>
        <v>0</v>
      </c>
      <c r="AB70" s="10">
        <f t="shared" si="6"/>
        <v>3</v>
      </c>
      <c r="AC70" s="10">
        <f t="shared" si="7"/>
        <v>2</v>
      </c>
      <c r="AD70" s="10">
        <f t="shared" si="8"/>
        <v>1</v>
      </c>
      <c r="AE70" s="10">
        <f t="shared" si="9"/>
        <v>0</v>
      </c>
      <c r="AF70" s="10">
        <f>COUNTIF('Result Data'!D65:N65,"=RA")</f>
        <v>0</v>
      </c>
      <c r="AG70" s="10">
        <f>COUNTIF('Result Data'!D65:N65,"=AB")</f>
        <v>0</v>
      </c>
      <c r="AH70" s="10">
        <f>COUNTIF('Result Data'!D65:N65,"=WH")</f>
        <v>0</v>
      </c>
      <c r="AI70" s="16">
        <v>21</v>
      </c>
      <c r="AJ70" s="10">
        <f t="shared" si="10"/>
        <v>160</v>
      </c>
      <c r="AK70" s="18">
        <f t="shared" si="0"/>
        <v>7.6190476190476186</v>
      </c>
      <c r="AL70" s="18">
        <f t="shared" si="11"/>
        <v>0.11783439490445691</v>
      </c>
      <c r="AM70" s="10" t="str">
        <f t="shared" si="13"/>
        <v>PASS</v>
      </c>
      <c r="AN70" s="10">
        <f t="shared" si="12"/>
        <v>110</v>
      </c>
    </row>
    <row r="71" spans="1:40" ht="15.5" x14ac:dyDescent="0.35">
      <c r="A71" s="19">
        <v>64</v>
      </c>
      <c r="B71" s="15">
        <v>3122225002065</v>
      </c>
      <c r="C71" s="11" t="s">
        <v>84</v>
      </c>
      <c r="D71" s="43" t="s">
        <v>20</v>
      </c>
      <c r="E71" s="44"/>
      <c r="F71" s="43" t="s">
        <v>20</v>
      </c>
      <c r="G71" s="43" t="s">
        <v>16</v>
      </c>
      <c r="H71" s="44"/>
      <c r="I71" s="43"/>
      <c r="J71" s="44" t="s">
        <v>16</v>
      </c>
      <c r="K71" s="43" t="s">
        <v>16</v>
      </c>
      <c r="L71" s="43" t="s">
        <v>18</v>
      </c>
      <c r="M71" s="43" t="s">
        <v>38</v>
      </c>
      <c r="N71" s="43" t="s">
        <v>20</v>
      </c>
      <c r="O71" s="17">
        <f>IF('Result Data'!D66="O",10,IF('Result Data'!D66="A+",9,IF('Result Data'!D66="A",8,IF('Result Data'!D66="B+",7,IF('Result Data'!D66="B",6,IF('Result Data'!D66="RA",0,IF('Result Data'!D66="SA",0,IF('Result Data'!D66="W",0,0))))))))+IF('Result Data'!D66="AB",0,IF('Result Data'!D66="WH",0))</f>
        <v>6</v>
      </c>
      <c r="P71" s="17">
        <f>IF('Result Data'!E66="O",10,IF('Result Data'!E66="A+",9,IF('Result Data'!E66="A",8,IF('Result Data'!E66="B+",7,IF('Result Data'!E66="B",6,IF('Result Data'!E66="RA",0,IF('Result Data'!E66="SA",0,IF('Result Data'!E66="W",0,0))))))))+IF('Result Data'!E66="AB",0,IF('Result Data'!E66="WH",0))</f>
        <v>0</v>
      </c>
      <c r="Q71" s="17">
        <f>IF('Result Data'!F66="O",10,IF('Result Data'!F66="A+",9,IF('Result Data'!F66="A",8,IF('Result Data'!F66="B+",7,IF('Result Data'!F66="B",6,IF('Result Data'!F66="RA",0,IF('Result Data'!F66="SA",0,IF('Result Data'!F66="W",0,0))))))))+IF('Result Data'!F66="AB",0,IF('Result Data'!F66="WH",0))</f>
        <v>6</v>
      </c>
      <c r="R71" s="17">
        <f>IF('Result Data'!G66="O",10,IF('Result Data'!G66="A+",9,IF('Result Data'!G66="A",8,IF('Result Data'!G66="B+",7,IF('Result Data'!G66="B",6,IF('Result Data'!G66="RA",0,IF('Result Data'!G66="SA",0,IF('Result Data'!G66="W",0,0))))))))+IF('Result Data'!G66="AB",0,IF('Result Data'!G66="WH",0))</f>
        <v>7</v>
      </c>
      <c r="S71" s="20">
        <f>IF('Result Data'!H66="O",10,IF('Result Data'!H66="A+",9,IF('Result Data'!H66="A",8,IF('Result Data'!H66="B+",7,IF('Result Data'!H66="B",6,IF('Result Data'!H66="RA",0,IF('Result Data'!H66="SA",0,IF('Result Data'!H66="W",0,0))))))))+IF('Result Data'!H66="AB",0,IF('Result Data'!H66="WH",0))</f>
        <v>0</v>
      </c>
      <c r="T71" s="20">
        <f>IF('Result Data'!I66="O",10,IF('Result Data'!I66="A+",9,IF('Result Data'!I66="A",8,IF('Result Data'!I66="B+",7,IF('Result Data'!I66="B",6,IF('Result Data'!I66="RA",0,IF('Result Data'!I66="SA",0,IF('Result Data'!I66="W",0,0))))))))+IF('Result Data'!I66="AB",0,IF('Result Data'!I66="WH",0))</f>
        <v>0</v>
      </c>
      <c r="U71" s="20">
        <f>IF('Result Data'!J66="O",10,IF('Result Data'!J66="A+",9,IF('Result Data'!J66="A",8,IF('Result Data'!J66="B+",7,IF('Result Data'!J66="B",6,IF('Result Data'!J66="RA",0,IF('Result Data'!J66="SA",0,IF('Result Data'!J66="W",0,0))))))))+IF('Result Data'!J66="AB",0,IF('Result Data'!J66="WH",0))</f>
        <v>7</v>
      </c>
      <c r="V71" s="20">
        <f>IF('Result Data'!K66="O",10,IF('Result Data'!K66="A+",9,IF('Result Data'!K66="A",8,IF('Result Data'!K66="B+",7,IF('Result Data'!K66="B",6,IF('Result Data'!K66="RA",0,IF('Result Data'!K66="SA",0,IF('Result Data'!K66="W",0,0))))))))+IF('Result Data'!K66="AB",0,IF('Result Data'!K66="WH",0))</f>
        <v>7</v>
      </c>
      <c r="W71" s="20">
        <f>IF('Result Data'!L66="O",10,IF('Result Data'!L66="A+",9,IF('Result Data'!L66="A",8,IF('Result Data'!L66="B+",7,IF('Result Data'!L66="B",6,IF('Result Data'!L66="RA",0,IF('Result Data'!L66="SA",0,IF('Result Data'!L66="W",0,0))))))))+IF('Result Data'!L66="AB",0,IF('Result Data'!L66="WH",0))</f>
        <v>10</v>
      </c>
      <c r="X71" s="20">
        <f>IF('Result Data'!M66="O",10,IF('Result Data'!M66="A+",9,IF('Result Data'!M66="A",8,IF('Result Data'!M66="B+",7,IF('Result Data'!M66="B",6,IF('Result Data'!M66="RA",0,IF('Result Data'!M66="SA",0,IF('Result Data'!M66="W",0,0))))))))+IF('Result Data'!M66="AB",0,IF('Result Data'!M66="WH",0))</f>
        <v>0</v>
      </c>
      <c r="Y71" s="20">
        <f>IF('Result Data'!N66="O",10,IF('Result Data'!N66="A+",9,IF('Result Data'!N66="A",8,IF('Result Data'!N66="B+",7,IF('Result Data'!N66="B",6,IF('Result Data'!N66="RA",0,IF('Result Data'!N66="SA",0,IF('Result Data'!N66="W",0,0))))))))+IF('Result Data'!N66="AB",0,IF('Result Data'!N66="WH",0))</f>
        <v>6</v>
      </c>
      <c r="Z71" s="10">
        <f t="shared" si="4"/>
        <v>1</v>
      </c>
      <c r="AA71" s="10">
        <f t="shared" si="5"/>
        <v>0</v>
      </c>
      <c r="AB71" s="10">
        <f t="shared" si="6"/>
        <v>0</v>
      </c>
      <c r="AC71" s="10">
        <f t="shared" si="7"/>
        <v>3</v>
      </c>
      <c r="AD71" s="10">
        <f t="shared" si="8"/>
        <v>3</v>
      </c>
      <c r="AE71" s="10">
        <f t="shared" si="9"/>
        <v>0</v>
      </c>
      <c r="AF71" s="10">
        <f>COUNTIF('Result Data'!D66:N66,"=RA")</f>
        <v>1</v>
      </c>
      <c r="AG71" s="10">
        <f>COUNTIF('Result Data'!D66:N66,"=AB")</f>
        <v>0</v>
      </c>
      <c r="AH71" s="10">
        <f>COUNTIF('Result Data'!D66:N66,"=WH")</f>
        <v>0</v>
      </c>
      <c r="AI71" s="16">
        <v>21</v>
      </c>
      <c r="AJ71" s="10">
        <f t="shared" si="10"/>
        <v>116.5</v>
      </c>
      <c r="AK71" s="18">
        <f t="shared" si="0"/>
        <v>5.5476190476190474</v>
      </c>
      <c r="AL71" s="18">
        <f t="shared" si="11"/>
        <v>-1.9535941765241143</v>
      </c>
      <c r="AM71" s="10" t="str">
        <f t="shared" si="13"/>
        <v>FAIL</v>
      </c>
      <c r="AN71" s="10">
        <f t="shared" si="12"/>
        <v>140</v>
      </c>
    </row>
    <row r="72" spans="1:40" ht="15.5" x14ac:dyDescent="0.35">
      <c r="A72" s="19">
        <v>65</v>
      </c>
      <c r="B72" s="15">
        <v>3122225002066</v>
      </c>
      <c r="C72" s="11" t="s">
        <v>85</v>
      </c>
      <c r="D72" s="43" t="s">
        <v>15</v>
      </c>
      <c r="E72" s="44"/>
      <c r="F72" s="43" t="s">
        <v>18</v>
      </c>
      <c r="G72" s="43" t="s">
        <v>18</v>
      </c>
      <c r="H72" s="44" t="s">
        <v>15</v>
      </c>
      <c r="I72" s="43"/>
      <c r="J72" s="44"/>
      <c r="K72" s="43" t="s">
        <v>15</v>
      </c>
      <c r="L72" s="43" t="s">
        <v>18</v>
      </c>
      <c r="M72" s="43" t="s">
        <v>15</v>
      </c>
      <c r="N72" s="43" t="s">
        <v>15</v>
      </c>
      <c r="O72" s="17">
        <f>IF('Result Data'!D67="O",10,IF('Result Data'!D67="A+",9,IF('Result Data'!D67="A",8,IF('Result Data'!D67="B+",7,IF('Result Data'!D67="B",6,IF('Result Data'!D67="RA",0,IF('Result Data'!D67="SA",0,IF('Result Data'!D67="W",0,0))))))))+IF('Result Data'!D67="AB",0,IF('Result Data'!D67="WH",0))</f>
        <v>8</v>
      </c>
      <c r="P72" s="17">
        <f>IF('Result Data'!E67="O",10,IF('Result Data'!E67="A+",9,IF('Result Data'!E67="A",8,IF('Result Data'!E67="B+",7,IF('Result Data'!E67="B",6,IF('Result Data'!E67="RA",0,IF('Result Data'!E67="SA",0,IF('Result Data'!E67="W",0,0))))))))+IF('Result Data'!E67="AB",0,IF('Result Data'!E67="WH",0))</f>
        <v>0</v>
      </c>
      <c r="Q72" s="17">
        <f>IF('Result Data'!F67="O",10,IF('Result Data'!F67="A+",9,IF('Result Data'!F67="A",8,IF('Result Data'!F67="B+",7,IF('Result Data'!F67="B",6,IF('Result Data'!F67="RA",0,IF('Result Data'!F67="SA",0,IF('Result Data'!F67="W",0,0))))))))+IF('Result Data'!F67="AB",0,IF('Result Data'!F67="WH",0))</f>
        <v>10</v>
      </c>
      <c r="R72" s="17">
        <f>IF('Result Data'!G67="O",10,IF('Result Data'!G67="A+",9,IF('Result Data'!G67="A",8,IF('Result Data'!G67="B+",7,IF('Result Data'!G67="B",6,IF('Result Data'!G67="RA",0,IF('Result Data'!G67="SA",0,IF('Result Data'!G67="W",0,0))))))))+IF('Result Data'!G67="AB",0,IF('Result Data'!G67="WH",0))</f>
        <v>10</v>
      </c>
      <c r="S72" s="20">
        <f>IF('Result Data'!H67="O",10,IF('Result Data'!H67="A+",9,IF('Result Data'!H67="A",8,IF('Result Data'!H67="B+",7,IF('Result Data'!H67="B",6,IF('Result Data'!H67="RA",0,IF('Result Data'!H67="SA",0,IF('Result Data'!H67="W",0,0))))))))+IF('Result Data'!H67="AB",0,IF('Result Data'!H67="WH",0))</f>
        <v>8</v>
      </c>
      <c r="T72" s="20">
        <f>IF('Result Data'!I67="O",10,IF('Result Data'!I67="A+",9,IF('Result Data'!I67="A",8,IF('Result Data'!I67="B+",7,IF('Result Data'!I67="B",6,IF('Result Data'!I67="RA",0,IF('Result Data'!I67="SA",0,IF('Result Data'!I67="W",0,0))))))))+IF('Result Data'!I67="AB",0,IF('Result Data'!I67="WH",0))</f>
        <v>0</v>
      </c>
      <c r="U72" s="20">
        <f>IF('Result Data'!J67="O",10,IF('Result Data'!J67="A+",9,IF('Result Data'!J67="A",8,IF('Result Data'!J67="B+",7,IF('Result Data'!J67="B",6,IF('Result Data'!J67="RA",0,IF('Result Data'!J67="SA",0,IF('Result Data'!J67="W",0,0))))))))+IF('Result Data'!J67="AB",0,IF('Result Data'!J67="WH",0))</f>
        <v>0</v>
      </c>
      <c r="V72" s="20">
        <f>IF('Result Data'!K67="O",10,IF('Result Data'!K67="A+",9,IF('Result Data'!K67="A",8,IF('Result Data'!K67="B+",7,IF('Result Data'!K67="B",6,IF('Result Data'!K67="RA",0,IF('Result Data'!K67="SA",0,IF('Result Data'!K67="W",0,0))))))))+IF('Result Data'!K67="AB",0,IF('Result Data'!K67="WH",0))</f>
        <v>8</v>
      </c>
      <c r="W72" s="20">
        <f>IF('Result Data'!L67="O",10,IF('Result Data'!L67="A+",9,IF('Result Data'!L67="A",8,IF('Result Data'!L67="B+",7,IF('Result Data'!L67="B",6,IF('Result Data'!L67="RA",0,IF('Result Data'!L67="SA",0,IF('Result Data'!L67="W",0,0))))))))+IF('Result Data'!L67="AB",0,IF('Result Data'!L67="WH",0))</f>
        <v>10</v>
      </c>
      <c r="X72" s="20">
        <f>IF('Result Data'!M67="O",10,IF('Result Data'!M67="A+",9,IF('Result Data'!M67="A",8,IF('Result Data'!M67="B+",7,IF('Result Data'!M67="B",6,IF('Result Data'!M67="RA",0,IF('Result Data'!M67="SA",0,IF('Result Data'!M67="W",0,0))))))))+IF('Result Data'!M67="AB",0,IF('Result Data'!M67="WH",0))</f>
        <v>8</v>
      </c>
      <c r="Y72" s="20">
        <f>IF('Result Data'!N67="O",10,IF('Result Data'!N67="A+",9,IF('Result Data'!N67="A",8,IF('Result Data'!N67="B+",7,IF('Result Data'!N67="B",6,IF('Result Data'!N67="RA",0,IF('Result Data'!N67="SA",0,IF('Result Data'!N67="W",0,0))))))))+IF('Result Data'!N67="AB",0,IF('Result Data'!N67="WH",0))</f>
        <v>8</v>
      </c>
      <c r="Z72" s="10">
        <f t="shared" si="4"/>
        <v>3</v>
      </c>
      <c r="AA72" s="10">
        <f t="shared" si="5"/>
        <v>0</v>
      </c>
      <c r="AB72" s="10">
        <f t="shared" si="6"/>
        <v>5</v>
      </c>
      <c r="AC72" s="10">
        <f t="shared" si="7"/>
        <v>0</v>
      </c>
      <c r="AD72" s="10">
        <f t="shared" si="8"/>
        <v>0</v>
      </c>
      <c r="AE72" s="10">
        <f t="shared" si="9"/>
        <v>0</v>
      </c>
      <c r="AF72" s="10">
        <f>COUNTIF('Result Data'!D67:N67,"=RA")</f>
        <v>0</v>
      </c>
      <c r="AG72" s="10">
        <f>COUNTIF('Result Data'!D67:N67,"=AB")</f>
        <v>0</v>
      </c>
      <c r="AH72" s="10">
        <f>COUNTIF('Result Data'!D67:N67,"=WH")</f>
        <v>0</v>
      </c>
      <c r="AI72" s="16">
        <v>21</v>
      </c>
      <c r="AJ72" s="10">
        <f t="shared" si="10"/>
        <v>176</v>
      </c>
      <c r="AK72" s="18">
        <f t="shared" ref="AK72:AK135" si="14">AJ72/AI72</f>
        <v>8.3809523809523814</v>
      </c>
      <c r="AL72" s="18">
        <f t="shared" ref="AL72:AL103" si="15">AK72-AVERAGE($AK$8:$AK$164)</f>
        <v>0.87973915680921966</v>
      </c>
      <c r="AM72" s="10" t="str">
        <f t="shared" si="13"/>
        <v>PASS</v>
      </c>
      <c r="AN72" s="10">
        <f t="shared" ref="AN72:AN103" si="16">RANK(AK72,$AK$8:$AK$164,0)</f>
        <v>45</v>
      </c>
    </row>
    <row r="73" spans="1:40" ht="15.5" x14ac:dyDescent="0.35">
      <c r="A73" s="19">
        <v>66</v>
      </c>
      <c r="B73" s="15">
        <v>3122225002067</v>
      </c>
      <c r="C73" s="11" t="s">
        <v>86</v>
      </c>
      <c r="D73" s="43" t="s">
        <v>15</v>
      </c>
      <c r="E73" s="44"/>
      <c r="F73" s="43" t="s">
        <v>15</v>
      </c>
      <c r="G73" s="43" t="s">
        <v>17</v>
      </c>
      <c r="H73" s="44"/>
      <c r="I73" s="43" t="s">
        <v>16</v>
      </c>
      <c r="J73" s="44"/>
      <c r="K73" s="43" t="s">
        <v>15</v>
      </c>
      <c r="L73" s="43" t="s">
        <v>18</v>
      </c>
      <c r="M73" s="43" t="s">
        <v>18</v>
      </c>
      <c r="N73" s="43" t="s">
        <v>17</v>
      </c>
      <c r="O73" s="17">
        <f>IF('Result Data'!D68="O",10,IF('Result Data'!D68="A+",9,IF('Result Data'!D68="A",8,IF('Result Data'!D68="B+",7,IF('Result Data'!D68="B",6,IF('Result Data'!D68="RA",0,IF('Result Data'!D68="SA",0,IF('Result Data'!D68="W",0,0))))))))+IF('Result Data'!D68="AB",0,IF('Result Data'!D68="WH",0))</f>
        <v>8</v>
      </c>
      <c r="P73" s="17">
        <f>IF('Result Data'!E68="O",10,IF('Result Data'!E68="A+",9,IF('Result Data'!E68="A",8,IF('Result Data'!E68="B+",7,IF('Result Data'!E68="B",6,IF('Result Data'!E68="RA",0,IF('Result Data'!E68="SA",0,IF('Result Data'!E68="W",0,0))))))))+IF('Result Data'!E68="AB",0,IF('Result Data'!E68="WH",0))</f>
        <v>0</v>
      </c>
      <c r="Q73" s="17">
        <f>IF('Result Data'!F68="O",10,IF('Result Data'!F68="A+",9,IF('Result Data'!F68="A",8,IF('Result Data'!F68="B+",7,IF('Result Data'!F68="B",6,IF('Result Data'!F68="RA",0,IF('Result Data'!F68="SA",0,IF('Result Data'!F68="W",0,0))))))))+IF('Result Data'!F68="AB",0,IF('Result Data'!F68="WH",0))</f>
        <v>8</v>
      </c>
      <c r="R73" s="17">
        <f>IF('Result Data'!G68="O",10,IF('Result Data'!G68="A+",9,IF('Result Data'!G68="A",8,IF('Result Data'!G68="B+",7,IF('Result Data'!G68="B",6,IF('Result Data'!G68="RA",0,IF('Result Data'!G68="SA",0,IF('Result Data'!G68="W",0,0))))))))+IF('Result Data'!G68="AB",0,IF('Result Data'!G68="WH",0))</f>
        <v>9</v>
      </c>
      <c r="S73" s="20">
        <f>IF('Result Data'!H68="O",10,IF('Result Data'!H68="A+",9,IF('Result Data'!H68="A",8,IF('Result Data'!H68="B+",7,IF('Result Data'!H68="B",6,IF('Result Data'!H68="RA",0,IF('Result Data'!H68="SA",0,IF('Result Data'!H68="W",0,0))))))))+IF('Result Data'!H68="AB",0,IF('Result Data'!H68="WH",0))</f>
        <v>0</v>
      </c>
      <c r="T73" s="20">
        <f>IF('Result Data'!I68="O",10,IF('Result Data'!I68="A+",9,IF('Result Data'!I68="A",8,IF('Result Data'!I68="B+",7,IF('Result Data'!I68="B",6,IF('Result Data'!I68="RA",0,IF('Result Data'!I68="SA",0,IF('Result Data'!I68="W",0,0))))))))+IF('Result Data'!I68="AB",0,IF('Result Data'!I68="WH",0))</f>
        <v>7</v>
      </c>
      <c r="U73" s="20">
        <f>IF('Result Data'!J68="O",10,IF('Result Data'!J68="A+",9,IF('Result Data'!J68="A",8,IF('Result Data'!J68="B+",7,IF('Result Data'!J68="B",6,IF('Result Data'!J68="RA",0,IF('Result Data'!J68="SA",0,IF('Result Data'!J68="W",0,0))))))))+IF('Result Data'!J68="AB",0,IF('Result Data'!J68="WH",0))</f>
        <v>0</v>
      </c>
      <c r="V73" s="20">
        <f>IF('Result Data'!K68="O",10,IF('Result Data'!K68="A+",9,IF('Result Data'!K68="A",8,IF('Result Data'!K68="B+",7,IF('Result Data'!K68="B",6,IF('Result Data'!K68="RA",0,IF('Result Data'!K68="SA",0,IF('Result Data'!K68="W",0,0))))))))+IF('Result Data'!K68="AB",0,IF('Result Data'!K68="WH",0))</f>
        <v>8</v>
      </c>
      <c r="W73" s="20">
        <f>IF('Result Data'!L68="O",10,IF('Result Data'!L68="A+",9,IF('Result Data'!L68="A",8,IF('Result Data'!L68="B+",7,IF('Result Data'!L68="B",6,IF('Result Data'!L68="RA",0,IF('Result Data'!L68="SA",0,IF('Result Data'!L68="W",0,0))))))))+IF('Result Data'!L68="AB",0,IF('Result Data'!L68="WH",0))</f>
        <v>10</v>
      </c>
      <c r="X73" s="20">
        <f>IF('Result Data'!M68="O",10,IF('Result Data'!M68="A+",9,IF('Result Data'!M68="A",8,IF('Result Data'!M68="B+",7,IF('Result Data'!M68="B",6,IF('Result Data'!M68="RA",0,IF('Result Data'!M68="SA",0,IF('Result Data'!M68="W",0,0))))))))+IF('Result Data'!M68="AB",0,IF('Result Data'!M68="WH",0))</f>
        <v>10</v>
      </c>
      <c r="Y73" s="20">
        <f>IF('Result Data'!N68="O",10,IF('Result Data'!N68="A+",9,IF('Result Data'!N68="A",8,IF('Result Data'!N68="B+",7,IF('Result Data'!N68="B",6,IF('Result Data'!N68="RA",0,IF('Result Data'!N68="SA",0,IF('Result Data'!N68="W",0,0))))))))+IF('Result Data'!N68="AB",0,IF('Result Data'!N68="WH",0))</f>
        <v>9</v>
      </c>
      <c r="Z73" s="10">
        <f t="shared" ref="Z73:Z136" si="17">COUNTIF(O73:Y73,"=10")</f>
        <v>2</v>
      </c>
      <c r="AA73" s="10">
        <f t="shared" ref="AA73:AA136" si="18">COUNTIF(O73:Y73,"=9")</f>
        <v>2</v>
      </c>
      <c r="AB73" s="10">
        <f t="shared" ref="AB73:AB136" si="19">COUNTIF(O73:Y73,"=8")</f>
        <v>3</v>
      </c>
      <c r="AC73" s="10">
        <f t="shared" ref="AC73:AC136" si="20">COUNTIF(O73:Y73,"=7")</f>
        <v>1</v>
      </c>
      <c r="AD73" s="10">
        <f t="shared" ref="AD73:AD136" si="21">COUNTIF(O73:Y73,"=6")</f>
        <v>0</v>
      </c>
      <c r="AE73" s="10">
        <f t="shared" ref="AE73:AE136" si="22">COUNTIF(O73:Y73,"=5")</f>
        <v>0</v>
      </c>
      <c r="AF73" s="10">
        <f>COUNTIF('Result Data'!D68:N68,"=RA")</f>
        <v>0</v>
      </c>
      <c r="AG73" s="10">
        <f>COUNTIF('Result Data'!D68:N68,"=AB")</f>
        <v>0</v>
      </c>
      <c r="AH73" s="10">
        <f>COUNTIF('Result Data'!D68:N68,"=WH")</f>
        <v>0</v>
      </c>
      <c r="AI73" s="16">
        <v>21</v>
      </c>
      <c r="AJ73" s="10">
        <f t="shared" ref="AJ73:AJ136" si="23">O73*$O$7+$P$7*P73+$Q$7*Q73+$R$7*R73+$S$7*S73+$T$7*T73+$U$7*U73+$V$7*V73+$W$7*W73+$X$7*X73+$Y$7*Y73</f>
        <v>180.5</v>
      </c>
      <c r="AK73" s="18">
        <f t="shared" si="14"/>
        <v>8.5952380952380949</v>
      </c>
      <c r="AL73" s="18">
        <f t="shared" si="15"/>
        <v>1.0940248710949332</v>
      </c>
      <c r="AM73" s="10" t="str">
        <f t="shared" si="13"/>
        <v>PASS</v>
      </c>
      <c r="AN73" s="10">
        <f t="shared" si="16"/>
        <v>22</v>
      </c>
    </row>
    <row r="74" spans="1:40" ht="15.5" x14ac:dyDescent="0.35">
      <c r="A74" s="19">
        <v>67</v>
      </c>
      <c r="B74" s="15">
        <v>3122225002068</v>
      </c>
      <c r="C74" s="11" t="s">
        <v>87</v>
      </c>
      <c r="D74" s="43" t="s">
        <v>15</v>
      </c>
      <c r="E74" s="44"/>
      <c r="F74" s="43" t="s">
        <v>18</v>
      </c>
      <c r="G74" s="43" t="s">
        <v>18</v>
      </c>
      <c r="H74" s="44"/>
      <c r="I74" s="43" t="s">
        <v>15</v>
      </c>
      <c r="J74" s="44"/>
      <c r="K74" s="43" t="s">
        <v>15</v>
      </c>
      <c r="L74" s="43" t="s">
        <v>18</v>
      </c>
      <c r="M74" s="43" t="s">
        <v>17</v>
      </c>
      <c r="N74" s="43" t="s">
        <v>17</v>
      </c>
      <c r="O74" s="17">
        <f>IF('Result Data'!D69="O",10,IF('Result Data'!D69="A+",9,IF('Result Data'!D69="A",8,IF('Result Data'!D69="B+",7,IF('Result Data'!D69="B",6,IF('Result Data'!D69="RA",0,IF('Result Data'!D69="SA",0,IF('Result Data'!D69="W",0,0))))))))+IF('Result Data'!D69="AB",0,IF('Result Data'!D69="WH",0))</f>
        <v>8</v>
      </c>
      <c r="P74" s="17">
        <f>IF('Result Data'!E69="O",10,IF('Result Data'!E69="A+",9,IF('Result Data'!E69="A",8,IF('Result Data'!E69="B+",7,IF('Result Data'!E69="B",6,IF('Result Data'!E69="RA",0,IF('Result Data'!E69="SA",0,IF('Result Data'!E69="W",0,0))))))))+IF('Result Data'!E69="AB",0,IF('Result Data'!E69="WH",0))</f>
        <v>0</v>
      </c>
      <c r="Q74" s="17">
        <f>IF('Result Data'!F69="O",10,IF('Result Data'!F69="A+",9,IF('Result Data'!F69="A",8,IF('Result Data'!F69="B+",7,IF('Result Data'!F69="B",6,IF('Result Data'!F69="RA",0,IF('Result Data'!F69="SA",0,IF('Result Data'!F69="W",0,0))))))))+IF('Result Data'!F69="AB",0,IF('Result Data'!F69="WH",0))</f>
        <v>10</v>
      </c>
      <c r="R74" s="17">
        <f>IF('Result Data'!G69="O",10,IF('Result Data'!G69="A+",9,IF('Result Data'!G69="A",8,IF('Result Data'!G69="B+",7,IF('Result Data'!G69="B",6,IF('Result Data'!G69="RA",0,IF('Result Data'!G69="SA",0,IF('Result Data'!G69="W",0,0))))))))+IF('Result Data'!G69="AB",0,IF('Result Data'!G69="WH",0))</f>
        <v>10</v>
      </c>
      <c r="S74" s="20">
        <f>IF('Result Data'!H69="O",10,IF('Result Data'!H69="A+",9,IF('Result Data'!H69="A",8,IF('Result Data'!H69="B+",7,IF('Result Data'!H69="B",6,IF('Result Data'!H69="RA",0,IF('Result Data'!H69="SA",0,IF('Result Data'!H69="W",0,0))))))))+IF('Result Data'!H69="AB",0,IF('Result Data'!H69="WH",0))</f>
        <v>0</v>
      </c>
      <c r="T74" s="20">
        <f>IF('Result Data'!I69="O",10,IF('Result Data'!I69="A+",9,IF('Result Data'!I69="A",8,IF('Result Data'!I69="B+",7,IF('Result Data'!I69="B",6,IF('Result Data'!I69="RA",0,IF('Result Data'!I69="SA",0,IF('Result Data'!I69="W",0,0))))))))+IF('Result Data'!I69="AB",0,IF('Result Data'!I69="WH",0))</f>
        <v>8</v>
      </c>
      <c r="U74" s="20">
        <f>IF('Result Data'!J69="O",10,IF('Result Data'!J69="A+",9,IF('Result Data'!J69="A",8,IF('Result Data'!J69="B+",7,IF('Result Data'!J69="B",6,IF('Result Data'!J69="RA",0,IF('Result Data'!J69="SA",0,IF('Result Data'!J69="W",0,0))))))))+IF('Result Data'!J69="AB",0,IF('Result Data'!J69="WH",0))</f>
        <v>0</v>
      </c>
      <c r="V74" s="20">
        <f>IF('Result Data'!K69="O",10,IF('Result Data'!K69="A+",9,IF('Result Data'!K69="A",8,IF('Result Data'!K69="B+",7,IF('Result Data'!K69="B",6,IF('Result Data'!K69="RA",0,IF('Result Data'!K69="SA",0,IF('Result Data'!K69="W",0,0))))))))+IF('Result Data'!K69="AB",0,IF('Result Data'!K69="WH",0))</f>
        <v>8</v>
      </c>
      <c r="W74" s="20">
        <f>IF('Result Data'!L69="O",10,IF('Result Data'!L69="A+",9,IF('Result Data'!L69="A",8,IF('Result Data'!L69="B+",7,IF('Result Data'!L69="B",6,IF('Result Data'!L69="RA",0,IF('Result Data'!L69="SA",0,IF('Result Data'!L69="W",0,0))))))))+IF('Result Data'!L69="AB",0,IF('Result Data'!L69="WH",0))</f>
        <v>10</v>
      </c>
      <c r="X74" s="20">
        <f>IF('Result Data'!M69="O",10,IF('Result Data'!M69="A+",9,IF('Result Data'!M69="A",8,IF('Result Data'!M69="B+",7,IF('Result Data'!M69="B",6,IF('Result Data'!M69="RA",0,IF('Result Data'!M69="SA",0,IF('Result Data'!M69="W",0,0))))))))+IF('Result Data'!M69="AB",0,IF('Result Data'!M69="WH",0))</f>
        <v>9</v>
      </c>
      <c r="Y74" s="20">
        <f>IF('Result Data'!N69="O",10,IF('Result Data'!N69="A+",9,IF('Result Data'!N69="A",8,IF('Result Data'!N69="B+",7,IF('Result Data'!N69="B",6,IF('Result Data'!N69="RA",0,IF('Result Data'!N69="SA",0,IF('Result Data'!N69="W",0,0))))))))+IF('Result Data'!N69="AB",0,IF('Result Data'!N69="WH",0))</f>
        <v>9</v>
      </c>
      <c r="Z74" s="10">
        <f t="shared" si="17"/>
        <v>3</v>
      </c>
      <c r="AA74" s="10">
        <f t="shared" si="18"/>
        <v>2</v>
      </c>
      <c r="AB74" s="10">
        <f t="shared" si="19"/>
        <v>3</v>
      </c>
      <c r="AC74" s="10">
        <f t="shared" si="20"/>
        <v>0</v>
      </c>
      <c r="AD74" s="10">
        <f t="shared" si="21"/>
        <v>0</v>
      </c>
      <c r="AE74" s="10">
        <f t="shared" si="22"/>
        <v>0</v>
      </c>
      <c r="AF74" s="10">
        <f>COUNTIF('Result Data'!D69:N69,"=RA")</f>
        <v>0</v>
      </c>
      <c r="AG74" s="10">
        <f>COUNTIF('Result Data'!D69:N69,"=AB")</f>
        <v>0</v>
      </c>
      <c r="AH74" s="10">
        <f>COUNTIF('Result Data'!D69:N69,"=WH")</f>
        <v>0</v>
      </c>
      <c r="AI74" s="16">
        <v>21</v>
      </c>
      <c r="AJ74" s="10">
        <f t="shared" si="23"/>
        <v>183</v>
      </c>
      <c r="AK74" s="18">
        <f t="shared" si="14"/>
        <v>8.7142857142857135</v>
      </c>
      <c r="AL74" s="18">
        <f t="shared" si="15"/>
        <v>1.2130724901425518</v>
      </c>
      <c r="AM74" s="10" t="str">
        <f t="shared" si="13"/>
        <v>PASS</v>
      </c>
      <c r="AN74" s="10">
        <f t="shared" si="16"/>
        <v>13</v>
      </c>
    </row>
    <row r="75" spans="1:40" ht="15.5" x14ac:dyDescent="0.35">
      <c r="A75" s="19">
        <v>68</v>
      </c>
      <c r="B75" s="15">
        <v>3122225002069</v>
      </c>
      <c r="C75" s="11" t="s">
        <v>88</v>
      </c>
      <c r="D75" s="43" t="s">
        <v>15</v>
      </c>
      <c r="E75" s="44"/>
      <c r="F75" s="43" t="s">
        <v>15</v>
      </c>
      <c r="G75" s="43" t="s">
        <v>17</v>
      </c>
      <c r="H75" s="44"/>
      <c r="I75" s="43" t="s">
        <v>15</v>
      </c>
      <c r="J75" s="44"/>
      <c r="K75" s="43" t="s">
        <v>16</v>
      </c>
      <c r="L75" s="43" t="s">
        <v>18</v>
      </c>
      <c r="M75" s="43" t="s">
        <v>15</v>
      </c>
      <c r="N75" s="43" t="s">
        <v>15</v>
      </c>
      <c r="O75" s="17">
        <f>IF('Result Data'!D70="O",10,IF('Result Data'!D70="A+",9,IF('Result Data'!D70="A",8,IF('Result Data'!D70="B+",7,IF('Result Data'!D70="B",6,IF('Result Data'!D70="RA",0,IF('Result Data'!D70="SA",0,IF('Result Data'!D70="W",0,0))))))))+IF('Result Data'!D70="AB",0,IF('Result Data'!D70="WH",0))</f>
        <v>8</v>
      </c>
      <c r="P75" s="17">
        <f>IF('Result Data'!E70="O",10,IF('Result Data'!E70="A+",9,IF('Result Data'!E70="A",8,IF('Result Data'!E70="B+",7,IF('Result Data'!E70="B",6,IF('Result Data'!E70="RA",0,IF('Result Data'!E70="SA",0,IF('Result Data'!E70="W",0,0))))))))+IF('Result Data'!E70="AB",0,IF('Result Data'!E70="WH",0))</f>
        <v>0</v>
      </c>
      <c r="Q75" s="17">
        <f>IF('Result Data'!F70="O",10,IF('Result Data'!F70="A+",9,IF('Result Data'!F70="A",8,IF('Result Data'!F70="B+",7,IF('Result Data'!F70="B",6,IF('Result Data'!F70="RA",0,IF('Result Data'!F70="SA",0,IF('Result Data'!F70="W",0,0))))))))+IF('Result Data'!F70="AB",0,IF('Result Data'!F70="WH",0))</f>
        <v>8</v>
      </c>
      <c r="R75" s="17">
        <f>IF('Result Data'!G70="O",10,IF('Result Data'!G70="A+",9,IF('Result Data'!G70="A",8,IF('Result Data'!G70="B+",7,IF('Result Data'!G70="B",6,IF('Result Data'!G70="RA",0,IF('Result Data'!G70="SA",0,IF('Result Data'!G70="W",0,0))))))))+IF('Result Data'!G70="AB",0,IF('Result Data'!G70="WH",0))</f>
        <v>9</v>
      </c>
      <c r="S75" s="20">
        <f>IF('Result Data'!H70="O",10,IF('Result Data'!H70="A+",9,IF('Result Data'!H70="A",8,IF('Result Data'!H70="B+",7,IF('Result Data'!H70="B",6,IF('Result Data'!H70="RA",0,IF('Result Data'!H70="SA",0,IF('Result Data'!H70="W",0,0))))))))+IF('Result Data'!H70="AB",0,IF('Result Data'!H70="WH",0))</f>
        <v>0</v>
      </c>
      <c r="T75" s="20">
        <f>IF('Result Data'!I70="O",10,IF('Result Data'!I70="A+",9,IF('Result Data'!I70="A",8,IF('Result Data'!I70="B+",7,IF('Result Data'!I70="B",6,IF('Result Data'!I70="RA",0,IF('Result Data'!I70="SA",0,IF('Result Data'!I70="W",0,0))))))))+IF('Result Data'!I70="AB",0,IF('Result Data'!I70="WH",0))</f>
        <v>8</v>
      </c>
      <c r="U75" s="20">
        <f>IF('Result Data'!J70="O",10,IF('Result Data'!J70="A+",9,IF('Result Data'!J70="A",8,IF('Result Data'!J70="B+",7,IF('Result Data'!J70="B",6,IF('Result Data'!J70="RA",0,IF('Result Data'!J70="SA",0,IF('Result Data'!J70="W",0,0))))))))+IF('Result Data'!J70="AB",0,IF('Result Data'!J70="WH",0))</f>
        <v>0</v>
      </c>
      <c r="V75" s="20">
        <f>IF('Result Data'!K70="O",10,IF('Result Data'!K70="A+",9,IF('Result Data'!K70="A",8,IF('Result Data'!K70="B+",7,IF('Result Data'!K70="B",6,IF('Result Data'!K70="RA",0,IF('Result Data'!K70="SA",0,IF('Result Data'!K70="W",0,0))))))))+IF('Result Data'!K70="AB",0,IF('Result Data'!K70="WH",0))</f>
        <v>7</v>
      </c>
      <c r="W75" s="20">
        <f>IF('Result Data'!L70="O",10,IF('Result Data'!L70="A+",9,IF('Result Data'!L70="A",8,IF('Result Data'!L70="B+",7,IF('Result Data'!L70="B",6,IF('Result Data'!L70="RA",0,IF('Result Data'!L70="SA",0,IF('Result Data'!L70="W",0,0))))))))+IF('Result Data'!L70="AB",0,IF('Result Data'!L70="WH",0))</f>
        <v>10</v>
      </c>
      <c r="X75" s="20">
        <f>IF('Result Data'!M70="O",10,IF('Result Data'!M70="A+",9,IF('Result Data'!M70="A",8,IF('Result Data'!M70="B+",7,IF('Result Data'!M70="B",6,IF('Result Data'!M70="RA",0,IF('Result Data'!M70="SA",0,IF('Result Data'!M70="W",0,0))))))))+IF('Result Data'!M70="AB",0,IF('Result Data'!M70="WH",0))</f>
        <v>8</v>
      </c>
      <c r="Y75" s="20">
        <f>IF('Result Data'!N70="O",10,IF('Result Data'!N70="A+",9,IF('Result Data'!N70="A",8,IF('Result Data'!N70="B+",7,IF('Result Data'!N70="B",6,IF('Result Data'!N70="RA",0,IF('Result Data'!N70="SA",0,IF('Result Data'!N70="W",0,0))))))))+IF('Result Data'!N70="AB",0,IF('Result Data'!N70="WH",0))</f>
        <v>8</v>
      </c>
      <c r="Z75" s="10">
        <f t="shared" si="17"/>
        <v>1</v>
      </c>
      <c r="AA75" s="10">
        <f t="shared" si="18"/>
        <v>1</v>
      </c>
      <c r="AB75" s="10">
        <f t="shared" si="19"/>
        <v>5</v>
      </c>
      <c r="AC75" s="10">
        <f t="shared" si="20"/>
        <v>1</v>
      </c>
      <c r="AD75" s="10">
        <f t="shared" si="21"/>
        <v>0</v>
      </c>
      <c r="AE75" s="10">
        <f t="shared" si="22"/>
        <v>0</v>
      </c>
      <c r="AF75" s="10">
        <f>COUNTIF('Result Data'!D70:N70,"=RA")</f>
        <v>0</v>
      </c>
      <c r="AG75" s="10">
        <f>COUNTIF('Result Data'!D70:N70,"=AB")</f>
        <v>0</v>
      </c>
      <c r="AH75" s="10">
        <f>COUNTIF('Result Data'!D70:N70,"=WH")</f>
        <v>0</v>
      </c>
      <c r="AI75" s="16">
        <v>21</v>
      </c>
      <c r="AJ75" s="10">
        <f t="shared" si="23"/>
        <v>168.5</v>
      </c>
      <c r="AK75" s="18">
        <f t="shared" si="14"/>
        <v>8.0238095238095237</v>
      </c>
      <c r="AL75" s="18">
        <f t="shared" si="15"/>
        <v>0.52259629966636201</v>
      </c>
      <c r="AM75" s="10" t="str">
        <f t="shared" si="13"/>
        <v>PASS</v>
      </c>
      <c r="AN75" s="10">
        <f t="shared" si="16"/>
        <v>76</v>
      </c>
    </row>
    <row r="76" spans="1:40" ht="15.5" x14ac:dyDescent="0.35">
      <c r="A76" s="19">
        <v>69</v>
      </c>
      <c r="B76" s="15">
        <v>3122225002070</v>
      </c>
      <c r="C76" s="11" t="s">
        <v>89</v>
      </c>
      <c r="D76" s="43" t="s">
        <v>15</v>
      </c>
      <c r="E76" s="44"/>
      <c r="F76" s="43" t="s">
        <v>15</v>
      </c>
      <c r="G76" s="43" t="s">
        <v>17</v>
      </c>
      <c r="H76" s="44" t="s">
        <v>15</v>
      </c>
      <c r="I76" s="43"/>
      <c r="J76" s="44"/>
      <c r="K76" s="43" t="s">
        <v>16</v>
      </c>
      <c r="L76" s="43" t="s">
        <v>18</v>
      </c>
      <c r="M76" s="43" t="s">
        <v>15</v>
      </c>
      <c r="N76" s="43" t="s">
        <v>17</v>
      </c>
      <c r="O76" s="17">
        <f>IF('Result Data'!D71="O",10,IF('Result Data'!D71="A+",9,IF('Result Data'!D71="A",8,IF('Result Data'!D71="B+",7,IF('Result Data'!D71="B",6,IF('Result Data'!D71="RA",0,IF('Result Data'!D71="SA",0,IF('Result Data'!D71="W",0,0))))))))+IF('Result Data'!D71="AB",0,IF('Result Data'!D71="WH",0))</f>
        <v>8</v>
      </c>
      <c r="P76" s="17">
        <f>IF('Result Data'!E71="O",10,IF('Result Data'!E71="A+",9,IF('Result Data'!E71="A",8,IF('Result Data'!E71="B+",7,IF('Result Data'!E71="B",6,IF('Result Data'!E71="RA",0,IF('Result Data'!E71="SA",0,IF('Result Data'!E71="W",0,0))))))))+IF('Result Data'!E71="AB",0,IF('Result Data'!E71="WH",0))</f>
        <v>0</v>
      </c>
      <c r="Q76" s="17">
        <f>IF('Result Data'!F71="O",10,IF('Result Data'!F71="A+",9,IF('Result Data'!F71="A",8,IF('Result Data'!F71="B+",7,IF('Result Data'!F71="B",6,IF('Result Data'!F71="RA",0,IF('Result Data'!F71="SA",0,IF('Result Data'!F71="W",0,0))))))))+IF('Result Data'!F71="AB",0,IF('Result Data'!F71="WH",0))</f>
        <v>8</v>
      </c>
      <c r="R76" s="17">
        <f>IF('Result Data'!G71="O",10,IF('Result Data'!G71="A+",9,IF('Result Data'!G71="A",8,IF('Result Data'!G71="B+",7,IF('Result Data'!G71="B",6,IF('Result Data'!G71="RA",0,IF('Result Data'!G71="SA",0,IF('Result Data'!G71="W",0,0))))))))+IF('Result Data'!G71="AB",0,IF('Result Data'!G71="WH",0))</f>
        <v>9</v>
      </c>
      <c r="S76" s="20">
        <f>IF('Result Data'!H71="O",10,IF('Result Data'!H71="A+",9,IF('Result Data'!H71="A",8,IF('Result Data'!H71="B+",7,IF('Result Data'!H71="B",6,IF('Result Data'!H71="RA",0,IF('Result Data'!H71="SA",0,IF('Result Data'!H71="W",0,0))))))))+IF('Result Data'!H71="AB",0,IF('Result Data'!H71="WH",0))</f>
        <v>8</v>
      </c>
      <c r="T76" s="20">
        <f>IF('Result Data'!I71="O",10,IF('Result Data'!I71="A+",9,IF('Result Data'!I71="A",8,IF('Result Data'!I71="B+",7,IF('Result Data'!I71="B",6,IF('Result Data'!I71="RA",0,IF('Result Data'!I71="SA",0,IF('Result Data'!I71="W",0,0))))))))+IF('Result Data'!I71="AB",0,IF('Result Data'!I71="WH",0))</f>
        <v>0</v>
      </c>
      <c r="U76" s="20">
        <f>IF('Result Data'!J71="O",10,IF('Result Data'!J71="A+",9,IF('Result Data'!J71="A",8,IF('Result Data'!J71="B+",7,IF('Result Data'!J71="B",6,IF('Result Data'!J71="RA",0,IF('Result Data'!J71="SA",0,IF('Result Data'!J71="W",0,0))))))))+IF('Result Data'!J71="AB",0,IF('Result Data'!J71="WH",0))</f>
        <v>0</v>
      </c>
      <c r="V76" s="20">
        <f>IF('Result Data'!K71="O",10,IF('Result Data'!K71="A+",9,IF('Result Data'!K71="A",8,IF('Result Data'!K71="B+",7,IF('Result Data'!K71="B",6,IF('Result Data'!K71="RA",0,IF('Result Data'!K71="SA",0,IF('Result Data'!K71="W",0,0))))))))+IF('Result Data'!K71="AB",0,IF('Result Data'!K71="WH",0))</f>
        <v>7</v>
      </c>
      <c r="W76" s="20">
        <f>IF('Result Data'!L71="O",10,IF('Result Data'!L71="A+",9,IF('Result Data'!L71="A",8,IF('Result Data'!L71="B+",7,IF('Result Data'!L71="B",6,IF('Result Data'!L71="RA",0,IF('Result Data'!L71="SA",0,IF('Result Data'!L71="W",0,0))))))))+IF('Result Data'!L71="AB",0,IF('Result Data'!L71="WH",0))</f>
        <v>10</v>
      </c>
      <c r="X76" s="20">
        <f>IF('Result Data'!M71="O",10,IF('Result Data'!M71="A+",9,IF('Result Data'!M71="A",8,IF('Result Data'!M71="B+",7,IF('Result Data'!M71="B",6,IF('Result Data'!M71="RA",0,IF('Result Data'!M71="SA",0,IF('Result Data'!M71="W",0,0))))))))+IF('Result Data'!M71="AB",0,IF('Result Data'!M71="WH",0))</f>
        <v>8</v>
      </c>
      <c r="Y76" s="20">
        <f>IF('Result Data'!N71="O",10,IF('Result Data'!N71="A+",9,IF('Result Data'!N71="A",8,IF('Result Data'!N71="B+",7,IF('Result Data'!N71="B",6,IF('Result Data'!N71="RA",0,IF('Result Data'!N71="SA",0,IF('Result Data'!N71="W",0,0))))))))+IF('Result Data'!N71="AB",0,IF('Result Data'!N71="WH",0))</f>
        <v>9</v>
      </c>
      <c r="Z76" s="10">
        <f t="shared" si="17"/>
        <v>1</v>
      </c>
      <c r="AA76" s="10">
        <f t="shared" si="18"/>
        <v>2</v>
      </c>
      <c r="AB76" s="10">
        <f t="shared" si="19"/>
        <v>4</v>
      </c>
      <c r="AC76" s="10">
        <f t="shared" si="20"/>
        <v>1</v>
      </c>
      <c r="AD76" s="10">
        <f t="shared" si="21"/>
        <v>0</v>
      </c>
      <c r="AE76" s="10">
        <f t="shared" si="22"/>
        <v>0</v>
      </c>
      <c r="AF76" s="10">
        <f>COUNTIF('Result Data'!D71:N71,"=RA")</f>
        <v>0</v>
      </c>
      <c r="AG76" s="10">
        <f>COUNTIF('Result Data'!D71:N71,"=AB")</f>
        <v>0</v>
      </c>
      <c r="AH76" s="10">
        <f>COUNTIF('Result Data'!D71:N71,"=WH")</f>
        <v>0</v>
      </c>
      <c r="AI76" s="16">
        <v>21</v>
      </c>
      <c r="AJ76" s="10">
        <f t="shared" si="23"/>
        <v>171.5</v>
      </c>
      <c r="AK76" s="18">
        <f t="shared" si="14"/>
        <v>8.1666666666666661</v>
      </c>
      <c r="AL76" s="18">
        <f t="shared" si="15"/>
        <v>0.66545344252350436</v>
      </c>
      <c r="AM76" s="10" t="str">
        <f t="shared" si="13"/>
        <v>PASS</v>
      </c>
      <c r="AN76" s="10">
        <f t="shared" si="16"/>
        <v>64</v>
      </c>
    </row>
    <row r="77" spans="1:40" ht="15.5" x14ac:dyDescent="0.35">
      <c r="A77" s="19">
        <v>70</v>
      </c>
      <c r="B77" s="15">
        <v>3122225002071</v>
      </c>
      <c r="C77" s="11" t="s">
        <v>90</v>
      </c>
      <c r="D77" s="43" t="s">
        <v>15</v>
      </c>
      <c r="E77" s="44"/>
      <c r="F77" s="43" t="s">
        <v>17</v>
      </c>
      <c r="G77" s="43" t="s">
        <v>17</v>
      </c>
      <c r="H77" s="44" t="s">
        <v>15</v>
      </c>
      <c r="I77" s="43"/>
      <c r="J77" s="44"/>
      <c r="K77" s="43" t="s">
        <v>17</v>
      </c>
      <c r="L77" s="43" t="s">
        <v>18</v>
      </c>
      <c r="M77" s="43" t="s">
        <v>15</v>
      </c>
      <c r="N77" s="43" t="s">
        <v>15</v>
      </c>
      <c r="O77" s="17">
        <f>IF('Result Data'!D72="O",10,IF('Result Data'!D72="A+",9,IF('Result Data'!D72="A",8,IF('Result Data'!D72="B+",7,IF('Result Data'!D72="B",6,IF('Result Data'!D72="RA",0,IF('Result Data'!D72="SA",0,IF('Result Data'!D72="W",0,0))))))))+IF('Result Data'!D72="AB",0,IF('Result Data'!D72="WH",0))</f>
        <v>8</v>
      </c>
      <c r="P77" s="17">
        <f>IF('Result Data'!E72="O",10,IF('Result Data'!E72="A+",9,IF('Result Data'!E72="A",8,IF('Result Data'!E72="B+",7,IF('Result Data'!E72="B",6,IF('Result Data'!E72="RA",0,IF('Result Data'!E72="SA",0,IF('Result Data'!E72="W",0,0))))))))+IF('Result Data'!E72="AB",0,IF('Result Data'!E72="WH",0))</f>
        <v>0</v>
      </c>
      <c r="Q77" s="17">
        <f>IF('Result Data'!F72="O",10,IF('Result Data'!F72="A+",9,IF('Result Data'!F72="A",8,IF('Result Data'!F72="B+",7,IF('Result Data'!F72="B",6,IF('Result Data'!F72="RA",0,IF('Result Data'!F72="SA",0,IF('Result Data'!F72="W",0,0))))))))+IF('Result Data'!F72="AB",0,IF('Result Data'!F72="WH",0))</f>
        <v>9</v>
      </c>
      <c r="R77" s="17">
        <f>IF('Result Data'!G72="O",10,IF('Result Data'!G72="A+",9,IF('Result Data'!G72="A",8,IF('Result Data'!G72="B+",7,IF('Result Data'!G72="B",6,IF('Result Data'!G72="RA",0,IF('Result Data'!G72="SA",0,IF('Result Data'!G72="W",0,0))))))))+IF('Result Data'!G72="AB",0,IF('Result Data'!G72="WH",0))</f>
        <v>9</v>
      </c>
      <c r="S77" s="20">
        <f>IF('Result Data'!H72="O",10,IF('Result Data'!H72="A+",9,IF('Result Data'!H72="A",8,IF('Result Data'!H72="B+",7,IF('Result Data'!H72="B",6,IF('Result Data'!H72="RA",0,IF('Result Data'!H72="SA",0,IF('Result Data'!H72="W",0,0))))))))+IF('Result Data'!H72="AB",0,IF('Result Data'!H72="WH",0))</f>
        <v>8</v>
      </c>
      <c r="T77" s="20">
        <f>IF('Result Data'!I72="O",10,IF('Result Data'!I72="A+",9,IF('Result Data'!I72="A",8,IF('Result Data'!I72="B+",7,IF('Result Data'!I72="B",6,IF('Result Data'!I72="RA",0,IF('Result Data'!I72="SA",0,IF('Result Data'!I72="W",0,0))))))))+IF('Result Data'!I72="AB",0,IF('Result Data'!I72="WH",0))</f>
        <v>0</v>
      </c>
      <c r="U77" s="20">
        <f>IF('Result Data'!J72="O",10,IF('Result Data'!J72="A+",9,IF('Result Data'!J72="A",8,IF('Result Data'!J72="B+",7,IF('Result Data'!J72="B",6,IF('Result Data'!J72="RA",0,IF('Result Data'!J72="SA",0,IF('Result Data'!J72="W",0,0))))))))+IF('Result Data'!J72="AB",0,IF('Result Data'!J72="WH",0))</f>
        <v>0</v>
      </c>
      <c r="V77" s="20">
        <f>IF('Result Data'!K72="O",10,IF('Result Data'!K72="A+",9,IF('Result Data'!K72="A",8,IF('Result Data'!K72="B+",7,IF('Result Data'!K72="B",6,IF('Result Data'!K72="RA",0,IF('Result Data'!K72="SA",0,IF('Result Data'!K72="W",0,0))))))))+IF('Result Data'!K72="AB",0,IF('Result Data'!K72="WH",0))</f>
        <v>9</v>
      </c>
      <c r="W77" s="20">
        <f>IF('Result Data'!L72="O",10,IF('Result Data'!L72="A+",9,IF('Result Data'!L72="A",8,IF('Result Data'!L72="B+",7,IF('Result Data'!L72="B",6,IF('Result Data'!L72="RA",0,IF('Result Data'!L72="SA",0,IF('Result Data'!L72="W",0,0))))))))+IF('Result Data'!L72="AB",0,IF('Result Data'!L72="WH",0))</f>
        <v>10</v>
      </c>
      <c r="X77" s="20">
        <f>IF('Result Data'!M72="O",10,IF('Result Data'!M72="A+",9,IF('Result Data'!M72="A",8,IF('Result Data'!M72="B+",7,IF('Result Data'!M72="B",6,IF('Result Data'!M72="RA",0,IF('Result Data'!M72="SA",0,IF('Result Data'!M72="W",0,0))))))))+IF('Result Data'!M72="AB",0,IF('Result Data'!M72="WH",0))</f>
        <v>8</v>
      </c>
      <c r="Y77" s="20">
        <f>IF('Result Data'!N72="O",10,IF('Result Data'!N72="A+",9,IF('Result Data'!N72="A",8,IF('Result Data'!N72="B+",7,IF('Result Data'!N72="B",6,IF('Result Data'!N72="RA",0,IF('Result Data'!N72="SA",0,IF('Result Data'!N72="W",0,0))))))))+IF('Result Data'!N72="AB",0,IF('Result Data'!N72="WH",0))</f>
        <v>8</v>
      </c>
      <c r="Z77" s="10">
        <f t="shared" si="17"/>
        <v>1</v>
      </c>
      <c r="AA77" s="10">
        <f t="shared" si="18"/>
        <v>3</v>
      </c>
      <c r="AB77" s="10">
        <f t="shared" si="19"/>
        <v>4</v>
      </c>
      <c r="AC77" s="10">
        <f t="shared" si="20"/>
        <v>0</v>
      </c>
      <c r="AD77" s="10">
        <f t="shared" si="21"/>
        <v>0</v>
      </c>
      <c r="AE77" s="10">
        <f t="shared" si="22"/>
        <v>0</v>
      </c>
      <c r="AF77" s="10">
        <f>COUNTIF('Result Data'!D72:N72,"=RA")</f>
        <v>0</v>
      </c>
      <c r="AG77" s="10">
        <f>COUNTIF('Result Data'!D72:N72,"=AB")</f>
        <v>0</v>
      </c>
      <c r="AH77" s="10">
        <f>COUNTIF('Result Data'!D72:N72,"=WH")</f>
        <v>0</v>
      </c>
      <c r="AI77" s="16">
        <v>21</v>
      </c>
      <c r="AJ77" s="10">
        <f t="shared" si="23"/>
        <v>177.5</v>
      </c>
      <c r="AK77" s="18">
        <f t="shared" si="14"/>
        <v>8.4523809523809526</v>
      </c>
      <c r="AL77" s="18">
        <f t="shared" si="15"/>
        <v>0.95116772823779083</v>
      </c>
      <c r="AM77" s="10" t="str">
        <f t="shared" si="13"/>
        <v>PASS</v>
      </c>
      <c r="AN77" s="10">
        <f t="shared" si="16"/>
        <v>37</v>
      </c>
    </row>
    <row r="78" spans="1:40" ht="15.5" x14ac:dyDescent="0.35">
      <c r="A78" s="19">
        <v>71</v>
      </c>
      <c r="B78" s="15">
        <v>3122225002072</v>
      </c>
      <c r="C78" s="11" t="s">
        <v>91</v>
      </c>
      <c r="D78" s="43" t="s">
        <v>15</v>
      </c>
      <c r="E78" s="44"/>
      <c r="F78" s="43" t="s">
        <v>16</v>
      </c>
      <c r="G78" s="43" t="s">
        <v>17</v>
      </c>
      <c r="H78" s="44" t="s">
        <v>15</v>
      </c>
      <c r="I78" s="43"/>
      <c r="J78" s="44"/>
      <c r="K78" s="43" t="s">
        <v>15</v>
      </c>
      <c r="L78" s="43" t="s">
        <v>18</v>
      </c>
      <c r="M78" s="43" t="s">
        <v>16</v>
      </c>
      <c r="N78" s="43" t="s">
        <v>16</v>
      </c>
      <c r="O78" s="17">
        <f>IF('Result Data'!D73="O",10,IF('Result Data'!D73="A+",9,IF('Result Data'!D73="A",8,IF('Result Data'!D73="B+",7,IF('Result Data'!D73="B",6,IF('Result Data'!D73="RA",0,IF('Result Data'!D73="SA",0,IF('Result Data'!D73="W",0,0))))))))+IF('Result Data'!D73="AB",0,IF('Result Data'!D73="WH",0))</f>
        <v>8</v>
      </c>
      <c r="P78" s="17">
        <f>IF('Result Data'!E73="O",10,IF('Result Data'!E73="A+",9,IF('Result Data'!E73="A",8,IF('Result Data'!E73="B+",7,IF('Result Data'!E73="B",6,IF('Result Data'!E73="RA",0,IF('Result Data'!E73="SA",0,IF('Result Data'!E73="W",0,0))))))))+IF('Result Data'!E73="AB",0,IF('Result Data'!E73="WH",0))</f>
        <v>0</v>
      </c>
      <c r="Q78" s="17">
        <f>IF('Result Data'!F73="O",10,IF('Result Data'!F73="A+",9,IF('Result Data'!F73="A",8,IF('Result Data'!F73="B+",7,IF('Result Data'!F73="B",6,IF('Result Data'!F73="RA",0,IF('Result Data'!F73="SA",0,IF('Result Data'!F73="W",0,0))))))))+IF('Result Data'!F73="AB",0,IF('Result Data'!F73="WH",0))</f>
        <v>7</v>
      </c>
      <c r="R78" s="17">
        <f>IF('Result Data'!G73="O",10,IF('Result Data'!G73="A+",9,IF('Result Data'!G73="A",8,IF('Result Data'!G73="B+",7,IF('Result Data'!G73="B",6,IF('Result Data'!G73="RA",0,IF('Result Data'!G73="SA",0,IF('Result Data'!G73="W",0,0))))))))+IF('Result Data'!G73="AB",0,IF('Result Data'!G73="WH",0))</f>
        <v>9</v>
      </c>
      <c r="S78" s="20">
        <f>IF('Result Data'!H73="O",10,IF('Result Data'!H73="A+",9,IF('Result Data'!H73="A",8,IF('Result Data'!H73="B+",7,IF('Result Data'!H73="B",6,IF('Result Data'!H73="RA",0,IF('Result Data'!H73="SA",0,IF('Result Data'!H73="W",0,0))))))))+IF('Result Data'!H73="AB",0,IF('Result Data'!H73="WH",0))</f>
        <v>8</v>
      </c>
      <c r="T78" s="20">
        <f>IF('Result Data'!I73="O",10,IF('Result Data'!I73="A+",9,IF('Result Data'!I73="A",8,IF('Result Data'!I73="B+",7,IF('Result Data'!I73="B",6,IF('Result Data'!I73="RA",0,IF('Result Data'!I73="SA",0,IF('Result Data'!I73="W",0,0))))))))+IF('Result Data'!I73="AB",0,IF('Result Data'!I73="WH",0))</f>
        <v>0</v>
      </c>
      <c r="U78" s="20">
        <f>IF('Result Data'!J73="O",10,IF('Result Data'!J73="A+",9,IF('Result Data'!J73="A",8,IF('Result Data'!J73="B+",7,IF('Result Data'!J73="B",6,IF('Result Data'!J73="RA",0,IF('Result Data'!J73="SA",0,IF('Result Data'!J73="W",0,0))))))))+IF('Result Data'!J73="AB",0,IF('Result Data'!J73="WH",0))</f>
        <v>0</v>
      </c>
      <c r="V78" s="20">
        <f>IF('Result Data'!K73="O",10,IF('Result Data'!K73="A+",9,IF('Result Data'!K73="A",8,IF('Result Data'!K73="B+",7,IF('Result Data'!K73="B",6,IF('Result Data'!K73="RA",0,IF('Result Data'!K73="SA",0,IF('Result Data'!K73="W",0,0))))))))+IF('Result Data'!K73="AB",0,IF('Result Data'!K73="WH",0))</f>
        <v>8</v>
      </c>
      <c r="W78" s="20">
        <f>IF('Result Data'!L73="O",10,IF('Result Data'!L73="A+",9,IF('Result Data'!L73="A",8,IF('Result Data'!L73="B+",7,IF('Result Data'!L73="B",6,IF('Result Data'!L73="RA",0,IF('Result Data'!L73="SA",0,IF('Result Data'!L73="W",0,0))))))))+IF('Result Data'!L73="AB",0,IF('Result Data'!L73="WH",0))</f>
        <v>10</v>
      </c>
      <c r="X78" s="20">
        <f>IF('Result Data'!M73="O",10,IF('Result Data'!M73="A+",9,IF('Result Data'!M73="A",8,IF('Result Data'!M73="B+",7,IF('Result Data'!M73="B",6,IF('Result Data'!M73="RA",0,IF('Result Data'!M73="SA",0,IF('Result Data'!M73="W",0,0))))))))+IF('Result Data'!M73="AB",0,IF('Result Data'!M73="WH",0))</f>
        <v>7</v>
      </c>
      <c r="Y78" s="20">
        <f>IF('Result Data'!N73="O",10,IF('Result Data'!N73="A+",9,IF('Result Data'!N73="A",8,IF('Result Data'!N73="B+",7,IF('Result Data'!N73="B",6,IF('Result Data'!N73="RA",0,IF('Result Data'!N73="SA",0,IF('Result Data'!N73="W",0,0))))))))+IF('Result Data'!N73="AB",0,IF('Result Data'!N73="WH",0))</f>
        <v>7</v>
      </c>
      <c r="Z78" s="10">
        <f t="shared" si="17"/>
        <v>1</v>
      </c>
      <c r="AA78" s="10">
        <f t="shared" si="18"/>
        <v>1</v>
      </c>
      <c r="AB78" s="10">
        <f t="shared" si="19"/>
        <v>3</v>
      </c>
      <c r="AC78" s="10">
        <f t="shared" si="20"/>
        <v>3</v>
      </c>
      <c r="AD78" s="10">
        <f t="shared" si="21"/>
        <v>0</v>
      </c>
      <c r="AE78" s="10">
        <f t="shared" si="22"/>
        <v>0</v>
      </c>
      <c r="AF78" s="10">
        <f>COUNTIF('Result Data'!D73:N73,"=RA")</f>
        <v>0</v>
      </c>
      <c r="AG78" s="10">
        <f>COUNTIF('Result Data'!D73:N73,"=AB")</f>
        <v>0</v>
      </c>
      <c r="AH78" s="10">
        <f>COUNTIF('Result Data'!D73:N73,"=WH")</f>
        <v>0</v>
      </c>
      <c r="AI78" s="16">
        <v>21</v>
      </c>
      <c r="AJ78" s="10">
        <f t="shared" si="23"/>
        <v>164.5</v>
      </c>
      <c r="AK78" s="18">
        <f t="shared" si="14"/>
        <v>7.833333333333333</v>
      </c>
      <c r="AL78" s="18">
        <f t="shared" si="15"/>
        <v>0.33212010919017132</v>
      </c>
      <c r="AM78" s="10" t="str">
        <f t="shared" si="13"/>
        <v>PASS</v>
      </c>
      <c r="AN78" s="10">
        <f t="shared" si="16"/>
        <v>96</v>
      </c>
    </row>
    <row r="79" spans="1:40" ht="15.5" x14ac:dyDescent="0.35">
      <c r="A79" s="19">
        <v>72</v>
      </c>
      <c r="B79" s="15">
        <v>3122225002073</v>
      </c>
      <c r="C79" s="11" t="s">
        <v>92</v>
      </c>
      <c r="D79" s="43" t="s">
        <v>15</v>
      </c>
      <c r="E79" s="44"/>
      <c r="F79" s="43" t="s">
        <v>15</v>
      </c>
      <c r="G79" s="43" t="s">
        <v>17</v>
      </c>
      <c r="H79" s="44"/>
      <c r="I79" s="43"/>
      <c r="J79" s="44" t="s">
        <v>15</v>
      </c>
      <c r="K79" s="43" t="s">
        <v>15</v>
      </c>
      <c r="L79" s="43" t="s">
        <v>18</v>
      </c>
      <c r="M79" s="43" t="s">
        <v>17</v>
      </c>
      <c r="N79" s="43" t="s">
        <v>15</v>
      </c>
      <c r="O79" s="17">
        <f>IF('Result Data'!D74="O",10,IF('Result Data'!D74="A+",9,IF('Result Data'!D74="A",8,IF('Result Data'!D74="B+",7,IF('Result Data'!D74="B",6,IF('Result Data'!D74="RA",0,IF('Result Data'!D74="SA",0,IF('Result Data'!D74="W",0,0))))))))+IF('Result Data'!D74="AB",0,IF('Result Data'!D74="WH",0))</f>
        <v>8</v>
      </c>
      <c r="P79" s="17">
        <f>IF('Result Data'!E74="O",10,IF('Result Data'!E74="A+",9,IF('Result Data'!E74="A",8,IF('Result Data'!E74="B+",7,IF('Result Data'!E74="B",6,IF('Result Data'!E74="RA",0,IF('Result Data'!E74="SA",0,IF('Result Data'!E74="W",0,0))))))))+IF('Result Data'!E74="AB",0,IF('Result Data'!E74="WH",0))</f>
        <v>0</v>
      </c>
      <c r="Q79" s="17">
        <f>IF('Result Data'!F74="O",10,IF('Result Data'!F74="A+",9,IF('Result Data'!F74="A",8,IF('Result Data'!F74="B+",7,IF('Result Data'!F74="B",6,IF('Result Data'!F74="RA",0,IF('Result Data'!F74="SA",0,IF('Result Data'!F74="W",0,0))))))))+IF('Result Data'!F74="AB",0,IF('Result Data'!F74="WH",0))</f>
        <v>8</v>
      </c>
      <c r="R79" s="17">
        <f>IF('Result Data'!G74="O",10,IF('Result Data'!G74="A+",9,IF('Result Data'!G74="A",8,IF('Result Data'!G74="B+",7,IF('Result Data'!G74="B",6,IF('Result Data'!G74="RA",0,IF('Result Data'!G74="SA",0,IF('Result Data'!G74="W",0,0))))))))+IF('Result Data'!G74="AB",0,IF('Result Data'!G74="WH",0))</f>
        <v>9</v>
      </c>
      <c r="S79" s="20">
        <f>IF('Result Data'!H74="O",10,IF('Result Data'!H74="A+",9,IF('Result Data'!H74="A",8,IF('Result Data'!H74="B+",7,IF('Result Data'!H74="B",6,IF('Result Data'!H74="RA",0,IF('Result Data'!H74="SA",0,IF('Result Data'!H74="W",0,0))))))))+IF('Result Data'!H74="AB",0,IF('Result Data'!H74="WH",0))</f>
        <v>0</v>
      </c>
      <c r="T79" s="20">
        <f>IF('Result Data'!I74="O",10,IF('Result Data'!I74="A+",9,IF('Result Data'!I74="A",8,IF('Result Data'!I74="B+",7,IF('Result Data'!I74="B",6,IF('Result Data'!I74="RA",0,IF('Result Data'!I74="SA",0,IF('Result Data'!I74="W",0,0))))))))+IF('Result Data'!I74="AB",0,IF('Result Data'!I74="WH",0))</f>
        <v>0</v>
      </c>
      <c r="U79" s="20">
        <f>IF('Result Data'!J74="O",10,IF('Result Data'!J74="A+",9,IF('Result Data'!J74="A",8,IF('Result Data'!J74="B+",7,IF('Result Data'!J74="B",6,IF('Result Data'!J74="RA",0,IF('Result Data'!J74="SA",0,IF('Result Data'!J74="W",0,0))))))))+IF('Result Data'!J74="AB",0,IF('Result Data'!J74="WH",0))</f>
        <v>8</v>
      </c>
      <c r="V79" s="20">
        <f>IF('Result Data'!K74="O",10,IF('Result Data'!K74="A+",9,IF('Result Data'!K74="A",8,IF('Result Data'!K74="B+",7,IF('Result Data'!K74="B",6,IF('Result Data'!K74="RA",0,IF('Result Data'!K74="SA",0,IF('Result Data'!K74="W",0,0))))))))+IF('Result Data'!K74="AB",0,IF('Result Data'!K74="WH",0))</f>
        <v>8</v>
      </c>
      <c r="W79" s="20">
        <f>IF('Result Data'!L74="O",10,IF('Result Data'!L74="A+",9,IF('Result Data'!L74="A",8,IF('Result Data'!L74="B+",7,IF('Result Data'!L74="B",6,IF('Result Data'!L74="RA",0,IF('Result Data'!L74="SA",0,IF('Result Data'!L74="W",0,0))))))))+IF('Result Data'!L74="AB",0,IF('Result Data'!L74="WH",0))</f>
        <v>10</v>
      </c>
      <c r="X79" s="20">
        <f>IF('Result Data'!M74="O",10,IF('Result Data'!M74="A+",9,IF('Result Data'!M74="A",8,IF('Result Data'!M74="B+",7,IF('Result Data'!M74="B",6,IF('Result Data'!M74="RA",0,IF('Result Data'!M74="SA",0,IF('Result Data'!M74="W",0,0))))))))+IF('Result Data'!M74="AB",0,IF('Result Data'!M74="WH",0))</f>
        <v>9</v>
      </c>
      <c r="Y79" s="20">
        <f>IF('Result Data'!N74="O",10,IF('Result Data'!N74="A+",9,IF('Result Data'!N74="A",8,IF('Result Data'!N74="B+",7,IF('Result Data'!N74="B",6,IF('Result Data'!N74="RA",0,IF('Result Data'!N74="SA",0,IF('Result Data'!N74="W",0,0))))))))+IF('Result Data'!N74="AB",0,IF('Result Data'!N74="WH",0))</f>
        <v>8</v>
      </c>
      <c r="Z79" s="10">
        <f t="shared" si="17"/>
        <v>1</v>
      </c>
      <c r="AA79" s="10">
        <f t="shared" si="18"/>
        <v>2</v>
      </c>
      <c r="AB79" s="10">
        <f t="shared" si="19"/>
        <v>5</v>
      </c>
      <c r="AC79" s="10">
        <f t="shared" si="20"/>
        <v>0</v>
      </c>
      <c r="AD79" s="10">
        <f t="shared" si="21"/>
        <v>0</v>
      </c>
      <c r="AE79" s="10">
        <f t="shared" si="22"/>
        <v>0</v>
      </c>
      <c r="AF79" s="10">
        <f>COUNTIF('Result Data'!D74:N74,"=RA")</f>
        <v>0</v>
      </c>
      <c r="AG79" s="10">
        <f>COUNTIF('Result Data'!D74:N74,"=AB")</f>
        <v>0</v>
      </c>
      <c r="AH79" s="10">
        <f>COUNTIF('Result Data'!D74:N74,"=WH")</f>
        <v>0</v>
      </c>
      <c r="AI79" s="16">
        <v>21</v>
      </c>
      <c r="AJ79" s="10">
        <f t="shared" si="23"/>
        <v>176.5</v>
      </c>
      <c r="AK79" s="18">
        <f t="shared" si="14"/>
        <v>8.4047619047619051</v>
      </c>
      <c r="AL79" s="18">
        <f t="shared" si="15"/>
        <v>0.90354868061874338</v>
      </c>
      <c r="AM79" s="10" t="str">
        <f t="shared" si="13"/>
        <v>PASS</v>
      </c>
      <c r="AN79" s="10">
        <f t="shared" si="16"/>
        <v>40</v>
      </c>
    </row>
    <row r="80" spans="1:40" ht="15.5" x14ac:dyDescent="0.35">
      <c r="A80" s="19">
        <v>73</v>
      </c>
      <c r="B80" s="15">
        <v>3122225002074</v>
      </c>
      <c r="C80" s="11" t="s">
        <v>93</v>
      </c>
      <c r="D80" s="43" t="s">
        <v>38</v>
      </c>
      <c r="E80" s="44"/>
      <c r="F80" s="43" t="s">
        <v>20</v>
      </c>
      <c r="G80" s="43" t="s">
        <v>17</v>
      </c>
      <c r="H80" s="44"/>
      <c r="I80" s="43" t="s">
        <v>15</v>
      </c>
      <c r="J80" s="44"/>
      <c r="K80" s="43" t="s">
        <v>38</v>
      </c>
      <c r="L80" s="43" t="s">
        <v>17</v>
      </c>
      <c r="M80" s="43" t="s">
        <v>38</v>
      </c>
      <c r="N80" s="43" t="s">
        <v>38</v>
      </c>
      <c r="O80" s="17">
        <f>IF('Result Data'!D75="O",10,IF('Result Data'!D75="A+",9,IF('Result Data'!D75="A",8,IF('Result Data'!D75="B+",7,IF('Result Data'!D75="B",6,IF('Result Data'!D75="RA",0,IF('Result Data'!D75="SA",0,IF('Result Data'!D75="W",0,0))))))))+IF('Result Data'!D75="AB",0,IF('Result Data'!D75="WH",0))</f>
        <v>0</v>
      </c>
      <c r="P80" s="17">
        <f>IF('Result Data'!E75="O",10,IF('Result Data'!E75="A+",9,IF('Result Data'!E75="A",8,IF('Result Data'!E75="B+",7,IF('Result Data'!E75="B",6,IF('Result Data'!E75="RA",0,IF('Result Data'!E75="SA",0,IF('Result Data'!E75="W",0,0))))))))+IF('Result Data'!E75="AB",0,IF('Result Data'!E75="WH",0))</f>
        <v>0</v>
      </c>
      <c r="Q80" s="17">
        <f>IF('Result Data'!F75="O",10,IF('Result Data'!F75="A+",9,IF('Result Data'!F75="A",8,IF('Result Data'!F75="B+",7,IF('Result Data'!F75="B",6,IF('Result Data'!F75="RA",0,IF('Result Data'!F75="SA",0,IF('Result Data'!F75="W",0,0))))))))+IF('Result Data'!F75="AB",0,IF('Result Data'!F75="WH",0))</f>
        <v>6</v>
      </c>
      <c r="R80" s="17">
        <f>IF('Result Data'!G75="O",10,IF('Result Data'!G75="A+",9,IF('Result Data'!G75="A",8,IF('Result Data'!G75="B+",7,IF('Result Data'!G75="B",6,IF('Result Data'!G75="RA",0,IF('Result Data'!G75="SA",0,IF('Result Data'!G75="W",0,0))))))))+IF('Result Data'!G75="AB",0,IF('Result Data'!G75="WH",0))</f>
        <v>9</v>
      </c>
      <c r="S80" s="20">
        <f>IF('Result Data'!H75="O",10,IF('Result Data'!H75="A+",9,IF('Result Data'!H75="A",8,IF('Result Data'!H75="B+",7,IF('Result Data'!H75="B",6,IF('Result Data'!H75="RA",0,IF('Result Data'!H75="SA",0,IF('Result Data'!H75="W",0,0))))))))+IF('Result Data'!H75="AB",0,IF('Result Data'!H75="WH",0))</f>
        <v>0</v>
      </c>
      <c r="T80" s="20">
        <f>IF('Result Data'!I75="O",10,IF('Result Data'!I75="A+",9,IF('Result Data'!I75="A",8,IF('Result Data'!I75="B+",7,IF('Result Data'!I75="B",6,IF('Result Data'!I75="RA",0,IF('Result Data'!I75="SA",0,IF('Result Data'!I75="W",0,0))))))))+IF('Result Data'!I75="AB",0,IF('Result Data'!I75="WH",0))</f>
        <v>8</v>
      </c>
      <c r="U80" s="20">
        <f>IF('Result Data'!J75="O",10,IF('Result Data'!J75="A+",9,IF('Result Data'!J75="A",8,IF('Result Data'!J75="B+",7,IF('Result Data'!J75="B",6,IF('Result Data'!J75="RA",0,IF('Result Data'!J75="SA",0,IF('Result Data'!J75="W",0,0))))))))+IF('Result Data'!J75="AB",0,IF('Result Data'!J75="WH",0))</f>
        <v>0</v>
      </c>
      <c r="V80" s="20">
        <f>IF('Result Data'!K75="O",10,IF('Result Data'!K75="A+",9,IF('Result Data'!K75="A",8,IF('Result Data'!K75="B+",7,IF('Result Data'!K75="B",6,IF('Result Data'!K75="RA",0,IF('Result Data'!K75="SA",0,IF('Result Data'!K75="W",0,0))))))))+IF('Result Data'!K75="AB",0,IF('Result Data'!K75="WH",0))</f>
        <v>0</v>
      </c>
      <c r="W80" s="20">
        <f>IF('Result Data'!L75="O",10,IF('Result Data'!L75="A+",9,IF('Result Data'!L75="A",8,IF('Result Data'!L75="B+",7,IF('Result Data'!L75="B",6,IF('Result Data'!L75="RA",0,IF('Result Data'!L75="SA",0,IF('Result Data'!L75="W",0,0))))))))+IF('Result Data'!L75="AB",0,IF('Result Data'!L75="WH",0))</f>
        <v>9</v>
      </c>
      <c r="X80" s="20">
        <f>IF('Result Data'!M75="O",10,IF('Result Data'!M75="A+",9,IF('Result Data'!M75="A",8,IF('Result Data'!M75="B+",7,IF('Result Data'!M75="B",6,IF('Result Data'!M75="RA",0,IF('Result Data'!M75="SA",0,IF('Result Data'!M75="W",0,0))))))))+IF('Result Data'!M75="AB",0,IF('Result Data'!M75="WH",0))</f>
        <v>0</v>
      </c>
      <c r="Y80" s="20">
        <f>IF('Result Data'!N75="O",10,IF('Result Data'!N75="A+",9,IF('Result Data'!N75="A",8,IF('Result Data'!N75="B+",7,IF('Result Data'!N75="B",6,IF('Result Data'!N75="RA",0,IF('Result Data'!N75="SA",0,IF('Result Data'!N75="W",0,0))))))))+IF('Result Data'!N75="AB",0,IF('Result Data'!N75="WH",0))</f>
        <v>0</v>
      </c>
      <c r="Z80" s="10">
        <f t="shared" si="17"/>
        <v>0</v>
      </c>
      <c r="AA80" s="10">
        <f t="shared" si="18"/>
        <v>2</v>
      </c>
      <c r="AB80" s="10">
        <f t="shared" si="19"/>
        <v>1</v>
      </c>
      <c r="AC80" s="10">
        <f t="shared" si="20"/>
        <v>0</v>
      </c>
      <c r="AD80" s="10">
        <f t="shared" si="21"/>
        <v>1</v>
      </c>
      <c r="AE80" s="10">
        <f t="shared" si="22"/>
        <v>0</v>
      </c>
      <c r="AF80" s="10">
        <f>COUNTIF('Result Data'!D75:N75,"=RA")</f>
        <v>4</v>
      </c>
      <c r="AG80" s="10">
        <f>COUNTIF('Result Data'!D75:N75,"=AB")</f>
        <v>0</v>
      </c>
      <c r="AH80" s="10">
        <f>COUNTIF('Result Data'!D75:N75,"=WH")</f>
        <v>0</v>
      </c>
      <c r="AI80" s="16">
        <v>21</v>
      </c>
      <c r="AJ80" s="10">
        <f t="shared" si="23"/>
        <v>57</v>
      </c>
      <c r="AK80" s="18">
        <f t="shared" si="14"/>
        <v>2.7142857142857144</v>
      </c>
      <c r="AL80" s="18">
        <f t="shared" si="15"/>
        <v>-4.7869275098574473</v>
      </c>
      <c r="AM80" s="10" t="str">
        <f t="shared" si="13"/>
        <v>FAIL</v>
      </c>
      <c r="AN80" s="10">
        <f t="shared" si="16"/>
        <v>153</v>
      </c>
    </row>
    <row r="81" spans="1:40" ht="15.5" x14ac:dyDescent="0.35">
      <c r="A81" s="19">
        <v>74</v>
      </c>
      <c r="B81" s="15">
        <v>3122225002075</v>
      </c>
      <c r="C81" s="11" t="s">
        <v>94</v>
      </c>
      <c r="D81" s="43" t="s">
        <v>15</v>
      </c>
      <c r="E81" s="44"/>
      <c r="F81" s="43" t="s">
        <v>16</v>
      </c>
      <c r="G81" s="43" t="s">
        <v>17</v>
      </c>
      <c r="H81" s="44"/>
      <c r="I81" s="43"/>
      <c r="J81" s="44" t="s">
        <v>16</v>
      </c>
      <c r="K81" s="43" t="s">
        <v>15</v>
      </c>
      <c r="L81" s="43" t="s">
        <v>18</v>
      </c>
      <c r="M81" s="43" t="s">
        <v>15</v>
      </c>
      <c r="N81" s="43" t="s">
        <v>16</v>
      </c>
      <c r="O81" s="17">
        <f>IF('Result Data'!D76="O",10,IF('Result Data'!D76="A+",9,IF('Result Data'!D76="A",8,IF('Result Data'!D76="B+",7,IF('Result Data'!D76="B",6,IF('Result Data'!D76="RA",0,IF('Result Data'!D76="SA",0,IF('Result Data'!D76="W",0,0))))))))+IF('Result Data'!D76="AB",0,IF('Result Data'!D76="WH",0))</f>
        <v>8</v>
      </c>
      <c r="P81" s="17">
        <f>IF('Result Data'!E76="O",10,IF('Result Data'!E76="A+",9,IF('Result Data'!E76="A",8,IF('Result Data'!E76="B+",7,IF('Result Data'!E76="B",6,IF('Result Data'!E76="RA",0,IF('Result Data'!E76="SA",0,IF('Result Data'!E76="W",0,0))))))))+IF('Result Data'!E76="AB",0,IF('Result Data'!E76="WH",0))</f>
        <v>0</v>
      </c>
      <c r="Q81" s="17">
        <f>IF('Result Data'!F76="O",10,IF('Result Data'!F76="A+",9,IF('Result Data'!F76="A",8,IF('Result Data'!F76="B+",7,IF('Result Data'!F76="B",6,IF('Result Data'!F76="RA",0,IF('Result Data'!F76="SA",0,IF('Result Data'!F76="W",0,0))))))))+IF('Result Data'!F76="AB",0,IF('Result Data'!F76="WH",0))</f>
        <v>7</v>
      </c>
      <c r="R81" s="17">
        <f>IF('Result Data'!G76="O",10,IF('Result Data'!G76="A+",9,IF('Result Data'!G76="A",8,IF('Result Data'!G76="B+",7,IF('Result Data'!G76="B",6,IF('Result Data'!G76="RA",0,IF('Result Data'!G76="SA",0,IF('Result Data'!G76="W",0,0))))))))+IF('Result Data'!G76="AB",0,IF('Result Data'!G76="WH",0))</f>
        <v>9</v>
      </c>
      <c r="S81" s="20">
        <f>IF('Result Data'!H76="O",10,IF('Result Data'!H76="A+",9,IF('Result Data'!H76="A",8,IF('Result Data'!H76="B+",7,IF('Result Data'!H76="B",6,IF('Result Data'!H76="RA",0,IF('Result Data'!H76="SA",0,IF('Result Data'!H76="W",0,0))))))))+IF('Result Data'!H76="AB",0,IF('Result Data'!H76="WH",0))</f>
        <v>0</v>
      </c>
      <c r="T81" s="20">
        <f>IF('Result Data'!I76="O",10,IF('Result Data'!I76="A+",9,IF('Result Data'!I76="A",8,IF('Result Data'!I76="B+",7,IF('Result Data'!I76="B",6,IF('Result Data'!I76="RA",0,IF('Result Data'!I76="SA",0,IF('Result Data'!I76="W",0,0))))))))+IF('Result Data'!I76="AB",0,IF('Result Data'!I76="WH",0))</f>
        <v>0</v>
      </c>
      <c r="U81" s="20">
        <f>IF('Result Data'!J76="O",10,IF('Result Data'!J76="A+",9,IF('Result Data'!J76="A",8,IF('Result Data'!J76="B+",7,IF('Result Data'!J76="B",6,IF('Result Data'!J76="RA",0,IF('Result Data'!J76="SA",0,IF('Result Data'!J76="W",0,0))))))))+IF('Result Data'!J76="AB",0,IF('Result Data'!J76="WH",0))</f>
        <v>7</v>
      </c>
      <c r="V81" s="20">
        <f>IF('Result Data'!K76="O",10,IF('Result Data'!K76="A+",9,IF('Result Data'!K76="A",8,IF('Result Data'!K76="B+",7,IF('Result Data'!K76="B",6,IF('Result Data'!K76="RA",0,IF('Result Data'!K76="SA",0,IF('Result Data'!K76="W",0,0))))))))+IF('Result Data'!K76="AB",0,IF('Result Data'!K76="WH",0))</f>
        <v>8</v>
      </c>
      <c r="W81" s="20">
        <f>IF('Result Data'!L76="O",10,IF('Result Data'!L76="A+",9,IF('Result Data'!L76="A",8,IF('Result Data'!L76="B+",7,IF('Result Data'!L76="B",6,IF('Result Data'!L76="RA",0,IF('Result Data'!L76="SA",0,IF('Result Data'!L76="W",0,0))))))))+IF('Result Data'!L76="AB",0,IF('Result Data'!L76="WH",0))</f>
        <v>10</v>
      </c>
      <c r="X81" s="20">
        <f>IF('Result Data'!M76="O",10,IF('Result Data'!M76="A+",9,IF('Result Data'!M76="A",8,IF('Result Data'!M76="B+",7,IF('Result Data'!M76="B",6,IF('Result Data'!M76="RA",0,IF('Result Data'!M76="SA",0,IF('Result Data'!M76="W",0,0))))))))+IF('Result Data'!M76="AB",0,IF('Result Data'!M76="WH",0))</f>
        <v>8</v>
      </c>
      <c r="Y81" s="20">
        <f>IF('Result Data'!N76="O",10,IF('Result Data'!N76="A+",9,IF('Result Data'!N76="A",8,IF('Result Data'!N76="B+",7,IF('Result Data'!N76="B",6,IF('Result Data'!N76="RA",0,IF('Result Data'!N76="SA",0,IF('Result Data'!N76="W",0,0))))))))+IF('Result Data'!N76="AB",0,IF('Result Data'!N76="WH",0))</f>
        <v>7</v>
      </c>
      <c r="Z81" s="10">
        <f t="shared" si="17"/>
        <v>1</v>
      </c>
      <c r="AA81" s="10">
        <f t="shared" si="18"/>
        <v>1</v>
      </c>
      <c r="AB81" s="10">
        <f t="shared" si="19"/>
        <v>3</v>
      </c>
      <c r="AC81" s="10">
        <f t="shared" si="20"/>
        <v>3</v>
      </c>
      <c r="AD81" s="10">
        <f t="shared" si="21"/>
        <v>0</v>
      </c>
      <c r="AE81" s="10">
        <f t="shared" si="22"/>
        <v>0</v>
      </c>
      <c r="AF81" s="10">
        <f>COUNTIF('Result Data'!D76:N76,"=RA")</f>
        <v>0</v>
      </c>
      <c r="AG81" s="10">
        <f>COUNTIF('Result Data'!D76:N76,"=AB")</f>
        <v>0</v>
      </c>
      <c r="AH81" s="10">
        <f>COUNTIF('Result Data'!D76:N76,"=WH")</f>
        <v>0</v>
      </c>
      <c r="AI81" s="16">
        <v>21</v>
      </c>
      <c r="AJ81" s="10">
        <f t="shared" si="23"/>
        <v>165.5</v>
      </c>
      <c r="AK81" s="18">
        <f t="shared" si="14"/>
        <v>7.8809523809523814</v>
      </c>
      <c r="AL81" s="18">
        <f t="shared" si="15"/>
        <v>0.37973915680921966</v>
      </c>
      <c r="AM81" s="10" t="str">
        <f t="shared" si="13"/>
        <v>PASS</v>
      </c>
      <c r="AN81" s="10">
        <f t="shared" si="16"/>
        <v>90</v>
      </c>
    </row>
    <row r="82" spans="1:40" ht="15.5" x14ac:dyDescent="0.35">
      <c r="A82" s="19">
        <v>75</v>
      </c>
      <c r="B82" s="15">
        <v>3122225002076</v>
      </c>
      <c r="C82" s="11" t="s">
        <v>95</v>
      </c>
      <c r="D82" s="43" t="s">
        <v>16</v>
      </c>
      <c r="E82" s="44"/>
      <c r="F82" s="43" t="s">
        <v>15</v>
      </c>
      <c r="G82" s="43" t="s">
        <v>17</v>
      </c>
      <c r="H82" s="44"/>
      <c r="I82" s="43" t="s">
        <v>15</v>
      </c>
      <c r="J82" s="44"/>
      <c r="K82" s="43" t="s">
        <v>15</v>
      </c>
      <c r="L82" s="43" t="s">
        <v>18</v>
      </c>
      <c r="M82" s="43" t="s">
        <v>16</v>
      </c>
      <c r="N82" s="43" t="s">
        <v>20</v>
      </c>
      <c r="O82" s="17">
        <f>IF('Result Data'!D77="O",10,IF('Result Data'!D77="A+",9,IF('Result Data'!D77="A",8,IF('Result Data'!D77="B+",7,IF('Result Data'!D77="B",6,IF('Result Data'!D77="RA",0,IF('Result Data'!D77="SA",0,IF('Result Data'!D77="W",0,0))))))))+IF('Result Data'!D77="AB",0,IF('Result Data'!D77="WH",0))</f>
        <v>7</v>
      </c>
      <c r="P82" s="17">
        <f>IF('Result Data'!E77="O",10,IF('Result Data'!E77="A+",9,IF('Result Data'!E77="A",8,IF('Result Data'!E77="B+",7,IF('Result Data'!E77="B",6,IF('Result Data'!E77="RA",0,IF('Result Data'!E77="SA",0,IF('Result Data'!E77="W",0,0))))))))+IF('Result Data'!E77="AB",0,IF('Result Data'!E77="WH",0))</f>
        <v>0</v>
      </c>
      <c r="Q82" s="17">
        <f>IF('Result Data'!F77="O",10,IF('Result Data'!F77="A+",9,IF('Result Data'!F77="A",8,IF('Result Data'!F77="B+",7,IF('Result Data'!F77="B",6,IF('Result Data'!F77="RA",0,IF('Result Data'!F77="SA",0,IF('Result Data'!F77="W",0,0))))))))+IF('Result Data'!F77="AB",0,IF('Result Data'!F77="WH",0))</f>
        <v>8</v>
      </c>
      <c r="R82" s="17">
        <f>IF('Result Data'!G77="O",10,IF('Result Data'!G77="A+",9,IF('Result Data'!G77="A",8,IF('Result Data'!G77="B+",7,IF('Result Data'!G77="B",6,IF('Result Data'!G77="RA",0,IF('Result Data'!G77="SA",0,IF('Result Data'!G77="W",0,0))))))))+IF('Result Data'!G77="AB",0,IF('Result Data'!G77="WH",0))</f>
        <v>9</v>
      </c>
      <c r="S82" s="20">
        <f>IF('Result Data'!H77="O",10,IF('Result Data'!H77="A+",9,IF('Result Data'!H77="A",8,IF('Result Data'!H77="B+",7,IF('Result Data'!H77="B",6,IF('Result Data'!H77="RA",0,IF('Result Data'!H77="SA",0,IF('Result Data'!H77="W",0,0))))))))+IF('Result Data'!H77="AB",0,IF('Result Data'!H77="WH",0))</f>
        <v>0</v>
      </c>
      <c r="T82" s="20">
        <f>IF('Result Data'!I77="O",10,IF('Result Data'!I77="A+",9,IF('Result Data'!I77="A",8,IF('Result Data'!I77="B+",7,IF('Result Data'!I77="B",6,IF('Result Data'!I77="RA",0,IF('Result Data'!I77="SA",0,IF('Result Data'!I77="W",0,0))))))))+IF('Result Data'!I77="AB",0,IF('Result Data'!I77="WH",0))</f>
        <v>8</v>
      </c>
      <c r="U82" s="20">
        <f>IF('Result Data'!J77="O",10,IF('Result Data'!J77="A+",9,IF('Result Data'!J77="A",8,IF('Result Data'!J77="B+",7,IF('Result Data'!J77="B",6,IF('Result Data'!J77="RA",0,IF('Result Data'!J77="SA",0,IF('Result Data'!J77="W",0,0))))))))+IF('Result Data'!J77="AB",0,IF('Result Data'!J77="WH",0))</f>
        <v>0</v>
      </c>
      <c r="V82" s="20">
        <f>IF('Result Data'!K77="O",10,IF('Result Data'!K77="A+",9,IF('Result Data'!K77="A",8,IF('Result Data'!K77="B+",7,IF('Result Data'!K77="B",6,IF('Result Data'!K77="RA",0,IF('Result Data'!K77="SA",0,IF('Result Data'!K77="W",0,0))))))))+IF('Result Data'!K77="AB",0,IF('Result Data'!K77="WH",0))</f>
        <v>8</v>
      </c>
      <c r="W82" s="20">
        <f>IF('Result Data'!L77="O",10,IF('Result Data'!L77="A+",9,IF('Result Data'!L77="A",8,IF('Result Data'!L77="B+",7,IF('Result Data'!L77="B",6,IF('Result Data'!L77="RA",0,IF('Result Data'!L77="SA",0,IF('Result Data'!L77="W",0,0))))))))+IF('Result Data'!L77="AB",0,IF('Result Data'!L77="WH",0))</f>
        <v>10</v>
      </c>
      <c r="X82" s="20">
        <f>IF('Result Data'!M77="O",10,IF('Result Data'!M77="A+",9,IF('Result Data'!M77="A",8,IF('Result Data'!M77="B+",7,IF('Result Data'!M77="B",6,IF('Result Data'!M77="RA",0,IF('Result Data'!M77="SA",0,IF('Result Data'!M77="W",0,0))))))))+IF('Result Data'!M77="AB",0,IF('Result Data'!M77="WH",0))</f>
        <v>7</v>
      </c>
      <c r="Y82" s="20">
        <f>IF('Result Data'!N77="O",10,IF('Result Data'!N77="A+",9,IF('Result Data'!N77="A",8,IF('Result Data'!N77="B+",7,IF('Result Data'!N77="B",6,IF('Result Data'!N77="RA",0,IF('Result Data'!N77="SA",0,IF('Result Data'!N77="W",0,0))))))))+IF('Result Data'!N77="AB",0,IF('Result Data'!N77="WH",0))</f>
        <v>6</v>
      </c>
      <c r="Z82" s="10">
        <f t="shared" si="17"/>
        <v>1</v>
      </c>
      <c r="AA82" s="10">
        <f t="shared" si="18"/>
        <v>1</v>
      </c>
      <c r="AB82" s="10">
        <f t="shared" si="19"/>
        <v>3</v>
      </c>
      <c r="AC82" s="10">
        <f t="shared" si="20"/>
        <v>2</v>
      </c>
      <c r="AD82" s="10">
        <f t="shared" si="21"/>
        <v>1</v>
      </c>
      <c r="AE82" s="10">
        <f t="shared" si="22"/>
        <v>0</v>
      </c>
      <c r="AF82" s="10">
        <f>COUNTIF('Result Data'!D77:N77,"=RA")</f>
        <v>0</v>
      </c>
      <c r="AG82" s="10">
        <f>COUNTIF('Result Data'!D77:N77,"=AB")</f>
        <v>0</v>
      </c>
      <c r="AH82" s="10">
        <f>COUNTIF('Result Data'!D77:N77,"=WH")</f>
        <v>0</v>
      </c>
      <c r="AI82" s="16">
        <v>21</v>
      </c>
      <c r="AJ82" s="10">
        <f t="shared" si="23"/>
        <v>159.5</v>
      </c>
      <c r="AK82" s="18">
        <f t="shared" si="14"/>
        <v>7.5952380952380949</v>
      </c>
      <c r="AL82" s="18">
        <f t="shared" si="15"/>
        <v>9.4024871094933182E-2</v>
      </c>
      <c r="AM82" s="10" t="str">
        <f t="shared" si="13"/>
        <v>PASS</v>
      </c>
      <c r="AN82" s="10">
        <f t="shared" si="16"/>
        <v>112</v>
      </c>
    </row>
    <row r="83" spans="1:40" ht="15.5" x14ac:dyDescent="0.35">
      <c r="A83" s="19">
        <v>76</v>
      </c>
      <c r="B83" s="15">
        <v>3122225002077</v>
      </c>
      <c r="C83" s="11" t="s">
        <v>96</v>
      </c>
      <c r="D83" s="43" t="s">
        <v>15</v>
      </c>
      <c r="E83" s="44"/>
      <c r="F83" s="43" t="s">
        <v>16</v>
      </c>
      <c r="G83" s="43" t="s">
        <v>17</v>
      </c>
      <c r="H83" s="44"/>
      <c r="I83" s="43" t="s">
        <v>15</v>
      </c>
      <c r="J83" s="44"/>
      <c r="K83" s="43" t="s">
        <v>15</v>
      </c>
      <c r="L83" s="43" t="s">
        <v>18</v>
      </c>
      <c r="M83" s="43" t="s">
        <v>15</v>
      </c>
      <c r="N83" s="43" t="s">
        <v>16</v>
      </c>
      <c r="O83" s="17">
        <f>IF('Result Data'!D78="O",10,IF('Result Data'!D78="A+",9,IF('Result Data'!D78="A",8,IF('Result Data'!D78="B+",7,IF('Result Data'!D78="B",6,IF('Result Data'!D78="RA",0,IF('Result Data'!D78="SA",0,IF('Result Data'!D78="W",0,0))))))))+IF('Result Data'!D78="AB",0,IF('Result Data'!D78="WH",0))</f>
        <v>8</v>
      </c>
      <c r="P83" s="17">
        <f>IF('Result Data'!E78="O",10,IF('Result Data'!E78="A+",9,IF('Result Data'!E78="A",8,IF('Result Data'!E78="B+",7,IF('Result Data'!E78="B",6,IF('Result Data'!E78="RA",0,IF('Result Data'!E78="SA",0,IF('Result Data'!E78="W",0,0))))))))+IF('Result Data'!E78="AB",0,IF('Result Data'!E78="WH",0))</f>
        <v>0</v>
      </c>
      <c r="Q83" s="17">
        <f>IF('Result Data'!F78="O",10,IF('Result Data'!F78="A+",9,IF('Result Data'!F78="A",8,IF('Result Data'!F78="B+",7,IF('Result Data'!F78="B",6,IF('Result Data'!F78="RA",0,IF('Result Data'!F78="SA",0,IF('Result Data'!F78="W",0,0))))))))+IF('Result Data'!F78="AB",0,IF('Result Data'!F78="WH",0))</f>
        <v>7</v>
      </c>
      <c r="R83" s="17">
        <f>IF('Result Data'!G78="O",10,IF('Result Data'!G78="A+",9,IF('Result Data'!G78="A",8,IF('Result Data'!G78="B+",7,IF('Result Data'!G78="B",6,IF('Result Data'!G78="RA",0,IF('Result Data'!G78="SA",0,IF('Result Data'!G78="W",0,0))))))))+IF('Result Data'!G78="AB",0,IF('Result Data'!G78="WH",0))</f>
        <v>9</v>
      </c>
      <c r="S83" s="20">
        <f>IF('Result Data'!H78="O",10,IF('Result Data'!H78="A+",9,IF('Result Data'!H78="A",8,IF('Result Data'!H78="B+",7,IF('Result Data'!H78="B",6,IF('Result Data'!H78="RA",0,IF('Result Data'!H78="SA",0,IF('Result Data'!H78="W",0,0))))))))+IF('Result Data'!H78="AB",0,IF('Result Data'!H78="WH",0))</f>
        <v>0</v>
      </c>
      <c r="T83" s="20">
        <f>IF('Result Data'!I78="O",10,IF('Result Data'!I78="A+",9,IF('Result Data'!I78="A",8,IF('Result Data'!I78="B+",7,IF('Result Data'!I78="B",6,IF('Result Data'!I78="RA",0,IF('Result Data'!I78="SA",0,IF('Result Data'!I78="W",0,0))))))))+IF('Result Data'!I78="AB",0,IF('Result Data'!I78="WH",0))</f>
        <v>8</v>
      </c>
      <c r="U83" s="20">
        <f>IF('Result Data'!J78="O",10,IF('Result Data'!J78="A+",9,IF('Result Data'!J78="A",8,IF('Result Data'!J78="B+",7,IF('Result Data'!J78="B",6,IF('Result Data'!J78="RA",0,IF('Result Data'!J78="SA",0,IF('Result Data'!J78="W",0,0))))))))+IF('Result Data'!J78="AB",0,IF('Result Data'!J78="WH",0))</f>
        <v>0</v>
      </c>
      <c r="V83" s="20">
        <f>IF('Result Data'!K78="O",10,IF('Result Data'!K78="A+",9,IF('Result Data'!K78="A",8,IF('Result Data'!K78="B+",7,IF('Result Data'!K78="B",6,IF('Result Data'!K78="RA",0,IF('Result Data'!K78="SA",0,IF('Result Data'!K78="W",0,0))))))))+IF('Result Data'!K78="AB",0,IF('Result Data'!K78="WH",0))</f>
        <v>8</v>
      </c>
      <c r="W83" s="20">
        <f>IF('Result Data'!L78="O",10,IF('Result Data'!L78="A+",9,IF('Result Data'!L78="A",8,IF('Result Data'!L78="B+",7,IF('Result Data'!L78="B",6,IF('Result Data'!L78="RA",0,IF('Result Data'!L78="SA",0,IF('Result Data'!L78="W",0,0))))))))+IF('Result Data'!L78="AB",0,IF('Result Data'!L78="WH",0))</f>
        <v>10</v>
      </c>
      <c r="X83" s="20">
        <f>IF('Result Data'!M78="O",10,IF('Result Data'!M78="A+",9,IF('Result Data'!M78="A",8,IF('Result Data'!M78="B+",7,IF('Result Data'!M78="B",6,IF('Result Data'!M78="RA",0,IF('Result Data'!M78="SA",0,IF('Result Data'!M78="W",0,0))))))))+IF('Result Data'!M78="AB",0,IF('Result Data'!M78="WH",0))</f>
        <v>8</v>
      </c>
      <c r="Y83" s="20">
        <f>IF('Result Data'!N78="O",10,IF('Result Data'!N78="A+",9,IF('Result Data'!N78="A",8,IF('Result Data'!N78="B+",7,IF('Result Data'!N78="B",6,IF('Result Data'!N78="RA",0,IF('Result Data'!N78="SA",0,IF('Result Data'!N78="W",0,0))))))))+IF('Result Data'!N78="AB",0,IF('Result Data'!N78="WH",0))</f>
        <v>7</v>
      </c>
      <c r="Z83" s="10">
        <f t="shared" si="17"/>
        <v>1</v>
      </c>
      <c r="AA83" s="10">
        <f t="shared" si="18"/>
        <v>1</v>
      </c>
      <c r="AB83" s="10">
        <f t="shared" si="19"/>
        <v>4</v>
      </c>
      <c r="AC83" s="10">
        <f t="shared" si="20"/>
        <v>2</v>
      </c>
      <c r="AD83" s="10">
        <f t="shared" si="21"/>
        <v>0</v>
      </c>
      <c r="AE83" s="10">
        <f t="shared" si="22"/>
        <v>0</v>
      </c>
      <c r="AF83" s="10">
        <f>COUNTIF('Result Data'!D78:N78,"=RA")</f>
        <v>0</v>
      </c>
      <c r="AG83" s="10">
        <f>COUNTIF('Result Data'!D78:N78,"=AB")</f>
        <v>0</v>
      </c>
      <c r="AH83" s="10">
        <f>COUNTIF('Result Data'!D78:N78,"=WH")</f>
        <v>0</v>
      </c>
      <c r="AI83" s="16">
        <v>21</v>
      </c>
      <c r="AJ83" s="10">
        <f t="shared" si="23"/>
        <v>168.5</v>
      </c>
      <c r="AK83" s="18">
        <f t="shared" si="14"/>
        <v>8.0238095238095237</v>
      </c>
      <c r="AL83" s="18">
        <f t="shared" si="15"/>
        <v>0.52259629966636201</v>
      </c>
      <c r="AM83" s="10" t="str">
        <f t="shared" si="13"/>
        <v>PASS</v>
      </c>
      <c r="AN83" s="10">
        <f t="shared" si="16"/>
        <v>76</v>
      </c>
    </row>
    <row r="84" spans="1:40" ht="15.5" x14ac:dyDescent="0.35">
      <c r="A84" s="19">
        <v>77</v>
      </c>
      <c r="B84" s="15">
        <v>3122225002078</v>
      </c>
      <c r="C84" s="11" t="s">
        <v>97</v>
      </c>
      <c r="D84" s="43" t="s">
        <v>17</v>
      </c>
      <c r="E84" s="44"/>
      <c r="F84" s="43" t="s">
        <v>17</v>
      </c>
      <c r="G84" s="43" t="s">
        <v>17</v>
      </c>
      <c r="H84" s="44"/>
      <c r="I84" s="43" t="s">
        <v>15</v>
      </c>
      <c r="J84" s="44"/>
      <c r="K84" s="43" t="s">
        <v>18</v>
      </c>
      <c r="L84" s="43" t="s">
        <v>18</v>
      </c>
      <c r="M84" s="43" t="s">
        <v>18</v>
      </c>
      <c r="N84" s="43" t="s">
        <v>17</v>
      </c>
      <c r="O84" s="17">
        <f>IF('Result Data'!D79="O",10,IF('Result Data'!D79="A+",9,IF('Result Data'!D79="A",8,IF('Result Data'!D79="B+",7,IF('Result Data'!D79="B",6,IF('Result Data'!D79="RA",0,IF('Result Data'!D79="SA",0,IF('Result Data'!D79="W",0,0))))))))+IF('Result Data'!D79="AB",0,IF('Result Data'!D79="WH",0))</f>
        <v>9</v>
      </c>
      <c r="P84" s="17">
        <f>IF('Result Data'!E79="O",10,IF('Result Data'!E79="A+",9,IF('Result Data'!E79="A",8,IF('Result Data'!E79="B+",7,IF('Result Data'!E79="B",6,IF('Result Data'!E79="RA",0,IF('Result Data'!E79="SA",0,IF('Result Data'!E79="W",0,0))))))))+IF('Result Data'!E79="AB",0,IF('Result Data'!E79="WH",0))</f>
        <v>0</v>
      </c>
      <c r="Q84" s="17">
        <f>IF('Result Data'!F79="O",10,IF('Result Data'!F79="A+",9,IF('Result Data'!F79="A",8,IF('Result Data'!F79="B+",7,IF('Result Data'!F79="B",6,IF('Result Data'!F79="RA",0,IF('Result Data'!F79="SA",0,IF('Result Data'!F79="W",0,0))))))))+IF('Result Data'!F79="AB",0,IF('Result Data'!F79="WH",0))</f>
        <v>9</v>
      </c>
      <c r="R84" s="17">
        <f>IF('Result Data'!G79="O",10,IF('Result Data'!G79="A+",9,IF('Result Data'!G79="A",8,IF('Result Data'!G79="B+",7,IF('Result Data'!G79="B",6,IF('Result Data'!G79="RA",0,IF('Result Data'!G79="SA",0,IF('Result Data'!G79="W",0,0))))))))+IF('Result Data'!G79="AB",0,IF('Result Data'!G79="WH",0))</f>
        <v>9</v>
      </c>
      <c r="S84" s="20">
        <f>IF('Result Data'!H79="O",10,IF('Result Data'!H79="A+",9,IF('Result Data'!H79="A",8,IF('Result Data'!H79="B+",7,IF('Result Data'!H79="B",6,IF('Result Data'!H79="RA",0,IF('Result Data'!H79="SA",0,IF('Result Data'!H79="W",0,0))))))))+IF('Result Data'!H79="AB",0,IF('Result Data'!H79="WH",0))</f>
        <v>0</v>
      </c>
      <c r="T84" s="20">
        <f>IF('Result Data'!I79="O",10,IF('Result Data'!I79="A+",9,IF('Result Data'!I79="A",8,IF('Result Data'!I79="B+",7,IF('Result Data'!I79="B",6,IF('Result Data'!I79="RA",0,IF('Result Data'!I79="SA",0,IF('Result Data'!I79="W",0,0))))))))+IF('Result Data'!I79="AB",0,IF('Result Data'!I79="WH",0))</f>
        <v>8</v>
      </c>
      <c r="U84" s="20">
        <f>IF('Result Data'!J79="O",10,IF('Result Data'!J79="A+",9,IF('Result Data'!J79="A",8,IF('Result Data'!J79="B+",7,IF('Result Data'!J79="B",6,IF('Result Data'!J79="RA",0,IF('Result Data'!J79="SA",0,IF('Result Data'!J79="W",0,0))))))))+IF('Result Data'!J79="AB",0,IF('Result Data'!J79="WH",0))</f>
        <v>0</v>
      </c>
      <c r="V84" s="20">
        <f>IF('Result Data'!K79="O",10,IF('Result Data'!K79="A+",9,IF('Result Data'!K79="A",8,IF('Result Data'!K79="B+",7,IF('Result Data'!K79="B",6,IF('Result Data'!K79="RA",0,IF('Result Data'!K79="SA",0,IF('Result Data'!K79="W",0,0))))))))+IF('Result Data'!K79="AB",0,IF('Result Data'!K79="WH",0))</f>
        <v>10</v>
      </c>
      <c r="W84" s="20">
        <f>IF('Result Data'!L79="O",10,IF('Result Data'!L79="A+",9,IF('Result Data'!L79="A",8,IF('Result Data'!L79="B+",7,IF('Result Data'!L79="B",6,IF('Result Data'!L79="RA",0,IF('Result Data'!L79="SA",0,IF('Result Data'!L79="W",0,0))))))))+IF('Result Data'!L79="AB",0,IF('Result Data'!L79="WH",0))</f>
        <v>10</v>
      </c>
      <c r="X84" s="20">
        <f>IF('Result Data'!M79="O",10,IF('Result Data'!M79="A+",9,IF('Result Data'!M79="A",8,IF('Result Data'!M79="B+",7,IF('Result Data'!M79="B",6,IF('Result Data'!M79="RA",0,IF('Result Data'!M79="SA",0,IF('Result Data'!M79="W",0,0))))))))+IF('Result Data'!M79="AB",0,IF('Result Data'!M79="WH",0))</f>
        <v>10</v>
      </c>
      <c r="Y84" s="20">
        <f>IF('Result Data'!N79="O",10,IF('Result Data'!N79="A+",9,IF('Result Data'!N79="A",8,IF('Result Data'!N79="B+",7,IF('Result Data'!N79="B",6,IF('Result Data'!N79="RA",0,IF('Result Data'!N79="SA",0,IF('Result Data'!N79="W",0,0))))))))+IF('Result Data'!N79="AB",0,IF('Result Data'!N79="WH",0))</f>
        <v>9</v>
      </c>
      <c r="Z84" s="10">
        <f t="shared" si="17"/>
        <v>3</v>
      </c>
      <c r="AA84" s="10">
        <f t="shared" si="18"/>
        <v>4</v>
      </c>
      <c r="AB84" s="10">
        <f t="shared" si="19"/>
        <v>1</v>
      </c>
      <c r="AC84" s="10">
        <f t="shared" si="20"/>
        <v>0</v>
      </c>
      <c r="AD84" s="10">
        <f t="shared" si="21"/>
        <v>0</v>
      </c>
      <c r="AE84" s="10">
        <f t="shared" si="22"/>
        <v>0</v>
      </c>
      <c r="AF84" s="10">
        <f>COUNTIF('Result Data'!D79:N79,"=RA")</f>
        <v>0</v>
      </c>
      <c r="AG84" s="10">
        <f>COUNTIF('Result Data'!D79:N79,"=AB")</f>
        <v>0</v>
      </c>
      <c r="AH84" s="10">
        <f>COUNTIF('Result Data'!D79:N79,"=WH")</f>
        <v>0</v>
      </c>
      <c r="AI84" s="16">
        <v>21</v>
      </c>
      <c r="AJ84" s="10">
        <f t="shared" si="23"/>
        <v>195.5</v>
      </c>
      <c r="AK84" s="18">
        <f t="shared" si="14"/>
        <v>9.3095238095238102</v>
      </c>
      <c r="AL84" s="18">
        <f t="shared" si="15"/>
        <v>1.8083105853806485</v>
      </c>
      <c r="AM84" s="10" t="str">
        <f t="shared" si="13"/>
        <v>PASS</v>
      </c>
      <c r="AN84" s="10">
        <f t="shared" si="16"/>
        <v>2</v>
      </c>
    </row>
    <row r="85" spans="1:40" ht="15.5" x14ac:dyDescent="0.35">
      <c r="A85" s="19">
        <v>78</v>
      </c>
      <c r="B85" s="15">
        <v>3122225002079</v>
      </c>
      <c r="C85" s="11" t="s">
        <v>98</v>
      </c>
      <c r="D85" s="43" t="s">
        <v>15</v>
      </c>
      <c r="E85" s="44"/>
      <c r="F85" s="43" t="s">
        <v>15</v>
      </c>
      <c r="G85" s="43" t="s">
        <v>17</v>
      </c>
      <c r="H85" s="44"/>
      <c r="I85" s="43" t="s">
        <v>15</v>
      </c>
      <c r="J85" s="44"/>
      <c r="K85" s="43" t="s">
        <v>16</v>
      </c>
      <c r="L85" s="43" t="s">
        <v>18</v>
      </c>
      <c r="M85" s="43" t="s">
        <v>15</v>
      </c>
      <c r="N85" s="43" t="s">
        <v>15</v>
      </c>
      <c r="O85" s="17">
        <f>IF('Result Data'!D80="O",10,IF('Result Data'!D80="A+",9,IF('Result Data'!D80="A",8,IF('Result Data'!D80="B+",7,IF('Result Data'!D80="B",6,IF('Result Data'!D80="RA",0,IF('Result Data'!D80="SA",0,IF('Result Data'!D80="W",0,0))))))))+IF('Result Data'!D80="AB",0,IF('Result Data'!D80="WH",0))</f>
        <v>8</v>
      </c>
      <c r="P85" s="17">
        <f>IF('Result Data'!E80="O",10,IF('Result Data'!E80="A+",9,IF('Result Data'!E80="A",8,IF('Result Data'!E80="B+",7,IF('Result Data'!E80="B",6,IF('Result Data'!E80="RA",0,IF('Result Data'!E80="SA",0,IF('Result Data'!E80="W",0,0))))))))+IF('Result Data'!E80="AB",0,IF('Result Data'!E80="WH",0))</f>
        <v>0</v>
      </c>
      <c r="Q85" s="17">
        <f>IF('Result Data'!F80="O",10,IF('Result Data'!F80="A+",9,IF('Result Data'!F80="A",8,IF('Result Data'!F80="B+",7,IF('Result Data'!F80="B",6,IF('Result Data'!F80="RA",0,IF('Result Data'!F80="SA",0,IF('Result Data'!F80="W",0,0))))))))+IF('Result Data'!F80="AB",0,IF('Result Data'!F80="WH",0))</f>
        <v>8</v>
      </c>
      <c r="R85" s="17">
        <f>IF('Result Data'!G80="O",10,IF('Result Data'!G80="A+",9,IF('Result Data'!G80="A",8,IF('Result Data'!G80="B+",7,IF('Result Data'!G80="B",6,IF('Result Data'!G80="RA",0,IF('Result Data'!G80="SA",0,IF('Result Data'!G80="W",0,0))))))))+IF('Result Data'!G80="AB",0,IF('Result Data'!G80="WH",0))</f>
        <v>9</v>
      </c>
      <c r="S85" s="20">
        <f>IF('Result Data'!H80="O",10,IF('Result Data'!H80="A+",9,IF('Result Data'!H80="A",8,IF('Result Data'!H80="B+",7,IF('Result Data'!H80="B",6,IF('Result Data'!H80="RA",0,IF('Result Data'!H80="SA",0,IF('Result Data'!H80="W",0,0))))))))+IF('Result Data'!H80="AB",0,IF('Result Data'!H80="WH",0))</f>
        <v>0</v>
      </c>
      <c r="T85" s="20">
        <f>IF('Result Data'!I80="O",10,IF('Result Data'!I80="A+",9,IF('Result Data'!I80="A",8,IF('Result Data'!I80="B+",7,IF('Result Data'!I80="B",6,IF('Result Data'!I80="RA",0,IF('Result Data'!I80="SA",0,IF('Result Data'!I80="W",0,0))))))))+IF('Result Data'!I80="AB",0,IF('Result Data'!I80="WH",0))</f>
        <v>8</v>
      </c>
      <c r="U85" s="20">
        <f>IF('Result Data'!J80="O",10,IF('Result Data'!J80="A+",9,IF('Result Data'!J80="A",8,IF('Result Data'!J80="B+",7,IF('Result Data'!J80="B",6,IF('Result Data'!J80="RA",0,IF('Result Data'!J80="SA",0,IF('Result Data'!J80="W",0,0))))))))+IF('Result Data'!J80="AB",0,IF('Result Data'!J80="WH",0))</f>
        <v>0</v>
      </c>
      <c r="V85" s="20">
        <f>IF('Result Data'!K80="O",10,IF('Result Data'!K80="A+",9,IF('Result Data'!K80="A",8,IF('Result Data'!K80="B+",7,IF('Result Data'!K80="B",6,IF('Result Data'!K80="RA",0,IF('Result Data'!K80="SA",0,IF('Result Data'!K80="W",0,0))))))))+IF('Result Data'!K80="AB",0,IF('Result Data'!K80="WH",0))</f>
        <v>7</v>
      </c>
      <c r="W85" s="20">
        <f>IF('Result Data'!L80="O",10,IF('Result Data'!L80="A+",9,IF('Result Data'!L80="A",8,IF('Result Data'!L80="B+",7,IF('Result Data'!L80="B",6,IF('Result Data'!L80="RA",0,IF('Result Data'!L80="SA",0,IF('Result Data'!L80="W",0,0))))))))+IF('Result Data'!L80="AB",0,IF('Result Data'!L80="WH",0))</f>
        <v>10</v>
      </c>
      <c r="X85" s="20">
        <f>IF('Result Data'!M80="O",10,IF('Result Data'!M80="A+",9,IF('Result Data'!M80="A",8,IF('Result Data'!M80="B+",7,IF('Result Data'!M80="B",6,IF('Result Data'!M80="RA",0,IF('Result Data'!M80="SA",0,IF('Result Data'!M80="W",0,0))))))))+IF('Result Data'!M80="AB",0,IF('Result Data'!M80="WH",0))</f>
        <v>8</v>
      </c>
      <c r="Y85" s="20">
        <f>IF('Result Data'!N80="O",10,IF('Result Data'!N80="A+",9,IF('Result Data'!N80="A",8,IF('Result Data'!N80="B+",7,IF('Result Data'!N80="B",6,IF('Result Data'!N80="RA",0,IF('Result Data'!N80="SA",0,IF('Result Data'!N80="W",0,0))))))))+IF('Result Data'!N80="AB",0,IF('Result Data'!N80="WH",0))</f>
        <v>8</v>
      </c>
      <c r="Z85" s="10">
        <f t="shared" si="17"/>
        <v>1</v>
      </c>
      <c r="AA85" s="10">
        <f t="shared" si="18"/>
        <v>1</v>
      </c>
      <c r="AB85" s="10">
        <f t="shared" si="19"/>
        <v>5</v>
      </c>
      <c r="AC85" s="10">
        <f t="shared" si="20"/>
        <v>1</v>
      </c>
      <c r="AD85" s="10">
        <f t="shared" si="21"/>
        <v>0</v>
      </c>
      <c r="AE85" s="10">
        <f t="shared" si="22"/>
        <v>0</v>
      </c>
      <c r="AF85" s="10">
        <f>COUNTIF('Result Data'!D80:N80,"=RA")</f>
        <v>0</v>
      </c>
      <c r="AG85" s="10">
        <f>COUNTIF('Result Data'!D80:N80,"=AB")</f>
        <v>0</v>
      </c>
      <c r="AH85" s="10">
        <f>COUNTIF('Result Data'!D80:N80,"=WH")</f>
        <v>0</v>
      </c>
      <c r="AI85" s="16">
        <v>21</v>
      </c>
      <c r="AJ85" s="10">
        <f t="shared" si="23"/>
        <v>168.5</v>
      </c>
      <c r="AK85" s="18">
        <f t="shared" si="14"/>
        <v>8.0238095238095237</v>
      </c>
      <c r="AL85" s="18">
        <f t="shared" si="15"/>
        <v>0.52259629966636201</v>
      </c>
      <c r="AM85" s="10" t="str">
        <f t="shared" si="13"/>
        <v>PASS</v>
      </c>
      <c r="AN85" s="10">
        <f t="shared" si="16"/>
        <v>76</v>
      </c>
    </row>
    <row r="86" spans="1:40" ht="15.5" x14ac:dyDescent="0.35">
      <c r="A86" s="19">
        <v>79</v>
      </c>
      <c r="B86" s="15">
        <v>3122225002080</v>
      </c>
      <c r="C86" s="11" t="s">
        <v>99</v>
      </c>
      <c r="D86" s="43" t="s">
        <v>16</v>
      </c>
      <c r="E86" s="44"/>
      <c r="F86" s="43" t="s">
        <v>20</v>
      </c>
      <c r="G86" s="43" t="s">
        <v>15</v>
      </c>
      <c r="H86" s="44" t="s">
        <v>15</v>
      </c>
      <c r="I86" s="43"/>
      <c r="J86" s="44"/>
      <c r="K86" s="43" t="s">
        <v>15</v>
      </c>
      <c r="L86" s="43" t="s">
        <v>18</v>
      </c>
      <c r="M86" s="43" t="s">
        <v>15</v>
      </c>
      <c r="N86" s="43" t="s">
        <v>20</v>
      </c>
      <c r="O86" s="17">
        <f>IF('Result Data'!D81="O",10,IF('Result Data'!D81="A+",9,IF('Result Data'!D81="A",8,IF('Result Data'!D81="B+",7,IF('Result Data'!D81="B",6,IF('Result Data'!D81="RA",0,IF('Result Data'!D81="SA",0,IF('Result Data'!D81="W",0,0))))))))+IF('Result Data'!D81="AB",0,IF('Result Data'!D81="WH",0))</f>
        <v>7</v>
      </c>
      <c r="P86" s="17">
        <f>IF('Result Data'!E81="O",10,IF('Result Data'!E81="A+",9,IF('Result Data'!E81="A",8,IF('Result Data'!E81="B+",7,IF('Result Data'!E81="B",6,IF('Result Data'!E81="RA",0,IF('Result Data'!E81="SA",0,IF('Result Data'!E81="W",0,0))))))))+IF('Result Data'!E81="AB",0,IF('Result Data'!E81="WH",0))</f>
        <v>0</v>
      </c>
      <c r="Q86" s="17">
        <f>IF('Result Data'!F81="O",10,IF('Result Data'!F81="A+",9,IF('Result Data'!F81="A",8,IF('Result Data'!F81="B+",7,IF('Result Data'!F81="B",6,IF('Result Data'!F81="RA",0,IF('Result Data'!F81="SA",0,IF('Result Data'!F81="W",0,0))))))))+IF('Result Data'!F81="AB",0,IF('Result Data'!F81="WH",0))</f>
        <v>6</v>
      </c>
      <c r="R86" s="17">
        <f>IF('Result Data'!G81="O",10,IF('Result Data'!G81="A+",9,IF('Result Data'!G81="A",8,IF('Result Data'!G81="B+",7,IF('Result Data'!G81="B",6,IF('Result Data'!G81="RA",0,IF('Result Data'!G81="SA",0,IF('Result Data'!G81="W",0,0))))))))+IF('Result Data'!G81="AB",0,IF('Result Data'!G81="WH",0))</f>
        <v>8</v>
      </c>
      <c r="S86" s="20">
        <f>IF('Result Data'!H81="O",10,IF('Result Data'!H81="A+",9,IF('Result Data'!H81="A",8,IF('Result Data'!H81="B+",7,IF('Result Data'!H81="B",6,IF('Result Data'!H81="RA",0,IF('Result Data'!H81="SA",0,IF('Result Data'!H81="W",0,0))))))))+IF('Result Data'!H81="AB",0,IF('Result Data'!H81="WH",0))</f>
        <v>8</v>
      </c>
      <c r="T86" s="20">
        <f>IF('Result Data'!I81="O",10,IF('Result Data'!I81="A+",9,IF('Result Data'!I81="A",8,IF('Result Data'!I81="B+",7,IF('Result Data'!I81="B",6,IF('Result Data'!I81="RA",0,IF('Result Data'!I81="SA",0,IF('Result Data'!I81="W",0,0))))))))+IF('Result Data'!I81="AB",0,IF('Result Data'!I81="WH",0))</f>
        <v>0</v>
      </c>
      <c r="U86" s="20">
        <f>IF('Result Data'!J81="O",10,IF('Result Data'!J81="A+",9,IF('Result Data'!J81="A",8,IF('Result Data'!J81="B+",7,IF('Result Data'!J81="B",6,IF('Result Data'!J81="RA",0,IF('Result Data'!J81="SA",0,IF('Result Data'!J81="W",0,0))))))))+IF('Result Data'!J81="AB",0,IF('Result Data'!J81="WH",0))</f>
        <v>0</v>
      </c>
      <c r="V86" s="20">
        <f>IF('Result Data'!K81="O",10,IF('Result Data'!K81="A+",9,IF('Result Data'!K81="A",8,IF('Result Data'!K81="B+",7,IF('Result Data'!K81="B",6,IF('Result Data'!K81="RA",0,IF('Result Data'!K81="SA",0,IF('Result Data'!K81="W",0,0))))))))+IF('Result Data'!K81="AB",0,IF('Result Data'!K81="WH",0))</f>
        <v>8</v>
      </c>
      <c r="W86" s="20">
        <f>IF('Result Data'!L81="O",10,IF('Result Data'!L81="A+",9,IF('Result Data'!L81="A",8,IF('Result Data'!L81="B+",7,IF('Result Data'!L81="B",6,IF('Result Data'!L81="RA",0,IF('Result Data'!L81="SA",0,IF('Result Data'!L81="W",0,0))))))))+IF('Result Data'!L81="AB",0,IF('Result Data'!L81="WH",0))</f>
        <v>10</v>
      </c>
      <c r="X86" s="20">
        <f>IF('Result Data'!M81="O",10,IF('Result Data'!M81="A+",9,IF('Result Data'!M81="A",8,IF('Result Data'!M81="B+",7,IF('Result Data'!M81="B",6,IF('Result Data'!M81="RA",0,IF('Result Data'!M81="SA",0,IF('Result Data'!M81="W",0,0))))))))+IF('Result Data'!M81="AB",0,IF('Result Data'!M81="WH",0))</f>
        <v>8</v>
      </c>
      <c r="Y86" s="20">
        <f>IF('Result Data'!N81="O",10,IF('Result Data'!N81="A+",9,IF('Result Data'!N81="A",8,IF('Result Data'!N81="B+",7,IF('Result Data'!N81="B",6,IF('Result Data'!N81="RA",0,IF('Result Data'!N81="SA",0,IF('Result Data'!N81="W",0,0))))))))+IF('Result Data'!N81="AB",0,IF('Result Data'!N81="WH",0))</f>
        <v>6</v>
      </c>
      <c r="Z86" s="10">
        <f t="shared" si="17"/>
        <v>1</v>
      </c>
      <c r="AA86" s="10">
        <f t="shared" si="18"/>
        <v>0</v>
      </c>
      <c r="AB86" s="10">
        <f t="shared" si="19"/>
        <v>4</v>
      </c>
      <c r="AC86" s="10">
        <f t="shared" si="20"/>
        <v>1</v>
      </c>
      <c r="AD86" s="10">
        <f t="shared" si="21"/>
        <v>2</v>
      </c>
      <c r="AE86" s="10">
        <f t="shared" si="22"/>
        <v>0</v>
      </c>
      <c r="AF86" s="10">
        <f>COUNTIF('Result Data'!D81:N81,"=RA")</f>
        <v>0</v>
      </c>
      <c r="AG86" s="10">
        <f>COUNTIF('Result Data'!D81:N81,"=AB")</f>
        <v>0</v>
      </c>
      <c r="AH86" s="10">
        <f>COUNTIF('Result Data'!D81:N81,"=WH")</f>
        <v>0</v>
      </c>
      <c r="AI86" s="16">
        <v>21</v>
      </c>
      <c r="AJ86" s="10">
        <f t="shared" si="23"/>
        <v>160</v>
      </c>
      <c r="AK86" s="18">
        <f t="shared" si="14"/>
        <v>7.6190476190476186</v>
      </c>
      <c r="AL86" s="18">
        <f t="shared" si="15"/>
        <v>0.11783439490445691</v>
      </c>
      <c r="AM86" s="10" t="str">
        <f t="shared" si="13"/>
        <v>PASS</v>
      </c>
      <c r="AN86" s="10">
        <f t="shared" si="16"/>
        <v>110</v>
      </c>
    </row>
    <row r="87" spans="1:40" ht="15.5" x14ac:dyDescent="0.35">
      <c r="A87" s="19">
        <v>80</v>
      </c>
      <c r="B87" s="15">
        <v>3122225002081</v>
      </c>
      <c r="C87" s="11" t="s">
        <v>100</v>
      </c>
      <c r="D87" s="43" t="s">
        <v>16</v>
      </c>
      <c r="E87" s="44"/>
      <c r="F87" s="43" t="s">
        <v>15</v>
      </c>
      <c r="G87" s="43" t="s">
        <v>15</v>
      </c>
      <c r="H87" s="44" t="s">
        <v>17</v>
      </c>
      <c r="I87" s="43"/>
      <c r="J87" s="44"/>
      <c r="K87" s="43" t="s">
        <v>15</v>
      </c>
      <c r="L87" s="43" t="s">
        <v>18</v>
      </c>
      <c r="M87" s="43" t="s">
        <v>38</v>
      </c>
      <c r="N87" s="43" t="s">
        <v>16</v>
      </c>
      <c r="O87" s="17">
        <f>IF('Result Data'!D82="O",10,IF('Result Data'!D82="A+",9,IF('Result Data'!D82="A",8,IF('Result Data'!D82="B+",7,IF('Result Data'!D82="B",6,IF('Result Data'!D82="RA",0,IF('Result Data'!D82="SA",0,IF('Result Data'!D82="W",0,0))))))))+IF('Result Data'!D82="AB",0,IF('Result Data'!D82="WH",0))</f>
        <v>7</v>
      </c>
      <c r="P87" s="17">
        <f>IF('Result Data'!E82="O",10,IF('Result Data'!E82="A+",9,IF('Result Data'!E82="A",8,IF('Result Data'!E82="B+",7,IF('Result Data'!E82="B",6,IF('Result Data'!E82="RA",0,IF('Result Data'!E82="SA",0,IF('Result Data'!E82="W",0,0))))))))+IF('Result Data'!E82="AB",0,IF('Result Data'!E82="WH",0))</f>
        <v>0</v>
      </c>
      <c r="Q87" s="17">
        <f>IF('Result Data'!F82="O",10,IF('Result Data'!F82="A+",9,IF('Result Data'!F82="A",8,IF('Result Data'!F82="B+",7,IF('Result Data'!F82="B",6,IF('Result Data'!F82="RA",0,IF('Result Data'!F82="SA",0,IF('Result Data'!F82="W",0,0))))))))+IF('Result Data'!F82="AB",0,IF('Result Data'!F82="WH",0))</f>
        <v>8</v>
      </c>
      <c r="R87" s="17">
        <f>IF('Result Data'!G82="O",10,IF('Result Data'!G82="A+",9,IF('Result Data'!G82="A",8,IF('Result Data'!G82="B+",7,IF('Result Data'!G82="B",6,IF('Result Data'!G82="RA",0,IF('Result Data'!G82="SA",0,IF('Result Data'!G82="W",0,0))))))))+IF('Result Data'!G82="AB",0,IF('Result Data'!G82="WH",0))</f>
        <v>8</v>
      </c>
      <c r="S87" s="20">
        <f>IF('Result Data'!H82="O",10,IF('Result Data'!H82="A+",9,IF('Result Data'!H82="A",8,IF('Result Data'!H82="B+",7,IF('Result Data'!H82="B",6,IF('Result Data'!H82="RA",0,IF('Result Data'!H82="SA",0,IF('Result Data'!H82="W",0,0))))))))+IF('Result Data'!H82="AB",0,IF('Result Data'!H82="WH",0))</f>
        <v>9</v>
      </c>
      <c r="T87" s="20">
        <f>IF('Result Data'!I82="O",10,IF('Result Data'!I82="A+",9,IF('Result Data'!I82="A",8,IF('Result Data'!I82="B+",7,IF('Result Data'!I82="B",6,IF('Result Data'!I82="RA",0,IF('Result Data'!I82="SA",0,IF('Result Data'!I82="W",0,0))))))))+IF('Result Data'!I82="AB",0,IF('Result Data'!I82="WH",0))</f>
        <v>0</v>
      </c>
      <c r="U87" s="20">
        <f>IF('Result Data'!J82="O",10,IF('Result Data'!J82="A+",9,IF('Result Data'!J82="A",8,IF('Result Data'!J82="B+",7,IF('Result Data'!J82="B",6,IF('Result Data'!J82="RA",0,IF('Result Data'!J82="SA",0,IF('Result Data'!J82="W",0,0))))))))+IF('Result Data'!J82="AB",0,IF('Result Data'!J82="WH",0))</f>
        <v>0</v>
      </c>
      <c r="V87" s="20">
        <f>IF('Result Data'!K82="O",10,IF('Result Data'!K82="A+",9,IF('Result Data'!K82="A",8,IF('Result Data'!K82="B+",7,IF('Result Data'!K82="B",6,IF('Result Data'!K82="RA",0,IF('Result Data'!K82="SA",0,IF('Result Data'!K82="W",0,0))))))))+IF('Result Data'!K82="AB",0,IF('Result Data'!K82="WH",0))</f>
        <v>8</v>
      </c>
      <c r="W87" s="20">
        <f>IF('Result Data'!L82="O",10,IF('Result Data'!L82="A+",9,IF('Result Data'!L82="A",8,IF('Result Data'!L82="B+",7,IF('Result Data'!L82="B",6,IF('Result Data'!L82="RA",0,IF('Result Data'!L82="SA",0,IF('Result Data'!L82="W",0,0))))))))+IF('Result Data'!L82="AB",0,IF('Result Data'!L82="WH",0))</f>
        <v>10</v>
      </c>
      <c r="X87" s="20">
        <f>IF('Result Data'!M82="O",10,IF('Result Data'!M82="A+",9,IF('Result Data'!M82="A",8,IF('Result Data'!M82="B+",7,IF('Result Data'!M82="B",6,IF('Result Data'!M82="RA",0,IF('Result Data'!M82="SA",0,IF('Result Data'!M82="W",0,0))))))))+IF('Result Data'!M82="AB",0,IF('Result Data'!M82="WH",0))</f>
        <v>0</v>
      </c>
      <c r="Y87" s="20">
        <f>IF('Result Data'!N82="O",10,IF('Result Data'!N82="A+",9,IF('Result Data'!N82="A",8,IF('Result Data'!N82="B+",7,IF('Result Data'!N82="B",6,IF('Result Data'!N82="RA",0,IF('Result Data'!N82="SA",0,IF('Result Data'!N82="W",0,0))))))))+IF('Result Data'!N82="AB",0,IF('Result Data'!N82="WH",0))</f>
        <v>7</v>
      </c>
      <c r="Z87" s="10">
        <f t="shared" si="17"/>
        <v>1</v>
      </c>
      <c r="AA87" s="10">
        <f t="shared" si="18"/>
        <v>1</v>
      </c>
      <c r="AB87" s="10">
        <f t="shared" si="19"/>
        <v>3</v>
      </c>
      <c r="AC87" s="10">
        <f t="shared" si="20"/>
        <v>2</v>
      </c>
      <c r="AD87" s="10">
        <f t="shared" si="21"/>
        <v>0</v>
      </c>
      <c r="AE87" s="10">
        <f t="shared" si="22"/>
        <v>0</v>
      </c>
      <c r="AF87" s="10">
        <f>COUNTIF('Result Data'!D82:N82,"=RA")</f>
        <v>1</v>
      </c>
      <c r="AG87" s="10">
        <f>COUNTIF('Result Data'!D82:N82,"=AB")</f>
        <v>0</v>
      </c>
      <c r="AH87" s="10">
        <f>COUNTIF('Result Data'!D82:N82,"=WH")</f>
        <v>0</v>
      </c>
      <c r="AI87" s="16">
        <v>21</v>
      </c>
      <c r="AJ87" s="10">
        <f t="shared" si="23"/>
        <v>136</v>
      </c>
      <c r="AK87" s="18">
        <f t="shared" si="14"/>
        <v>6.4761904761904763</v>
      </c>
      <c r="AL87" s="18">
        <f t="shared" si="15"/>
        <v>-1.0250227479526854</v>
      </c>
      <c r="AM87" s="10" t="str">
        <f t="shared" si="13"/>
        <v>FAIL</v>
      </c>
      <c r="AN87" s="10">
        <f t="shared" si="16"/>
        <v>131</v>
      </c>
    </row>
    <row r="88" spans="1:40" ht="15.5" x14ac:dyDescent="0.35">
      <c r="A88" s="19">
        <v>81</v>
      </c>
      <c r="B88" s="15">
        <v>3122225002082</v>
      </c>
      <c r="C88" s="11" t="s">
        <v>101</v>
      </c>
      <c r="D88" s="43" t="s">
        <v>15</v>
      </c>
      <c r="E88" s="44"/>
      <c r="F88" s="43" t="s">
        <v>15</v>
      </c>
      <c r="G88" s="43" t="s">
        <v>17</v>
      </c>
      <c r="H88" s="44" t="s">
        <v>15</v>
      </c>
      <c r="I88" s="43"/>
      <c r="J88" s="44"/>
      <c r="K88" s="43" t="s">
        <v>18</v>
      </c>
      <c r="L88" s="43" t="s">
        <v>18</v>
      </c>
      <c r="M88" s="43" t="s">
        <v>15</v>
      </c>
      <c r="N88" s="43" t="s">
        <v>15</v>
      </c>
      <c r="O88" s="17">
        <f>IF('Result Data'!D83="O",10,IF('Result Data'!D83="A+",9,IF('Result Data'!D83="A",8,IF('Result Data'!D83="B+",7,IF('Result Data'!D83="B",6,IF('Result Data'!D83="RA",0,IF('Result Data'!D83="SA",0,IF('Result Data'!D83="W",0,0))))))))+IF('Result Data'!D83="AB",0,IF('Result Data'!D83="WH",0))</f>
        <v>8</v>
      </c>
      <c r="P88" s="17">
        <f>IF('Result Data'!E83="O",10,IF('Result Data'!E83="A+",9,IF('Result Data'!E83="A",8,IF('Result Data'!E83="B+",7,IF('Result Data'!E83="B",6,IF('Result Data'!E83="RA",0,IF('Result Data'!E83="SA",0,IF('Result Data'!E83="W",0,0))))))))+IF('Result Data'!E83="AB",0,IF('Result Data'!E83="WH",0))</f>
        <v>0</v>
      </c>
      <c r="Q88" s="17">
        <f>IF('Result Data'!F83="O",10,IF('Result Data'!F83="A+",9,IF('Result Data'!F83="A",8,IF('Result Data'!F83="B+",7,IF('Result Data'!F83="B",6,IF('Result Data'!F83="RA",0,IF('Result Data'!F83="SA",0,IF('Result Data'!F83="W",0,0))))))))+IF('Result Data'!F83="AB",0,IF('Result Data'!F83="WH",0))</f>
        <v>8</v>
      </c>
      <c r="R88" s="17">
        <f>IF('Result Data'!G83="O",10,IF('Result Data'!G83="A+",9,IF('Result Data'!G83="A",8,IF('Result Data'!G83="B+",7,IF('Result Data'!G83="B",6,IF('Result Data'!G83="RA",0,IF('Result Data'!G83="SA",0,IF('Result Data'!G83="W",0,0))))))))+IF('Result Data'!G83="AB",0,IF('Result Data'!G83="WH",0))</f>
        <v>9</v>
      </c>
      <c r="S88" s="20">
        <f>IF('Result Data'!H83="O",10,IF('Result Data'!H83="A+",9,IF('Result Data'!H83="A",8,IF('Result Data'!H83="B+",7,IF('Result Data'!H83="B",6,IF('Result Data'!H83="RA",0,IF('Result Data'!H83="SA",0,IF('Result Data'!H83="W",0,0))))))))+IF('Result Data'!H83="AB",0,IF('Result Data'!H83="WH",0))</f>
        <v>8</v>
      </c>
      <c r="T88" s="20">
        <f>IF('Result Data'!I83="O",10,IF('Result Data'!I83="A+",9,IF('Result Data'!I83="A",8,IF('Result Data'!I83="B+",7,IF('Result Data'!I83="B",6,IF('Result Data'!I83="RA",0,IF('Result Data'!I83="SA",0,IF('Result Data'!I83="W",0,0))))))))+IF('Result Data'!I83="AB",0,IF('Result Data'!I83="WH",0))</f>
        <v>0</v>
      </c>
      <c r="U88" s="20">
        <f>IF('Result Data'!J83="O",10,IF('Result Data'!J83="A+",9,IF('Result Data'!J83="A",8,IF('Result Data'!J83="B+",7,IF('Result Data'!J83="B",6,IF('Result Data'!J83="RA",0,IF('Result Data'!J83="SA",0,IF('Result Data'!J83="W",0,0))))))))+IF('Result Data'!J83="AB",0,IF('Result Data'!J83="WH",0))</f>
        <v>0</v>
      </c>
      <c r="V88" s="20">
        <f>IF('Result Data'!K83="O",10,IF('Result Data'!K83="A+",9,IF('Result Data'!K83="A",8,IF('Result Data'!K83="B+",7,IF('Result Data'!K83="B",6,IF('Result Data'!K83="RA",0,IF('Result Data'!K83="SA",0,IF('Result Data'!K83="W",0,0))))))))+IF('Result Data'!K83="AB",0,IF('Result Data'!K83="WH",0))</f>
        <v>10</v>
      </c>
      <c r="W88" s="20">
        <f>IF('Result Data'!L83="O",10,IF('Result Data'!L83="A+",9,IF('Result Data'!L83="A",8,IF('Result Data'!L83="B+",7,IF('Result Data'!L83="B",6,IF('Result Data'!L83="RA",0,IF('Result Data'!L83="SA",0,IF('Result Data'!L83="W",0,0))))))))+IF('Result Data'!L83="AB",0,IF('Result Data'!L83="WH",0))</f>
        <v>10</v>
      </c>
      <c r="X88" s="20">
        <f>IF('Result Data'!M83="O",10,IF('Result Data'!M83="A+",9,IF('Result Data'!M83="A",8,IF('Result Data'!M83="B+",7,IF('Result Data'!M83="B",6,IF('Result Data'!M83="RA",0,IF('Result Data'!M83="SA",0,IF('Result Data'!M83="W",0,0))))))))+IF('Result Data'!M83="AB",0,IF('Result Data'!M83="WH",0))</f>
        <v>8</v>
      </c>
      <c r="Y88" s="20">
        <f>IF('Result Data'!N83="O",10,IF('Result Data'!N83="A+",9,IF('Result Data'!N83="A",8,IF('Result Data'!N83="B+",7,IF('Result Data'!N83="B",6,IF('Result Data'!N83="RA",0,IF('Result Data'!N83="SA",0,IF('Result Data'!N83="W",0,0))))))))+IF('Result Data'!N83="AB",0,IF('Result Data'!N83="WH",0))</f>
        <v>8</v>
      </c>
      <c r="Z88" s="10">
        <f t="shared" si="17"/>
        <v>2</v>
      </c>
      <c r="AA88" s="10">
        <f t="shared" si="18"/>
        <v>1</v>
      </c>
      <c r="AB88" s="10">
        <f t="shared" si="19"/>
        <v>5</v>
      </c>
      <c r="AC88" s="10">
        <f t="shared" si="20"/>
        <v>0</v>
      </c>
      <c r="AD88" s="10">
        <f t="shared" si="21"/>
        <v>0</v>
      </c>
      <c r="AE88" s="10">
        <f t="shared" si="22"/>
        <v>0</v>
      </c>
      <c r="AF88" s="10">
        <f>COUNTIF('Result Data'!D83:N83,"=RA")</f>
        <v>0</v>
      </c>
      <c r="AG88" s="10">
        <f>COUNTIF('Result Data'!D83:N83,"=AB")</f>
        <v>0</v>
      </c>
      <c r="AH88" s="10">
        <f>COUNTIF('Result Data'!D83:N83,"=WH")</f>
        <v>0</v>
      </c>
      <c r="AI88" s="16">
        <v>21</v>
      </c>
      <c r="AJ88" s="10">
        <f t="shared" si="23"/>
        <v>180.5</v>
      </c>
      <c r="AK88" s="18">
        <f t="shared" si="14"/>
        <v>8.5952380952380949</v>
      </c>
      <c r="AL88" s="18">
        <f t="shared" si="15"/>
        <v>1.0940248710949332</v>
      </c>
      <c r="AM88" s="10" t="str">
        <f t="shared" si="13"/>
        <v>PASS</v>
      </c>
      <c r="AN88" s="10">
        <f t="shared" si="16"/>
        <v>22</v>
      </c>
    </row>
    <row r="89" spans="1:40" ht="15.5" x14ac:dyDescent="0.35">
      <c r="A89" s="19">
        <v>82</v>
      </c>
      <c r="B89" s="15">
        <v>3122225002083</v>
      </c>
      <c r="C89" s="11" t="s">
        <v>102</v>
      </c>
      <c r="D89" s="43" t="s">
        <v>16</v>
      </c>
      <c r="E89" s="44"/>
      <c r="F89" s="43" t="s">
        <v>15</v>
      </c>
      <c r="G89" s="43" t="s">
        <v>15</v>
      </c>
      <c r="H89" s="44"/>
      <c r="I89" s="43" t="s">
        <v>15</v>
      </c>
      <c r="J89" s="44"/>
      <c r="K89" s="43" t="s">
        <v>20</v>
      </c>
      <c r="L89" s="43" t="s">
        <v>18</v>
      </c>
      <c r="M89" s="43" t="s">
        <v>38</v>
      </c>
      <c r="N89" s="43" t="s">
        <v>20</v>
      </c>
      <c r="O89" s="17">
        <f>IF('Result Data'!D84="O",10,IF('Result Data'!D84="A+",9,IF('Result Data'!D84="A",8,IF('Result Data'!D84="B+",7,IF('Result Data'!D84="B",6,IF('Result Data'!D84="RA",0,IF('Result Data'!D84="SA",0,IF('Result Data'!D84="W",0,0))))))))+IF('Result Data'!D84="AB",0,IF('Result Data'!D84="WH",0))</f>
        <v>7</v>
      </c>
      <c r="P89" s="17">
        <f>IF('Result Data'!E84="O",10,IF('Result Data'!E84="A+",9,IF('Result Data'!E84="A",8,IF('Result Data'!E84="B+",7,IF('Result Data'!E84="B",6,IF('Result Data'!E84="RA",0,IF('Result Data'!E84="SA",0,IF('Result Data'!E84="W",0,0))))))))+IF('Result Data'!E84="AB",0,IF('Result Data'!E84="WH",0))</f>
        <v>0</v>
      </c>
      <c r="Q89" s="17">
        <f>IF('Result Data'!F84="O",10,IF('Result Data'!F84="A+",9,IF('Result Data'!F84="A",8,IF('Result Data'!F84="B+",7,IF('Result Data'!F84="B",6,IF('Result Data'!F84="RA",0,IF('Result Data'!F84="SA",0,IF('Result Data'!F84="W",0,0))))))))+IF('Result Data'!F84="AB",0,IF('Result Data'!F84="WH",0))</f>
        <v>8</v>
      </c>
      <c r="R89" s="17">
        <f>IF('Result Data'!G84="O",10,IF('Result Data'!G84="A+",9,IF('Result Data'!G84="A",8,IF('Result Data'!G84="B+",7,IF('Result Data'!G84="B",6,IF('Result Data'!G84="RA",0,IF('Result Data'!G84="SA",0,IF('Result Data'!G84="W",0,0))))))))+IF('Result Data'!G84="AB",0,IF('Result Data'!G84="WH",0))</f>
        <v>8</v>
      </c>
      <c r="S89" s="20">
        <f>IF('Result Data'!H84="O",10,IF('Result Data'!H84="A+",9,IF('Result Data'!H84="A",8,IF('Result Data'!H84="B+",7,IF('Result Data'!H84="B",6,IF('Result Data'!H84="RA",0,IF('Result Data'!H84="SA",0,IF('Result Data'!H84="W",0,0))))))))+IF('Result Data'!H84="AB",0,IF('Result Data'!H84="WH",0))</f>
        <v>0</v>
      </c>
      <c r="T89" s="20">
        <f>IF('Result Data'!I84="O",10,IF('Result Data'!I84="A+",9,IF('Result Data'!I84="A",8,IF('Result Data'!I84="B+",7,IF('Result Data'!I84="B",6,IF('Result Data'!I84="RA",0,IF('Result Data'!I84="SA",0,IF('Result Data'!I84="W",0,0))))))))+IF('Result Data'!I84="AB",0,IF('Result Data'!I84="WH",0))</f>
        <v>8</v>
      </c>
      <c r="U89" s="20">
        <f>IF('Result Data'!J84="O",10,IF('Result Data'!J84="A+",9,IF('Result Data'!J84="A",8,IF('Result Data'!J84="B+",7,IF('Result Data'!J84="B",6,IF('Result Data'!J84="RA",0,IF('Result Data'!J84="SA",0,IF('Result Data'!J84="W",0,0))))))))+IF('Result Data'!J84="AB",0,IF('Result Data'!J84="WH",0))</f>
        <v>0</v>
      </c>
      <c r="V89" s="20">
        <f>IF('Result Data'!K84="O",10,IF('Result Data'!K84="A+",9,IF('Result Data'!K84="A",8,IF('Result Data'!K84="B+",7,IF('Result Data'!K84="B",6,IF('Result Data'!K84="RA",0,IF('Result Data'!K84="SA",0,IF('Result Data'!K84="W",0,0))))))))+IF('Result Data'!K84="AB",0,IF('Result Data'!K84="WH",0))</f>
        <v>6</v>
      </c>
      <c r="W89" s="20">
        <f>IF('Result Data'!L84="O",10,IF('Result Data'!L84="A+",9,IF('Result Data'!L84="A",8,IF('Result Data'!L84="B+",7,IF('Result Data'!L84="B",6,IF('Result Data'!L84="RA",0,IF('Result Data'!L84="SA",0,IF('Result Data'!L84="W",0,0))))))))+IF('Result Data'!L84="AB",0,IF('Result Data'!L84="WH",0))</f>
        <v>10</v>
      </c>
      <c r="X89" s="20">
        <f>IF('Result Data'!M84="O",10,IF('Result Data'!M84="A+",9,IF('Result Data'!M84="A",8,IF('Result Data'!M84="B+",7,IF('Result Data'!M84="B",6,IF('Result Data'!M84="RA",0,IF('Result Data'!M84="SA",0,IF('Result Data'!M84="W",0,0))))))))+IF('Result Data'!M84="AB",0,IF('Result Data'!M84="WH",0))</f>
        <v>0</v>
      </c>
      <c r="Y89" s="20">
        <f>IF('Result Data'!N84="O",10,IF('Result Data'!N84="A+",9,IF('Result Data'!N84="A",8,IF('Result Data'!N84="B+",7,IF('Result Data'!N84="B",6,IF('Result Data'!N84="RA",0,IF('Result Data'!N84="SA",0,IF('Result Data'!N84="W",0,0))))))))+IF('Result Data'!N84="AB",0,IF('Result Data'!N84="WH",0))</f>
        <v>6</v>
      </c>
      <c r="Z89" s="10">
        <f t="shared" si="17"/>
        <v>1</v>
      </c>
      <c r="AA89" s="10">
        <f t="shared" si="18"/>
        <v>0</v>
      </c>
      <c r="AB89" s="10">
        <f t="shared" si="19"/>
        <v>3</v>
      </c>
      <c r="AC89" s="10">
        <f t="shared" si="20"/>
        <v>1</v>
      </c>
      <c r="AD89" s="10">
        <f t="shared" si="21"/>
        <v>2</v>
      </c>
      <c r="AE89" s="10">
        <f t="shared" si="22"/>
        <v>0</v>
      </c>
      <c r="AF89" s="10">
        <f>COUNTIF('Result Data'!D84:N84,"=RA")</f>
        <v>1</v>
      </c>
      <c r="AG89" s="10">
        <f>COUNTIF('Result Data'!D84:N84,"=AB")</f>
        <v>0</v>
      </c>
      <c r="AH89" s="10">
        <f>COUNTIF('Result Data'!D84:N84,"=WH")</f>
        <v>0</v>
      </c>
      <c r="AI89" s="16">
        <v>21</v>
      </c>
      <c r="AJ89" s="10">
        <f t="shared" si="23"/>
        <v>122</v>
      </c>
      <c r="AK89" s="18">
        <f t="shared" si="14"/>
        <v>5.8095238095238093</v>
      </c>
      <c r="AL89" s="18">
        <f t="shared" si="15"/>
        <v>-1.6916894146193524</v>
      </c>
      <c r="AM89" s="10" t="str">
        <f t="shared" si="13"/>
        <v>FAIL</v>
      </c>
      <c r="AN89" s="10">
        <f t="shared" si="16"/>
        <v>137</v>
      </c>
    </row>
    <row r="90" spans="1:40" ht="15.5" x14ac:dyDescent="0.35">
      <c r="A90" s="19">
        <v>83</v>
      </c>
      <c r="B90" s="15">
        <v>3122225002084</v>
      </c>
      <c r="C90" s="11" t="s">
        <v>103</v>
      </c>
      <c r="D90" s="43" t="s">
        <v>16</v>
      </c>
      <c r="E90" s="44"/>
      <c r="F90" s="43" t="s">
        <v>17</v>
      </c>
      <c r="G90" s="43" t="s">
        <v>17</v>
      </c>
      <c r="H90" s="44" t="s">
        <v>17</v>
      </c>
      <c r="I90" s="43"/>
      <c r="J90" s="44"/>
      <c r="K90" s="43" t="s">
        <v>15</v>
      </c>
      <c r="L90" s="43" t="s">
        <v>18</v>
      </c>
      <c r="M90" s="43" t="s">
        <v>15</v>
      </c>
      <c r="N90" s="43" t="s">
        <v>16</v>
      </c>
      <c r="O90" s="17">
        <f>IF('Result Data'!D85="O",10,IF('Result Data'!D85="A+",9,IF('Result Data'!D85="A",8,IF('Result Data'!D85="B+",7,IF('Result Data'!D85="B",6,IF('Result Data'!D85="RA",0,IF('Result Data'!D85="SA",0,IF('Result Data'!D85="W",0,0))))))))+IF('Result Data'!D85="AB",0,IF('Result Data'!D85="WH",0))</f>
        <v>7</v>
      </c>
      <c r="P90" s="17">
        <f>IF('Result Data'!E85="O",10,IF('Result Data'!E85="A+",9,IF('Result Data'!E85="A",8,IF('Result Data'!E85="B+",7,IF('Result Data'!E85="B",6,IF('Result Data'!E85="RA",0,IF('Result Data'!E85="SA",0,IF('Result Data'!E85="W",0,0))))))))+IF('Result Data'!E85="AB",0,IF('Result Data'!E85="WH",0))</f>
        <v>0</v>
      </c>
      <c r="Q90" s="17">
        <f>IF('Result Data'!F85="O",10,IF('Result Data'!F85="A+",9,IF('Result Data'!F85="A",8,IF('Result Data'!F85="B+",7,IF('Result Data'!F85="B",6,IF('Result Data'!F85="RA",0,IF('Result Data'!F85="SA",0,IF('Result Data'!F85="W",0,0))))))))+IF('Result Data'!F85="AB",0,IF('Result Data'!F85="WH",0))</f>
        <v>9</v>
      </c>
      <c r="R90" s="17">
        <f>IF('Result Data'!G85="O",10,IF('Result Data'!G85="A+",9,IF('Result Data'!G85="A",8,IF('Result Data'!G85="B+",7,IF('Result Data'!G85="B",6,IF('Result Data'!G85="RA",0,IF('Result Data'!G85="SA",0,IF('Result Data'!G85="W",0,0))))))))+IF('Result Data'!G85="AB",0,IF('Result Data'!G85="WH",0))</f>
        <v>9</v>
      </c>
      <c r="S90" s="20">
        <f>IF('Result Data'!H85="O",10,IF('Result Data'!H85="A+",9,IF('Result Data'!H85="A",8,IF('Result Data'!H85="B+",7,IF('Result Data'!H85="B",6,IF('Result Data'!H85="RA",0,IF('Result Data'!H85="SA",0,IF('Result Data'!H85="W",0,0))))))))+IF('Result Data'!H85="AB",0,IF('Result Data'!H85="WH",0))</f>
        <v>9</v>
      </c>
      <c r="T90" s="20">
        <f>IF('Result Data'!I85="O",10,IF('Result Data'!I85="A+",9,IF('Result Data'!I85="A",8,IF('Result Data'!I85="B+",7,IF('Result Data'!I85="B",6,IF('Result Data'!I85="RA",0,IF('Result Data'!I85="SA",0,IF('Result Data'!I85="W",0,0))))))))+IF('Result Data'!I85="AB",0,IF('Result Data'!I85="WH",0))</f>
        <v>0</v>
      </c>
      <c r="U90" s="20">
        <f>IF('Result Data'!J85="O",10,IF('Result Data'!J85="A+",9,IF('Result Data'!J85="A",8,IF('Result Data'!J85="B+",7,IF('Result Data'!J85="B",6,IF('Result Data'!J85="RA",0,IF('Result Data'!J85="SA",0,IF('Result Data'!J85="W",0,0))))))))+IF('Result Data'!J85="AB",0,IF('Result Data'!J85="WH",0))</f>
        <v>0</v>
      </c>
      <c r="V90" s="20">
        <f>IF('Result Data'!K85="O",10,IF('Result Data'!K85="A+",9,IF('Result Data'!K85="A",8,IF('Result Data'!K85="B+",7,IF('Result Data'!K85="B",6,IF('Result Data'!K85="RA",0,IF('Result Data'!K85="SA",0,IF('Result Data'!K85="W",0,0))))))))+IF('Result Data'!K85="AB",0,IF('Result Data'!K85="WH",0))</f>
        <v>8</v>
      </c>
      <c r="W90" s="20">
        <f>IF('Result Data'!L85="O",10,IF('Result Data'!L85="A+",9,IF('Result Data'!L85="A",8,IF('Result Data'!L85="B+",7,IF('Result Data'!L85="B",6,IF('Result Data'!L85="RA",0,IF('Result Data'!L85="SA",0,IF('Result Data'!L85="W",0,0))))))))+IF('Result Data'!L85="AB",0,IF('Result Data'!L85="WH",0))</f>
        <v>10</v>
      </c>
      <c r="X90" s="20">
        <f>IF('Result Data'!M85="O",10,IF('Result Data'!M85="A+",9,IF('Result Data'!M85="A",8,IF('Result Data'!M85="B+",7,IF('Result Data'!M85="B",6,IF('Result Data'!M85="RA",0,IF('Result Data'!M85="SA",0,IF('Result Data'!M85="W",0,0))))))))+IF('Result Data'!M85="AB",0,IF('Result Data'!M85="WH",0))</f>
        <v>8</v>
      </c>
      <c r="Y90" s="20">
        <f>IF('Result Data'!N85="O",10,IF('Result Data'!N85="A+",9,IF('Result Data'!N85="A",8,IF('Result Data'!N85="B+",7,IF('Result Data'!N85="B",6,IF('Result Data'!N85="RA",0,IF('Result Data'!N85="SA",0,IF('Result Data'!N85="W",0,0))))))))+IF('Result Data'!N85="AB",0,IF('Result Data'!N85="WH",0))</f>
        <v>7</v>
      </c>
      <c r="Z90" s="10">
        <f t="shared" si="17"/>
        <v>1</v>
      </c>
      <c r="AA90" s="10">
        <f t="shared" si="18"/>
        <v>3</v>
      </c>
      <c r="AB90" s="10">
        <f t="shared" si="19"/>
        <v>2</v>
      </c>
      <c r="AC90" s="10">
        <f t="shared" si="20"/>
        <v>2</v>
      </c>
      <c r="AD90" s="10">
        <f t="shared" si="21"/>
        <v>0</v>
      </c>
      <c r="AE90" s="10">
        <f t="shared" si="22"/>
        <v>0</v>
      </c>
      <c r="AF90" s="10">
        <f>COUNTIF('Result Data'!D85:N85,"=RA")</f>
        <v>0</v>
      </c>
      <c r="AG90" s="10">
        <f>COUNTIF('Result Data'!D85:N85,"=AB")</f>
        <v>0</v>
      </c>
      <c r="AH90" s="10">
        <f>COUNTIF('Result Data'!D85:N85,"=WH")</f>
        <v>0</v>
      </c>
      <c r="AI90" s="16">
        <v>21</v>
      </c>
      <c r="AJ90" s="10">
        <f t="shared" si="23"/>
        <v>170.5</v>
      </c>
      <c r="AK90" s="18">
        <f t="shared" si="14"/>
        <v>8.1190476190476186</v>
      </c>
      <c r="AL90" s="18">
        <f t="shared" si="15"/>
        <v>0.61783439490445691</v>
      </c>
      <c r="AM90" s="10" t="str">
        <f t="shared" si="13"/>
        <v>PASS</v>
      </c>
      <c r="AN90" s="10">
        <f t="shared" si="16"/>
        <v>70</v>
      </c>
    </row>
    <row r="91" spans="1:40" ht="15.5" x14ac:dyDescent="0.35">
      <c r="A91" s="19">
        <v>84</v>
      </c>
      <c r="B91" s="15">
        <v>3122225002085</v>
      </c>
      <c r="C91" s="11" t="s">
        <v>104</v>
      </c>
      <c r="D91" s="43" t="s">
        <v>15</v>
      </c>
      <c r="E91" s="44"/>
      <c r="F91" s="43" t="s">
        <v>17</v>
      </c>
      <c r="G91" s="43" t="s">
        <v>17</v>
      </c>
      <c r="H91" s="44" t="s">
        <v>16</v>
      </c>
      <c r="I91" s="43"/>
      <c r="J91" s="44"/>
      <c r="K91" s="43" t="s">
        <v>15</v>
      </c>
      <c r="L91" s="43" t="s">
        <v>18</v>
      </c>
      <c r="M91" s="43" t="s">
        <v>15</v>
      </c>
      <c r="N91" s="43" t="s">
        <v>15</v>
      </c>
      <c r="O91" s="17">
        <f>IF('Result Data'!D86="O",10,IF('Result Data'!D86="A+",9,IF('Result Data'!D86="A",8,IF('Result Data'!D86="B+",7,IF('Result Data'!D86="B",6,IF('Result Data'!D86="RA",0,IF('Result Data'!D86="SA",0,IF('Result Data'!D86="W",0,0))))))))+IF('Result Data'!D86="AB",0,IF('Result Data'!D86="WH",0))</f>
        <v>8</v>
      </c>
      <c r="P91" s="17">
        <f>IF('Result Data'!E86="O",10,IF('Result Data'!E86="A+",9,IF('Result Data'!E86="A",8,IF('Result Data'!E86="B+",7,IF('Result Data'!E86="B",6,IF('Result Data'!E86="RA",0,IF('Result Data'!E86="SA",0,IF('Result Data'!E86="W",0,0))))))))+IF('Result Data'!E86="AB",0,IF('Result Data'!E86="WH",0))</f>
        <v>0</v>
      </c>
      <c r="Q91" s="17">
        <f>IF('Result Data'!F86="O",10,IF('Result Data'!F86="A+",9,IF('Result Data'!F86="A",8,IF('Result Data'!F86="B+",7,IF('Result Data'!F86="B",6,IF('Result Data'!F86="RA",0,IF('Result Data'!F86="SA",0,IF('Result Data'!F86="W",0,0))))))))+IF('Result Data'!F86="AB",0,IF('Result Data'!F86="WH",0))</f>
        <v>9</v>
      </c>
      <c r="R91" s="17">
        <f>IF('Result Data'!G86="O",10,IF('Result Data'!G86="A+",9,IF('Result Data'!G86="A",8,IF('Result Data'!G86="B+",7,IF('Result Data'!G86="B",6,IF('Result Data'!G86="RA",0,IF('Result Data'!G86="SA",0,IF('Result Data'!G86="W",0,0))))))))+IF('Result Data'!G86="AB",0,IF('Result Data'!G86="WH",0))</f>
        <v>9</v>
      </c>
      <c r="S91" s="20">
        <f>IF('Result Data'!H86="O",10,IF('Result Data'!H86="A+",9,IF('Result Data'!H86="A",8,IF('Result Data'!H86="B+",7,IF('Result Data'!H86="B",6,IF('Result Data'!H86="RA",0,IF('Result Data'!H86="SA",0,IF('Result Data'!H86="W",0,0))))))))+IF('Result Data'!H86="AB",0,IF('Result Data'!H86="WH",0))</f>
        <v>7</v>
      </c>
      <c r="T91" s="20">
        <f>IF('Result Data'!I86="O",10,IF('Result Data'!I86="A+",9,IF('Result Data'!I86="A",8,IF('Result Data'!I86="B+",7,IF('Result Data'!I86="B",6,IF('Result Data'!I86="RA",0,IF('Result Data'!I86="SA",0,IF('Result Data'!I86="W",0,0))))))))+IF('Result Data'!I86="AB",0,IF('Result Data'!I86="WH",0))</f>
        <v>0</v>
      </c>
      <c r="U91" s="20">
        <f>IF('Result Data'!J86="O",10,IF('Result Data'!J86="A+",9,IF('Result Data'!J86="A",8,IF('Result Data'!J86="B+",7,IF('Result Data'!J86="B",6,IF('Result Data'!J86="RA",0,IF('Result Data'!J86="SA",0,IF('Result Data'!J86="W",0,0))))))))+IF('Result Data'!J86="AB",0,IF('Result Data'!J86="WH",0))</f>
        <v>0</v>
      </c>
      <c r="V91" s="20">
        <f>IF('Result Data'!K86="O",10,IF('Result Data'!K86="A+",9,IF('Result Data'!K86="A",8,IF('Result Data'!K86="B+",7,IF('Result Data'!K86="B",6,IF('Result Data'!K86="RA",0,IF('Result Data'!K86="SA",0,IF('Result Data'!K86="W",0,0))))))))+IF('Result Data'!K86="AB",0,IF('Result Data'!K86="WH",0))</f>
        <v>8</v>
      </c>
      <c r="W91" s="20">
        <f>IF('Result Data'!L86="O",10,IF('Result Data'!L86="A+",9,IF('Result Data'!L86="A",8,IF('Result Data'!L86="B+",7,IF('Result Data'!L86="B",6,IF('Result Data'!L86="RA",0,IF('Result Data'!L86="SA",0,IF('Result Data'!L86="W",0,0))))))))+IF('Result Data'!L86="AB",0,IF('Result Data'!L86="WH",0))</f>
        <v>10</v>
      </c>
      <c r="X91" s="20">
        <f>IF('Result Data'!M86="O",10,IF('Result Data'!M86="A+",9,IF('Result Data'!M86="A",8,IF('Result Data'!M86="B+",7,IF('Result Data'!M86="B",6,IF('Result Data'!M86="RA",0,IF('Result Data'!M86="SA",0,IF('Result Data'!M86="W",0,0))))))))+IF('Result Data'!M86="AB",0,IF('Result Data'!M86="WH",0))</f>
        <v>8</v>
      </c>
      <c r="Y91" s="20">
        <f>IF('Result Data'!N86="O",10,IF('Result Data'!N86="A+",9,IF('Result Data'!N86="A",8,IF('Result Data'!N86="B+",7,IF('Result Data'!N86="B",6,IF('Result Data'!N86="RA",0,IF('Result Data'!N86="SA",0,IF('Result Data'!N86="W",0,0))))))))+IF('Result Data'!N86="AB",0,IF('Result Data'!N86="WH",0))</f>
        <v>8</v>
      </c>
      <c r="Z91" s="10">
        <f t="shared" si="17"/>
        <v>1</v>
      </c>
      <c r="AA91" s="10">
        <f t="shared" si="18"/>
        <v>2</v>
      </c>
      <c r="AB91" s="10">
        <f t="shared" si="19"/>
        <v>4</v>
      </c>
      <c r="AC91" s="10">
        <f t="shared" si="20"/>
        <v>1</v>
      </c>
      <c r="AD91" s="10">
        <f t="shared" si="21"/>
        <v>0</v>
      </c>
      <c r="AE91" s="10">
        <f t="shared" si="22"/>
        <v>0</v>
      </c>
      <c r="AF91" s="10">
        <f>COUNTIF('Result Data'!D86:N86,"=RA")</f>
        <v>0</v>
      </c>
      <c r="AG91" s="10">
        <f>COUNTIF('Result Data'!D86:N86,"=AB")</f>
        <v>0</v>
      </c>
      <c r="AH91" s="10">
        <f>COUNTIF('Result Data'!D86:N86,"=WH")</f>
        <v>0</v>
      </c>
      <c r="AI91" s="16">
        <v>21</v>
      </c>
      <c r="AJ91" s="10">
        <f t="shared" si="23"/>
        <v>170.5</v>
      </c>
      <c r="AK91" s="18">
        <f t="shared" si="14"/>
        <v>8.1190476190476186</v>
      </c>
      <c r="AL91" s="18">
        <f t="shared" si="15"/>
        <v>0.61783439490445691</v>
      </c>
      <c r="AM91" s="10" t="str">
        <f t="shared" si="13"/>
        <v>PASS</v>
      </c>
      <c r="AN91" s="10">
        <f t="shared" si="16"/>
        <v>70</v>
      </c>
    </row>
    <row r="92" spans="1:40" ht="15.5" x14ac:dyDescent="0.35">
      <c r="A92" s="19">
        <v>85</v>
      </c>
      <c r="B92" s="15">
        <v>3122225002086</v>
      </c>
      <c r="C92" s="11" t="s">
        <v>105</v>
      </c>
      <c r="D92" s="43" t="s">
        <v>15</v>
      </c>
      <c r="E92" s="44"/>
      <c r="F92" s="43" t="s">
        <v>17</v>
      </c>
      <c r="G92" s="43" t="s">
        <v>17</v>
      </c>
      <c r="H92" s="44"/>
      <c r="I92" s="43" t="s">
        <v>18</v>
      </c>
      <c r="J92" s="44"/>
      <c r="K92" s="43" t="s">
        <v>15</v>
      </c>
      <c r="L92" s="43" t="s">
        <v>18</v>
      </c>
      <c r="M92" s="43" t="s">
        <v>15</v>
      </c>
      <c r="N92" s="43" t="s">
        <v>18</v>
      </c>
      <c r="O92" s="17">
        <f>IF('Result Data'!D87="O",10,IF('Result Data'!D87="A+",9,IF('Result Data'!D87="A",8,IF('Result Data'!D87="B+",7,IF('Result Data'!D87="B",6,IF('Result Data'!D87="RA",0,IF('Result Data'!D87="SA",0,IF('Result Data'!D87="W",0,0))))))))+IF('Result Data'!D87="AB",0,IF('Result Data'!D87="WH",0))</f>
        <v>8</v>
      </c>
      <c r="P92" s="17">
        <f>IF('Result Data'!E87="O",10,IF('Result Data'!E87="A+",9,IF('Result Data'!E87="A",8,IF('Result Data'!E87="B+",7,IF('Result Data'!E87="B",6,IF('Result Data'!E87="RA",0,IF('Result Data'!E87="SA",0,IF('Result Data'!E87="W",0,0))))))))+IF('Result Data'!E87="AB",0,IF('Result Data'!E87="WH",0))</f>
        <v>0</v>
      </c>
      <c r="Q92" s="17">
        <f>IF('Result Data'!F87="O",10,IF('Result Data'!F87="A+",9,IF('Result Data'!F87="A",8,IF('Result Data'!F87="B+",7,IF('Result Data'!F87="B",6,IF('Result Data'!F87="RA",0,IF('Result Data'!F87="SA",0,IF('Result Data'!F87="W",0,0))))))))+IF('Result Data'!F87="AB",0,IF('Result Data'!F87="WH",0))</f>
        <v>9</v>
      </c>
      <c r="R92" s="17">
        <f>IF('Result Data'!G87="O",10,IF('Result Data'!G87="A+",9,IF('Result Data'!G87="A",8,IF('Result Data'!G87="B+",7,IF('Result Data'!G87="B",6,IF('Result Data'!G87="RA",0,IF('Result Data'!G87="SA",0,IF('Result Data'!G87="W",0,0))))))))+IF('Result Data'!G87="AB",0,IF('Result Data'!G87="WH",0))</f>
        <v>9</v>
      </c>
      <c r="S92" s="20">
        <f>IF('Result Data'!H87="O",10,IF('Result Data'!H87="A+",9,IF('Result Data'!H87="A",8,IF('Result Data'!H87="B+",7,IF('Result Data'!H87="B",6,IF('Result Data'!H87="RA",0,IF('Result Data'!H87="SA",0,IF('Result Data'!H87="W",0,0))))))))+IF('Result Data'!H87="AB",0,IF('Result Data'!H87="WH",0))</f>
        <v>0</v>
      </c>
      <c r="T92" s="20">
        <f>IF('Result Data'!I87="O",10,IF('Result Data'!I87="A+",9,IF('Result Data'!I87="A",8,IF('Result Data'!I87="B+",7,IF('Result Data'!I87="B",6,IF('Result Data'!I87="RA",0,IF('Result Data'!I87="SA",0,IF('Result Data'!I87="W",0,0))))))))+IF('Result Data'!I87="AB",0,IF('Result Data'!I87="WH",0))</f>
        <v>10</v>
      </c>
      <c r="U92" s="20">
        <f>IF('Result Data'!J87="O",10,IF('Result Data'!J87="A+",9,IF('Result Data'!J87="A",8,IF('Result Data'!J87="B+",7,IF('Result Data'!J87="B",6,IF('Result Data'!J87="RA",0,IF('Result Data'!J87="SA",0,IF('Result Data'!J87="W",0,0))))))))+IF('Result Data'!J87="AB",0,IF('Result Data'!J87="WH",0))</f>
        <v>0</v>
      </c>
      <c r="V92" s="20">
        <f>IF('Result Data'!K87="O",10,IF('Result Data'!K87="A+",9,IF('Result Data'!K87="A",8,IF('Result Data'!K87="B+",7,IF('Result Data'!K87="B",6,IF('Result Data'!K87="RA",0,IF('Result Data'!K87="SA",0,IF('Result Data'!K87="W",0,0))))))))+IF('Result Data'!K87="AB",0,IF('Result Data'!K87="WH",0))</f>
        <v>8</v>
      </c>
      <c r="W92" s="20">
        <f>IF('Result Data'!L87="O",10,IF('Result Data'!L87="A+",9,IF('Result Data'!L87="A",8,IF('Result Data'!L87="B+",7,IF('Result Data'!L87="B",6,IF('Result Data'!L87="RA",0,IF('Result Data'!L87="SA",0,IF('Result Data'!L87="W",0,0))))))))+IF('Result Data'!L87="AB",0,IF('Result Data'!L87="WH",0))</f>
        <v>10</v>
      </c>
      <c r="X92" s="20">
        <f>IF('Result Data'!M87="O",10,IF('Result Data'!M87="A+",9,IF('Result Data'!M87="A",8,IF('Result Data'!M87="B+",7,IF('Result Data'!M87="B",6,IF('Result Data'!M87="RA",0,IF('Result Data'!M87="SA",0,IF('Result Data'!M87="W",0,0))))))))+IF('Result Data'!M87="AB",0,IF('Result Data'!M87="WH",0))</f>
        <v>8</v>
      </c>
      <c r="Y92" s="20">
        <f>IF('Result Data'!N87="O",10,IF('Result Data'!N87="A+",9,IF('Result Data'!N87="A",8,IF('Result Data'!N87="B+",7,IF('Result Data'!N87="B",6,IF('Result Data'!N87="RA",0,IF('Result Data'!N87="SA",0,IF('Result Data'!N87="W",0,0))))))))+IF('Result Data'!N87="AB",0,IF('Result Data'!N87="WH",0))</f>
        <v>10</v>
      </c>
      <c r="Z92" s="10">
        <f t="shared" si="17"/>
        <v>3</v>
      </c>
      <c r="AA92" s="10">
        <f t="shared" si="18"/>
        <v>2</v>
      </c>
      <c r="AB92" s="10">
        <f t="shared" si="19"/>
        <v>3</v>
      </c>
      <c r="AC92" s="10">
        <f t="shared" si="20"/>
        <v>0</v>
      </c>
      <c r="AD92" s="10">
        <f t="shared" si="21"/>
        <v>0</v>
      </c>
      <c r="AE92" s="10">
        <f t="shared" si="22"/>
        <v>0</v>
      </c>
      <c r="AF92" s="10">
        <f>COUNTIF('Result Data'!D87:N87,"=RA")</f>
        <v>0</v>
      </c>
      <c r="AG92" s="10">
        <f>COUNTIF('Result Data'!D87:N87,"=AB")</f>
        <v>0</v>
      </c>
      <c r="AH92" s="10">
        <f>COUNTIF('Result Data'!D87:N87,"=WH")</f>
        <v>0</v>
      </c>
      <c r="AI92" s="16">
        <v>21</v>
      </c>
      <c r="AJ92" s="10">
        <f t="shared" si="23"/>
        <v>185.5</v>
      </c>
      <c r="AK92" s="18">
        <f t="shared" si="14"/>
        <v>8.8333333333333339</v>
      </c>
      <c r="AL92" s="18">
        <f t="shared" si="15"/>
        <v>1.3321201091901722</v>
      </c>
      <c r="AM92" s="10" t="str">
        <f t="shared" si="13"/>
        <v>PASS</v>
      </c>
      <c r="AN92" s="10">
        <f t="shared" si="16"/>
        <v>9</v>
      </c>
    </row>
    <row r="93" spans="1:40" ht="15.5" x14ac:dyDescent="0.35">
      <c r="A93" s="19">
        <v>86</v>
      </c>
      <c r="B93" s="15">
        <v>3122225002087</v>
      </c>
      <c r="C93" s="11" t="s">
        <v>106</v>
      </c>
      <c r="D93" s="43" t="s">
        <v>15</v>
      </c>
      <c r="E93" s="44"/>
      <c r="F93" s="43" t="s">
        <v>15</v>
      </c>
      <c r="G93" s="43" t="s">
        <v>17</v>
      </c>
      <c r="H93" s="44"/>
      <c r="I93" s="43"/>
      <c r="J93" s="44" t="s">
        <v>15</v>
      </c>
      <c r="K93" s="43" t="s">
        <v>15</v>
      </c>
      <c r="L93" s="43" t="s">
        <v>18</v>
      </c>
      <c r="M93" s="43" t="s">
        <v>15</v>
      </c>
      <c r="N93" s="43" t="s">
        <v>17</v>
      </c>
      <c r="O93" s="17">
        <f>IF('Result Data'!D88="O",10,IF('Result Data'!D88="A+",9,IF('Result Data'!D88="A",8,IF('Result Data'!D88="B+",7,IF('Result Data'!D88="B",6,IF('Result Data'!D88="RA",0,IF('Result Data'!D88="SA",0,IF('Result Data'!D88="W",0,0))))))))+IF('Result Data'!D88="AB",0,IF('Result Data'!D88="WH",0))</f>
        <v>8</v>
      </c>
      <c r="P93" s="17">
        <f>IF('Result Data'!E88="O",10,IF('Result Data'!E88="A+",9,IF('Result Data'!E88="A",8,IF('Result Data'!E88="B+",7,IF('Result Data'!E88="B",6,IF('Result Data'!E88="RA",0,IF('Result Data'!E88="SA",0,IF('Result Data'!E88="W",0,0))))))))+IF('Result Data'!E88="AB",0,IF('Result Data'!E88="WH",0))</f>
        <v>0</v>
      </c>
      <c r="Q93" s="17">
        <f>IF('Result Data'!F88="O",10,IF('Result Data'!F88="A+",9,IF('Result Data'!F88="A",8,IF('Result Data'!F88="B+",7,IF('Result Data'!F88="B",6,IF('Result Data'!F88="RA",0,IF('Result Data'!F88="SA",0,IF('Result Data'!F88="W",0,0))))))))+IF('Result Data'!F88="AB",0,IF('Result Data'!F88="WH",0))</f>
        <v>8</v>
      </c>
      <c r="R93" s="17">
        <f>IF('Result Data'!G88="O",10,IF('Result Data'!G88="A+",9,IF('Result Data'!G88="A",8,IF('Result Data'!G88="B+",7,IF('Result Data'!G88="B",6,IF('Result Data'!G88="RA",0,IF('Result Data'!G88="SA",0,IF('Result Data'!G88="W",0,0))))))))+IF('Result Data'!G88="AB",0,IF('Result Data'!G88="WH",0))</f>
        <v>9</v>
      </c>
      <c r="S93" s="20">
        <f>IF('Result Data'!H88="O",10,IF('Result Data'!H88="A+",9,IF('Result Data'!H88="A",8,IF('Result Data'!H88="B+",7,IF('Result Data'!H88="B",6,IF('Result Data'!H88="RA",0,IF('Result Data'!H88="SA",0,IF('Result Data'!H88="W",0,0))))))))+IF('Result Data'!H88="AB",0,IF('Result Data'!H88="WH",0))</f>
        <v>0</v>
      </c>
      <c r="T93" s="20">
        <f>IF('Result Data'!I88="O",10,IF('Result Data'!I88="A+",9,IF('Result Data'!I88="A",8,IF('Result Data'!I88="B+",7,IF('Result Data'!I88="B",6,IF('Result Data'!I88="RA",0,IF('Result Data'!I88="SA",0,IF('Result Data'!I88="W",0,0))))))))+IF('Result Data'!I88="AB",0,IF('Result Data'!I88="WH",0))</f>
        <v>0</v>
      </c>
      <c r="U93" s="20">
        <f>IF('Result Data'!J88="O",10,IF('Result Data'!J88="A+",9,IF('Result Data'!J88="A",8,IF('Result Data'!J88="B+",7,IF('Result Data'!J88="B",6,IF('Result Data'!J88="RA",0,IF('Result Data'!J88="SA",0,IF('Result Data'!J88="W",0,0))))))))+IF('Result Data'!J88="AB",0,IF('Result Data'!J88="WH",0))</f>
        <v>8</v>
      </c>
      <c r="V93" s="20">
        <f>IF('Result Data'!K88="O",10,IF('Result Data'!K88="A+",9,IF('Result Data'!K88="A",8,IF('Result Data'!K88="B+",7,IF('Result Data'!K88="B",6,IF('Result Data'!K88="RA",0,IF('Result Data'!K88="SA",0,IF('Result Data'!K88="W",0,0))))))))+IF('Result Data'!K88="AB",0,IF('Result Data'!K88="WH",0))</f>
        <v>8</v>
      </c>
      <c r="W93" s="20">
        <f>IF('Result Data'!L88="O",10,IF('Result Data'!L88="A+",9,IF('Result Data'!L88="A",8,IF('Result Data'!L88="B+",7,IF('Result Data'!L88="B",6,IF('Result Data'!L88="RA",0,IF('Result Data'!L88="SA",0,IF('Result Data'!L88="W",0,0))))))))+IF('Result Data'!L88="AB",0,IF('Result Data'!L88="WH",0))</f>
        <v>10</v>
      </c>
      <c r="X93" s="20">
        <f>IF('Result Data'!M88="O",10,IF('Result Data'!M88="A+",9,IF('Result Data'!M88="A",8,IF('Result Data'!M88="B+",7,IF('Result Data'!M88="B",6,IF('Result Data'!M88="RA",0,IF('Result Data'!M88="SA",0,IF('Result Data'!M88="W",0,0))))))))+IF('Result Data'!M88="AB",0,IF('Result Data'!M88="WH",0))</f>
        <v>8</v>
      </c>
      <c r="Y93" s="20">
        <f>IF('Result Data'!N88="O",10,IF('Result Data'!N88="A+",9,IF('Result Data'!N88="A",8,IF('Result Data'!N88="B+",7,IF('Result Data'!N88="B",6,IF('Result Data'!N88="RA",0,IF('Result Data'!N88="SA",0,IF('Result Data'!N88="W",0,0))))))))+IF('Result Data'!N88="AB",0,IF('Result Data'!N88="WH",0))</f>
        <v>9</v>
      </c>
      <c r="Z93" s="10">
        <f t="shared" si="17"/>
        <v>1</v>
      </c>
      <c r="AA93" s="10">
        <f t="shared" si="18"/>
        <v>2</v>
      </c>
      <c r="AB93" s="10">
        <f t="shared" si="19"/>
        <v>5</v>
      </c>
      <c r="AC93" s="10">
        <f t="shared" si="20"/>
        <v>0</v>
      </c>
      <c r="AD93" s="10">
        <f t="shared" si="21"/>
        <v>0</v>
      </c>
      <c r="AE93" s="10">
        <f t="shared" si="22"/>
        <v>0</v>
      </c>
      <c r="AF93" s="10">
        <f>COUNTIF('Result Data'!D88:N88,"=RA")</f>
        <v>0</v>
      </c>
      <c r="AG93" s="10">
        <f>COUNTIF('Result Data'!D88:N88,"=AB")</f>
        <v>0</v>
      </c>
      <c r="AH93" s="10">
        <f>COUNTIF('Result Data'!D88:N88,"=WH")</f>
        <v>0</v>
      </c>
      <c r="AI93" s="16">
        <v>21</v>
      </c>
      <c r="AJ93" s="10">
        <f t="shared" si="23"/>
        <v>175.5</v>
      </c>
      <c r="AK93" s="18">
        <f t="shared" si="14"/>
        <v>8.3571428571428577</v>
      </c>
      <c r="AL93" s="18">
        <f t="shared" si="15"/>
        <v>0.85592963299969593</v>
      </c>
      <c r="AM93" s="10" t="str">
        <f t="shared" si="13"/>
        <v>PASS</v>
      </c>
      <c r="AN93" s="10">
        <f t="shared" si="16"/>
        <v>46</v>
      </c>
    </row>
    <row r="94" spans="1:40" ht="15.5" x14ac:dyDescent="0.35">
      <c r="A94" s="19">
        <v>87</v>
      </c>
      <c r="B94" s="15">
        <v>3122225002088</v>
      </c>
      <c r="C94" s="11" t="s">
        <v>107</v>
      </c>
      <c r="D94" s="43" t="s">
        <v>16</v>
      </c>
      <c r="E94" s="44"/>
      <c r="F94" s="43" t="s">
        <v>15</v>
      </c>
      <c r="G94" s="43" t="s">
        <v>17</v>
      </c>
      <c r="H94" s="44"/>
      <c r="I94" s="43" t="s">
        <v>17</v>
      </c>
      <c r="J94" s="44"/>
      <c r="K94" s="43" t="s">
        <v>17</v>
      </c>
      <c r="L94" s="43" t="s">
        <v>18</v>
      </c>
      <c r="M94" s="43" t="s">
        <v>20</v>
      </c>
      <c r="N94" s="43" t="s">
        <v>20</v>
      </c>
      <c r="O94" s="17">
        <f>IF('Result Data'!D89="O",10,IF('Result Data'!D89="A+",9,IF('Result Data'!D89="A",8,IF('Result Data'!D89="B+",7,IF('Result Data'!D89="B",6,IF('Result Data'!D89="RA",0,IF('Result Data'!D89="SA",0,IF('Result Data'!D89="W",0,0))))))))+IF('Result Data'!D89="AB",0,IF('Result Data'!D89="WH",0))</f>
        <v>7</v>
      </c>
      <c r="P94" s="17">
        <f>IF('Result Data'!E89="O",10,IF('Result Data'!E89="A+",9,IF('Result Data'!E89="A",8,IF('Result Data'!E89="B+",7,IF('Result Data'!E89="B",6,IF('Result Data'!E89="RA",0,IF('Result Data'!E89="SA",0,IF('Result Data'!E89="W",0,0))))))))+IF('Result Data'!E89="AB",0,IF('Result Data'!E89="WH",0))</f>
        <v>0</v>
      </c>
      <c r="Q94" s="17">
        <f>IF('Result Data'!F89="O",10,IF('Result Data'!F89="A+",9,IF('Result Data'!F89="A",8,IF('Result Data'!F89="B+",7,IF('Result Data'!F89="B",6,IF('Result Data'!F89="RA",0,IF('Result Data'!F89="SA",0,IF('Result Data'!F89="W",0,0))))))))+IF('Result Data'!F89="AB",0,IF('Result Data'!F89="WH",0))</f>
        <v>8</v>
      </c>
      <c r="R94" s="17">
        <f>IF('Result Data'!G89="O",10,IF('Result Data'!G89="A+",9,IF('Result Data'!G89="A",8,IF('Result Data'!G89="B+",7,IF('Result Data'!G89="B",6,IF('Result Data'!G89="RA",0,IF('Result Data'!G89="SA",0,IF('Result Data'!G89="W",0,0))))))))+IF('Result Data'!G89="AB",0,IF('Result Data'!G89="WH",0))</f>
        <v>9</v>
      </c>
      <c r="S94" s="20">
        <f>IF('Result Data'!H89="O",10,IF('Result Data'!H89="A+",9,IF('Result Data'!H89="A",8,IF('Result Data'!H89="B+",7,IF('Result Data'!H89="B",6,IF('Result Data'!H89="RA",0,IF('Result Data'!H89="SA",0,IF('Result Data'!H89="W",0,0))))))))+IF('Result Data'!H89="AB",0,IF('Result Data'!H89="WH",0))</f>
        <v>0</v>
      </c>
      <c r="T94" s="20">
        <f>IF('Result Data'!I89="O",10,IF('Result Data'!I89="A+",9,IF('Result Data'!I89="A",8,IF('Result Data'!I89="B+",7,IF('Result Data'!I89="B",6,IF('Result Data'!I89="RA",0,IF('Result Data'!I89="SA",0,IF('Result Data'!I89="W",0,0))))))))+IF('Result Data'!I89="AB",0,IF('Result Data'!I89="WH",0))</f>
        <v>9</v>
      </c>
      <c r="U94" s="20">
        <f>IF('Result Data'!J89="O",10,IF('Result Data'!J89="A+",9,IF('Result Data'!J89="A",8,IF('Result Data'!J89="B+",7,IF('Result Data'!J89="B",6,IF('Result Data'!J89="RA",0,IF('Result Data'!J89="SA",0,IF('Result Data'!J89="W",0,0))))))))+IF('Result Data'!J89="AB",0,IF('Result Data'!J89="WH",0))</f>
        <v>0</v>
      </c>
      <c r="V94" s="20">
        <f>IF('Result Data'!K89="O",10,IF('Result Data'!K89="A+",9,IF('Result Data'!K89="A",8,IF('Result Data'!K89="B+",7,IF('Result Data'!K89="B",6,IF('Result Data'!K89="RA",0,IF('Result Data'!K89="SA",0,IF('Result Data'!K89="W",0,0))))))))+IF('Result Data'!K89="AB",0,IF('Result Data'!K89="WH",0))</f>
        <v>9</v>
      </c>
      <c r="W94" s="20">
        <f>IF('Result Data'!L89="O",10,IF('Result Data'!L89="A+",9,IF('Result Data'!L89="A",8,IF('Result Data'!L89="B+",7,IF('Result Data'!L89="B",6,IF('Result Data'!L89="RA",0,IF('Result Data'!L89="SA",0,IF('Result Data'!L89="W",0,0))))))))+IF('Result Data'!L89="AB",0,IF('Result Data'!L89="WH",0))</f>
        <v>10</v>
      </c>
      <c r="X94" s="20">
        <f>IF('Result Data'!M89="O",10,IF('Result Data'!M89="A+",9,IF('Result Data'!M89="A",8,IF('Result Data'!M89="B+",7,IF('Result Data'!M89="B",6,IF('Result Data'!M89="RA",0,IF('Result Data'!M89="SA",0,IF('Result Data'!M89="W",0,0))))))))+IF('Result Data'!M89="AB",0,IF('Result Data'!M89="WH",0))</f>
        <v>6</v>
      </c>
      <c r="Y94" s="20">
        <f>IF('Result Data'!N89="O",10,IF('Result Data'!N89="A+",9,IF('Result Data'!N89="A",8,IF('Result Data'!N89="B+",7,IF('Result Data'!N89="B",6,IF('Result Data'!N89="RA",0,IF('Result Data'!N89="SA",0,IF('Result Data'!N89="W",0,0))))))))+IF('Result Data'!N89="AB",0,IF('Result Data'!N89="WH",0))</f>
        <v>6</v>
      </c>
      <c r="Z94" s="10">
        <f t="shared" si="17"/>
        <v>1</v>
      </c>
      <c r="AA94" s="10">
        <f t="shared" si="18"/>
        <v>3</v>
      </c>
      <c r="AB94" s="10">
        <f t="shared" si="19"/>
        <v>1</v>
      </c>
      <c r="AC94" s="10">
        <f t="shared" si="20"/>
        <v>1</v>
      </c>
      <c r="AD94" s="10">
        <f t="shared" si="21"/>
        <v>2</v>
      </c>
      <c r="AE94" s="10">
        <f t="shared" si="22"/>
        <v>0</v>
      </c>
      <c r="AF94" s="10">
        <f>COUNTIF('Result Data'!D89:N89,"=RA")</f>
        <v>0</v>
      </c>
      <c r="AG94" s="10">
        <f>COUNTIF('Result Data'!D89:N89,"=AB")</f>
        <v>0</v>
      </c>
      <c r="AH94" s="10">
        <f>COUNTIF('Result Data'!D89:N89,"=WH")</f>
        <v>0</v>
      </c>
      <c r="AI94" s="16">
        <v>21</v>
      </c>
      <c r="AJ94" s="10">
        <f t="shared" si="23"/>
        <v>162.5</v>
      </c>
      <c r="AK94" s="18">
        <f t="shared" si="14"/>
        <v>7.7380952380952381</v>
      </c>
      <c r="AL94" s="18">
        <f t="shared" si="15"/>
        <v>0.23688201395207642</v>
      </c>
      <c r="AM94" s="10" t="str">
        <f t="shared" si="13"/>
        <v>PASS</v>
      </c>
      <c r="AN94" s="10">
        <f t="shared" si="16"/>
        <v>105</v>
      </c>
    </row>
    <row r="95" spans="1:40" ht="15.5" x14ac:dyDescent="0.35">
      <c r="A95" s="19">
        <v>88</v>
      </c>
      <c r="B95" s="15">
        <v>3122225002089</v>
      </c>
      <c r="C95" s="11" t="s">
        <v>108</v>
      </c>
      <c r="D95" s="43" t="s">
        <v>15</v>
      </c>
      <c r="E95" s="44"/>
      <c r="F95" s="43" t="s">
        <v>17</v>
      </c>
      <c r="G95" s="43" t="s">
        <v>17</v>
      </c>
      <c r="H95" s="44" t="s">
        <v>15</v>
      </c>
      <c r="I95" s="43"/>
      <c r="J95" s="44"/>
      <c r="K95" s="43" t="s">
        <v>17</v>
      </c>
      <c r="L95" s="43" t="s">
        <v>18</v>
      </c>
      <c r="M95" s="43" t="s">
        <v>17</v>
      </c>
      <c r="N95" s="43" t="s">
        <v>17</v>
      </c>
      <c r="O95" s="17">
        <f>IF('Result Data'!D90="O",10,IF('Result Data'!D90="A+",9,IF('Result Data'!D90="A",8,IF('Result Data'!D90="B+",7,IF('Result Data'!D90="B",6,IF('Result Data'!D90="RA",0,IF('Result Data'!D90="SA",0,IF('Result Data'!D90="W",0,0))))))))+IF('Result Data'!D90="AB",0,IF('Result Data'!D90="WH",0))</f>
        <v>8</v>
      </c>
      <c r="P95" s="17">
        <f>IF('Result Data'!E90="O",10,IF('Result Data'!E90="A+",9,IF('Result Data'!E90="A",8,IF('Result Data'!E90="B+",7,IF('Result Data'!E90="B",6,IF('Result Data'!E90="RA",0,IF('Result Data'!E90="SA",0,IF('Result Data'!E90="W",0,0))))))))+IF('Result Data'!E90="AB",0,IF('Result Data'!E90="WH",0))</f>
        <v>0</v>
      </c>
      <c r="Q95" s="17">
        <f>IF('Result Data'!F90="O",10,IF('Result Data'!F90="A+",9,IF('Result Data'!F90="A",8,IF('Result Data'!F90="B+",7,IF('Result Data'!F90="B",6,IF('Result Data'!F90="RA",0,IF('Result Data'!F90="SA",0,IF('Result Data'!F90="W",0,0))))))))+IF('Result Data'!F90="AB",0,IF('Result Data'!F90="WH",0))</f>
        <v>9</v>
      </c>
      <c r="R95" s="17">
        <f>IF('Result Data'!G90="O",10,IF('Result Data'!G90="A+",9,IF('Result Data'!G90="A",8,IF('Result Data'!G90="B+",7,IF('Result Data'!G90="B",6,IF('Result Data'!G90="RA",0,IF('Result Data'!G90="SA",0,IF('Result Data'!G90="W",0,0))))))))+IF('Result Data'!G90="AB",0,IF('Result Data'!G90="WH",0))</f>
        <v>9</v>
      </c>
      <c r="S95" s="20">
        <f>IF('Result Data'!H90="O",10,IF('Result Data'!H90="A+",9,IF('Result Data'!H90="A",8,IF('Result Data'!H90="B+",7,IF('Result Data'!H90="B",6,IF('Result Data'!H90="RA",0,IF('Result Data'!H90="SA",0,IF('Result Data'!H90="W",0,0))))))))+IF('Result Data'!H90="AB",0,IF('Result Data'!H90="WH",0))</f>
        <v>8</v>
      </c>
      <c r="T95" s="20">
        <f>IF('Result Data'!I90="O",10,IF('Result Data'!I90="A+",9,IF('Result Data'!I90="A",8,IF('Result Data'!I90="B+",7,IF('Result Data'!I90="B",6,IF('Result Data'!I90="RA",0,IF('Result Data'!I90="SA",0,IF('Result Data'!I90="W",0,0))))))))+IF('Result Data'!I90="AB",0,IF('Result Data'!I90="WH",0))</f>
        <v>0</v>
      </c>
      <c r="U95" s="20">
        <f>IF('Result Data'!J90="O",10,IF('Result Data'!J90="A+",9,IF('Result Data'!J90="A",8,IF('Result Data'!J90="B+",7,IF('Result Data'!J90="B",6,IF('Result Data'!J90="RA",0,IF('Result Data'!J90="SA",0,IF('Result Data'!J90="W",0,0))))))))+IF('Result Data'!J90="AB",0,IF('Result Data'!J90="WH",0))</f>
        <v>0</v>
      </c>
      <c r="V95" s="20">
        <f>IF('Result Data'!K90="O",10,IF('Result Data'!K90="A+",9,IF('Result Data'!K90="A",8,IF('Result Data'!K90="B+",7,IF('Result Data'!K90="B",6,IF('Result Data'!K90="RA",0,IF('Result Data'!K90="SA",0,IF('Result Data'!K90="W",0,0))))))))+IF('Result Data'!K90="AB",0,IF('Result Data'!K90="WH",0))</f>
        <v>9</v>
      </c>
      <c r="W95" s="20">
        <f>IF('Result Data'!L90="O",10,IF('Result Data'!L90="A+",9,IF('Result Data'!L90="A",8,IF('Result Data'!L90="B+",7,IF('Result Data'!L90="B",6,IF('Result Data'!L90="RA",0,IF('Result Data'!L90="SA",0,IF('Result Data'!L90="W",0,0))))))))+IF('Result Data'!L90="AB",0,IF('Result Data'!L90="WH",0))</f>
        <v>10</v>
      </c>
      <c r="X95" s="20">
        <f>IF('Result Data'!M90="O",10,IF('Result Data'!M90="A+",9,IF('Result Data'!M90="A",8,IF('Result Data'!M90="B+",7,IF('Result Data'!M90="B",6,IF('Result Data'!M90="RA",0,IF('Result Data'!M90="SA",0,IF('Result Data'!M90="W",0,0))))))))+IF('Result Data'!M90="AB",0,IF('Result Data'!M90="WH",0))</f>
        <v>9</v>
      </c>
      <c r="Y95" s="20">
        <f>IF('Result Data'!N90="O",10,IF('Result Data'!N90="A+",9,IF('Result Data'!N90="A",8,IF('Result Data'!N90="B+",7,IF('Result Data'!N90="B",6,IF('Result Data'!N90="RA",0,IF('Result Data'!N90="SA",0,IF('Result Data'!N90="W",0,0))))))))+IF('Result Data'!N90="AB",0,IF('Result Data'!N90="WH",0))</f>
        <v>9</v>
      </c>
      <c r="Z95" s="10">
        <f t="shared" si="17"/>
        <v>1</v>
      </c>
      <c r="AA95" s="10">
        <f t="shared" si="18"/>
        <v>5</v>
      </c>
      <c r="AB95" s="10">
        <f t="shared" si="19"/>
        <v>2</v>
      </c>
      <c r="AC95" s="10">
        <f t="shared" si="20"/>
        <v>0</v>
      </c>
      <c r="AD95" s="10">
        <f t="shared" si="21"/>
        <v>0</v>
      </c>
      <c r="AE95" s="10">
        <f t="shared" si="22"/>
        <v>0</v>
      </c>
      <c r="AF95" s="10">
        <f>COUNTIF('Result Data'!D90:N90,"=RA")</f>
        <v>0</v>
      </c>
      <c r="AG95" s="10">
        <f>COUNTIF('Result Data'!D90:N90,"=AB")</f>
        <v>0</v>
      </c>
      <c r="AH95" s="10">
        <f>COUNTIF('Result Data'!D90:N90,"=WH")</f>
        <v>0</v>
      </c>
      <c r="AI95" s="16">
        <v>21</v>
      </c>
      <c r="AJ95" s="10">
        <f t="shared" si="23"/>
        <v>184.5</v>
      </c>
      <c r="AK95" s="18">
        <f t="shared" si="14"/>
        <v>8.7857142857142865</v>
      </c>
      <c r="AL95" s="18">
        <f t="shared" si="15"/>
        <v>1.2845010615711248</v>
      </c>
      <c r="AM95" s="10" t="str">
        <f t="shared" si="13"/>
        <v>PASS</v>
      </c>
      <c r="AN95" s="10">
        <f t="shared" si="16"/>
        <v>11</v>
      </c>
    </row>
    <row r="96" spans="1:40" ht="15.5" x14ac:dyDescent="0.35">
      <c r="A96" s="19">
        <v>89</v>
      </c>
      <c r="B96" s="15">
        <v>3122225002090</v>
      </c>
      <c r="C96" s="11" t="s">
        <v>109</v>
      </c>
      <c r="D96" s="43" t="s">
        <v>15</v>
      </c>
      <c r="E96" s="44"/>
      <c r="F96" s="43" t="s">
        <v>15</v>
      </c>
      <c r="G96" s="43" t="s">
        <v>17</v>
      </c>
      <c r="H96" s="44"/>
      <c r="I96" s="43" t="s">
        <v>18</v>
      </c>
      <c r="J96" s="44"/>
      <c r="K96" s="43" t="s">
        <v>16</v>
      </c>
      <c r="L96" s="43" t="s">
        <v>18</v>
      </c>
      <c r="M96" s="43" t="s">
        <v>38</v>
      </c>
      <c r="N96" s="43" t="s">
        <v>15</v>
      </c>
      <c r="O96" s="17">
        <f>IF('Result Data'!D91="O",10,IF('Result Data'!D91="A+",9,IF('Result Data'!D91="A",8,IF('Result Data'!D91="B+",7,IF('Result Data'!D91="B",6,IF('Result Data'!D91="RA",0,IF('Result Data'!D91="SA",0,IF('Result Data'!D91="W",0,0))))))))+IF('Result Data'!D91="AB",0,IF('Result Data'!D91="WH",0))</f>
        <v>8</v>
      </c>
      <c r="P96" s="17">
        <f>IF('Result Data'!E91="O",10,IF('Result Data'!E91="A+",9,IF('Result Data'!E91="A",8,IF('Result Data'!E91="B+",7,IF('Result Data'!E91="B",6,IF('Result Data'!E91="RA",0,IF('Result Data'!E91="SA",0,IF('Result Data'!E91="W",0,0))))))))+IF('Result Data'!E91="AB",0,IF('Result Data'!E91="WH",0))</f>
        <v>0</v>
      </c>
      <c r="Q96" s="17">
        <f>IF('Result Data'!F91="O",10,IF('Result Data'!F91="A+",9,IF('Result Data'!F91="A",8,IF('Result Data'!F91="B+",7,IF('Result Data'!F91="B",6,IF('Result Data'!F91="RA",0,IF('Result Data'!F91="SA",0,IF('Result Data'!F91="W",0,0))))))))+IF('Result Data'!F91="AB",0,IF('Result Data'!F91="WH",0))</f>
        <v>8</v>
      </c>
      <c r="R96" s="17">
        <f>IF('Result Data'!G91="O",10,IF('Result Data'!G91="A+",9,IF('Result Data'!G91="A",8,IF('Result Data'!G91="B+",7,IF('Result Data'!G91="B",6,IF('Result Data'!G91="RA",0,IF('Result Data'!G91="SA",0,IF('Result Data'!G91="W",0,0))))))))+IF('Result Data'!G91="AB",0,IF('Result Data'!G91="WH",0))</f>
        <v>9</v>
      </c>
      <c r="S96" s="20">
        <f>IF('Result Data'!H91="O",10,IF('Result Data'!H91="A+",9,IF('Result Data'!H91="A",8,IF('Result Data'!H91="B+",7,IF('Result Data'!H91="B",6,IF('Result Data'!H91="RA",0,IF('Result Data'!H91="SA",0,IF('Result Data'!H91="W",0,0))))))))+IF('Result Data'!H91="AB",0,IF('Result Data'!H91="WH",0))</f>
        <v>0</v>
      </c>
      <c r="T96" s="20">
        <f>IF('Result Data'!I91="O",10,IF('Result Data'!I91="A+",9,IF('Result Data'!I91="A",8,IF('Result Data'!I91="B+",7,IF('Result Data'!I91="B",6,IF('Result Data'!I91="RA",0,IF('Result Data'!I91="SA",0,IF('Result Data'!I91="W",0,0))))))))+IF('Result Data'!I91="AB",0,IF('Result Data'!I91="WH",0))</f>
        <v>10</v>
      </c>
      <c r="U96" s="20">
        <f>IF('Result Data'!J91="O",10,IF('Result Data'!J91="A+",9,IF('Result Data'!J91="A",8,IF('Result Data'!J91="B+",7,IF('Result Data'!J91="B",6,IF('Result Data'!J91="RA",0,IF('Result Data'!J91="SA",0,IF('Result Data'!J91="W",0,0))))))))+IF('Result Data'!J91="AB",0,IF('Result Data'!J91="WH",0))</f>
        <v>0</v>
      </c>
      <c r="V96" s="20">
        <f>IF('Result Data'!K91="O",10,IF('Result Data'!K91="A+",9,IF('Result Data'!K91="A",8,IF('Result Data'!K91="B+",7,IF('Result Data'!K91="B",6,IF('Result Data'!K91="RA",0,IF('Result Data'!K91="SA",0,IF('Result Data'!K91="W",0,0))))))))+IF('Result Data'!K91="AB",0,IF('Result Data'!K91="WH",0))</f>
        <v>7</v>
      </c>
      <c r="W96" s="20">
        <f>IF('Result Data'!L91="O",10,IF('Result Data'!L91="A+",9,IF('Result Data'!L91="A",8,IF('Result Data'!L91="B+",7,IF('Result Data'!L91="B",6,IF('Result Data'!L91="RA",0,IF('Result Data'!L91="SA",0,IF('Result Data'!L91="W",0,0))))))))+IF('Result Data'!L91="AB",0,IF('Result Data'!L91="WH",0))</f>
        <v>10</v>
      </c>
      <c r="X96" s="20">
        <f>IF('Result Data'!M91="O",10,IF('Result Data'!M91="A+",9,IF('Result Data'!M91="A",8,IF('Result Data'!M91="B+",7,IF('Result Data'!M91="B",6,IF('Result Data'!M91="RA",0,IF('Result Data'!M91="SA",0,IF('Result Data'!M91="W",0,0))))))))+IF('Result Data'!M91="AB",0,IF('Result Data'!M91="WH",0))</f>
        <v>0</v>
      </c>
      <c r="Y96" s="20">
        <f>IF('Result Data'!N91="O",10,IF('Result Data'!N91="A+",9,IF('Result Data'!N91="A",8,IF('Result Data'!N91="B+",7,IF('Result Data'!N91="B",6,IF('Result Data'!N91="RA",0,IF('Result Data'!N91="SA",0,IF('Result Data'!N91="W",0,0))))))))+IF('Result Data'!N91="AB",0,IF('Result Data'!N91="WH",0))</f>
        <v>8</v>
      </c>
      <c r="Z96" s="10">
        <f t="shared" si="17"/>
        <v>2</v>
      </c>
      <c r="AA96" s="10">
        <f t="shared" si="18"/>
        <v>1</v>
      </c>
      <c r="AB96" s="10">
        <f t="shared" si="19"/>
        <v>3</v>
      </c>
      <c r="AC96" s="10">
        <f t="shared" si="20"/>
        <v>1</v>
      </c>
      <c r="AD96" s="10">
        <f t="shared" si="21"/>
        <v>0</v>
      </c>
      <c r="AE96" s="10">
        <f t="shared" si="22"/>
        <v>0</v>
      </c>
      <c r="AF96" s="10">
        <f>COUNTIF('Result Data'!D91:N91,"=RA")</f>
        <v>1</v>
      </c>
      <c r="AG96" s="10">
        <f>COUNTIF('Result Data'!D91:N91,"=AB")</f>
        <v>0</v>
      </c>
      <c r="AH96" s="10">
        <f>COUNTIF('Result Data'!D91:N91,"=WH")</f>
        <v>0</v>
      </c>
      <c r="AI96" s="16">
        <v>21</v>
      </c>
      <c r="AJ96" s="10">
        <f t="shared" si="23"/>
        <v>142.5</v>
      </c>
      <c r="AK96" s="18">
        <f t="shared" si="14"/>
        <v>6.7857142857142856</v>
      </c>
      <c r="AL96" s="18">
        <f t="shared" si="15"/>
        <v>-0.71549893842887613</v>
      </c>
      <c r="AM96" s="10" t="str">
        <f t="shared" si="13"/>
        <v>FAIL</v>
      </c>
      <c r="AN96" s="10">
        <f t="shared" si="16"/>
        <v>126</v>
      </c>
    </row>
    <row r="97" spans="1:40" ht="15.5" x14ac:dyDescent="0.35">
      <c r="A97" s="19">
        <v>90</v>
      </c>
      <c r="B97" s="15">
        <v>3122225002091</v>
      </c>
      <c r="C97" s="11" t="s">
        <v>110</v>
      </c>
      <c r="D97" s="43" t="s">
        <v>16</v>
      </c>
      <c r="E97" s="44"/>
      <c r="F97" s="43" t="s">
        <v>15</v>
      </c>
      <c r="G97" s="43" t="s">
        <v>17</v>
      </c>
      <c r="H97" s="44" t="s">
        <v>15</v>
      </c>
      <c r="I97" s="43"/>
      <c r="J97" s="44"/>
      <c r="K97" s="43" t="s">
        <v>16</v>
      </c>
      <c r="L97" s="43" t="s">
        <v>18</v>
      </c>
      <c r="M97" s="43" t="s">
        <v>16</v>
      </c>
      <c r="N97" s="43" t="s">
        <v>15</v>
      </c>
      <c r="O97" s="17">
        <f>IF('Result Data'!D92="O",10,IF('Result Data'!D92="A+",9,IF('Result Data'!D92="A",8,IF('Result Data'!D92="B+",7,IF('Result Data'!D92="B",6,IF('Result Data'!D92="RA",0,IF('Result Data'!D92="SA",0,IF('Result Data'!D92="W",0,0))))))))+IF('Result Data'!D92="AB",0,IF('Result Data'!D92="WH",0))</f>
        <v>7</v>
      </c>
      <c r="P97" s="17">
        <f>IF('Result Data'!E92="O",10,IF('Result Data'!E92="A+",9,IF('Result Data'!E92="A",8,IF('Result Data'!E92="B+",7,IF('Result Data'!E92="B",6,IF('Result Data'!E92="RA",0,IF('Result Data'!E92="SA",0,IF('Result Data'!E92="W",0,0))))))))+IF('Result Data'!E92="AB",0,IF('Result Data'!E92="WH",0))</f>
        <v>0</v>
      </c>
      <c r="Q97" s="17">
        <f>IF('Result Data'!F92="O",10,IF('Result Data'!F92="A+",9,IF('Result Data'!F92="A",8,IF('Result Data'!F92="B+",7,IF('Result Data'!F92="B",6,IF('Result Data'!F92="RA",0,IF('Result Data'!F92="SA",0,IF('Result Data'!F92="W",0,0))))))))+IF('Result Data'!F92="AB",0,IF('Result Data'!F92="WH",0))</f>
        <v>8</v>
      </c>
      <c r="R97" s="17">
        <f>IF('Result Data'!G92="O",10,IF('Result Data'!G92="A+",9,IF('Result Data'!G92="A",8,IF('Result Data'!G92="B+",7,IF('Result Data'!G92="B",6,IF('Result Data'!G92="RA",0,IF('Result Data'!G92="SA",0,IF('Result Data'!G92="W",0,0))))))))+IF('Result Data'!G92="AB",0,IF('Result Data'!G92="WH",0))</f>
        <v>9</v>
      </c>
      <c r="S97" s="20">
        <f>IF('Result Data'!H92="O",10,IF('Result Data'!H92="A+",9,IF('Result Data'!H92="A",8,IF('Result Data'!H92="B+",7,IF('Result Data'!H92="B",6,IF('Result Data'!H92="RA",0,IF('Result Data'!H92="SA",0,IF('Result Data'!H92="W",0,0))))))))+IF('Result Data'!H92="AB",0,IF('Result Data'!H92="WH",0))</f>
        <v>8</v>
      </c>
      <c r="T97" s="20">
        <f>IF('Result Data'!I92="O",10,IF('Result Data'!I92="A+",9,IF('Result Data'!I92="A",8,IF('Result Data'!I92="B+",7,IF('Result Data'!I92="B",6,IF('Result Data'!I92="RA",0,IF('Result Data'!I92="SA",0,IF('Result Data'!I92="W",0,0))))))))+IF('Result Data'!I92="AB",0,IF('Result Data'!I92="WH",0))</f>
        <v>0</v>
      </c>
      <c r="U97" s="20">
        <f>IF('Result Data'!J92="O",10,IF('Result Data'!J92="A+",9,IF('Result Data'!J92="A",8,IF('Result Data'!J92="B+",7,IF('Result Data'!J92="B",6,IF('Result Data'!J92="RA",0,IF('Result Data'!J92="SA",0,IF('Result Data'!J92="W",0,0))))))))+IF('Result Data'!J92="AB",0,IF('Result Data'!J92="WH",0))</f>
        <v>0</v>
      </c>
      <c r="V97" s="20">
        <f>IF('Result Data'!K92="O",10,IF('Result Data'!K92="A+",9,IF('Result Data'!K92="A",8,IF('Result Data'!K92="B+",7,IF('Result Data'!K92="B",6,IF('Result Data'!K92="RA",0,IF('Result Data'!K92="SA",0,IF('Result Data'!K92="W",0,0))))))))+IF('Result Data'!K92="AB",0,IF('Result Data'!K92="WH",0))</f>
        <v>7</v>
      </c>
      <c r="W97" s="20">
        <f>IF('Result Data'!L92="O",10,IF('Result Data'!L92="A+",9,IF('Result Data'!L92="A",8,IF('Result Data'!L92="B+",7,IF('Result Data'!L92="B",6,IF('Result Data'!L92="RA",0,IF('Result Data'!L92="SA",0,IF('Result Data'!L92="W",0,0))))))))+IF('Result Data'!L92="AB",0,IF('Result Data'!L92="WH",0))</f>
        <v>10</v>
      </c>
      <c r="X97" s="20">
        <f>IF('Result Data'!M92="O",10,IF('Result Data'!M92="A+",9,IF('Result Data'!M92="A",8,IF('Result Data'!M92="B+",7,IF('Result Data'!M92="B",6,IF('Result Data'!M92="RA",0,IF('Result Data'!M92="SA",0,IF('Result Data'!M92="W",0,0))))))))+IF('Result Data'!M92="AB",0,IF('Result Data'!M92="WH",0))</f>
        <v>7</v>
      </c>
      <c r="Y97" s="20">
        <f>IF('Result Data'!N92="O",10,IF('Result Data'!N92="A+",9,IF('Result Data'!N92="A",8,IF('Result Data'!N92="B+",7,IF('Result Data'!N92="B",6,IF('Result Data'!N92="RA",0,IF('Result Data'!N92="SA",0,IF('Result Data'!N92="W",0,0))))))))+IF('Result Data'!N92="AB",0,IF('Result Data'!N92="WH",0))</f>
        <v>8</v>
      </c>
      <c r="Z97" s="10">
        <f t="shared" si="17"/>
        <v>1</v>
      </c>
      <c r="AA97" s="10">
        <f t="shared" si="18"/>
        <v>1</v>
      </c>
      <c r="AB97" s="10">
        <f t="shared" si="19"/>
        <v>3</v>
      </c>
      <c r="AC97" s="10">
        <f t="shared" si="20"/>
        <v>3</v>
      </c>
      <c r="AD97" s="10">
        <f t="shared" si="21"/>
        <v>0</v>
      </c>
      <c r="AE97" s="10">
        <f t="shared" si="22"/>
        <v>0</v>
      </c>
      <c r="AF97" s="10">
        <f>COUNTIF('Result Data'!D92:N92,"=RA")</f>
        <v>0</v>
      </c>
      <c r="AG97" s="10">
        <f>COUNTIF('Result Data'!D92:N92,"=AB")</f>
        <v>0</v>
      </c>
      <c r="AH97" s="10">
        <f>COUNTIF('Result Data'!D92:N92,"=WH")</f>
        <v>0</v>
      </c>
      <c r="AI97" s="16">
        <v>21</v>
      </c>
      <c r="AJ97" s="10">
        <f t="shared" si="23"/>
        <v>161.5</v>
      </c>
      <c r="AK97" s="18">
        <f t="shared" si="14"/>
        <v>7.6904761904761907</v>
      </c>
      <c r="AL97" s="18">
        <f t="shared" si="15"/>
        <v>0.18926296633302897</v>
      </c>
      <c r="AM97" s="10" t="str">
        <f t="shared" si="13"/>
        <v>PASS</v>
      </c>
      <c r="AN97" s="10">
        <f t="shared" si="16"/>
        <v>106</v>
      </c>
    </row>
    <row r="98" spans="1:40" ht="15.5" x14ac:dyDescent="0.35">
      <c r="A98" s="19">
        <v>91</v>
      </c>
      <c r="B98" s="15">
        <v>3122225002092</v>
      </c>
      <c r="C98" s="11" t="s">
        <v>111</v>
      </c>
      <c r="D98" s="43" t="s">
        <v>15</v>
      </c>
      <c r="E98" s="44"/>
      <c r="F98" s="43" t="s">
        <v>15</v>
      </c>
      <c r="G98" s="43" t="s">
        <v>17</v>
      </c>
      <c r="H98" s="44" t="s">
        <v>15</v>
      </c>
      <c r="I98" s="43"/>
      <c r="J98" s="44"/>
      <c r="K98" s="43" t="s">
        <v>15</v>
      </c>
      <c r="L98" s="43" t="s">
        <v>18</v>
      </c>
      <c r="M98" s="43" t="s">
        <v>17</v>
      </c>
      <c r="N98" s="43" t="s">
        <v>15</v>
      </c>
      <c r="O98" s="17">
        <f>IF('Result Data'!D93="O",10,IF('Result Data'!D93="A+",9,IF('Result Data'!D93="A",8,IF('Result Data'!D93="B+",7,IF('Result Data'!D93="B",6,IF('Result Data'!D93="RA",0,IF('Result Data'!D93="SA",0,IF('Result Data'!D93="W",0,0))))))))+IF('Result Data'!D93="AB",0,IF('Result Data'!D93="WH",0))</f>
        <v>8</v>
      </c>
      <c r="P98" s="17">
        <f>IF('Result Data'!E93="O",10,IF('Result Data'!E93="A+",9,IF('Result Data'!E93="A",8,IF('Result Data'!E93="B+",7,IF('Result Data'!E93="B",6,IF('Result Data'!E93="RA",0,IF('Result Data'!E93="SA",0,IF('Result Data'!E93="W",0,0))))))))+IF('Result Data'!E93="AB",0,IF('Result Data'!E93="WH",0))</f>
        <v>0</v>
      </c>
      <c r="Q98" s="17">
        <f>IF('Result Data'!F93="O",10,IF('Result Data'!F93="A+",9,IF('Result Data'!F93="A",8,IF('Result Data'!F93="B+",7,IF('Result Data'!F93="B",6,IF('Result Data'!F93="RA",0,IF('Result Data'!F93="SA",0,IF('Result Data'!F93="W",0,0))))))))+IF('Result Data'!F93="AB",0,IF('Result Data'!F93="WH",0))</f>
        <v>8</v>
      </c>
      <c r="R98" s="17">
        <f>IF('Result Data'!G93="O",10,IF('Result Data'!G93="A+",9,IF('Result Data'!G93="A",8,IF('Result Data'!G93="B+",7,IF('Result Data'!G93="B",6,IF('Result Data'!G93="RA",0,IF('Result Data'!G93="SA",0,IF('Result Data'!G93="W",0,0))))))))+IF('Result Data'!G93="AB",0,IF('Result Data'!G93="WH",0))</f>
        <v>9</v>
      </c>
      <c r="S98" s="20">
        <f>IF('Result Data'!H93="O",10,IF('Result Data'!H93="A+",9,IF('Result Data'!H93="A",8,IF('Result Data'!H93="B+",7,IF('Result Data'!H93="B",6,IF('Result Data'!H93="RA",0,IF('Result Data'!H93="SA",0,IF('Result Data'!H93="W",0,0))))))))+IF('Result Data'!H93="AB",0,IF('Result Data'!H93="WH",0))</f>
        <v>8</v>
      </c>
      <c r="T98" s="20">
        <f>IF('Result Data'!I93="O",10,IF('Result Data'!I93="A+",9,IF('Result Data'!I93="A",8,IF('Result Data'!I93="B+",7,IF('Result Data'!I93="B",6,IF('Result Data'!I93="RA",0,IF('Result Data'!I93="SA",0,IF('Result Data'!I93="W",0,0))))))))+IF('Result Data'!I93="AB",0,IF('Result Data'!I93="WH",0))</f>
        <v>0</v>
      </c>
      <c r="U98" s="20">
        <f>IF('Result Data'!J93="O",10,IF('Result Data'!J93="A+",9,IF('Result Data'!J93="A",8,IF('Result Data'!J93="B+",7,IF('Result Data'!J93="B",6,IF('Result Data'!J93="RA",0,IF('Result Data'!J93="SA",0,IF('Result Data'!J93="W",0,0))))))))+IF('Result Data'!J93="AB",0,IF('Result Data'!J93="WH",0))</f>
        <v>0</v>
      </c>
      <c r="V98" s="20">
        <f>IF('Result Data'!K93="O",10,IF('Result Data'!K93="A+",9,IF('Result Data'!K93="A",8,IF('Result Data'!K93="B+",7,IF('Result Data'!K93="B",6,IF('Result Data'!K93="RA",0,IF('Result Data'!K93="SA",0,IF('Result Data'!K93="W",0,0))))))))+IF('Result Data'!K93="AB",0,IF('Result Data'!K93="WH",0))</f>
        <v>8</v>
      </c>
      <c r="W98" s="20">
        <f>IF('Result Data'!L93="O",10,IF('Result Data'!L93="A+",9,IF('Result Data'!L93="A",8,IF('Result Data'!L93="B+",7,IF('Result Data'!L93="B",6,IF('Result Data'!L93="RA",0,IF('Result Data'!L93="SA",0,IF('Result Data'!L93="W",0,0))))))))+IF('Result Data'!L93="AB",0,IF('Result Data'!L93="WH",0))</f>
        <v>10</v>
      </c>
      <c r="X98" s="20">
        <f>IF('Result Data'!M93="O",10,IF('Result Data'!M93="A+",9,IF('Result Data'!M93="A",8,IF('Result Data'!M93="B+",7,IF('Result Data'!M93="B",6,IF('Result Data'!M93="RA",0,IF('Result Data'!M93="SA",0,IF('Result Data'!M93="W",0,0))))))))+IF('Result Data'!M93="AB",0,IF('Result Data'!M93="WH",0))</f>
        <v>9</v>
      </c>
      <c r="Y98" s="20">
        <f>IF('Result Data'!N93="O",10,IF('Result Data'!N93="A+",9,IF('Result Data'!N93="A",8,IF('Result Data'!N93="B+",7,IF('Result Data'!N93="B",6,IF('Result Data'!N93="RA",0,IF('Result Data'!N93="SA",0,IF('Result Data'!N93="W",0,0))))))))+IF('Result Data'!N93="AB",0,IF('Result Data'!N93="WH",0))</f>
        <v>8</v>
      </c>
      <c r="Z98" s="10">
        <f t="shared" si="17"/>
        <v>1</v>
      </c>
      <c r="AA98" s="10">
        <f t="shared" si="18"/>
        <v>2</v>
      </c>
      <c r="AB98" s="10">
        <f t="shared" si="19"/>
        <v>5</v>
      </c>
      <c r="AC98" s="10">
        <f t="shared" si="20"/>
        <v>0</v>
      </c>
      <c r="AD98" s="10">
        <f t="shared" si="21"/>
        <v>0</v>
      </c>
      <c r="AE98" s="10">
        <f t="shared" si="22"/>
        <v>0</v>
      </c>
      <c r="AF98" s="10">
        <f>COUNTIF('Result Data'!D93:N93,"=RA")</f>
        <v>0</v>
      </c>
      <c r="AG98" s="10">
        <f>COUNTIF('Result Data'!D93:N93,"=AB")</f>
        <v>0</v>
      </c>
      <c r="AH98" s="10">
        <f>COUNTIF('Result Data'!D93:N93,"=WH")</f>
        <v>0</v>
      </c>
      <c r="AI98" s="16">
        <v>21</v>
      </c>
      <c r="AJ98" s="10">
        <f t="shared" si="23"/>
        <v>176.5</v>
      </c>
      <c r="AK98" s="18">
        <f t="shared" si="14"/>
        <v>8.4047619047619051</v>
      </c>
      <c r="AL98" s="18">
        <f t="shared" si="15"/>
        <v>0.90354868061874338</v>
      </c>
      <c r="AM98" s="10" t="str">
        <f t="shared" si="13"/>
        <v>PASS</v>
      </c>
      <c r="AN98" s="10">
        <f t="shared" si="16"/>
        <v>40</v>
      </c>
    </row>
    <row r="99" spans="1:40" ht="15.5" x14ac:dyDescent="0.35">
      <c r="A99" s="19">
        <v>92</v>
      </c>
      <c r="B99" s="15">
        <v>3122225002093</v>
      </c>
      <c r="C99" s="11" t="s">
        <v>112</v>
      </c>
      <c r="D99" s="43" t="s">
        <v>16</v>
      </c>
      <c r="E99" s="44"/>
      <c r="F99" s="43" t="s">
        <v>15</v>
      </c>
      <c r="G99" s="43" t="s">
        <v>17</v>
      </c>
      <c r="H99" s="44"/>
      <c r="I99" s="43" t="s">
        <v>17</v>
      </c>
      <c r="J99" s="44"/>
      <c r="K99" s="43" t="s">
        <v>17</v>
      </c>
      <c r="L99" s="43" t="s">
        <v>18</v>
      </c>
      <c r="M99" s="43" t="s">
        <v>17</v>
      </c>
      <c r="N99" s="43" t="s">
        <v>15</v>
      </c>
      <c r="O99" s="17">
        <f>IF('Result Data'!D94="O",10,IF('Result Data'!D94="A+",9,IF('Result Data'!D94="A",8,IF('Result Data'!D94="B+",7,IF('Result Data'!D94="B",6,IF('Result Data'!D94="RA",0,IF('Result Data'!D94="SA",0,IF('Result Data'!D94="W",0,0))))))))+IF('Result Data'!D94="AB",0,IF('Result Data'!D94="WH",0))</f>
        <v>7</v>
      </c>
      <c r="P99" s="17">
        <f>IF('Result Data'!E94="O",10,IF('Result Data'!E94="A+",9,IF('Result Data'!E94="A",8,IF('Result Data'!E94="B+",7,IF('Result Data'!E94="B",6,IF('Result Data'!E94="RA",0,IF('Result Data'!E94="SA",0,IF('Result Data'!E94="W",0,0))))))))+IF('Result Data'!E94="AB",0,IF('Result Data'!E94="WH",0))</f>
        <v>0</v>
      </c>
      <c r="Q99" s="17">
        <f>IF('Result Data'!F94="O",10,IF('Result Data'!F94="A+",9,IF('Result Data'!F94="A",8,IF('Result Data'!F94="B+",7,IF('Result Data'!F94="B",6,IF('Result Data'!F94="RA",0,IF('Result Data'!F94="SA",0,IF('Result Data'!F94="W",0,0))))))))+IF('Result Data'!F94="AB",0,IF('Result Data'!F94="WH",0))</f>
        <v>8</v>
      </c>
      <c r="R99" s="17">
        <f>IF('Result Data'!G94="O",10,IF('Result Data'!G94="A+",9,IF('Result Data'!G94="A",8,IF('Result Data'!G94="B+",7,IF('Result Data'!G94="B",6,IF('Result Data'!G94="RA",0,IF('Result Data'!G94="SA",0,IF('Result Data'!G94="W",0,0))))))))+IF('Result Data'!G94="AB",0,IF('Result Data'!G94="WH",0))</f>
        <v>9</v>
      </c>
      <c r="S99" s="20">
        <f>IF('Result Data'!H94="O",10,IF('Result Data'!H94="A+",9,IF('Result Data'!H94="A",8,IF('Result Data'!H94="B+",7,IF('Result Data'!H94="B",6,IF('Result Data'!H94="RA",0,IF('Result Data'!H94="SA",0,IF('Result Data'!H94="W",0,0))))))))+IF('Result Data'!H94="AB",0,IF('Result Data'!H94="WH",0))</f>
        <v>0</v>
      </c>
      <c r="T99" s="20">
        <f>IF('Result Data'!I94="O",10,IF('Result Data'!I94="A+",9,IF('Result Data'!I94="A",8,IF('Result Data'!I94="B+",7,IF('Result Data'!I94="B",6,IF('Result Data'!I94="RA",0,IF('Result Data'!I94="SA",0,IF('Result Data'!I94="W",0,0))))))))+IF('Result Data'!I94="AB",0,IF('Result Data'!I94="WH",0))</f>
        <v>9</v>
      </c>
      <c r="U99" s="20">
        <f>IF('Result Data'!J94="O",10,IF('Result Data'!J94="A+",9,IF('Result Data'!J94="A",8,IF('Result Data'!J94="B+",7,IF('Result Data'!J94="B",6,IF('Result Data'!J94="RA",0,IF('Result Data'!J94="SA",0,IF('Result Data'!J94="W",0,0))))))))+IF('Result Data'!J94="AB",0,IF('Result Data'!J94="WH",0))</f>
        <v>0</v>
      </c>
      <c r="V99" s="20">
        <f>IF('Result Data'!K94="O",10,IF('Result Data'!K94="A+",9,IF('Result Data'!K94="A",8,IF('Result Data'!K94="B+",7,IF('Result Data'!K94="B",6,IF('Result Data'!K94="RA",0,IF('Result Data'!K94="SA",0,IF('Result Data'!K94="W",0,0))))))))+IF('Result Data'!K94="AB",0,IF('Result Data'!K94="WH",0))</f>
        <v>9</v>
      </c>
      <c r="W99" s="20">
        <f>IF('Result Data'!L94="O",10,IF('Result Data'!L94="A+",9,IF('Result Data'!L94="A",8,IF('Result Data'!L94="B+",7,IF('Result Data'!L94="B",6,IF('Result Data'!L94="RA",0,IF('Result Data'!L94="SA",0,IF('Result Data'!L94="W",0,0))))))))+IF('Result Data'!L94="AB",0,IF('Result Data'!L94="WH",0))</f>
        <v>10</v>
      </c>
      <c r="X99" s="20">
        <f>IF('Result Data'!M94="O",10,IF('Result Data'!M94="A+",9,IF('Result Data'!M94="A",8,IF('Result Data'!M94="B+",7,IF('Result Data'!M94="B",6,IF('Result Data'!M94="RA",0,IF('Result Data'!M94="SA",0,IF('Result Data'!M94="W",0,0))))))))+IF('Result Data'!M94="AB",0,IF('Result Data'!M94="WH",0))</f>
        <v>9</v>
      </c>
      <c r="Y99" s="20">
        <f>IF('Result Data'!N94="O",10,IF('Result Data'!N94="A+",9,IF('Result Data'!N94="A",8,IF('Result Data'!N94="B+",7,IF('Result Data'!N94="B",6,IF('Result Data'!N94="RA",0,IF('Result Data'!N94="SA",0,IF('Result Data'!N94="W",0,0))))))))+IF('Result Data'!N94="AB",0,IF('Result Data'!N94="WH",0))</f>
        <v>8</v>
      </c>
      <c r="Z99" s="10">
        <f t="shared" si="17"/>
        <v>1</v>
      </c>
      <c r="AA99" s="10">
        <f t="shared" si="18"/>
        <v>4</v>
      </c>
      <c r="AB99" s="10">
        <f t="shared" si="19"/>
        <v>2</v>
      </c>
      <c r="AC99" s="10">
        <f t="shared" si="20"/>
        <v>1</v>
      </c>
      <c r="AD99" s="10">
        <f t="shared" si="21"/>
        <v>0</v>
      </c>
      <c r="AE99" s="10">
        <f t="shared" si="22"/>
        <v>0</v>
      </c>
      <c r="AF99" s="10">
        <f>COUNTIF('Result Data'!D94:N94,"=RA")</f>
        <v>0</v>
      </c>
      <c r="AG99" s="10">
        <f>COUNTIF('Result Data'!D94:N94,"=AB")</f>
        <v>0</v>
      </c>
      <c r="AH99" s="10">
        <f>COUNTIF('Result Data'!D94:N94,"=WH")</f>
        <v>0</v>
      </c>
      <c r="AI99" s="16">
        <v>21</v>
      </c>
      <c r="AJ99" s="10">
        <f t="shared" si="23"/>
        <v>180.5</v>
      </c>
      <c r="AK99" s="18">
        <f t="shared" si="14"/>
        <v>8.5952380952380949</v>
      </c>
      <c r="AL99" s="18">
        <f t="shared" si="15"/>
        <v>1.0940248710949332</v>
      </c>
      <c r="AM99" s="10" t="str">
        <f t="shared" si="13"/>
        <v>PASS</v>
      </c>
      <c r="AN99" s="10">
        <f t="shared" si="16"/>
        <v>22</v>
      </c>
    </row>
    <row r="100" spans="1:40" ht="15.5" x14ac:dyDescent="0.35">
      <c r="A100" s="19">
        <v>93</v>
      </c>
      <c r="B100" s="15">
        <v>3122225002094</v>
      </c>
      <c r="C100" s="11" t="s">
        <v>113</v>
      </c>
      <c r="D100" s="43" t="s">
        <v>17</v>
      </c>
      <c r="E100" s="44"/>
      <c r="F100" s="43" t="s">
        <v>15</v>
      </c>
      <c r="G100" s="43" t="s">
        <v>17</v>
      </c>
      <c r="H100" s="44" t="s">
        <v>17</v>
      </c>
      <c r="I100" s="43"/>
      <c r="J100" s="44"/>
      <c r="K100" s="43" t="s">
        <v>17</v>
      </c>
      <c r="L100" s="43" t="s">
        <v>18</v>
      </c>
      <c r="M100" s="43" t="s">
        <v>15</v>
      </c>
      <c r="N100" s="43" t="s">
        <v>17</v>
      </c>
      <c r="O100" s="17">
        <f>IF('Result Data'!D95="O",10,IF('Result Data'!D95="A+",9,IF('Result Data'!D95="A",8,IF('Result Data'!D95="B+",7,IF('Result Data'!D95="B",6,IF('Result Data'!D95="RA",0,IF('Result Data'!D95="SA",0,IF('Result Data'!D95="W",0,0))))))))+IF('Result Data'!D95="AB",0,IF('Result Data'!D95="WH",0))</f>
        <v>9</v>
      </c>
      <c r="P100" s="17">
        <f>IF('Result Data'!E95="O",10,IF('Result Data'!E95="A+",9,IF('Result Data'!E95="A",8,IF('Result Data'!E95="B+",7,IF('Result Data'!E95="B",6,IF('Result Data'!E95="RA",0,IF('Result Data'!E95="SA",0,IF('Result Data'!E95="W",0,0))))))))+IF('Result Data'!E95="AB",0,IF('Result Data'!E95="WH",0))</f>
        <v>0</v>
      </c>
      <c r="Q100" s="17">
        <f>IF('Result Data'!F95="O",10,IF('Result Data'!F95="A+",9,IF('Result Data'!F95="A",8,IF('Result Data'!F95="B+",7,IF('Result Data'!F95="B",6,IF('Result Data'!F95="RA",0,IF('Result Data'!F95="SA",0,IF('Result Data'!F95="W",0,0))))))))+IF('Result Data'!F95="AB",0,IF('Result Data'!F95="WH",0))</f>
        <v>8</v>
      </c>
      <c r="R100" s="17">
        <f>IF('Result Data'!G95="O",10,IF('Result Data'!G95="A+",9,IF('Result Data'!G95="A",8,IF('Result Data'!G95="B+",7,IF('Result Data'!G95="B",6,IF('Result Data'!G95="RA",0,IF('Result Data'!G95="SA",0,IF('Result Data'!G95="W",0,0))))))))+IF('Result Data'!G95="AB",0,IF('Result Data'!G95="WH",0))</f>
        <v>9</v>
      </c>
      <c r="S100" s="20">
        <f>IF('Result Data'!H95="O",10,IF('Result Data'!H95="A+",9,IF('Result Data'!H95="A",8,IF('Result Data'!H95="B+",7,IF('Result Data'!H95="B",6,IF('Result Data'!H95="RA",0,IF('Result Data'!H95="SA",0,IF('Result Data'!H95="W",0,0))))))))+IF('Result Data'!H95="AB",0,IF('Result Data'!H95="WH",0))</f>
        <v>9</v>
      </c>
      <c r="T100" s="20">
        <f>IF('Result Data'!I95="O",10,IF('Result Data'!I95="A+",9,IF('Result Data'!I95="A",8,IF('Result Data'!I95="B+",7,IF('Result Data'!I95="B",6,IF('Result Data'!I95="RA",0,IF('Result Data'!I95="SA",0,IF('Result Data'!I95="W",0,0))))))))+IF('Result Data'!I95="AB",0,IF('Result Data'!I95="WH",0))</f>
        <v>0</v>
      </c>
      <c r="U100" s="20">
        <f>IF('Result Data'!J95="O",10,IF('Result Data'!J95="A+",9,IF('Result Data'!J95="A",8,IF('Result Data'!J95="B+",7,IF('Result Data'!J95="B",6,IF('Result Data'!J95="RA",0,IF('Result Data'!J95="SA",0,IF('Result Data'!J95="W",0,0))))))))+IF('Result Data'!J95="AB",0,IF('Result Data'!J95="WH",0))</f>
        <v>0</v>
      </c>
      <c r="V100" s="20">
        <f>IF('Result Data'!K95="O",10,IF('Result Data'!K95="A+",9,IF('Result Data'!K95="A",8,IF('Result Data'!K95="B+",7,IF('Result Data'!K95="B",6,IF('Result Data'!K95="RA",0,IF('Result Data'!K95="SA",0,IF('Result Data'!K95="W",0,0))))))))+IF('Result Data'!K95="AB",0,IF('Result Data'!K95="WH",0))</f>
        <v>9</v>
      </c>
      <c r="W100" s="20">
        <f>IF('Result Data'!L95="O",10,IF('Result Data'!L95="A+",9,IF('Result Data'!L95="A",8,IF('Result Data'!L95="B+",7,IF('Result Data'!L95="B",6,IF('Result Data'!L95="RA",0,IF('Result Data'!L95="SA",0,IF('Result Data'!L95="W",0,0))))))))+IF('Result Data'!L95="AB",0,IF('Result Data'!L95="WH",0))</f>
        <v>10</v>
      </c>
      <c r="X100" s="20">
        <f>IF('Result Data'!M95="O",10,IF('Result Data'!M95="A+",9,IF('Result Data'!M95="A",8,IF('Result Data'!M95="B+",7,IF('Result Data'!M95="B",6,IF('Result Data'!M95="RA",0,IF('Result Data'!M95="SA",0,IF('Result Data'!M95="W",0,0))))))))+IF('Result Data'!M95="AB",0,IF('Result Data'!M95="WH",0))</f>
        <v>8</v>
      </c>
      <c r="Y100" s="20">
        <f>IF('Result Data'!N95="O",10,IF('Result Data'!N95="A+",9,IF('Result Data'!N95="A",8,IF('Result Data'!N95="B+",7,IF('Result Data'!N95="B",6,IF('Result Data'!N95="RA",0,IF('Result Data'!N95="SA",0,IF('Result Data'!N95="W",0,0))))))))+IF('Result Data'!N95="AB",0,IF('Result Data'!N95="WH",0))</f>
        <v>9</v>
      </c>
      <c r="Z100" s="10">
        <f t="shared" si="17"/>
        <v>1</v>
      </c>
      <c r="AA100" s="10">
        <f t="shared" si="18"/>
        <v>5</v>
      </c>
      <c r="AB100" s="10">
        <f t="shared" si="19"/>
        <v>2</v>
      </c>
      <c r="AC100" s="10">
        <f t="shared" si="20"/>
        <v>0</v>
      </c>
      <c r="AD100" s="10">
        <f t="shared" si="21"/>
        <v>0</v>
      </c>
      <c r="AE100" s="10">
        <f t="shared" si="22"/>
        <v>0</v>
      </c>
      <c r="AF100" s="10">
        <f>COUNTIF('Result Data'!D95:N95,"=RA")</f>
        <v>0</v>
      </c>
      <c r="AG100" s="10">
        <f>COUNTIF('Result Data'!D95:N95,"=AB")</f>
        <v>0</v>
      </c>
      <c r="AH100" s="10">
        <f>COUNTIF('Result Data'!D95:N95,"=WH")</f>
        <v>0</v>
      </c>
      <c r="AI100" s="16">
        <v>21</v>
      </c>
      <c r="AJ100" s="10">
        <f t="shared" si="23"/>
        <v>185.5</v>
      </c>
      <c r="AK100" s="18">
        <f t="shared" si="14"/>
        <v>8.8333333333333339</v>
      </c>
      <c r="AL100" s="18">
        <f t="shared" si="15"/>
        <v>1.3321201091901722</v>
      </c>
      <c r="AM100" s="10" t="str">
        <f t="shared" si="13"/>
        <v>PASS</v>
      </c>
      <c r="AN100" s="10">
        <f t="shared" si="16"/>
        <v>9</v>
      </c>
    </row>
    <row r="101" spans="1:40" ht="15.5" x14ac:dyDescent="0.35">
      <c r="A101" s="19">
        <v>94</v>
      </c>
      <c r="B101" s="15">
        <v>3122225002095</v>
      </c>
      <c r="C101" s="11" t="s">
        <v>114</v>
      </c>
      <c r="D101" s="43" t="s">
        <v>16</v>
      </c>
      <c r="E101" s="44"/>
      <c r="F101" s="43" t="s">
        <v>20</v>
      </c>
      <c r="G101" s="43" t="s">
        <v>17</v>
      </c>
      <c r="H101" s="44"/>
      <c r="I101" s="43"/>
      <c r="J101" s="44" t="s">
        <v>20</v>
      </c>
      <c r="K101" s="43" t="s">
        <v>16</v>
      </c>
      <c r="L101" s="43" t="s">
        <v>17</v>
      </c>
      <c r="M101" s="43" t="s">
        <v>16</v>
      </c>
      <c r="N101" s="43" t="s">
        <v>16</v>
      </c>
      <c r="O101" s="17">
        <f>IF('Result Data'!D96="O",10,IF('Result Data'!D96="A+",9,IF('Result Data'!D96="A",8,IF('Result Data'!D96="B+",7,IF('Result Data'!D96="B",6,IF('Result Data'!D96="RA",0,IF('Result Data'!D96="SA",0,IF('Result Data'!D96="W",0,0))))))))+IF('Result Data'!D96="AB",0,IF('Result Data'!D96="WH",0))</f>
        <v>7</v>
      </c>
      <c r="P101" s="17">
        <f>IF('Result Data'!E96="O",10,IF('Result Data'!E96="A+",9,IF('Result Data'!E96="A",8,IF('Result Data'!E96="B+",7,IF('Result Data'!E96="B",6,IF('Result Data'!E96="RA",0,IF('Result Data'!E96="SA",0,IF('Result Data'!E96="W",0,0))))))))+IF('Result Data'!E96="AB",0,IF('Result Data'!E96="WH",0))</f>
        <v>0</v>
      </c>
      <c r="Q101" s="17">
        <f>IF('Result Data'!F96="O",10,IF('Result Data'!F96="A+",9,IF('Result Data'!F96="A",8,IF('Result Data'!F96="B+",7,IF('Result Data'!F96="B",6,IF('Result Data'!F96="RA",0,IF('Result Data'!F96="SA",0,IF('Result Data'!F96="W",0,0))))))))+IF('Result Data'!F96="AB",0,IF('Result Data'!F96="WH",0))</f>
        <v>6</v>
      </c>
      <c r="R101" s="17">
        <f>IF('Result Data'!G96="O",10,IF('Result Data'!G96="A+",9,IF('Result Data'!G96="A",8,IF('Result Data'!G96="B+",7,IF('Result Data'!G96="B",6,IF('Result Data'!G96="RA",0,IF('Result Data'!G96="SA",0,IF('Result Data'!G96="W",0,0))))))))+IF('Result Data'!G96="AB",0,IF('Result Data'!G96="WH",0))</f>
        <v>9</v>
      </c>
      <c r="S101" s="20">
        <f>IF('Result Data'!H96="O",10,IF('Result Data'!H96="A+",9,IF('Result Data'!H96="A",8,IF('Result Data'!H96="B+",7,IF('Result Data'!H96="B",6,IF('Result Data'!H96="RA",0,IF('Result Data'!H96="SA",0,IF('Result Data'!H96="W",0,0))))))))+IF('Result Data'!H96="AB",0,IF('Result Data'!H96="WH",0))</f>
        <v>0</v>
      </c>
      <c r="T101" s="20">
        <f>IF('Result Data'!I96="O",10,IF('Result Data'!I96="A+",9,IF('Result Data'!I96="A",8,IF('Result Data'!I96="B+",7,IF('Result Data'!I96="B",6,IF('Result Data'!I96="RA",0,IF('Result Data'!I96="SA",0,IF('Result Data'!I96="W",0,0))))))))+IF('Result Data'!I96="AB",0,IF('Result Data'!I96="WH",0))</f>
        <v>0</v>
      </c>
      <c r="U101" s="20">
        <f>IF('Result Data'!J96="O",10,IF('Result Data'!J96="A+",9,IF('Result Data'!J96="A",8,IF('Result Data'!J96="B+",7,IF('Result Data'!J96="B",6,IF('Result Data'!J96="RA",0,IF('Result Data'!J96="SA",0,IF('Result Data'!J96="W",0,0))))))))+IF('Result Data'!J96="AB",0,IF('Result Data'!J96="WH",0))</f>
        <v>6</v>
      </c>
      <c r="V101" s="20">
        <f>IF('Result Data'!K96="O",10,IF('Result Data'!K96="A+",9,IF('Result Data'!K96="A",8,IF('Result Data'!K96="B+",7,IF('Result Data'!K96="B",6,IF('Result Data'!K96="RA",0,IF('Result Data'!K96="SA",0,IF('Result Data'!K96="W",0,0))))))))+IF('Result Data'!K96="AB",0,IF('Result Data'!K96="WH",0))</f>
        <v>7</v>
      </c>
      <c r="W101" s="20">
        <f>IF('Result Data'!L96="O",10,IF('Result Data'!L96="A+",9,IF('Result Data'!L96="A",8,IF('Result Data'!L96="B+",7,IF('Result Data'!L96="B",6,IF('Result Data'!L96="RA",0,IF('Result Data'!L96="SA",0,IF('Result Data'!L96="W",0,0))))))))+IF('Result Data'!L96="AB",0,IF('Result Data'!L96="WH",0))</f>
        <v>9</v>
      </c>
      <c r="X101" s="20">
        <f>IF('Result Data'!M96="O",10,IF('Result Data'!M96="A+",9,IF('Result Data'!M96="A",8,IF('Result Data'!M96="B+",7,IF('Result Data'!M96="B",6,IF('Result Data'!M96="RA",0,IF('Result Data'!M96="SA",0,IF('Result Data'!M96="W",0,0))))))))+IF('Result Data'!M96="AB",0,IF('Result Data'!M96="WH",0))</f>
        <v>7</v>
      </c>
      <c r="Y101" s="20">
        <f>IF('Result Data'!N96="O",10,IF('Result Data'!N96="A+",9,IF('Result Data'!N96="A",8,IF('Result Data'!N96="B+",7,IF('Result Data'!N96="B",6,IF('Result Data'!N96="RA",0,IF('Result Data'!N96="SA",0,IF('Result Data'!N96="W",0,0))))))))+IF('Result Data'!N96="AB",0,IF('Result Data'!N96="WH",0))</f>
        <v>7</v>
      </c>
      <c r="Z101" s="10">
        <f t="shared" si="17"/>
        <v>0</v>
      </c>
      <c r="AA101" s="10">
        <f t="shared" si="18"/>
        <v>2</v>
      </c>
      <c r="AB101" s="10">
        <f t="shared" si="19"/>
        <v>0</v>
      </c>
      <c r="AC101" s="10">
        <f t="shared" si="20"/>
        <v>4</v>
      </c>
      <c r="AD101" s="10">
        <f t="shared" si="21"/>
        <v>2</v>
      </c>
      <c r="AE101" s="10">
        <f t="shared" si="22"/>
        <v>0</v>
      </c>
      <c r="AF101" s="10">
        <f>COUNTIF('Result Data'!D96:N96,"=RA")</f>
        <v>0</v>
      </c>
      <c r="AG101" s="10">
        <f>COUNTIF('Result Data'!D96:N96,"=AB")</f>
        <v>0</v>
      </c>
      <c r="AH101" s="10">
        <f>COUNTIF('Result Data'!D96:N96,"=WH")</f>
        <v>0</v>
      </c>
      <c r="AI101" s="16">
        <v>21</v>
      </c>
      <c r="AJ101" s="10">
        <f t="shared" si="23"/>
        <v>149</v>
      </c>
      <c r="AK101" s="18">
        <f t="shared" si="14"/>
        <v>7.0952380952380949</v>
      </c>
      <c r="AL101" s="18">
        <f t="shared" si="15"/>
        <v>-0.40597512890506682</v>
      </c>
      <c r="AM101" s="10" t="str">
        <f t="shared" si="13"/>
        <v>PASS</v>
      </c>
      <c r="AN101" s="10">
        <f t="shared" si="16"/>
        <v>123</v>
      </c>
    </row>
    <row r="102" spans="1:40" ht="15.5" x14ac:dyDescent="0.35">
      <c r="A102" s="19">
        <v>95</v>
      </c>
      <c r="B102" s="15">
        <v>3122225002096</v>
      </c>
      <c r="C102" s="11" t="s">
        <v>115</v>
      </c>
      <c r="D102" s="43" t="s">
        <v>15</v>
      </c>
      <c r="E102" s="44"/>
      <c r="F102" s="43" t="s">
        <v>16</v>
      </c>
      <c r="G102" s="43" t="s">
        <v>17</v>
      </c>
      <c r="H102" s="44" t="s">
        <v>16</v>
      </c>
      <c r="I102" s="43"/>
      <c r="J102" s="44"/>
      <c r="K102" s="43" t="s">
        <v>38</v>
      </c>
      <c r="L102" s="43" t="s">
        <v>17</v>
      </c>
      <c r="M102" s="43" t="s">
        <v>15</v>
      </c>
      <c r="N102" s="43" t="s">
        <v>16</v>
      </c>
      <c r="O102" s="17">
        <f>IF('Result Data'!D97="O",10,IF('Result Data'!D97="A+",9,IF('Result Data'!D97="A",8,IF('Result Data'!D97="B+",7,IF('Result Data'!D97="B",6,IF('Result Data'!D97="RA",0,IF('Result Data'!D97="SA",0,IF('Result Data'!D97="W",0,0))))))))+IF('Result Data'!D97="AB",0,IF('Result Data'!D97="WH",0))</f>
        <v>8</v>
      </c>
      <c r="P102" s="17">
        <f>IF('Result Data'!E97="O",10,IF('Result Data'!E97="A+",9,IF('Result Data'!E97="A",8,IF('Result Data'!E97="B+",7,IF('Result Data'!E97="B",6,IF('Result Data'!E97="RA",0,IF('Result Data'!E97="SA",0,IF('Result Data'!E97="W",0,0))))))))+IF('Result Data'!E97="AB",0,IF('Result Data'!E97="WH",0))</f>
        <v>0</v>
      </c>
      <c r="Q102" s="17">
        <f>IF('Result Data'!F97="O",10,IF('Result Data'!F97="A+",9,IF('Result Data'!F97="A",8,IF('Result Data'!F97="B+",7,IF('Result Data'!F97="B",6,IF('Result Data'!F97="RA",0,IF('Result Data'!F97="SA",0,IF('Result Data'!F97="W",0,0))))))))+IF('Result Data'!F97="AB",0,IF('Result Data'!F97="WH",0))</f>
        <v>7</v>
      </c>
      <c r="R102" s="17">
        <f>IF('Result Data'!G97="O",10,IF('Result Data'!G97="A+",9,IF('Result Data'!G97="A",8,IF('Result Data'!G97="B+",7,IF('Result Data'!G97="B",6,IF('Result Data'!G97="RA",0,IF('Result Data'!G97="SA",0,IF('Result Data'!G97="W",0,0))))))))+IF('Result Data'!G97="AB",0,IF('Result Data'!G97="WH",0))</f>
        <v>9</v>
      </c>
      <c r="S102" s="20">
        <f>IF('Result Data'!H97="O",10,IF('Result Data'!H97="A+",9,IF('Result Data'!H97="A",8,IF('Result Data'!H97="B+",7,IF('Result Data'!H97="B",6,IF('Result Data'!H97="RA",0,IF('Result Data'!H97="SA",0,IF('Result Data'!H97="W",0,0))))))))+IF('Result Data'!H97="AB",0,IF('Result Data'!H97="WH",0))</f>
        <v>7</v>
      </c>
      <c r="T102" s="20">
        <f>IF('Result Data'!I97="O",10,IF('Result Data'!I97="A+",9,IF('Result Data'!I97="A",8,IF('Result Data'!I97="B+",7,IF('Result Data'!I97="B",6,IF('Result Data'!I97="RA",0,IF('Result Data'!I97="SA",0,IF('Result Data'!I97="W",0,0))))))))+IF('Result Data'!I97="AB",0,IF('Result Data'!I97="WH",0))</f>
        <v>0</v>
      </c>
      <c r="U102" s="20">
        <f>IF('Result Data'!J97="O",10,IF('Result Data'!J97="A+",9,IF('Result Data'!J97="A",8,IF('Result Data'!J97="B+",7,IF('Result Data'!J97="B",6,IF('Result Data'!J97="RA",0,IF('Result Data'!J97="SA",0,IF('Result Data'!J97="W",0,0))))))))+IF('Result Data'!J97="AB",0,IF('Result Data'!J97="WH",0))</f>
        <v>0</v>
      </c>
      <c r="V102" s="20">
        <f>IF('Result Data'!K97="O",10,IF('Result Data'!K97="A+",9,IF('Result Data'!K97="A",8,IF('Result Data'!K97="B+",7,IF('Result Data'!K97="B",6,IF('Result Data'!K97="RA",0,IF('Result Data'!K97="SA",0,IF('Result Data'!K97="W",0,0))))))))+IF('Result Data'!K97="AB",0,IF('Result Data'!K97="WH",0))</f>
        <v>0</v>
      </c>
      <c r="W102" s="20">
        <f>IF('Result Data'!L97="O",10,IF('Result Data'!L97="A+",9,IF('Result Data'!L97="A",8,IF('Result Data'!L97="B+",7,IF('Result Data'!L97="B",6,IF('Result Data'!L97="RA",0,IF('Result Data'!L97="SA",0,IF('Result Data'!L97="W",0,0))))))))+IF('Result Data'!L97="AB",0,IF('Result Data'!L97="WH",0))</f>
        <v>9</v>
      </c>
      <c r="X102" s="20">
        <f>IF('Result Data'!M97="O",10,IF('Result Data'!M97="A+",9,IF('Result Data'!M97="A",8,IF('Result Data'!M97="B+",7,IF('Result Data'!M97="B",6,IF('Result Data'!M97="RA",0,IF('Result Data'!M97="SA",0,IF('Result Data'!M97="W",0,0))))))))+IF('Result Data'!M97="AB",0,IF('Result Data'!M97="WH",0))</f>
        <v>8</v>
      </c>
      <c r="Y102" s="20">
        <f>IF('Result Data'!N97="O",10,IF('Result Data'!N97="A+",9,IF('Result Data'!N97="A",8,IF('Result Data'!N97="B+",7,IF('Result Data'!N97="B",6,IF('Result Data'!N97="RA",0,IF('Result Data'!N97="SA",0,IF('Result Data'!N97="W",0,0))))))))+IF('Result Data'!N97="AB",0,IF('Result Data'!N97="WH",0))</f>
        <v>7</v>
      </c>
      <c r="Z102" s="10">
        <f t="shared" si="17"/>
        <v>0</v>
      </c>
      <c r="AA102" s="10">
        <f t="shared" si="18"/>
        <v>2</v>
      </c>
      <c r="AB102" s="10">
        <f t="shared" si="19"/>
        <v>2</v>
      </c>
      <c r="AC102" s="10">
        <f t="shared" si="20"/>
        <v>3</v>
      </c>
      <c r="AD102" s="10">
        <f t="shared" si="21"/>
        <v>0</v>
      </c>
      <c r="AE102" s="10">
        <f t="shared" si="22"/>
        <v>0</v>
      </c>
      <c r="AF102" s="10">
        <f>COUNTIF('Result Data'!D97:N97,"=RA")</f>
        <v>1</v>
      </c>
      <c r="AG102" s="10">
        <f>COUNTIF('Result Data'!D97:N97,"=AB")</f>
        <v>0</v>
      </c>
      <c r="AH102" s="10">
        <f>COUNTIF('Result Data'!D97:N97,"=WH")</f>
        <v>0</v>
      </c>
      <c r="AI102" s="16">
        <v>21</v>
      </c>
      <c r="AJ102" s="10">
        <f t="shared" si="23"/>
        <v>132</v>
      </c>
      <c r="AK102" s="18">
        <f t="shared" si="14"/>
        <v>6.2857142857142856</v>
      </c>
      <c r="AL102" s="18">
        <f t="shared" si="15"/>
        <v>-1.2154989384288761</v>
      </c>
      <c r="AM102" s="10" t="str">
        <f t="shared" si="13"/>
        <v>FAIL</v>
      </c>
      <c r="AN102" s="10">
        <f t="shared" si="16"/>
        <v>133</v>
      </c>
    </row>
    <row r="103" spans="1:40" ht="15.5" x14ac:dyDescent="0.35">
      <c r="A103" s="19">
        <v>96</v>
      </c>
      <c r="B103" s="15">
        <v>3122225002097</v>
      </c>
      <c r="C103" s="11" t="s">
        <v>115</v>
      </c>
      <c r="D103" s="43" t="s">
        <v>15</v>
      </c>
      <c r="E103" s="44"/>
      <c r="F103" s="43" t="s">
        <v>17</v>
      </c>
      <c r="G103" s="43" t="s">
        <v>18</v>
      </c>
      <c r="H103" s="44"/>
      <c r="I103" s="43" t="s">
        <v>16</v>
      </c>
      <c r="J103" s="44"/>
      <c r="K103" s="43" t="s">
        <v>15</v>
      </c>
      <c r="L103" s="43" t="s">
        <v>17</v>
      </c>
      <c r="M103" s="43" t="s">
        <v>17</v>
      </c>
      <c r="N103" s="43" t="s">
        <v>15</v>
      </c>
      <c r="O103" s="17">
        <f>IF('Result Data'!D98="O",10,IF('Result Data'!D98="A+",9,IF('Result Data'!D98="A",8,IF('Result Data'!D98="B+",7,IF('Result Data'!D98="B",6,IF('Result Data'!D98="RA",0,IF('Result Data'!D98="SA",0,IF('Result Data'!D98="W",0,0))))))))+IF('Result Data'!D98="AB",0,IF('Result Data'!D98="WH",0))</f>
        <v>8</v>
      </c>
      <c r="P103" s="17">
        <f>IF('Result Data'!E98="O",10,IF('Result Data'!E98="A+",9,IF('Result Data'!E98="A",8,IF('Result Data'!E98="B+",7,IF('Result Data'!E98="B",6,IF('Result Data'!E98="RA",0,IF('Result Data'!E98="SA",0,IF('Result Data'!E98="W",0,0))))))))+IF('Result Data'!E98="AB",0,IF('Result Data'!E98="WH",0))</f>
        <v>0</v>
      </c>
      <c r="Q103" s="17">
        <f>IF('Result Data'!F98="O",10,IF('Result Data'!F98="A+",9,IF('Result Data'!F98="A",8,IF('Result Data'!F98="B+",7,IF('Result Data'!F98="B",6,IF('Result Data'!F98="RA",0,IF('Result Data'!F98="SA",0,IF('Result Data'!F98="W",0,0))))))))+IF('Result Data'!F98="AB",0,IF('Result Data'!F98="WH",0))</f>
        <v>9</v>
      </c>
      <c r="R103" s="17">
        <f>IF('Result Data'!G98="O",10,IF('Result Data'!G98="A+",9,IF('Result Data'!G98="A",8,IF('Result Data'!G98="B+",7,IF('Result Data'!G98="B",6,IF('Result Data'!G98="RA",0,IF('Result Data'!G98="SA",0,IF('Result Data'!G98="W",0,0))))))))+IF('Result Data'!G98="AB",0,IF('Result Data'!G98="WH",0))</f>
        <v>10</v>
      </c>
      <c r="S103" s="20">
        <f>IF('Result Data'!H98="O",10,IF('Result Data'!H98="A+",9,IF('Result Data'!H98="A",8,IF('Result Data'!H98="B+",7,IF('Result Data'!H98="B",6,IF('Result Data'!H98="RA",0,IF('Result Data'!H98="SA",0,IF('Result Data'!H98="W",0,0))))))))+IF('Result Data'!H98="AB",0,IF('Result Data'!H98="WH",0))</f>
        <v>0</v>
      </c>
      <c r="T103" s="20">
        <f>IF('Result Data'!I98="O",10,IF('Result Data'!I98="A+",9,IF('Result Data'!I98="A",8,IF('Result Data'!I98="B+",7,IF('Result Data'!I98="B",6,IF('Result Data'!I98="RA",0,IF('Result Data'!I98="SA",0,IF('Result Data'!I98="W",0,0))))))))+IF('Result Data'!I98="AB",0,IF('Result Data'!I98="WH",0))</f>
        <v>7</v>
      </c>
      <c r="U103" s="20">
        <f>IF('Result Data'!J98="O",10,IF('Result Data'!J98="A+",9,IF('Result Data'!J98="A",8,IF('Result Data'!J98="B+",7,IF('Result Data'!J98="B",6,IF('Result Data'!J98="RA",0,IF('Result Data'!J98="SA",0,IF('Result Data'!J98="W",0,0))))))))+IF('Result Data'!J98="AB",0,IF('Result Data'!J98="WH",0))</f>
        <v>0</v>
      </c>
      <c r="V103" s="20">
        <f>IF('Result Data'!K98="O",10,IF('Result Data'!K98="A+",9,IF('Result Data'!K98="A",8,IF('Result Data'!K98="B+",7,IF('Result Data'!K98="B",6,IF('Result Data'!K98="RA",0,IF('Result Data'!K98="SA",0,IF('Result Data'!K98="W",0,0))))))))+IF('Result Data'!K98="AB",0,IF('Result Data'!K98="WH",0))</f>
        <v>8</v>
      </c>
      <c r="W103" s="20">
        <f>IF('Result Data'!L98="O",10,IF('Result Data'!L98="A+",9,IF('Result Data'!L98="A",8,IF('Result Data'!L98="B+",7,IF('Result Data'!L98="B",6,IF('Result Data'!L98="RA",0,IF('Result Data'!L98="SA",0,IF('Result Data'!L98="W",0,0))))))))+IF('Result Data'!L98="AB",0,IF('Result Data'!L98="WH",0))</f>
        <v>9</v>
      </c>
      <c r="X103" s="20">
        <f>IF('Result Data'!M98="O",10,IF('Result Data'!M98="A+",9,IF('Result Data'!M98="A",8,IF('Result Data'!M98="B+",7,IF('Result Data'!M98="B",6,IF('Result Data'!M98="RA",0,IF('Result Data'!M98="SA",0,IF('Result Data'!M98="W",0,0))))))))+IF('Result Data'!M98="AB",0,IF('Result Data'!M98="WH",0))</f>
        <v>9</v>
      </c>
      <c r="Y103" s="20">
        <f>IF('Result Data'!N98="O",10,IF('Result Data'!N98="A+",9,IF('Result Data'!N98="A",8,IF('Result Data'!N98="B+",7,IF('Result Data'!N98="B",6,IF('Result Data'!N98="RA",0,IF('Result Data'!N98="SA",0,IF('Result Data'!N98="W",0,0))))))))+IF('Result Data'!N98="AB",0,IF('Result Data'!N98="WH",0))</f>
        <v>8</v>
      </c>
      <c r="Z103" s="10">
        <f t="shared" si="17"/>
        <v>1</v>
      </c>
      <c r="AA103" s="10">
        <f t="shared" si="18"/>
        <v>3</v>
      </c>
      <c r="AB103" s="10">
        <f t="shared" si="19"/>
        <v>3</v>
      </c>
      <c r="AC103" s="10">
        <f t="shared" si="20"/>
        <v>1</v>
      </c>
      <c r="AD103" s="10">
        <f t="shared" si="21"/>
        <v>0</v>
      </c>
      <c r="AE103" s="10">
        <f t="shared" si="22"/>
        <v>0</v>
      </c>
      <c r="AF103" s="10">
        <f>COUNTIF('Result Data'!D98:N98,"=RA")</f>
        <v>0</v>
      </c>
      <c r="AG103" s="10">
        <f>COUNTIF('Result Data'!D98:N98,"=AB")</f>
        <v>0</v>
      </c>
      <c r="AH103" s="10">
        <f>COUNTIF('Result Data'!D98:N98,"=WH")</f>
        <v>0</v>
      </c>
      <c r="AI103" s="16">
        <v>21</v>
      </c>
      <c r="AJ103" s="10">
        <f t="shared" si="23"/>
        <v>174.5</v>
      </c>
      <c r="AK103" s="18">
        <f t="shared" si="14"/>
        <v>8.3095238095238102</v>
      </c>
      <c r="AL103" s="18">
        <f t="shared" si="15"/>
        <v>0.80831058538064848</v>
      </c>
      <c r="AM103" s="10" t="str">
        <f t="shared" si="13"/>
        <v>PASS</v>
      </c>
      <c r="AN103" s="10">
        <f t="shared" si="16"/>
        <v>48</v>
      </c>
    </row>
    <row r="104" spans="1:40" ht="15.5" x14ac:dyDescent="0.35">
      <c r="A104" s="19">
        <v>97</v>
      </c>
      <c r="B104" s="15">
        <v>3122225002098</v>
      </c>
      <c r="C104" s="11" t="s">
        <v>116</v>
      </c>
      <c r="D104" s="43" t="s">
        <v>38</v>
      </c>
      <c r="E104" s="44"/>
      <c r="F104" s="43" t="s">
        <v>20</v>
      </c>
      <c r="G104" s="43" t="s">
        <v>17</v>
      </c>
      <c r="H104" s="44"/>
      <c r="I104" s="43"/>
      <c r="J104" s="44" t="s">
        <v>20</v>
      </c>
      <c r="K104" s="43" t="s">
        <v>38</v>
      </c>
      <c r="L104" s="43" t="s">
        <v>17</v>
      </c>
      <c r="M104" s="43" t="s">
        <v>38</v>
      </c>
      <c r="N104" s="43" t="s">
        <v>38</v>
      </c>
      <c r="O104" s="17">
        <f>IF('Result Data'!D99="O",10,IF('Result Data'!D99="A+",9,IF('Result Data'!D99="A",8,IF('Result Data'!D99="B+",7,IF('Result Data'!D99="B",6,IF('Result Data'!D99="RA",0,IF('Result Data'!D99="SA",0,IF('Result Data'!D99="W",0,0))))))))+IF('Result Data'!D99="AB",0,IF('Result Data'!D99="WH",0))</f>
        <v>0</v>
      </c>
      <c r="P104" s="17">
        <f>IF('Result Data'!E99="O",10,IF('Result Data'!E99="A+",9,IF('Result Data'!E99="A",8,IF('Result Data'!E99="B+",7,IF('Result Data'!E99="B",6,IF('Result Data'!E99="RA",0,IF('Result Data'!E99="SA",0,IF('Result Data'!E99="W",0,0))))))))+IF('Result Data'!E99="AB",0,IF('Result Data'!E99="WH",0))</f>
        <v>0</v>
      </c>
      <c r="Q104" s="17">
        <f>IF('Result Data'!F99="O",10,IF('Result Data'!F99="A+",9,IF('Result Data'!F99="A",8,IF('Result Data'!F99="B+",7,IF('Result Data'!F99="B",6,IF('Result Data'!F99="RA",0,IF('Result Data'!F99="SA",0,IF('Result Data'!F99="W",0,0))))))))+IF('Result Data'!F99="AB",0,IF('Result Data'!F99="WH",0))</f>
        <v>6</v>
      </c>
      <c r="R104" s="17">
        <f>IF('Result Data'!G99="O",10,IF('Result Data'!G99="A+",9,IF('Result Data'!G99="A",8,IF('Result Data'!G99="B+",7,IF('Result Data'!G99="B",6,IF('Result Data'!G99="RA",0,IF('Result Data'!G99="SA",0,IF('Result Data'!G99="W",0,0))))))))+IF('Result Data'!G99="AB",0,IF('Result Data'!G99="WH",0))</f>
        <v>9</v>
      </c>
      <c r="S104" s="20">
        <f>IF('Result Data'!H99="O",10,IF('Result Data'!H99="A+",9,IF('Result Data'!H99="A",8,IF('Result Data'!H99="B+",7,IF('Result Data'!H99="B",6,IF('Result Data'!H99="RA",0,IF('Result Data'!H99="SA",0,IF('Result Data'!H99="W",0,0))))))))+IF('Result Data'!H99="AB",0,IF('Result Data'!H99="WH",0))</f>
        <v>0</v>
      </c>
      <c r="T104" s="20">
        <f>IF('Result Data'!I99="O",10,IF('Result Data'!I99="A+",9,IF('Result Data'!I99="A",8,IF('Result Data'!I99="B+",7,IF('Result Data'!I99="B",6,IF('Result Data'!I99="RA",0,IF('Result Data'!I99="SA",0,IF('Result Data'!I99="W",0,0))))))))+IF('Result Data'!I99="AB",0,IF('Result Data'!I99="WH",0))</f>
        <v>0</v>
      </c>
      <c r="U104" s="20">
        <f>IF('Result Data'!J99="O",10,IF('Result Data'!J99="A+",9,IF('Result Data'!J99="A",8,IF('Result Data'!J99="B+",7,IF('Result Data'!J99="B",6,IF('Result Data'!J99="RA",0,IF('Result Data'!J99="SA",0,IF('Result Data'!J99="W",0,0))))))))+IF('Result Data'!J99="AB",0,IF('Result Data'!J99="WH",0))</f>
        <v>6</v>
      </c>
      <c r="V104" s="20">
        <f>IF('Result Data'!K99="O",10,IF('Result Data'!K99="A+",9,IF('Result Data'!K99="A",8,IF('Result Data'!K99="B+",7,IF('Result Data'!K99="B",6,IF('Result Data'!K99="RA",0,IF('Result Data'!K99="SA",0,IF('Result Data'!K99="W",0,0))))))))+IF('Result Data'!K99="AB",0,IF('Result Data'!K99="WH",0))</f>
        <v>0</v>
      </c>
      <c r="W104" s="20">
        <f>IF('Result Data'!L99="O",10,IF('Result Data'!L99="A+",9,IF('Result Data'!L99="A",8,IF('Result Data'!L99="B+",7,IF('Result Data'!L99="B",6,IF('Result Data'!L99="RA",0,IF('Result Data'!L99="SA",0,IF('Result Data'!L99="W",0,0))))))))+IF('Result Data'!L99="AB",0,IF('Result Data'!L99="WH",0))</f>
        <v>9</v>
      </c>
      <c r="X104" s="20">
        <f>IF('Result Data'!M99="O",10,IF('Result Data'!M99="A+",9,IF('Result Data'!M99="A",8,IF('Result Data'!M99="B+",7,IF('Result Data'!M99="B",6,IF('Result Data'!M99="RA",0,IF('Result Data'!M99="SA",0,IF('Result Data'!M99="W",0,0))))))))+IF('Result Data'!M99="AB",0,IF('Result Data'!M99="WH",0))</f>
        <v>0</v>
      </c>
      <c r="Y104" s="20">
        <f>IF('Result Data'!N99="O",10,IF('Result Data'!N99="A+",9,IF('Result Data'!N99="A",8,IF('Result Data'!N99="B+",7,IF('Result Data'!N99="B",6,IF('Result Data'!N99="RA",0,IF('Result Data'!N99="SA",0,IF('Result Data'!N99="W",0,0))))))))+IF('Result Data'!N99="AB",0,IF('Result Data'!N99="WH",0))</f>
        <v>0</v>
      </c>
      <c r="Z104" s="10">
        <f t="shared" si="17"/>
        <v>0</v>
      </c>
      <c r="AA104" s="10">
        <f t="shared" si="18"/>
        <v>2</v>
      </c>
      <c r="AB104" s="10">
        <f t="shared" si="19"/>
        <v>0</v>
      </c>
      <c r="AC104" s="10">
        <f t="shared" si="20"/>
        <v>0</v>
      </c>
      <c r="AD104" s="10">
        <f t="shared" si="21"/>
        <v>2</v>
      </c>
      <c r="AE104" s="10">
        <f t="shared" si="22"/>
        <v>0</v>
      </c>
      <c r="AF104" s="10">
        <f>COUNTIF('Result Data'!D99:N99,"=RA")</f>
        <v>4</v>
      </c>
      <c r="AG104" s="10">
        <f>COUNTIF('Result Data'!D99:N99,"=AB")</f>
        <v>0</v>
      </c>
      <c r="AH104" s="10">
        <f>COUNTIF('Result Data'!D99:N99,"=WH")</f>
        <v>0</v>
      </c>
      <c r="AI104" s="16">
        <v>21</v>
      </c>
      <c r="AJ104" s="10">
        <f t="shared" si="23"/>
        <v>51</v>
      </c>
      <c r="AK104" s="18">
        <f t="shared" si="14"/>
        <v>2.4285714285714284</v>
      </c>
      <c r="AL104" s="18">
        <f t="shared" ref="AL104:AL135" si="24">AK104-AVERAGE($AK$8:$AK$164)</f>
        <v>-5.0726417955717338</v>
      </c>
      <c r="AM104" s="10" t="str">
        <f t="shared" si="13"/>
        <v>FAIL</v>
      </c>
      <c r="AN104" s="10">
        <f t="shared" ref="AN104:AN135" si="25">RANK(AK104,$AK$8:$AK$164,0)</f>
        <v>156</v>
      </c>
    </row>
    <row r="105" spans="1:40" ht="15.5" x14ac:dyDescent="0.35">
      <c r="A105" s="19">
        <v>98</v>
      </c>
      <c r="B105" s="15">
        <v>3122225002099</v>
      </c>
      <c r="C105" s="11" t="s">
        <v>117</v>
      </c>
      <c r="D105" s="43" t="s">
        <v>16</v>
      </c>
      <c r="E105" s="44"/>
      <c r="F105" s="43" t="s">
        <v>17</v>
      </c>
      <c r="G105" s="43" t="s">
        <v>17</v>
      </c>
      <c r="H105" s="44"/>
      <c r="I105" s="43"/>
      <c r="J105" s="44" t="s">
        <v>20</v>
      </c>
      <c r="K105" s="43" t="s">
        <v>16</v>
      </c>
      <c r="L105" s="43" t="s">
        <v>17</v>
      </c>
      <c r="M105" s="43" t="s">
        <v>16</v>
      </c>
      <c r="N105" s="43" t="s">
        <v>20</v>
      </c>
      <c r="O105" s="17">
        <f>IF('Result Data'!D100="O",10,IF('Result Data'!D100="A+",9,IF('Result Data'!D100="A",8,IF('Result Data'!D100="B+",7,IF('Result Data'!D100="B",6,IF('Result Data'!D100="RA",0,IF('Result Data'!D100="SA",0,IF('Result Data'!D100="W",0,0))))))))+IF('Result Data'!D100="AB",0,IF('Result Data'!D100="WH",0))</f>
        <v>7</v>
      </c>
      <c r="P105" s="17">
        <f>IF('Result Data'!E100="O",10,IF('Result Data'!E100="A+",9,IF('Result Data'!E100="A",8,IF('Result Data'!E100="B+",7,IF('Result Data'!E100="B",6,IF('Result Data'!E100="RA",0,IF('Result Data'!E100="SA",0,IF('Result Data'!E100="W",0,0))))))))+IF('Result Data'!E100="AB",0,IF('Result Data'!E100="WH",0))</f>
        <v>0</v>
      </c>
      <c r="Q105" s="17">
        <f>IF('Result Data'!F100="O",10,IF('Result Data'!F100="A+",9,IF('Result Data'!F100="A",8,IF('Result Data'!F100="B+",7,IF('Result Data'!F100="B",6,IF('Result Data'!F100="RA",0,IF('Result Data'!F100="SA",0,IF('Result Data'!F100="W",0,0))))))))+IF('Result Data'!F100="AB",0,IF('Result Data'!F100="WH",0))</f>
        <v>9</v>
      </c>
      <c r="R105" s="17">
        <f>IF('Result Data'!G100="O",10,IF('Result Data'!G100="A+",9,IF('Result Data'!G100="A",8,IF('Result Data'!G100="B+",7,IF('Result Data'!G100="B",6,IF('Result Data'!G100="RA",0,IF('Result Data'!G100="SA",0,IF('Result Data'!G100="W",0,0))))))))+IF('Result Data'!G100="AB",0,IF('Result Data'!G100="WH",0))</f>
        <v>9</v>
      </c>
      <c r="S105" s="20">
        <f>IF('Result Data'!H100="O",10,IF('Result Data'!H100="A+",9,IF('Result Data'!H100="A",8,IF('Result Data'!H100="B+",7,IF('Result Data'!H100="B",6,IF('Result Data'!H100="RA",0,IF('Result Data'!H100="SA",0,IF('Result Data'!H100="W",0,0))))))))+IF('Result Data'!H100="AB",0,IF('Result Data'!H100="WH",0))</f>
        <v>0</v>
      </c>
      <c r="T105" s="20">
        <f>IF('Result Data'!I100="O",10,IF('Result Data'!I100="A+",9,IF('Result Data'!I100="A",8,IF('Result Data'!I100="B+",7,IF('Result Data'!I100="B",6,IF('Result Data'!I100="RA",0,IF('Result Data'!I100="SA",0,IF('Result Data'!I100="W",0,0))))))))+IF('Result Data'!I100="AB",0,IF('Result Data'!I100="WH",0))</f>
        <v>0</v>
      </c>
      <c r="U105" s="20">
        <f>IF('Result Data'!J100="O",10,IF('Result Data'!J100="A+",9,IF('Result Data'!J100="A",8,IF('Result Data'!J100="B+",7,IF('Result Data'!J100="B",6,IF('Result Data'!J100="RA",0,IF('Result Data'!J100="SA",0,IF('Result Data'!J100="W",0,0))))))))+IF('Result Data'!J100="AB",0,IF('Result Data'!J100="WH",0))</f>
        <v>6</v>
      </c>
      <c r="V105" s="20">
        <f>IF('Result Data'!K100="O",10,IF('Result Data'!K100="A+",9,IF('Result Data'!K100="A",8,IF('Result Data'!K100="B+",7,IF('Result Data'!K100="B",6,IF('Result Data'!K100="RA",0,IF('Result Data'!K100="SA",0,IF('Result Data'!K100="W",0,0))))))))+IF('Result Data'!K100="AB",0,IF('Result Data'!K100="WH",0))</f>
        <v>7</v>
      </c>
      <c r="W105" s="20">
        <f>IF('Result Data'!L100="O",10,IF('Result Data'!L100="A+",9,IF('Result Data'!L100="A",8,IF('Result Data'!L100="B+",7,IF('Result Data'!L100="B",6,IF('Result Data'!L100="RA",0,IF('Result Data'!L100="SA",0,IF('Result Data'!L100="W",0,0))))))))+IF('Result Data'!L100="AB",0,IF('Result Data'!L100="WH",0))</f>
        <v>9</v>
      </c>
      <c r="X105" s="20">
        <f>IF('Result Data'!M100="O",10,IF('Result Data'!M100="A+",9,IF('Result Data'!M100="A",8,IF('Result Data'!M100="B+",7,IF('Result Data'!M100="B",6,IF('Result Data'!M100="RA",0,IF('Result Data'!M100="SA",0,IF('Result Data'!M100="W",0,0))))))))+IF('Result Data'!M100="AB",0,IF('Result Data'!M100="WH",0))</f>
        <v>7</v>
      </c>
      <c r="Y105" s="20">
        <f>IF('Result Data'!N100="O",10,IF('Result Data'!N100="A+",9,IF('Result Data'!N100="A",8,IF('Result Data'!N100="B+",7,IF('Result Data'!N100="B",6,IF('Result Data'!N100="RA",0,IF('Result Data'!N100="SA",0,IF('Result Data'!N100="W",0,0))))))))+IF('Result Data'!N100="AB",0,IF('Result Data'!N100="WH",0))</f>
        <v>6</v>
      </c>
      <c r="Z105" s="10">
        <f t="shared" si="17"/>
        <v>0</v>
      </c>
      <c r="AA105" s="10">
        <f t="shared" si="18"/>
        <v>3</v>
      </c>
      <c r="AB105" s="10">
        <f t="shared" si="19"/>
        <v>0</v>
      </c>
      <c r="AC105" s="10">
        <f t="shared" si="20"/>
        <v>3</v>
      </c>
      <c r="AD105" s="10">
        <f t="shared" si="21"/>
        <v>2</v>
      </c>
      <c r="AE105" s="10">
        <f t="shared" si="22"/>
        <v>0</v>
      </c>
      <c r="AF105" s="10">
        <f>COUNTIF('Result Data'!D100:N100,"=RA")</f>
        <v>0</v>
      </c>
      <c r="AG105" s="10">
        <f>COUNTIF('Result Data'!D100:N100,"=AB")</f>
        <v>0</v>
      </c>
      <c r="AH105" s="10">
        <f>COUNTIF('Result Data'!D100:N100,"=WH")</f>
        <v>0</v>
      </c>
      <c r="AI105" s="16">
        <v>21</v>
      </c>
      <c r="AJ105" s="10">
        <f t="shared" si="23"/>
        <v>149</v>
      </c>
      <c r="AK105" s="18">
        <f t="shared" si="14"/>
        <v>7.0952380952380949</v>
      </c>
      <c r="AL105" s="18">
        <f t="shared" si="24"/>
        <v>-0.40597512890506682</v>
      </c>
      <c r="AM105" s="10" t="str">
        <f t="shared" si="13"/>
        <v>PASS</v>
      </c>
      <c r="AN105" s="10">
        <f t="shared" si="25"/>
        <v>123</v>
      </c>
    </row>
    <row r="106" spans="1:40" ht="15.5" x14ac:dyDescent="0.35">
      <c r="A106" s="19">
        <v>99</v>
      </c>
      <c r="B106" s="15">
        <v>3122225002100</v>
      </c>
      <c r="C106" s="11" t="s">
        <v>118</v>
      </c>
      <c r="D106" s="43" t="s">
        <v>20</v>
      </c>
      <c r="E106" s="44"/>
      <c r="F106" s="43" t="s">
        <v>15</v>
      </c>
      <c r="G106" s="43" t="s">
        <v>15</v>
      </c>
      <c r="H106" s="44"/>
      <c r="I106" s="43"/>
      <c r="J106" s="44" t="s">
        <v>15</v>
      </c>
      <c r="K106" s="43" t="s">
        <v>20</v>
      </c>
      <c r="L106" s="43" t="s">
        <v>17</v>
      </c>
      <c r="M106" s="43" t="s">
        <v>38</v>
      </c>
      <c r="N106" s="43" t="s">
        <v>20</v>
      </c>
      <c r="O106" s="17">
        <f>IF('Result Data'!D101="O",10,IF('Result Data'!D101="A+",9,IF('Result Data'!D101="A",8,IF('Result Data'!D101="B+",7,IF('Result Data'!D101="B",6,IF('Result Data'!D101="RA",0,IF('Result Data'!D101="SA",0,IF('Result Data'!D101="W",0,0))))))))+IF('Result Data'!D101="AB",0,IF('Result Data'!D101="WH",0))</f>
        <v>6</v>
      </c>
      <c r="P106" s="17">
        <f>IF('Result Data'!E101="O",10,IF('Result Data'!E101="A+",9,IF('Result Data'!E101="A",8,IF('Result Data'!E101="B+",7,IF('Result Data'!E101="B",6,IF('Result Data'!E101="RA",0,IF('Result Data'!E101="SA",0,IF('Result Data'!E101="W",0,0))))))))+IF('Result Data'!E101="AB",0,IF('Result Data'!E101="WH",0))</f>
        <v>0</v>
      </c>
      <c r="Q106" s="17">
        <f>IF('Result Data'!F101="O",10,IF('Result Data'!F101="A+",9,IF('Result Data'!F101="A",8,IF('Result Data'!F101="B+",7,IF('Result Data'!F101="B",6,IF('Result Data'!F101="RA",0,IF('Result Data'!F101="SA",0,IF('Result Data'!F101="W",0,0))))))))+IF('Result Data'!F101="AB",0,IF('Result Data'!F101="WH",0))</f>
        <v>8</v>
      </c>
      <c r="R106" s="17">
        <f>IF('Result Data'!G101="O",10,IF('Result Data'!G101="A+",9,IF('Result Data'!G101="A",8,IF('Result Data'!G101="B+",7,IF('Result Data'!G101="B",6,IF('Result Data'!G101="RA",0,IF('Result Data'!G101="SA",0,IF('Result Data'!G101="W",0,0))))))))+IF('Result Data'!G101="AB",0,IF('Result Data'!G101="WH",0))</f>
        <v>8</v>
      </c>
      <c r="S106" s="20">
        <f>IF('Result Data'!H101="O",10,IF('Result Data'!H101="A+",9,IF('Result Data'!H101="A",8,IF('Result Data'!H101="B+",7,IF('Result Data'!H101="B",6,IF('Result Data'!H101="RA",0,IF('Result Data'!H101="SA",0,IF('Result Data'!H101="W",0,0))))))))+IF('Result Data'!H101="AB",0,IF('Result Data'!H101="WH",0))</f>
        <v>0</v>
      </c>
      <c r="T106" s="20">
        <f>IF('Result Data'!I101="O",10,IF('Result Data'!I101="A+",9,IF('Result Data'!I101="A",8,IF('Result Data'!I101="B+",7,IF('Result Data'!I101="B",6,IF('Result Data'!I101="RA",0,IF('Result Data'!I101="SA",0,IF('Result Data'!I101="W",0,0))))))))+IF('Result Data'!I101="AB",0,IF('Result Data'!I101="WH",0))</f>
        <v>0</v>
      </c>
      <c r="U106" s="20">
        <f>IF('Result Data'!J101="O",10,IF('Result Data'!J101="A+",9,IF('Result Data'!J101="A",8,IF('Result Data'!J101="B+",7,IF('Result Data'!J101="B",6,IF('Result Data'!J101="RA",0,IF('Result Data'!J101="SA",0,IF('Result Data'!J101="W",0,0))))))))+IF('Result Data'!J101="AB",0,IF('Result Data'!J101="WH",0))</f>
        <v>8</v>
      </c>
      <c r="V106" s="20">
        <f>IF('Result Data'!K101="O",10,IF('Result Data'!K101="A+",9,IF('Result Data'!K101="A",8,IF('Result Data'!K101="B+",7,IF('Result Data'!K101="B",6,IF('Result Data'!K101="RA",0,IF('Result Data'!K101="SA",0,IF('Result Data'!K101="W",0,0))))))))+IF('Result Data'!K101="AB",0,IF('Result Data'!K101="WH",0))</f>
        <v>6</v>
      </c>
      <c r="W106" s="20">
        <f>IF('Result Data'!L101="O",10,IF('Result Data'!L101="A+",9,IF('Result Data'!L101="A",8,IF('Result Data'!L101="B+",7,IF('Result Data'!L101="B",6,IF('Result Data'!L101="RA",0,IF('Result Data'!L101="SA",0,IF('Result Data'!L101="W",0,0))))))))+IF('Result Data'!L101="AB",0,IF('Result Data'!L101="WH",0))</f>
        <v>9</v>
      </c>
      <c r="X106" s="20">
        <f>IF('Result Data'!M101="O",10,IF('Result Data'!M101="A+",9,IF('Result Data'!M101="A",8,IF('Result Data'!M101="B+",7,IF('Result Data'!M101="B",6,IF('Result Data'!M101="RA",0,IF('Result Data'!M101="SA",0,IF('Result Data'!M101="W",0,0))))))))+IF('Result Data'!M101="AB",0,IF('Result Data'!M101="WH",0))</f>
        <v>0</v>
      </c>
      <c r="Y106" s="20">
        <f>IF('Result Data'!N101="O",10,IF('Result Data'!N101="A+",9,IF('Result Data'!N101="A",8,IF('Result Data'!N101="B+",7,IF('Result Data'!N101="B",6,IF('Result Data'!N101="RA",0,IF('Result Data'!N101="SA",0,IF('Result Data'!N101="W",0,0))))))))+IF('Result Data'!N101="AB",0,IF('Result Data'!N101="WH",0))</f>
        <v>6</v>
      </c>
      <c r="Z106" s="10">
        <f t="shared" si="17"/>
        <v>0</v>
      </c>
      <c r="AA106" s="10">
        <f t="shared" si="18"/>
        <v>1</v>
      </c>
      <c r="AB106" s="10">
        <f t="shared" si="19"/>
        <v>3</v>
      </c>
      <c r="AC106" s="10">
        <f t="shared" si="20"/>
        <v>0</v>
      </c>
      <c r="AD106" s="10">
        <f t="shared" si="21"/>
        <v>3</v>
      </c>
      <c r="AE106" s="10">
        <f t="shared" si="22"/>
        <v>0</v>
      </c>
      <c r="AF106" s="10">
        <f>COUNTIF('Result Data'!D101:N101,"=RA")</f>
        <v>1</v>
      </c>
      <c r="AG106" s="10">
        <f>COUNTIF('Result Data'!D101:N101,"=AB")</f>
        <v>0</v>
      </c>
      <c r="AH106" s="10">
        <f>COUNTIF('Result Data'!D101:N101,"=WH")</f>
        <v>0</v>
      </c>
      <c r="AI106" s="16">
        <v>21</v>
      </c>
      <c r="AJ106" s="10">
        <f t="shared" si="23"/>
        <v>117.5</v>
      </c>
      <c r="AK106" s="18">
        <f t="shared" si="14"/>
        <v>5.5952380952380949</v>
      </c>
      <c r="AL106" s="18">
        <f t="shared" si="24"/>
        <v>-1.9059751289050668</v>
      </c>
      <c r="AM106" s="10" t="str">
        <f t="shared" si="13"/>
        <v>FAIL</v>
      </c>
      <c r="AN106" s="10">
        <f t="shared" si="25"/>
        <v>139</v>
      </c>
    </row>
    <row r="107" spans="1:40" ht="15.5" x14ac:dyDescent="0.35">
      <c r="A107" s="19">
        <v>100</v>
      </c>
      <c r="B107" s="15">
        <v>3122225002101</v>
      </c>
      <c r="C107" s="11" t="s">
        <v>119</v>
      </c>
      <c r="D107" s="43" t="s">
        <v>15</v>
      </c>
      <c r="E107" s="44"/>
      <c r="F107" s="43" t="s">
        <v>17</v>
      </c>
      <c r="G107" s="43" t="s">
        <v>17</v>
      </c>
      <c r="H107" s="44"/>
      <c r="I107" s="43" t="s">
        <v>17</v>
      </c>
      <c r="J107" s="44"/>
      <c r="K107" s="43" t="s">
        <v>16</v>
      </c>
      <c r="L107" s="43" t="s">
        <v>18</v>
      </c>
      <c r="M107" s="43" t="s">
        <v>17</v>
      </c>
      <c r="N107" s="43" t="s">
        <v>15</v>
      </c>
      <c r="O107" s="17">
        <f>IF('Result Data'!D102="O",10,IF('Result Data'!D102="A+",9,IF('Result Data'!D102="A",8,IF('Result Data'!D102="B+",7,IF('Result Data'!D102="B",6,IF('Result Data'!D102="RA",0,IF('Result Data'!D102="SA",0,IF('Result Data'!D102="W",0,0))))))))+IF('Result Data'!D102="AB",0,IF('Result Data'!D102="WH",0))</f>
        <v>8</v>
      </c>
      <c r="P107" s="17">
        <f>IF('Result Data'!E102="O",10,IF('Result Data'!E102="A+",9,IF('Result Data'!E102="A",8,IF('Result Data'!E102="B+",7,IF('Result Data'!E102="B",6,IF('Result Data'!E102="RA",0,IF('Result Data'!E102="SA",0,IF('Result Data'!E102="W",0,0))))))))+IF('Result Data'!E102="AB",0,IF('Result Data'!E102="WH",0))</f>
        <v>0</v>
      </c>
      <c r="Q107" s="17">
        <f>IF('Result Data'!F102="O",10,IF('Result Data'!F102="A+",9,IF('Result Data'!F102="A",8,IF('Result Data'!F102="B+",7,IF('Result Data'!F102="B",6,IF('Result Data'!F102="RA",0,IF('Result Data'!F102="SA",0,IF('Result Data'!F102="W",0,0))))))))+IF('Result Data'!F102="AB",0,IF('Result Data'!F102="WH",0))</f>
        <v>9</v>
      </c>
      <c r="R107" s="17">
        <f>IF('Result Data'!G102="O",10,IF('Result Data'!G102="A+",9,IF('Result Data'!G102="A",8,IF('Result Data'!G102="B+",7,IF('Result Data'!G102="B",6,IF('Result Data'!G102="RA",0,IF('Result Data'!G102="SA",0,IF('Result Data'!G102="W",0,0))))))))+IF('Result Data'!G102="AB",0,IF('Result Data'!G102="WH",0))</f>
        <v>9</v>
      </c>
      <c r="S107" s="20">
        <f>IF('Result Data'!H102="O",10,IF('Result Data'!H102="A+",9,IF('Result Data'!H102="A",8,IF('Result Data'!H102="B+",7,IF('Result Data'!H102="B",6,IF('Result Data'!H102="RA",0,IF('Result Data'!H102="SA",0,IF('Result Data'!H102="W",0,0))))))))+IF('Result Data'!H102="AB",0,IF('Result Data'!H102="WH",0))</f>
        <v>0</v>
      </c>
      <c r="T107" s="20">
        <f>IF('Result Data'!I102="O",10,IF('Result Data'!I102="A+",9,IF('Result Data'!I102="A",8,IF('Result Data'!I102="B+",7,IF('Result Data'!I102="B",6,IF('Result Data'!I102="RA",0,IF('Result Data'!I102="SA",0,IF('Result Data'!I102="W",0,0))))))))+IF('Result Data'!I102="AB",0,IF('Result Data'!I102="WH",0))</f>
        <v>9</v>
      </c>
      <c r="U107" s="20">
        <f>IF('Result Data'!J102="O",10,IF('Result Data'!J102="A+",9,IF('Result Data'!J102="A",8,IF('Result Data'!J102="B+",7,IF('Result Data'!J102="B",6,IF('Result Data'!J102="RA",0,IF('Result Data'!J102="SA",0,IF('Result Data'!J102="W",0,0))))))))+IF('Result Data'!J102="AB",0,IF('Result Data'!J102="WH",0))</f>
        <v>0</v>
      </c>
      <c r="V107" s="20">
        <f>IF('Result Data'!K102="O",10,IF('Result Data'!K102="A+",9,IF('Result Data'!K102="A",8,IF('Result Data'!K102="B+",7,IF('Result Data'!K102="B",6,IF('Result Data'!K102="RA",0,IF('Result Data'!K102="SA",0,IF('Result Data'!K102="W",0,0))))))))+IF('Result Data'!K102="AB",0,IF('Result Data'!K102="WH",0))</f>
        <v>7</v>
      </c>
      <c r="W107" s="20">
        <f>IF('Result Data'!L102="O",10,IF('Result Data'!L102="A+",9,IF('Result Data'!L102="A",8,IF('Result Data'!L102="B+",7,IF('Result Data'!L102="B",6,IF('Result Data'!L102="RA",0,IF('Result Data'!L102="SA",0,IF('Result Data'!L102="W",0,0))))))))+IF('Result Data'!L102="AB",0,IF('Result Data'!L102="WH",0))</f>
        <v>10</v>
      </c>
      <c r="X107" s="20">
        <f>IF('Result Data'!M102="O",10,IF('Result Data'!M102="A+",9,IF('Result Data'!M102="A",8,IF('Result Data'!M102="B+",7,IF('Result Data'!M102="B",6,IF('Result Data'!M102="RA",0,IF('Result Data'!M102="SA",0,IF('Result Data'!M102="W",0,0))))))))+IF('Result Data'!M102="AB",0,IF('Result Data'!M102="WH",0))</f>
        <v>9</v>
      </c>
      <c r="Y107" s="20">
        <f>IF('Result Data'!N102="O",10,IF('Result Data'!N102="A+",9,IF('Result Data'!N102="A",8,IF('Result Data'!N102="B+",7,IF('Result Data'!N102="B",6,IF('Result Data'!N102="RA",0,IF('Result Data'!N102="SA",0,IF('Result Data'!N102="W",0,0))))))))+IF('Result Data'!N102="AB",0,IF('Result Data'!N102="WH",0))</f>
        <v>8</v>
      </c>
      <c r="Z107" s="10">
        <f t="shared" si="17"/>
        <v>1</v>
      </c>
      <c r="AA107" s="10">
        <f t="shared" si="18"/>
        <v>4</v>
      </c>
      <c r="AB107" s="10">
        <f t="shared" si="19"/>
        <v>2</v>
      </c>
      <c r="AC107" s="10">
        <f t="shared" si="20"/>
        <v>1</v>
      </c>
      <c r="AD107" s="10">
        <f t="shared" si="21"/>
        <v>0</v>
      </c>
      <c r="AE107" s="10">
        <f t="shared" si="22"/>
        <v>0</v>
      </c>
      <c r="AF107" s="10">
        <f>COUNTIF('Result Data'!D102:N102,"=RA")</f>
        <v>0</v>
      </c>
      <c r="AG107" s="10">
        <f>COUNTIF('Result Data'!D102:N102,"=AB")</f>
        <v>0</v>
      </c>
      <c r="AH107" s="10">
        <f>COUNTIF('Result Data'!D102:N102,"=WH")</f>
        <v>0</v>
      </c>
      <c r="AI107" s="16">
        <v>21</v>
      </c>
      <c r="AJ107" s="10">
        <f t="shared" si="23"/>
        <v>176.5</v>
      </c>
      <c r="AK107" s="18">
        <f t="shared" si="14"/>
        <v>8.4047619047619051</v>
      </c>
      <c r="AL107" s="18">
        <f t="shared" si="24"/>
        <v>0.90354868061874338</v>
      </c>
      <c r="AM107" s="10" t="str">
        <f t="shared" si="13"/>
        <v>PASS</v>
      </c>
      <c r="AN107" s="10">
        <f t="shared" si="25"/>
        <v>40</v>
      </c>
    </row>
    <row r="108" spans="1:40" ht="15.5" x14ac:dyDescent="0.35">
      <c r="A108" s="19">
        <v>101</v>
      </c>
      <c r="B108" s="15">
        <v>3122225002102</v>
      </c>
      <c r="C108" s="11" t="s">
        <v>120</v>
      </c>
      <c r="D108" s="43" t="s">
        <v>15</v>
      </c>
      <c r="E108" s="44"/>
      <c r="F108" s="43" t="s">
        <v>15</v>
      </c>
      <c r="G108" s="43" t="s">
        <v>17</v>
      </c>
      <c r="H108" s="44" t="s">
        <v>15</v>
      </c>
      <c r="I108" s="43"/>
      <c r="J108" s="44"/>
      <c r="K108" s="43" t="s">
        <v>16</v>
      </c>
      <c r="L108" s="43" t="s">
        <v>17</v>
      </c>
      <c r="M108" s="43" t="s">
        <v>15</v>
      </c>
      <c r="N108" s="43" t="s">
        <v>16</v>
      </c>
      <c r="O108" s="17">
        <f>IF('Result Data'!D103="O",10,IF('Result Data'!D103="A+",9,IF('Result Data'!D103="A",8,IF('Result Data'!D103="B+",7,IF('Result Data'!D103="B",6,IF('Result Data'!D103="RA",0,IF('Result Data'!D103="SA",0,IF('Result Data'!D103="W",0,0))))))))+IF('Result Data'!D103="AB",0,IF('Result Data'!D103="WH",0))</f>
        <v>8</v>
      </c>
      <c r="P108" s="17">
        <f>IF('Result Data'!E103="O",10,IF('Result Data'!E103="A+",9,IF('Result Data'!E103="A",8,IF('Result Data'!E103="B+",7,IF('Result Data'!E103="B",6,IF('Result Data'!E103="RA",0,IF('Result Data'!E103="SA",0,IF('Result Data'!E103="W",0,0))))))))+IF('Result Data'!E103="AB",0,IF('Result Data'!E103="WH",0))</f>
        <v>0</v>
      </c>
      <c r="Q108" s="17">
        <f>IF('Result Data'!F103="O",10,IF('Result Data'!F103="A+",9,IF('Result Data'!F103="A",8,IF('Result Data'!F103="B+",7,IF('Result Data'!F103="B",6,IF('Result Data'!F103="RA",0,IF('Result Data'!F103="SA",0,IF('Result Data'!F103="W",0,0))))))))+IF('Result Data'!F103="AB",0,IF('Result Data'!F103="WH",0))</f>
        <v>8</v>
      </c>
      <c r="R108" s="17">
        <f>IF('Result Data'!G103="O",10,IF('Result Data'!G103="A+",9,IF('Result Data'!G103="A",8,IF('Result Data'!G103="B+",7,IF('Result Data'!G103="B",6,IF('Result Data'!G103="RA",0,IF('Result Data'!G103="SA",0,IF('Result Data'!G103="W",0,0))))))))+IF('Result Data'!G103="AB",0,IF('Result Data'!G103="WH",0))</f>
        <v>9</v>
      </c>
      <c r="S108" s="20">
        <f>IF('Result Data'!H103="O",10,IF('Result Data'!H103="A+",9,IF('Result Data'!H103="A",8,IF('Result Data'!H103="B+",7,IF('Result Data'!H103="B",6,IF('Result Data'!H103="RA",0,IF('Result Data'!H103="SA",0,IF('Result Data'!H103="W",0,0))))))))+IF('Result Data'!H103="AB",0,IF('Result Data'!H103="WH",0))</f>
        <v>8</v>
      </c>
      <c r="T108" s="20">
        <f>IF('Result Data'!I103="O",10,IF('Result Data'!I103="A+",9,IF('Result Data'!I103="A",8,IF('Result Data'!I103="B+",7,IF('Result Data'!I103="B",6,IF('Result Data'!I103="RA",0,IF('Result Data'!I103="SA",0,IF('Result Data'!I103="W",0,0))))))))+IF('Result Data'!I103="AB",0,IF('Result Data'!I103="WH",0))</f>
        <v>0</v>
      </c>
      <c r="U108" s="20">
        <f>IF('Result Data'!J103="O",10,IF('Result Data'!J103="A+",9,IF('Result Data'!J103="A",8,IF('Result Data'!J103="B+",7,IF('Result Data'!J103="B",6,IF('Result Data'!J103="RA",0,IF('Result Data'!J103="SA",0,IF('Result Data'!J103="W",0,0))))))))+IF('Result Data'!J103="AB",0,IF('Result Data'!J103="WH",0))</f>
        <v>0</v>
      </c>
      <c r="V108" s="20">
        <f>IF('Result Data'!K103="O",10,IF('Result Data'!K103="A+",9,IF('Result Data'!K103="A",8,IF('Result Data'!K103="B+",7,IF('Result Data'!K103="B",6,IF('Result Data'!K103="RA",0,IF('Result Data'!K103="SA",0,IF('Result Data'!K103="W",0,0))))))))+IF('Result Data'!K103="AB",0,IF('Result Data'!K103="WH",0))</f>
        <v>7</v>
      </c>
      <c r="W108" s="20">
        <f>IF('Result Data'!L103="O",10,IF('Result Data'!L103="A+",9,IF('Result Data'!L103="A",8,IF('Result Data'!L103="B+",7,IF('Result Data'!L103="B",6,IF('Result Data'!L103="RA",0,IF('Result Data'!L103="SA",0,IF('Result Data'!L103="W",0,0))))))))+IF('Result Data'!L103="AB",0,IF('Result Data'!L103="WH",0))</f>
        <v>9</v>
      </c>
      <c r="X108" s="20">
        <f>IF('Result Data'!M103="O",10,IF('Result Data'!M103="A+",9,IF('Result Data'!M103="A",8,IF('Result Data'!M103="B+",7,IF('Result Data'!M103="B",6,IF('Result Data'!M103="RA",0,IF('Result Data'!M103="SA",0,IF('Result Data'!M103="W",0,0))))))))+IF('Result Data'!M103="AB",0,IF('Result Data'!M103="WH",0))</f>
        <v>8</v>
      </c>
      <c r="Y108" s="20">
        <f>IF('Result Data'!N103="O",10,IF('Result Data'!N103="A+",9,IF('Result Data'!N103="A",8,IF('Result Data'!N103="B+",7,IF('Result Data'!N103="B",6,IF('Result Data'!N103="RA",0,IF('Result Data'!N103="SA",0,IF('Result Data'!N103="W",0,0))))))))+IF('Result Data'!N103="AB",0,IF('Result Data'!N103="WH",0))</f>
        <v>7</v>
      </c>
      <c r="Z108" s="10">
        <f t="shared" si="17"/>
        <v>0</v>
      </c>
      <c r="AA108" s="10">
        <f t="shared" si="18"/>
        <v>2</v>
      </c>
      <c r="AB108" s="10">
        <f t="shared" si="19"/>
        <v>4</v>
      </c>
      <c r="AC108" s="10">
        <f t="shared" si="20"/>
        <v>2</v>
      </c>
      <c r="AD108" s="10">
        <f t="shared" si="21"/>
        <v>0</v>
      </c>
      <c r="AE108" s="10">
        <f t="shared" si="22"/>
        <v>0</v>
      </c>
      <c r="AF108" s="10">
        <f>COUNTIF('Result Data'!D103:N103,"=RA")</f>
        <v>0</v>
      </c>
      <c r="AG108" s="10">
        <f>COUNTIF('Result Data'!D103:N103,"=AB")</f>
        <v>0</v>
      </c>
      <c r="AH108" s="10">
        <f>COUNTIF('Result Data'!D103:N103,"=WH")</f>
        <v>0</v>
      </c>
      <c r="AI108" s="16">
        <v>21</v>
      </c>
      <c r="AJ108" s="10">
        <f t="shared" si="23"/>
        <v>164</v>
      </c>
      <c r="AK108" s="18">
        <f t="shared" si="14"/>
        <v>7.8095238095238093</v>
      </c>
      <c r="AL108" s="18">
        <f t="shared" si="24"/>
        <v>0.30831058538064759</v>
      </c>
      <c r="AM108" s="10" t="str">
        <f t="shared" si="13"/>
        <v>PASS</v>
      </c>
      <c r="AN108" s="10">
        <f t="shared" si="25"/>
        <v>97</v>
      </c>
    </row>
    <row r="109" spans="1:40" ht="15.5" x14ac:dyDescent="0.35">
      <c r="A109" s="19">
        <v>102</v>
      </c>
      <c r="B109" s="15">
        <v>3122225002103</v>
      </c>
      <c r="C109" s="11" t="s">
        <v>121</v>
      </c>
      <c r="D109" s="43" t="s">
        <v>16</v>
      </c>
      <c r="E109" s="44"/>
      <c r="F109" s="43" t="s">
        <v>20</v>
      </c>
      <c r="G109" s="43" t="s">
        <v>17</v>
      </c>
      <c r="H109" s="44"/>
      <c r="I109" s="43"/>
      <c r="J109" s="44" t="s">
        <v>15</v>
      </c>
      <c r="K109" s="43" t="s">
        <v>15</v>
      </c>
      <c r="L109" s="43" t="s">
        <v>18</v>
      </c>
      <c r="M109" s="43" t="s">
        <v>16</v>
      </c>
      <c r="N109" s="43" t="s">
        <v>15</v>
      </c>
      <c r="O109" s="17">
        <f>IF('Result Data'!D104="O",10,IF('Result Data'!D104="A+",9,IF('Result Data'!D104="A",8,IF('Result Data'!D104="B+",7,IF('Result Data'!D104="B",6,IF('Result Data'!D104="RA",0,IF('Result Data'!D104="SA",0,IF('Result Data'!D104="W",0,0))))))))+IF('Result Data'!D104="AB",0,IF('Result Data'!D104="WH",0))</f>
        <v>7</v>
      </c>
      <c r="P109" s="17">
        <f>IF('Result Data'!E104="O",10,IF('Result Data'!E104="A+",9,IF('Result Data'!E104="A",8,IF('Result Data'!E104="B+",7,IF('Result Data'!E104="B",6,IF('Result Data'!E104="RA",0,IF('Result Data'!E104="SA",0,IF('Result Data'!E104="W",0,0))))))))+IF('Result Data'!E104="AB",0,IF('Result Data'!E104="WH",0))</f>
        <v>0</v>
      </c>
      <c r="Q109" s="17">
        <f>IF('Result Data'!F104="O",10,IF('Result Data'!F104="A+",9,IF('Result Data'!F104="A",8,IF('Result Data'!F104="B+",7,IF('Result Data'!F104="B",6,IF('Result Data'!F104="RA",0,IF('Result Data'!F104="SA",0,IF('Result Data'!F104="W",0,0))))))))+IF('Result Data'!F104="AB",0,IF('Result Data'!F104="WH",0))</f>
        <v>6</v>
      </c>
      <c r="R109" s="17">
        <f>IF('Result Data'!G104="O",10,IF('Result Data'!G104="A+",9,IF('Result Data'!G104="A",8,IF('Result Data'!G104="B+",7,IF('Result Data'!G104="B",6,IF('Result Data'!G104="RA",0,IF('Result Data'!G104="SA",0,IF('Result Data'!G104="W",0,0))))))))+IF('Result Data'!G104="AB",0,IF('Result Data'!G104="WH",0))</f>
        <v>9</v>
      </c>
      <c r="S109" s="20">
        <f>IF('Result Data'!H104="O",10,IF('Result Data'!H104="A+",9,IF('Result Data'!H104="A",8,IF('Result Data'!H104="B+",7,IF('Result Data'!H104="B",6,IF('Result Data'!H104="RA",0,IF('Result Data'!H104="SA",0,IF('Result Data'!H104="W",0,0))))))))+IF('Result Data'!H104="AB",0,IF('Result Data'!H104="WH",0))</f>
        <v>0</v>
      </c>
      <c r="T109" s="20">
        <f>IF('Result Data'!I104="O",10,IF('Result Data'!I104="A+",9,IF('Result Data'!I104="A",8,IF('Result Data'!I104="B+",7,IF('Result Data'!I104="B",6,IF('Result Data'!I104="RA",0,IF('Result Data'!I104="SA",0,IF('Result Data'!I104="W",0,0))))))))+IF('Result Data'!I104="AB",0,IF('Result Data'!I104="WH",0))</f>
        <v>0</v>
      </c>
      <c r="U109" s="20">
        <f>IF('Result Data'!J104="O",10,IF('Result Data'!J104="A+",9,IF('Result Data'!J104="A",8,IF('Result Data'!J104="B+",7,IF('Result Data'!J104="B",6,IF('Result Data'!J104="RA",0,IF('Result Data'!J104="SA",0,IF('Result Data'!J104="W",0,0))))))))+IF('Result Data'!J104="AB",0,IF('Result Data'!J104="WH",0))</f>
        <v>8</v>
      </c>
      <c r="V109" s="20">
        <f>IF('Result Data'!K104="O",10,IF('Result Data'!K104="A+",9,IF('Result Data'!K104="A",8,IF('Result Data'!K104="B+",7,IF('Result Data'!K104="B",6,IF('Result Data'!K104="RA",0,IF('Result Data'!K104="SA",0,IF('Result Data'!K104="W",0,0))))))))+IF('Result Data'!K104="AB",0,IF('Result Data'!K104="WH",0))</f>
        <v>8</v>
      </c>
      <c r="W109" s="20">
        <f>IF('Result Data'!L104="O",10,IF('Result Data'!L104="A+",9,IF('Result Data'!L104="A",8,IF('Result Data'!L104="B+",7,IF('Result Data'!L104="B",6,IF('Result Data'!L104="RA",0,IF('Result Data'!L104="SA",0,IF('Result Data'!L104="W",0,0))))))))+IF('Result Data'!L104="AB",0,IF('Result Data'!L104="WH",0))</f>
        <v>10</v>
      </c>
      <c r="X109" s="20">
        <f>IF('Result Data'!M104="O",10,IF('Result Data'!M104="A+",9,IF('Result Data'!M104="A",8,IF('Result Data'!M104="B+",7,IF('Result Data'!M104="B",6,IF('Result Data'!M104="RA",0,IF('Result Data'!M104="SA",0,IF('Result Data'!M104="W",0,0))))))))+IF('Result Data'!M104="AB",0,IF('Result Data'!M104="WH",0))</f>
        <v>7</v>
      </c>
      <c r="Y109" s="20">
        <f>IF('Result Data'!N104="O",10,IF('Result Data'!N104="A+",9,IF('Result Data'!N104="A",8,IF('Result Data'!N104="B+",7,IF('Result Data'!N104="B",6,IF('Result Data'!N104="RA",0,IF('Result Data'!N104="SA",0,IF('Result Data'!N104="W",0,0))))))))+IF('Result Data'!N104="AB",0,IF('Result Data'!N104="WH",0))</f>
        <v>8</v>
      </c>
      <c r="Z109" s="10">
        <f t="shared" si="17"/>
        <v>1</v>
      </c>
      <c r="AA109" s="10">
        <f t="shared" si="18"/>
        <v>1</v>
      </c>
      <c r="AB109" s="10">
        <f t="shared" si="19"/>
        <v>3</v>
      </c>
      <c r="AC109" s="10">
        <f t="shared" si="20"/>
        <v>2</v>
      </c>
      <c r="AD109" s="10">
        <f t="shared" si="21"/>
        <v>1</v>
      </c>
      <c r="AE109" s="10">
        <f t="shared" si="22"/>
        <v>0</v>
      </c>
      <c r="AF109" s="10">
        <f>COUNTIF('Result Data'!D104:N104,"=RA")</f>
        <v>0</v>
      </c>
      <c r="AG109" s="10">
        <f>COUNTIF('Result Data'!D104:N104,"=AB")</f>
        <v>0</v>
      </c>
      <c r="AH109" s="10">
        <f>COUNTIF('Result Data'!D104:N104,"=WH")</f>
        <v>0</v>
      </c>
      <c r="AI109" s="16">
        <v>21</v>
      </c>
      <c r="AJ109" s="10">
        <f t="shared" si="23"/>
        <v>163.5</v>
      </c>
      <c r="AK109" s="18">
        <f t="shared" si="14"/>
        <v>7.7857142857142856</v>
      </c>
      <c r="AL109" s="18">
        <f t="shared" si="24"/>
        <v>0.28450106157112387</v>
      </c>
      <c r="AM109" s="10" t="str">
        <f t="shared" si="13"/>
        <v>PASS</v>
      </c>
      <c r="AN109" s="10">
        <f t="shared" si="25"/>
        <v>100</v>
      </c>
    </row>
    <row r="110" spans="1:40" ht="15.5" x14ac:dyDescent="0.35">
      <c r="A110" s="19">
        <v>103</v>
      </c>
      <c r="B110" s="15">
        <v>3122225002104</v>
      </c>
      <c r="C110" s="11" t="s">
        <v>122</v>
      </c>
      <c r="D110" s="43" t="s">
        <v>16</v>
      </c>
      <c r="E110" s="44"/>
      <c r="F110" s="43" t="s">
        <v>16</v>
      </c>
      <c r="G110" s="43" t="s">
        <v>17</v>
      </c>
      <c r="H110" s="44" t="s">
        <v>16</v>
      </c>
      <c r="I110" s="43"/>
      <c r="J110" s="44"/>
      <c r="K110" s="43" t="s">
        <v>16</v>
      </c>
      <c r="L110" s="43" t="s">
        <v>17</v>
      </c>
      <c r="M110" s="43" t="s">
        <v>16</v>
      </c>
      <c r="N110" s="43" t="s">
        <v>38</v>
      </c>
      <c r="O110" s="17">
        <f>IF('Result Data'!D105="O",10,IF('Result Data'!D105="A+",9,IF('Result Data'!D105="A",8,IF('Result Data'!D105="B+",7,IF('Result Data'!D105="B",6,IF('Result Data'!D105="RA",0,IF('Result Data'!D105="SA",0,IF('Result Data'!D105="W",0,0))))))))+IF('Result Data'!D105="AB",0,IF('Result Data'!D105="WH",0))</f>
        <v>7</v>
      </c>
      <c r="P110" s="17">
        <f>IF('Result Data'!E105="O",10,IF('Result Data'!E105="A+",9,IF('Result Data'!E105="A",8,IF('Result Data'!E105="B+",7,IF('Result Data'!E105="B",6,IF('Result Data'!E105="RA",0,IF('Result Data'!E105="SA",0,IF('Result Data'!E105="W",0,0))))))))+IF('Result Data'!E105="AB",0,IF('Result Data'!E105="WH",0))</f>
        <v>0</v>
      </c>
      <c r="Q110" s="17">
        <f>IF('Result Data'!F105="O",10,IF('Result Data'!F105="A+",9,IF('Result Data'!F105="A",8,IF('Result Data'!F105="B+",7,IF('Result Data'!F105="B",6,IF('Result Data'!F105="RA",0,IF('Result Data'!F105="SA",0,IF('Result Data'!F105="W",0,0))))))))+IF('Result Data'!F105="AB",0,IF('Result Data'!F105="WH",0))</f>
        <v>7</v>
      </c>
      <c r="R110" s="17">
        <f>IF('Result Data'!G105="O",10,IF('Result Data'!G105="A+",9,IF('Result Data'!G105="A",8,IF('Result Data'!G105="B+",7,IF('Result Data'!G105="B",6,IF('Result Data'!G105="RA",0,IF('Result Data'!G105="SA",0,IF('Result Data'!G105="W",0,0))))))))+IF('Result Data'!G105="AB",0,IF('Result Data'!G105="WH",0))</f>
        <v>9</v>
      </c>
      <c r="S110" s="20">
        <f>IF('Result Data'!H105="O",10,IF('Result Data'!H105="A+",9,IF('Result Data'!H105="A",8,IF('Result Data'!H105="B+",7,IF('Result Data'!H105="B",6,IF('Result Data'!H105="RA",0,IF('Result Data'!H105="SA",0,IF('Result Data'!H105="W",0,0))))))))+IF('Result Data'!H105="AB",0,IF('Result Data'!H105="WH",0))</f>
        <v>7</v>
      </c>
      <c r="T110" s="20">
        <f>IF('Result Data'!I105="O",10,IF('Result Data'!I105="A+",9,IF('Result Data'!I105="A",8,IF('Result Data'!I105="B+",7,IF('Result Data'!I105="B",6,IF('Result Data'!I105="RA",0,IF('Result Data'!I105="SA",0,IF('Result Data'!I105="W",0,0))))))))+IF('Result Data'!I105="AB",0,IF('Result Data'!I105="WH",0))</f>
        <v>0</v>
      </c>
      <c r="U110" s="20">
        <f>IF('Result Data'!J105="O",10,IF('Result Data'!J105="A+",9,IF('Result Data'!J105="A",8,IF('Result Data'!J105="B+",7,IF('Result Data'!J105="B",6,IF('Result Data'!J105="RA",0,IF('Result Data'!J105="SA",0,IF('Result Data'!J105="W",0,0))))))))+IF('Result Data'!J105="AB",0,IF('Result Data'!J105="WH",0))</f>
        <v>0</v>
      </c>
      <c r="V110" s="20">
        <f>IF('Result Data'!K105="O",10,IF('Result Data'!K105="A+",9,IF('Result Data'!K105="A",8,IF('Result Data'!K105="B+",7,IF('Result Data'!K105="B",6,IF('Result Data'!K105="RA",0,IF('Result Data'!K105="SA",0,IF('Result Data'!K105="W",0,0))))))))+IF('Result Data'!K105="AB",0,IF('Result Data'!K105="WH",0))</f>
        <v>7</v>
      </c>
      <c r="W110" s="20">
        <f>IF('Result Data'!L105="O",10,IF('Result Data'!L105="A+",9,IF('Result Data'!L105="A",8,IF('Result Data'!L105="B+",7,IF('Result Data'!L105="B",6,IF('Result Data'!L105="RA",0,IF('Result Data'!L105="SA",0,IF('Result Data'!L105="W",0,0))))))))+IF('Result Data'!L105="AB",0,IF('Result Data'!L105="WH",0))</f>
        <v>9</v>
      </c>
      <c r="X110" s="20">
        <f>IF('Result Data'!M105="O",10,IF('Result Data'!M105="A+",9,IF('Result Data'!M105="A",8,IF('Result Data'!M105="B+",7,IF('Result Data'!M105="B",6,IF('Result Data'!M105="RA",0,IF('Result Data'!M105="SA",0,IF('Result Data'!M105="W",0,0))))))))+IF('Result Data'!M105="AB",0,IF('Result Data'!M105="WH",0))</f>
        <v>7</v>
      </c>
      <c r="Y110" s="20">
        <f>IF('Result Data'!N105="O",10,IF('Result Data'!N105="A+",9,IF('Result Data'!N105="A",8,IF('Result Data'!N105="B+",7,IF('Result Data'!N105="B",6,IF('Result Data'!N105="RA",0,IF('Result Data'!N105="SA",0,IF('Result Data'!N105="W",0,0))))))))+IF('Result Data'!N105="AB",0,IF('Result Data'!N105="WH",0))</f>
        <v>0</v>
      </c>
      <c r="Z110" s="10">
        <f t="shared" si="17"/>
        <v>0</v>
      </c>
      <c r="AA110" s="10">
        <f t="shared" si="18"/>
        <v>2</v>
      </c>
      <c r="AB110" s="10">
        <f t="shared" si="19"/>
        <v>0</v>
      </c>
      <c r="AC110" s="10">
        <f t="shared" si="20"/>
        <v>5</v>
      </c>
      <c r="AD110" s="10">
        <f t="shared" si="21"/>
        <v>0</v>
      </c>
      <c r="AE110" s="10">
        <f t="shared" si="22"/>
        <v>0</v>
      </c>
      <c r="AF110" s="10">
        <f>COUNTIF('Result Data'!D105:N105,"=RA")</f>
        <v>1</v>
      </c>
      <c r="AG110" s="10">
        <f>COUNTIF('Result Data'!D105:N105,"=AB")</f>
        <v>0</v>
      </c>
      <c r="AH110" s="10">
        <f>COUNTIF('Result Data'!D105:N105,"=WH")</f>
        <v>0</v>
      </c>
      <c r="AI110" s="16">
        <v>21</v>
      </c>
      <c r="AJ110" s="10">
        <f t="shared" si="23"/>
        <v>132</v>
      </c>
      <c r="AK110" s="18">
        <f t="shared" si="14"/>
        <v>6.2857142857142856</v>
      </c>
      <c r="AL110" s="18">
        <f t="shared" si="24"/>
        <v>-1.2154989384288761</v>
      </c>
      <c r="AM110" s="10" t="str">
        <f t="shared" si="13"/>
        <v>FAIL</v>
      </c>
      <c r="AN110" s="10">
        <f t="shared" si="25"/>
        <v>133</v>
      </c>
    </row>
    <row r="111" spans="1:40" ht="15.5" x14ac:dyDescent="0.35">
      <c r="A111" s="19">
        <v>104</v>
      </c>
      <c r="B111" s="15">
        <v>3122225002105</v>
      </c>
      <c r="C111" s="11" t="s">
        <v>123</v>
      </c>
      <c r="D111" s="43" t="s">
        <v>16</v>
      </c>
      <c r="E111" s="44"/>
      <c r="F111" s="43" t="s">
        <v>15</v>
      </c>
      <c r="G111" s="43" t="s">
        <v>17</v>
      </c>
      <c r="H111" s="44" t="s">
        <v>15</v>
      </c>
      <c r="I111" s="43"/>
      <c r="J111" s="44"/>
      <c r="K111" s="43" t="s">
        <v>15</v>
      </c>
      <c r="L111" s="43" t="s">
        <v>17</v>
      </c>
      <c r="M111" s="43" t="s">
        <v>15</v>
      </c>
      <c r="N111" s="43" t="s">
        <v>16</v>
      </c>
      <c r="O111" s="17">
        <f>IF('Result Data'!D106="O",10,IF('Result Data'!D106="A+",9,IF('Result Data'!D106="A",8,IF('Result Data'!D106="B+",7,IF('Result Data'!D106="B",6,IF('Result Data'!D106="RA",0,IF('Result Data'!D106="SA",0,IF('Result Data'!D106="W",0,0))))))))+IF('Result Data'!D106="AB",0,IF('Result Data'!D106="WH",0))</f>
        <v>7</v>
      </c>
      <c r="P111" s="17">
        <f>IF('Result Data'!E106="O",10,IF('Result Data'!E106="A+",9,IF('Result Data'!E106="A",8,IF('Result Data'!E106="B+",7,IF('Result Data'!E106="B",6,IF('Result Data'!E106="RA",0,IF('Result Data'!E106="SA",0,IF('Result Data'!E106="W",0,0))))))))+IF('Result Data'!E106="AB",0,IF('Result Data'!E106="WH",0))</f>
        <v>0</v>
      </c>
      <c r="Q111" s="17">
        <f>IF('Result Data'!F106="O",10,IF('Result Data'!F106="A+",9,IF('Result Data'!F106="A",8,IF('Result Data'!F106="B+",7,IF('Result Data'!F106="B",6,IF('Result Data'!F106="RA",0,IF('Result Data'!F106="SA",0,IF('Result Data'!F106="W",0,0))))))))+IF('Result Data'!F106="AB",0,IF('Result Data'!F106="WH",0))</f>
        <v>8</v>
      </c>
      <c r="R111" s="17">
        <f>IF('Result Data'!G106="O",10,IF('Result Data'!G106="A+",9,IF('Result Data'!G106="A",8,IF('Result Data'!G106="B+",7,IF('Result Data'!G106="B",6,IF('Result Data'!G106="RA",0,IF('Result Data'!G106="SA",0,IF('Result Data'!G106="W",0,0))))))))+IF('Result Data'!G106="AB",0,IF('Result Data'!G106="WH",0))</f>
        <v>9</v>
      </c>
      <c r="S111" s="20">
        <f>IF('Result Data'!H106="O",10,IF('Result Data'!H106="A+",9,IF('Result Data'!H106="A",8,IF('Result Data'!H106="B+",7,IF('Result Data'!H106="B",6,IF('Result Data'!H106="RA",0,IF('Result Data'!H106="SA",0,IF('Result Data'!H106="W",0,0))))))))+IF('Result Data'!H106="AB",0,IF('Result Data'!H106="WH",0))</f>
        <v>8</v>
      </c>
      <c r="T111" s="20">
        <f>IF('Result Data'!I106="O",10,IF('Result Data'!I106="A+",9,IF('Result Data'!I106="A",8,IF('Result Data'!I106="B+",7,IF('Result Data'!I106="B",6,IF('Result Data'!I106="RA",0,IF('Result Data'!I106="SA",0,IF('Result Data'!I106="W",0,0))))))))+IF('Result Data'!I106="AB",0,IF('Result Data'!I106="WH",0))</f>
        <v>0</v>
      </c>
      <c r="U111" s="20">
        <f>IF('Result Data'!J106="O",10,IF('Result Data'!J106="A+",9,IF('Result Data'!J106="A",8,IF('Result Data'!J106="B+",7,IF('Result Data'!J106="B",6,IF('Result Data'!J106="RA",0,IF('Result Data'!J106="SA",0,IF('Result Data'!J106="W",0,0))))))))+IF('Result Data'!J106="AB",0,IF('Result Data'!J106="WH",0))</f>
        <v>0</v>
      </c>
      <c r="V111" s="20">
        <f>IF('Result Data'!K106="O",10,IF('Result Data'!K106="A+",9,IF('Result Data'!K106="A",8,IF('Result Data'!K106="B+",7,IF('Result Data'!K106="B",6,IF('Result Data'!K106="RA",0,IF('Result Data'!K106="SA",0,IF('Result Data'!K106="W",0,0))))))))+IF('Result Data'!K106="AB",0,IF('Result Data'!K106="WH",0))</f>
        <v>8</v>
      </c>
      <c r="W111" s="20">
        <f>IF('Result Data'!L106="O",10,IF('Result Data'!L106="A+",9,IF('Result Data'!L106="A",8,IF('Result Data'!L106="B+",7,IF('Result Data'!L106="B",6,IF('Result Data'!L106="RA",0,IF('Result Data'!L106="SA",0,IF('Result Data'!L106="W",0,0))))))))+IF('Result Data'!L106="AB",0,IF('Result Data'!L106="WH",0))</f>
        <v>9</v>
      </c>
      <c r="X111" s="20">
        <f>IF('Result Data'!M106="O",10,IF('Result Data'!M106="A+",9,IF('Result Data'!M106="A",8,IF('Result Data'!M106="B+",7,IF('Result Data'!M106="B",6,IF('Result Data'!M106="RA",0,IF('Result Data'!M106="SA",0,IF('Result Data'!M106="W",0,0))))))))+IF('Result Data'!M106="AB",0,IF('Result Data'!M106="WH",0))</f>
        <v>8</v>
      </c>
      <c r="Y111" s="20">
        <f>IF('Result Data'!N106="O",10,IF('Result Data'!N106="A+",9,IF('Result Data'!N106="A",8,IF('Result Data'!N106="B+",7,IF('Result Data'!N106="B",6,IF('Result Data'!N106="RA",0,IF('Result Data'!N106="SA",0,IF('Result Data'!N106="W",0,0))))))))+IF('Result Data'!N106="AB",0,IF('Result Data'!N106="WH",0))</f>
        <v>7</v>
      </c>
      <c r="Z111" s="10">
        <f t="shared" si="17"/>
        <v>0</v>
      </c>
      <c r="AA111" s="10">
        <f t="shared" si="18"/>
        <v>2</v>
      </c>
      <c r="AB111" s="10">
        <f t="shared" si="19"/>
        <v>4</v>
      </c>
      <c r="AC111" s="10">
        <f t="shared" si="20"/>
        <v>2</v>
      </c>
      <c r="AD111" s="10">
        <f t="shared" si="21"/>
        <v>0</v>
      </c>
      <c r="AE111" s="10">
        <f t="shared" si="22"/>
        <v>0</v>
      </c>
      <c r="AF111" s="10">
        <f>COUNTIF('Result Data'!D106:N106,"=RA")</f>
        <v>0</v>
      </c>
      <c r="AG111" s="10">
        <f>COUNTIF('Result Data'!D106:N106,"=AB")</f>
        <v>0</v>
      </c>
      <c r="AH111" s="10">
        <f>COUNTIF('Result Data'!D106:N106,"=WH")</f>
        <v>0</v>
      </c>
      <c r="AI111" s="16">
        <v>21</v>
      </c>
      <c r="AJ111" s="10">
        <f t="shared" si="23"/>
        <v>165</v>
      </c>
      <c r="AK111" s="18">
        <f t="shared" si="14"/>
        <v>7.8571428571428568</v>
      </c>
      <c r="AL111" s="18">
        <f t="shared" si="24"/>
        <v>0.35592963299969504</v>
      </c>
      <c r="AM111" s="10" t="str">
        <f t="shared" si="13"/>
        <v>PASS</v>
      </c>
      <c r="AN111" s="10">
        <f t="shared" si="25"/>
        <v>94</v>
      </c>
    </row>
    <row r="112" spans="1:40" ht="15.5" x14ac:dyDescent="0.35">
      <c r="A112" s="19">
        <v>105</v>
      </c>
      <c r="B112" s="15">
        <v>3122225002106</v>
      </c>
      <c r="C112" s="11" t="s">
        <v>124</v>
      </c>
      <c r="D112" s="43" t="s">
        <v>38</v>
      </c>
      <c r="E112" s="44"/>
      <c r="F112" s="43" t="s">
        <v>20</v>
      </c>
      <c r="G112" s="43" t="s">
        <v>15</v>
      </c>
      <c r="H112" s="44"/>
      <c r="I112" s="43"/>
      <c r="J112" s="44" t="s">
        <v>16</v>
      </c>
      <c r="K112" s="43" t="s">
        <v>20</v>
      </c>
      <c r="L112" s="43" t="s">
        <v>18</v>
      </c>
      <c r="M112" s="43" t="s">
        <v>38</v>
      </c>
      <c r="N112" s="43" t="s">
        <v>16</v>
      </c>
      <c r="O112" s="17">
        <f>IF('Result Data'!D107="O",10,IF('Result Data'!D107="A+",9,IF('Result Data'!D107="A",8,IF('Result Data'!D107="B+",7,IF('Result Data'!D107="B",6,IF('Result Data'!D107="RA",0,IF('Result Data'!D107="SA",0,IF('Result Data'!D107="W",0,0))))))))+IF('Result Data'!D107="AB",0,IF('Result Data'!D107="WH",0))</f>
        <v>0</v>
      </c>
      <c r="P112" s="17">
        <f>IF('Result Data'!E107="O",10,IF('Result Data'!E107="A+",9,IF('Result Data'!E107="A",8,IF('Result Data'!E107="B+",7,IF('Result Data'!E107="B",6,IF('Result Data'!E107="RA",0,IF('Result Data'!E107="SA",0,IF('Result Data'!E107="W",0,0))))))))+IF('Result Data'!E107="AB",0,IF('Result Data'!E107="WH",0))</f>
        <v>0</v>
      </c>
      <c r="Q112" s="17">
        <f>IF('Result Data'!F107="O",10,IF('Result Data'!F107="A+",9,IF('Result Data'!F107="A",8,IF('Result Data'!F107="B+",7,IF('Result Data'!F107="B",6,IF('Result Data'!F107="RA",0,IF('Result Data'!F107="SA",0,IF('Result Data'!F107="W",0,0))))))))+IF('Result Data'!F107="AB",0,IF('Result Data'!F107="WH",0))</f>
        <v>6</v>
      </c>
      <c r="R112" s="17">
        <f>IF('Result Data'!G107="O",10,IF('Result Data'!G107="A+",9,IF('Result Data'!G107="A",8,IF('Result Data'!G107="B+",7,IF('Result Data'!G107="B",6,IF('Result Data'!G107="RA",0,IF('Result Data'!G107="SA",0,IF('Result Data'!G107="W",0,0))))))))+IF('Result Data'!G107="AB",0,IF('Result Data'!G107="WH",0))</f>
        <v>8</v>
      </c>
      <c r="S112" s="20">
        <f>IF('Result Data'!H107="O",10,IF('Result Data'!H107="A+",9,IF('Result Data'!H107="A",8,IF('Result Data'!H107="B+",7,IF('Result Data'!H107="B",6,IF('Result Data'!H107="RA",0,IF('Result Data'!H107="SA",0,IF('Result Data'!H107="W",0,0))))))))+IF('Result Data'!H107="AB",0,IF('Result Data'!H107="WH",0))</f>
        <v>0</v>
      </c>
      <c r="T112" s="20">
        <f>IF('Result Data'!I107="O",10,IF('Result Data'!I107="A+",9,IF('Result Data'!I107="A",8,IF('Result Data'!I107="B+",7,IF('Result Data'!I107="B",6,IF('Result Data'!I107="RA",0,IF('Result Data'!I107="SA",0,IF('Result Data'!I107="W",0,0))))))))+IF('Result Data'!I107="AB",0,IF('Result Data'!I107="WH",0))</f>
        <v>0</v>
      </c>
      <c r="U112" s="20">
        <f>IF('Result Data'!J107="O",10,IF('Result Data'!J107="A+",9,IF('Result Data'!J107="A",8,IF('Result Data'!J107="B+",7,IF('Result Data'!J107="B",6,IF('Result Data'!J107="RA",0,IF('Result Data'!J107="SA",0,IF('Result Data'!J107="W",0,0))))))))+IF('Result Data'!J107="AB",0,IF('Result Data'!J107="WH",0))</f>
        <v>7</v>
      </c>
      <c r="V112" s="20">
        <f>IF('Result Data'!K107="O",10,IF('Result Data'!K107="A+",9,IF('Result Data'!K107="A",8,IF('Result Data'!K107="B+",7,IF('Result Data'!K107="B",6,IF('Result Data'!K107="RA",0,IF('Result Data'!K107="SA",0,IF('Result Data'!K107="W",0,0))))))))+IF('Result Data'!K107="AB",0,IF('Result Data'!K107="WH",0))</f>
        <v>6</v>
      </c>
      <c r="W112" s="20">
        <f>IF('Result Data'!L107="O",10,IF('Result Data'!L107="A+",9,IF('Result Data'!L107="A",8,IF('Result Data'!L107="B+",7,IF('Result Data'!L107="B",6,IF('Result Data'!L107="RA",0,IF('Result Data'!L107="SA",0,IF('Result Data'!L107="W",0,0))))))))+IF('Result Data'!L107="AB",0,IF('Result Data'!L107="WH",0))</f>
        <v>10</v>
      </c>
      <c r="X112" s="20">
        <f>IF('Result Data'!M107="O",10,IF('Result Data'!M107="A+",9,IF('Result Data'!M107="A",8,IF('Result Data'!M107="B+",7,IF('Result Data'!M107="B",6,IF('Result Data'!M107="RA",0,IF('Result Data'!M107="SA",0,IF('Result Data'!M107="W",0,0))))))))+IF('Result Data'!M107="AB",0,IF('Result Data'!M107="WH",0))</f>
        <v>0</v>
      </c>
      <c r="Y112" s="20">
        <f>IF('Result Data'!N107="O",10,IF('Result Data'!N107="A+",9,IF('Result Data'!N107="A",8,IF('Result Data'!N107="B+",7,IF('Result Data'!N107="B",6,IF('Result Data'!N107="RA",0,IF('Result Data'!N107="SA",0,IF('Result Data'!N107="W",0,0))))))))+IF('Result Data'!N107="AB",0,IF('Result Data'!N107="WH",0))</f>
        <v>7</v>
      </c>
      <c r="Z112" s="10">
        <f t="shared" si="17"/>
        <v>1</v>
      </c>
      <c r="AA112" s="10">
        <f t="shared" si="18"/>
        <v>0</v>
      </c>
      <c r="AB112" s="10">
        <f t="shared" si="19"/>
        <v>1</v>
      </c>
      <c r="AC112" s="10">
        <f t="shared" si="20"/>
        <v>2</v>
      </c>
      <c r="AD112" s="10">
        <f t="shared" si="21"/>
        <v>2</v>
      </c>
      <c r="AE112" s="10">
        <f t="shared" si="22"/>
        <v>0</v>
      </c>
      <c r="AF112" s="10">
        <f>COUNTIF('Result Data'!D107:N107,"=RA")</f>
        <v>2</v>
      </c>
      <c r="AG112" s="10">
        <f>COUNTIF('Result Data'!D107:N107,"=AB")</f>
        <v>0</v>
      </c>
      <c r="AH112" s="10">
        <f>COUNTIF('Result Data'!D107:N107,"=WH")</f>
        <v>0</v>
      </c>
      <c r="AI112" s="16">
        <v>21</v>
      </c>
      <c r="AJ112" s="10">
        <f t="shared" si="23"/>
        <v>99</v>
      </c>
      <c r="AK112" s="18">
        <f t="shared" si="14"/>
        <v>4.7142857142857144</v>
      </c>
      <c r="AL112" s="18">
        <f t="shared" si="24"/>
        <v>-2.7869275098574473</v>
      </c>
      <c r="AM112" s="10" t="str">
        <f t="shared" si="13"/>
        <v>FAIL</v>
      </c>
      <c r="AN112" s="10">
        <f t="shared" si="25"/>
        <v>144</v>
      </c>
    </row>
    <row r="113" spans="1:40" ht="15.5" x14ac:dyDescent="0.35">
      <c r="A113" s="19">
        <v>106</v>
      </c>
      <c r="B113" s="15">
        <v>3122225002107</v>
      </c>
      <c r="C113" s="11" t="s">
        <v>125</v>
      </c>
      <c r="D113" s="43" t="s">
        <v>15</v>
      </c>
      <c r="E113" s="44"/>
      <c r="F113" s="43" t="s">
        <v>16</v>
      </c>
      <c r="G113" s="43" t="s">
        <v>17</v>
      </c>
      <c r="H113" s="44"/>
      <c r="I113" s="43" t="s">
        <v>17</v>
      </c>
      <c r="J113" s="44"/>
      <c r="K113" s="43" t="s">
        <v>15</v>
      </c>
      <c r="L113" s="43" t="s">
        <v>18</v>
      </c>
      <c r="M113" s="43" t="s">
        <v>17</v>
      </c>
      <c r="N113" s="43" t="s">
        <v>15</v>
      </c>
      <c r="O113" s="17">
        <f>IF('Result Data'!D108="O",10,IF('Result Data'!D108="A+",9,IF('Result Data'!D108="A",8,IF('Result Data'!D108="B+",7,IF('Result Data'!D108="B",6,IF('Result Data'!D108="RA",0,IF('Result Data'!D108="SA",0,IF('Result Data'!D108="W",0,0))))))))+IF('Result Data'!D108="AB",0,IF('Result Data'!D108="WH",0))</f>
        <v>8</v>
      </c>
      <c r="P113" s="17">
        <f>IF('Result Data'!E108="O",10,IF('Result Data'!E108="A+",9,IF('Result Data'!E108="A",8,IF('Result Data'!E108="B+",7,IF('Result Data'!E108="B",6,IF('Result Data'!E108="RA",0,IF('Result Data'!E108="SA",0,IF('Result Data'!E108="W",0,0))))))))+IF('Result Data'!E108="AB",0,IF('Result Data'!E108="WH",0))</f>
        <v>0</v>
      </c>
      <c r="Q113" s="17">
        <f>IF('Result Data'!F108="O",10,IF('Result Data'!F108="A+",9,IF('Result Data'!F108="A",8,IF('Result Data'!F108="B+",7,IF('Result Data'!F108="B",6,IF('Result Data'!F108="RA",0,IF('Result Data'!F108="SA",0,IF('Result Data'!F108="W",0,0))))))))+IF('Result Data'!F108="AB",0,IF('Result Data'!F108="WH",0))</f>
        <v>7</v>
      </c>
      <c r="R113" s="17">
        <f>IF('Result Data'!G108="O",10,IF('Result Data'!G108="A+",9,IF('Result Data'!G108="A",8,IF('Result Data'!G108="B+",7,IF('Result Data'!G108="B",6,IF('Result Data'!G108="RA",0,IF('Result Data'!G108="SA",0,IF('Result Data'!G108="W",0,0))))))))+IF('Result Data'!G108="AB",0,IF('Result Data'!G108="WH",0))</f>
        <v>9</v>
      </c>
      <c r="S113" s="20">
        <f>IF('Result Data'!H108="O",10,IF('Result Data'!H108="A+",9,IF('Result Data'!H108="A",8,IF('Result Data'!H108="B+",7,IF('Result Data'!H108="B",6,IF('Result Data'!H108="RA",0,IF('Result Data'!H108="SA",0,IF('Result Data'!H108="W",0,0))))))))+IF('Result Data'!H108="AB",0,IF('Result Data'!H108="WH",0))</f>
        <v>0</v>
      </c>
      <c r="T113" s="20">
        <f>IF('Result Data'!I108="O",10,IF('Result Data'!I108="A+",9,IF('Result Data'!I108="A",8,IF('Result Data'!I108="B+",7,IF('Result Data'!I108="B",6,IF('Result Data'!I108="RA",0,IF('Result Data'!I108="SA",0,IF('Result Data'!I108="W",0,0))))))))+IF('Result Data'!I108="AB",0,IF('Result Data'!I108="WH",0))</f>
        <v>9</v>
      </c>
      <c r="U113" s="20">
        <f>IF('Result Data'!J108="O",10,IF('Result Data'!J108="A+",9,IF('Result Data'!J108="A",8,IF('Result Data'!J108="B+",7,IF('Result Data'!J108="B",6,IF('Result Data'!J108="RA",0,IF('Result Data'!J108="SA",0,IF('Result Data'!J108="W",0,0))))))))+IF('Result Data'!J108="AB",0,IF('Result Data'!J108="WH",0))</f>
        <v>0</v>
      </c>
      <c r="V113" s="20">
        <f>IF('Result Data'!K108="O",10,IF('Result Data'!K108="A+",9,IF('Result Data'!K108="A",8,IF('Result Data'!K108="B+",7,IF('Result Data'!K108="B",6,IF('Result Data'!K108="RA",0,IF('Result Data'!K108="SA",0,IF('Result Data'!K108="W",0,0))))))))+IF('Result Data'!K108="AB",0,IF('Result Data'!K108="WH",0))</f>
        <v>8</v>
      </c>
      <c r="W113" s="20">
        <f>IF('Result Data'!L108="O",10,IF('Result Data'!L108="A+",9,IF('Result Data'!L108="A",8,IF('Result Data'!L108="B+",7,IF('Result Data'!L108="B",6,IF('Result Data'!L108="RA",0,IF('Result Data'!L108="SA",0,IF('Result Data'!L108="W",0,0))))))))+IF('Result Data'!L108="AB",0,IF('Result Data'!L108="WH",0))</f>
        <v>10</v>
      </c>
      <c r="X113" s="20">
        <f>IF('Result Data'!M108="O",10,IF('Result Data'!M108="A+",9,IF('Result Data'!M108="A",8,IF('Result Data'!M108="B+",7,IF('Result Data'!M108="B",6,IF('Result Data'!M108="RA",0,IF('Result Data'!M108="SA",0,IF('Result Data'!M108="W",0,0))))))))+IF('Result Data'!M108="AB",0,IF('Result Data'!M108="WH",0))</f>
        <v>9</v>
      </c>
      <c r="Y113" s="20">
        <f>IF('Result Data'!N108="O",10,IF('Result Data'!N108="A+",9,IF('Result Data'!N108="A",8,IF('Result Data'!N108="B+",7,IF('Result Data'!N108="B",6,IF('Result Data'!N108="RA",0,IF('Result Data'!N108="SA",0,IF('Result Data'!N108="W",0,0))))))))+IF('Result Data'!N108="AB",0,IF('Result Data'!N108="WH",0))</f>
        <v>8</v>
      </c>
      <c r="Z113" s="10">
        <f t="shared" si="17"/>
        <v>1</v>
      </c>
      <c r="AA113" s="10">
        <f t="shared" si="18"/>
        <v>3</v>
      </c>
      <c r="AB113" s="10">
        <f t="shared" si="19"/>
        <v>3</v>
      </c>
      <c r="AC113" s="10">
        <f t="shared" si="20"/>
        <v>1</v>
      </c>
      <c r="AD113" s="10">
        <f t="shared" si="21"/>
        <v>0</v>
      </c>
      <c r="AE113" s="10">
        <f t="shared" si="22"/>
        <v>0</v>
      </c>
      <c r="AF113" s="10">
        <f>COUNTIF('Result Data'!D108:N108,"=RA")</f>
        <v>0</v>
      </c>
      <c r="AG113" s="10">
        <f>COUNTIF('Result Data'!D108:N108,"=AB")</f>
        <v>0</v>
      </c>
      <c r="AH113" s="10">
        <f>COUNTIF('Result Data'!D108:N108,"=WH")</f>
        <v>0</v>
      </c>
      <c r="AI113" s="16">
        <v>21</v>
      </c>
      <c r="AJ113" s="10">
        <f t="shared" si="23"/>
        <v>178.5</v>
      </c>
      <c r="AK113" s="18">
        <f t="shared" si="14"/>
        <v>8.5</v>
      </c>
      <c r="AL113" s="18">
        <f t="shared" si="24"/>
        <v>0.99878677585683828</v>
      </c>
      <c r="AM113" s="10" t="str">
        <f t="shared" si="13"/>
        <v>PASS</v>
      </c>
      <c r="AN113" s="10">
        <f t="shared" si="25"/>
        <v>30</v>
      </c>
    </row>
    <row r="114" spans="1:40" ht="15.5" x14ac:dyDescent="0.35">
      <c r="A114" s="19">
        <v>107</v>
      </c>
      <c r="B114" s="15">
        <v>3122225002108</v>
      </c>
      <c r="C114" s="11" t="s">
        <v>126</v>
      </c>
      <c r="D114" s="43" t="s">
        <v>20</v>
      </c>
      <c r="E114" s="44"/>
      <c r="F114" s="43" t="s">
        <v>20</v>
      </c>
      <c r="G114" s="43" t="s">
        <v>17</v>
      </c>
      <c r="H114" s="44"/>
      <c r="I114" s="43" t="s">
        <v>16</v>
      </c>
      <c r="J114" s="44"/>
      <c r="K114" s="43" t="s">
        <v>38</v>
      </c>
      <c r="L114" s="43" t="s">
        <v>17</v>
      </c>
      <c r="M114" s="43" t="s">
        <v>38</v>
      </c>
      <c r="N114" s="43" t="s">
        <v>20</v>
      </c>
      <c r="O114" s="17">
        <f>IF('Result Data'!D109="O",10,IF('Result Data'!D109="A+",9,IF('Result Data'!D109="A",8,IF('Result Data'!D109="B+",7,IF('Result Data'!D109="B",6,IF('Result Data'!D109="RA",0,IF('Result Data'!D109="SA",0,IF('Result Data'!D109="W",0,0))))))))+IF('Result Data'!D109="AB",0,IF('Result Data'!D109="WH",0))</f>
        <v>6</v>
      </c>
      <c r="P114" s="17">
        <f>IF('Result Data'!E109="O",10,IF('Result Data'!E109="A+",9,IF('Result Data'!E109="A",8,IF('Result Data'!E109="B+",7,IF('Result Data'!E109="B",6,IF('Result Data'!E109="RA",0,IF('Result Data'!E109="SA",0,IF('Result Data'!E109="W",0,0))))))))+IF('Result Data'!E109="AB",0,IF('Result Data'!E109="WH",0))</f>
        <v>0</v>
      </c>
      <c r="Q114" s="17">
        <f>IF('Result Data'!F109="O",10,IF('Result Data'!F109="A+",9,IF('Result Data'!F109="A",8,IF('Result Data'!F109="B+",7,IF('Result Data'!F109="B",6,IF('Result Data'!F109="RA",0,IF('Result Data'!F109="SA",0,IF('Result Data'!F109="W",0,0))))))))+IF('Result Data'!F109="AB",0,IF('Result Data'!F109="WH",0))</f>
        <v>6</v>
      </c>
      <c r="R114" s="17">
        <f>IF('Result Data'!G109="O",10,IF('Result Data'!G109="A+",9,IF('Result Data'!G109="A",8,IF('Result Data'!G109="B+",7,IF('Result Data'!G109="B",6,IF('Result Data'!G109="RA",0,IF('Result Data'!G109="SA",0,IF('Result Data'!G109="W",0,0))))))))+IF('Result Data'!G109="AB",0,IF('Result Data'!G109="WH",0))</f>
        <v>9</v>
      </c>
      <c r="S114" s="20">
        <f>IF('Result Data'!H109="O",10,IF('Result Data'!H109="A+",9,IF('Result Data'!H109="A",8,IF('Result Data'!H109="B+",7,IF('Result Data'!H109="B",6,IF('Result Data'!H109="RA",0,IF('Result Data'!H109="SA",0,IF('Result Data'!H109="W",0,0))))))))+IF('Result Data'!H109="AB",0,IF('Result Data'!H109="WH",0))</f>
        <v>0</v>
      </c>
      <c r="T114" s="20">
        <f>IF('Result Data'!I109="O",10,IF('Result Data'!I109="A+",9,IF('Result Data'!I109="A",8,IF('Result Data'!I109="B+",7,IF('Result Data'!I109="B",6,IF('Result Data'!I109="RA",0,IF('Result Data'!I109="SA",0,IF('Result Data'!I109="W",0,0))))))))+IF('Result Data'!I109="AB",0,IF('Result Data'!I109="WH",0))</f>
        <v>7</v>
      </c>
      <c r="U114" s="20">
        <f>IF('Result Data'!J109="O",10,IF('Result Data'!J109="A+",9,IF('Result Data'!J109="A",8,IF('Result Data'!J109="B+",7,IF('Result Data'!J109="B",6,IF('Result Data'!J109="RA",0,IF('Result Data'!J109="SA",0,IF('Result Data'!J109="W",0,0))))))))+IF('Result Data'!J109="AB",0,IF('Result Data'!J109="WH",0))</f>
        <v>0</v>
      </c>
      <c r="V114" s="20">
        <f>IF('Result Data'!K109="O",10,IF('Result Data'!K109="A+",9,IF('Result Data'!K109="A",8,IF('Result Data'!K109="B+",7,IF('Result Data'!K109="B",6,IF('Result Data'!K109="RA",0,IF('Result Data'!K109="SA",0,IF('Result Data'!K109="W",0,0))))))))+IF('Result Data'!K109="AB",0,IF('Result Data'!K109="WH",0))</f>
        <v>0</v>
      </c>
      <c r="W114" s="20">
        <f>IF('Result Data'!L109="O",10,IF('Result Data'!L109="A+",9,IF('Result Data'!L109="A",8,IF('Result Data'!L109="B+",7,IF('Result Data'!L109="B",6,IF('Result Data'!L109="RA",0,IF('Result Data'!L109="SA",0,IF('Result Data'!L109="W",0,0))))))))+IF('Result Data'!L109="AB",0,IF('Result Data'!L109="WH",0))</f>
        <v>9</v>
      </c>
      <c r="X114" s="20">
        <f>IF('Result Data'!M109="O",10,IF('Result Data'!M109="A+",9,IF('Result Data'!M109="A",8,IF('Result Data'!M109="B+",7,IF('Result Data'!M109="B",6,IF('Result Data'!M109="RA",0,IF('Result Data'!M109="SA",0,IF('Result Data'!M109="W",0,0))))))))+IF('Result Data'!M109="AB",0,IF('Result Data'!M109="WH",0))</f>
        <v>0</v>
      </c>
      <c r="Y114" s="20">
        <f>IF('Result Data'!N109="O",10,IF('Result Data'!N109="A+",9,IF('Result Data'!N109="A",8,IF('Result Data'!N109="B+",7,IF('Result Data'!N109="B",6,IF('Result Data'!N109="RA",0,IF('Result Data'!N109="SA",0,IF('Result Data'!N109="W",0,0))))))))+IF('Result Data'!N109="AB",0,IF('Result Data'!N109="WH",0))</f>
        <v>6</v>
      </c>
      <c r="Z114" s="10">
        <f t="shared" si="17"/>
        <v>0</v>
      </c>
      <c r="AA114" s="10">
        <f t="shared" si="18"/>
        <v>2</v>
      </c>
      <c r="AB114" s="10">
        <f t="shared" si="19"/>
        <v>0</v>
      </c>
      <c r="AC114" s="10">
        <f t="shared" si="20"/>
        <v>1</v>
      </c>
      <c r="AD114" s="10">
        <f t="shared" si="21"/>
        <v>3</v>
      </c>
      <c r="AE114" s="10">
        <f t="shared" si="22"/>
        <v>0</v>
      </c>
      <c r="AF114" s="10">
        <f>COUNTIF('Result Data'!D109:N109,"=RA")</f>
        <v>2</v>
      </c>
      <c r="AG114" s="10">
        <f>COUNTIF('Result Data'!D109:N109,"=AB")</f>
        <v>0</v>
      </c>
      <c r="AH114" s="10">
        <f>COUNTIF('Result Data'!D109:N109,"=WH")</f>
        <v>0</v>
      </c>
      <c r="AI114" s="16">
        <v>21</v>
      </c>
      <c r="AJ114" s="10">
        <f t="shared" si="23"/>
        <v>90</v>
      </c>
      <c r="AK114" s="18">
        <f t="shared" si="14"/>
        <v>4.2857142857142856</v>
      </c>
      <c r="AL114" s="18">
        <f t="shared" si="24"/>
        <v>-3.2154989384288761</v>
      </c>
      <c r="AM114" s="10" t="str">
        <f t="shared" si="13"/>
        <v>FAIL</v>
      </c>
      <c r="AN114" s="10">
        <f t="shared" si="25"/>
        <v>146</v>
      </c>
    </row>
    <row r="115" spans="1:40" ht="15.5" x14ac:dyDescent="0.35">
      <c r="A115" s="19">
        <v>108</v>
      </c>
      <c r="B115" s="15">
        <v>3122225002109</v>
      </c>
      <c r="C115" s="11" t="s">
        <v>127</v>
      </c>
      <c r="D115" s="43" t="s">
        <v>15</v>
      </c>
      <c r="E115" s="44"/>
      <c r="F115" s="43" t="s">
        <v>15</v>
      </c>
      <c r="G115" s="43" t="s">
        <v>17</v>
      </c>
      <c r="H115" s="44"/>
      <c r="I115" s="43" t="s">
        <v>15</v>
      </c>
      <c r="J115" s="44"/>
      <c r="K115" s="43" t="s">
        <v>15</v>
      </c>
      <c r="L115" s="43" t="s">
        <v>18</v>
      </c>
      <c r="M115" s="43" t="s">
        <v>17</v>
      </c>
      <c r="N115" s="43" t="s">
        <v>15</v>
      </c>
      <c r="O115" s="17">
        <f>IF('Result Data'!D110="O",10,IF('Result Data'!D110="A+",9,IF('Result Data'!D110="A",8,IF('Result Data'!D110="B+",7,IF('Result Data'!D110="B",6,IF('Result Data'!D110="RA",0,IF('Result Data'!D110="SA",0,IF('Result Data'!D110="W",0,0))))))))+IF('Result Data'!D110="AB",0,IF('Result Data'!D110="WH",0))</f>
        <v>8</v>
      </c>
      <c r="P115" s="17">
        <f>IF('Result Data'!E110="O",10,IF('Result Data'!E110="A+",9,IF('Result Data'!E110="A",8,IF('Result Data'!E110="B+",7,IF('Result Data'!E110="B",6,IF('Result Data'!E110="RA",0,IF('Result Data'!E110="SA",0,IF('Result Data'!E110="W",0,0))))))))+IF('Result Data'!E110="AB",0,IF('Result Data'!E110="WH",0))</f>
        <v>0</v>
      </c>
      <c r="Q115" s="17">
        <f>IF('Result Data'!F110="O",10,IF('Result Data'!F110="A+",9,IF('Result Data'!F110="A",8,IF('Result Data'!F110="B+",7,IF('Result Data'!F110="B",6,IF('Result Data'!F110="RA",0,IF('Result Data'!F110="SA",0,IF('Result Data'!F110="W",0,0))))))))+IF('Result Data'!F110="AB",0,IF('Result Data'!F110="WH",0))</f>
        <v>8</v>
      </c>
      <c r="R115" s="17">
        <f>IF('Result Data'!G110="O",10,IF('Result Data'!G110="A+",9,IF('Result Data'!G110="A",8,IF('Result Data'!G110="B+",7,IF('Result Data'!G110="B",6,IF('Result Data'!G110="RA",0,IF('Result Data'!G110="SA",0,IF('Result Data'!G110="W",0,0))))))))+IF('Result Data'!G110="AB",0,IF('Result Data'!G110="WH",0))</f>
        <v>9</v>
      </c>
      <c r="S115" s="20">
        <f>IF('Result Data'!H110="O",10,IF('Result Data'!H110="A+",9,IF('Result Data'!H110="A",8,IF('Result Data'!H110="B+",7,IF('Result Data'!H110="B",6,IF('Result Data'!H110="RA",0,IF('Result Data'!H110="SA",0,IF('Result Data'!H110="W",0,0))))))))+IF('Result Data'!H110="AB",0,IF('Result Data'!H110="WH",0))</f>
        <v>0</v>
      </c>
      <c r="T115" s="20">
        <f>IF('Result Data'!I110="O",10,IF('Result Data'!I110="A+",9,IF('Result Data'!I110="A",8,IF('Result Data'!I110="B+",7,IF('Result Data'!I110="B",6,IF('Result Data'!I110="RA",0,IF('Result Data'!I110="SA",0,IF('Result Data'!I110="W",0,0))))))))+IF('Result Data'!I110="AB",0,IF('Result Data'!I110="WH",0))</f>
        <v>8</v>
      </c>
      <c r="U115" s="20">
        <f>IF('Result Data'!J110="O",10,IF('Result Data'!J110="A+",9,IF('Result Data'!J110="A",8,IF('Result Data'!J110="B+",7,IF('Result Data'!J110="B",6,IF('Result Data'!J110="RA",0,IF('Result Data'!J110="SA",0,IF('Result Data'!J110="W",0,0))))))))+IF('Result Data'!J110="AB",0,IF('Result Data'!J110="WH",0))</f>
        <v>0</v>
      </c>
      <c r="V115" s="20">
        <f>IF('Result Data'!K110="O",10,IF('Result Data'!K110="A+",9,IF('Result Data'!K110="A",8,IF('Result Data'!K110="B+",7,IF('Result Data'!K110="B",6,IF('Result Data'!K110="RA",0,IF('Result Data'!K110="SA",0,IF('Result Data'!K110="W",0,0))))))))+IF('Result Data'!K110="AB",0,IF('Result Data'!K110="WH",0))</f>
        <v>8</v>
      </c>
      <c r="W115" s="20">
        <f>IF('Result Data'!L110="O",10,IF('Result Data'!L110="A+",9,IF('Result Data'!L110="A",8,IF('Result Data'!L110="B+",7,IF('Result Data'!L110="B",6,IF('Result Data'!L110="RA",0,IF('Result Data'!L110="SA",0,IF('Result Data'!L110="W",0,0))))))))+IF('Result Data'!L110="AB",0,IF('Result Data'!L110="WH",0))</f>
        <v>10</v>
      </c>
      <c r="X115" s="20">
        <f>IF('Result Data'!M110="O",10,IF('Result Data'!M110="A+",9,IF('Result Data'!M110="A",8,IF('Result Data'!M110="B+",7,IF('Result Data'!M110="B",6,IF('Result Data'!M110="RA",0,IF('Result Data'!M110="SA",0,IF('Result Data'!M110="W",0,0))))))))+IF('Result Data'!M110="AB",0,IF('Result Data'!M110="WH",0))</f>
        <v>9</v>
      </c>
      <c r="Y115" s="20">
        <f>IF('Result Data'!N110="O",10,IF('Result Data'!N110="A+",9,IF('Result Data'!N110="A",8,IF('Result Data'!N110="B+",7,IF('Result Data'!N110="B",6,IF('Result Data'!N110="RA",0,IF('Result Data'!N110="SA",0,IF('Result Data'!N110="W",0,0))))))))+IF('Result Data'!N110="AB",0,IF('Result Data'!N110="WH",0))</f>
        <v>8</v>
      </c>
      <c r="Z115" s="10">
        <f t="shared" si="17"/>
        <v>1</v>
      </c>
      <c r="AA115" s="10">
        <f t="shared" si="18"/>
        <v>2</v>
      </c>
      <c r="AB115" s="10">
        <f t="shared" si="19"/>
        <v>5</v>
      </c>
      <c r="AC115" s="10">
        <f t="shared" si="20"/>
        <v>0</v>
      </c>
      <c r="AD115" s="10">
        <f t="shared" si="21"/>
        <v>0</v>
      </c>
      <c r="AE115" s="10">
        <f t="shared" si="22"/>
        <v>0</v>
      </c>
      <c r="AF115" s="10">
        <f>COUNTIF('Result Data'!D110:N110,"=RA")</f>
        <v>0</v>
      </c>
      <c r="AG115" s="10">
        <f>COUNTIF('Result Data'!D110:N110,"=AB")</f>
        <v>0</v>
      </c>
      <c r="AH115" s="10">
        <f>COUNTIF('Result Data'!D110:N110,"=WH")</f>
        <v>0</v>
      </c>
      <c r="AI115" s="16">
        <v>21</v>
      </c>
      <c r="AJ115" s="10">
        <f t="shared" si="23"/>
        <v>176.5</v>
      </c>
      <c r="AK115" s="18">
        <f t="shared" si="14"/>
        <v>8.4047619047619051</v>
      </c>
      <c r="AL115" s="18">
        <f t="shared" si="24"/>
        <v>0.90354868061874338</v>
      </c>
      <c r="AM115" s="10" t="str">
        <f t="shared" si="13"/>
        <v>PASS</v>
      </c>
      <c r="AN115" s="10">
        <f t="shared" si="25"/>
        <v>40</v>
      </c>
    </row>
    <row r="116" spans="1:40" ht="15.5" x14ac:dyDescent="0.35">
      <c r="A116" s="19">
        <v>109</v>
      </c>
      <c r="B116" s="15">
        <v>3122225002110</v>
      </c>
      <c r="C116" s="11" t="s">
        <v>128</v>
      </c>
      <c r="D116" s="43" t="s">
        <v>20</v>
      </c>
      <c r="E116" s="44"/>
      <c r="F116" s="43" t="s">
        <v>15</v>
      </c>
      <c r="G116" s="43" t="s">
        <v>17</v>
      </c>
      <c r="H116" s="44"/>
      <c r="I116" s="43" t="s">
        <v>17</v>
      </c>
      <c r="J116" s="44"/>
      <c r="K116" s="43" t="s">
        <v>16</v>
      </c>
      <c r="L116" s="43" t="s">
        <v>17</v>
      </c>
      <c r="M116" s="43" t="s">
        <v>16</v>
      </c>
      <c r="N116" s="43" t="s">
        <v>20</v>
      </c>
      <c r="O116" s="17">
        <f>IF('Result Data'!D111="O",10,IF('Result Data'!D111="A+",9,IF('Result Data'!D111="A",8,IF('Result Data'!D111="B+",7,IF('Result Data'!D111="B",6,IF('Result Data'!D111="RA",0,IF('Result Data'!D111="SA",0,IF('Result Data'!D111="W",0,0))))))))+IF('Result Data'!D111="AB",0,IF('Result Data'!D111="WH",0))</f>
        <v>6</v>
      </c>
      <c r="P116" s="17">
        <f>IF('Result Data'!E111="O",10,IF('Result Data'!E111="A+",9,IF('Result Data'!E111="A",8,IF('Result Data'!E111="B+",7,IF('Result Data'!E111="B",6,IF('Result Data'!E111="RA",0,IF('Result Data'!E111="SA",0,IF('Result Data'!E111="W",0,0))))))))+IF('Result Data'!E111="AB",0,IF('Result Data'!E111="WH",0))</f>
        <v>0</v>
      </c>
      <c r="Q116" s="17">
        <f>IF('Result Data'!F111="O",10,IF('Result Data'!F111="A+",9,IF('Result Data'!F111="A",8,IF('Result Data'!F111="B+",7,IF('Result Data'!F111="B",6,IF('Result Data'!F111="RA",0,IF('Result Data'!F111="SA",0,IF('Result Data'!F111="W",0,0))))))))+IF('Result Data'!F111="AB",0,IF('Result Data'!F111="WH",0))</f>
        <v>8</v>
      </c>
      <c r="R116" s="17">
        <f>IF('Result Data'!G111="O",10,IF('Result Data'!G111="A+",9,IF('Result Data'!G111="A",8,IF('Result Data'!G111="B+",7,IF('Result Data'!G111="B",6,IF('Result Data'!G111="RA",0,IF('Result Data'!G111="SA",0,IF('Result Data'!G111="W",0,0))))))))+IF('Result Data'!G111="AB",0,IF('Result Data'!G111="WH",0))</f>
        <v>9</v>
      </c>
      <c r="S116" s="20">
        <f>IF('Result Data'!H111="O",10,IF('Result Data'!H111="A+",9,IF('Result Data'!H111="A",8,IF('Result Data'!H111="B+",7,IF('Result Data'!H111="B",6,IF('Result Data'!H111="RA",0,IF('Result Data'!H111="SA",0,IF('Result Data'!H111="W",0,0))))))))+IF('Result Data'!H111="AB",0,IF('Result Data'!H111="WH",0))</f>
        <v>0</v>
      </c>
      <c r="T116" s="20">
        <f>IF('Result Data'!I111="O",10,IF('Result Data'!I111="A+",9,IF('Result Data'!I111="A",8,IF('Result Data'!I111="B+",7,IF('Result Data'!I111="B",6,IF('Result Data'!I111="RA",0,IF('Result Data'!I111="SA",0,IF('Result Data'!I111="W",0,0))))))))+IF('Result Data'!I111="AB",0,IF('Result Data'!I111="WH",0))</f>
        <v>9</v>
      </c>
      <c r="U116" s="20">
        <f>IF('Result Data'!J111="O",10,IF('Result Data'!J111="A+",9,IF('Result Data'!J111="A",8,IF('Result Data'!J111="B+",7,IF('Result Data'!J111="B",6,IF('Result Data'!J111="RA",0,IF('Result Data'!J111="SA",0,IF('Result Data'!J111="W",0,0))))))))+IF('Result Data'!J111="AB",0,IF('Result Data'!J111="WH",0))</f>
        <v>0</v>
      </c>
      <c r="V116" s="20">
        <f>IF('Result Data'!K111="O",10,IF('Result Data'!K111="A+",9,IF('Result Data'!K111="A",8,IF('Result Data'!K111="B+",7,IF('Result Data'!K111="B",6,IF('Result Data'!K111="RA",0,IF('Result Data'!K111="SA",0,IF('Result Data'!K111="W",0,0))))))))+IF('Result Data'!K111="AB",0,IF('Result Data'!K111="WH",0))</f>
        <v>7</v>
      </c>
      <c r="W116" s="20">
        <f>IF('Result Data'!L111="O",10,IF('Result Data'!L111="A+",9,IF('Result Data'!L111="A",8,IF('Result Data'!L111="B+",7,IF('Result Data'!L111="B",6,IF('Result Data'!L111="RA",0,IF('Result Data'!L111="SA",0,IF('Result Data'!L111="W",0,0))))))))+IF('Result Data'!L111="AB",0,IF('Result Data'!L111="WH",0))</f>
        <v>9</v>
      </c>
      <c r="X116" s="20">
        <f>IF('Result Data'!M111="O",10,IF('Result Data'!M111="A+",9,IF('Result Data'!M111="A",8,IF('Result Data'!M111="B+",7,IF('Result Data'!M111="B",6,IF('Result Data'!M111="RA",0,IF('Result Data'!M111="SA",0,IF('Result Data'!M111="W",0,0))))))))+IF('Result Data'!M111="AB",0,IF('Result Data'!M111="WH",0))</f>
        <v>7</v>
      </c>
      <c r="Y116" s="20">
        <f>IF('Result Data'!N111="O",10,IF('Result Data'!N111="A+",9,IF('Result Data'!N111="A",8,IF('Result Data'!N111="B+",7,IF('Result Data'!N111="B",6,IF('Result Data'!N111="RA",0,IF('Result Data'!N111="SA",0,IF('Result Data'!N111="W",0,0))))))))+IF('Result Data'!N111="AB",0,IF('Result Data'!N111="WH",0))</f>
        <v>6</v>
      </c>
      <c r="Z116" s="10">
        <f t="shared" si="17"/>
        <v>0</v>
      </c>
      <c r="AA116" s="10">
        <f t="shared" si="18"/>
        <v>3</v>
      </c>
      <c r="AB116" s="10">
        <f t="shared" si="19"/>
        <v>1</v>
      </c>
      <c r="AC116" s="10">
        <f t="shared" si="20"/>
        <v>2</v>
      </c>
      <c r="AD116" s="10">
        <f t="shared" si="21"/>
        <v>2</v>
      </c>
      <c r="AE116" s="10">
        <f t="shared" si="22"/>
        <v>0</v>
      </c>
      <c r="AF116" s="10">
        <f>COUNTIF('Result Data'!D111:N111,"=RA")</f>
        <v>0</v>
      </c>
      <c r="AG116" s="10">
        <f>COUNTIF('Result Data'!D111:N111,"=AB")</f>
        <v>0</v>
      </c>
      <c r="AH116" s="10">
        <f>COUNTIF('Result Data'!D111:N111,"=WH")</f>
        <v>0</v>
      </c>
      <c r="AI116" s="16">
        <v>21</v>
      </c>
      <c r="AJ116" s="10">
        <f t="shared" si="23"/>
        <v>154</v>
      </c>
      <c r="AK116" s="18">
        <f t="shared" si="14"/>
        <v>7.333333333333333</v>
      </c>
      <c r="AL116" s="18">
        <f t="shared" si="24"/>
        <v>-0.16787989080982868</v>
      </c>
      <c r="AM116" s="10" t="str">
        <f t="shared" si="13"/>
        <v>PASS</v>
      </c>
      <c r="AN116" s="10">
        <f t="shared" si="25"/>
        <v>120</v>
      </c>
    </row>
    <row r="117" spans="1:40" ht="15.5" x14ac:dyDescent="0.35">
      <c r="A117" s="19">
        <v>110</v>
      </c>
      <c r="B117" s="15">
        <v>3122225002111</v>
      </c>
      <c r="C117" s="11" t="s">
        <v>129</v>
      </c>
      <c r="D117" s="43" t="s">
        <v>20</v>
      </c>
      <c r="E117" s="44"/>
      <c r="F117" s="43" t="s">
        <v>15</v>
      </c>
      <c r="G117" s="43" t="s">
        <v>17</v>
      </c>
      <c r="H117" s="44"/>
      <c r="I117" s="43" t="s">
        <v>15</v>
      </c>
      <c r="J117" s="44"/>
      <c r="K117" s="43" t="s">
        <v>16</v>
      </c>
      <c r="L117" s="43" t="s">
        <v>17</v>
      </c>
      <c r="M117" s="43" t="s">
        <v>38</v>
      </c>
      <c r="N117" s="43" t="s">
        <v>38</v>
      </c>
      <c r="O117" s="17">
        <f>IF('Result Data'!D112="O",10,IF('Result Data'!D112="A+",9,IF('Result Data'!D112="A",8,IF('Result Data'!D112="B+",7,IF('Result Data'!D112="B",6,IF('Result Data'!D112="RA",0,IF('Result Data'!D112="SA",0,IF('Result Data'!D112="W",0,0))))))))+IF('Result Data'!D112="AB",0,IF('Result Data'!D112="WH",0))</f>
        <v>6</v>
      </c>
      <c r="P117" s="17">
        <f>IF('Result Data'!E112="O",10,IF('Result Data'!E112="A+",9,IF('Result Data'!E112="A",8,IF('Result Data'!E112="B+",7,IF('Result Data'!E112="B",6,IF('Result Data'!E112="RA",0,IF('Result Data'!E112="SA",0,IF('Result Data'!E112="W",0,0))))))))+IF('Result Data'!E112="AB",0,IF('Result Data'!E112="WH",0))</f>
        <v>0</v>
      </c>
      <c r="Q117" s="17">
        <f>IF('Result Data'!F112="O",10,IF('Result Data'!F112="A+",9,IF('Result Data'!F112="A",8,IF('Result Data'!F112="B+",7,IF('Result Data'!F112="B",6,IF('Result Data'!F112="RA",0,IF('Result Data'!F112="SA",0,IF('Result Data'!F112="W",0,0))))))))+IF('Result Data'!F112="AB",0,IF('Result Data'!F112="WH",0))</f>
        <v>8</v>
      </c>
      <c r="R117" s="17">
        <f>IF('Result Data'!G112="O",10,IF('Result Data'!G112="A+",9,IF('Result Data'!G112="A",8,IF('Result Data'!G112="B+",7,IF('Result Data'!G112="B",6,IF('Result Data'!G112="RA",0,IF('Result Data'!G112="SA",0,IF('Result Data'!G112="W",0,0))))))))+IF('Result Data'!G112="AB",0,IF('Result Data'!G112="WH",0))</f>
        <v>9</v>
      </c>
      <c r="S117" s="20">
        <f>IF('Result Data'!H112="O",10,IF('Result Data'!H112="A+",9,IF('Result Data'!H112="A",8,IF('Result Data'!H112="B+",7,IF('Result Data'!H112="B",6,IF('Result Data'!H112="RA",0,IF('Result Data'!H112="SA",0,IF('Result Data'!H112="W",0,0))))))))+IF('Result Data'!H112="AB",0,IF('Result Data'!H112="WH",0))</f>
        <v>0</v>
      </c>
      <c r="T117" s="20">
        <f>IF('Result Data'!I112="O",10,IF('Result Data'!I112="A+",9,IF('Result Data'!I112="A",8,IF('Result Data'!I112="B+",7,IF('Result Data'!I112="B",6,IF('Result Data'!I112="RA",0,IF('Result Data'!I112="SA",0,IF('Result Data'!I112="W",0,0))))))))+IF('Result Data'!I112="AB",0,IF('Result Data'!I112="WH",0))</f>
        <v>8</v>
      </c>
      <c r="U117" s="20">
        <f>IF('Result Data'!J112="O",10,IF('Result Data'!J112="A+",9,IF('Result Data'!J112="A",8,IF('Result Data'!J112="B+",7,IF('Result Data'!J112="B",6,IF('Result Data'!J112="RA",0,IF('Result Data'!J112="SA",0,IF('Result Data'!J112="W",0,0))))))))+IF('Result Data'!J112="AB",0,IF('Result Data'!J112="WH",0))</f>
        <v>0</v>
      </c>
      <c r="V117" s="20">
        <f>IF('Result Data'!K112="O",10,IF('Result Data'!K112="A+",9,IF('Result Data'!K112="A",8,IF('Result Data'!K112="B+",7,IF('Result Data'!K112="B",6,IF('Result Data'!K112="RA",0,IF('Result Data'!K112="SA",0,IF('Result Data'!K112="W",0,0))))))))+IF('Result Data'!K112="AB",0,IF('Result Data'!K112="WH",0))</f>
        <v>7</v>
      </c>
      <c r="W117" s="20">
        <f>IF('Result Data'!L112="O",10,IF('Result Data'!L112="A+",9,IF('Result Data'!L112="A",8,IF('Result Data'!L112="B+",7,IF('Result Data'!L112="B",6,IF('Result Data'!L112="RA",0,IF('Result Data'!L112="SA",0,IF('Result Data'!L112="W",0,0))))))))+IF('Result Data'!L112="AB",0,IF('Result Data'!L112="WH",0))</f>
        <v>9</v>
      </c>
      <c r="X117" s="20">
        <f>IF('Result Data'!M112="O",10,IF('Result Data'!M112="A+",9,IF('Result Data'!M112="A",8,IF('Result Data'!M112="B+",7,IF('Result Data'!M112="B",6,IF('Result Data'!M112="RA",0,IF('Result Data'!M112="SA",0,IF('Result Data'!M112="W",0,0))))))))+IF('Result Data'!M112="AB",0,IF('Result Data'!M112="WH",0))</f>
        <v>0</v>
      </c>
      <c r="Y117" s="20">
        <f>IF('Result Data'!N112="O",10,IF('Result Data'!N112="A+",9,IF('Result Data'!N112="A",8,IF('Result Data'!N112="B+",7,IF('Result Data'!N112="B",6,IF('Result Data'!N112="RA",0,IF('Result Data'!N112="SA",0,IF('Result Data'!N112="W",0,0))))))))+IF('Result Data'!N112="AB",0,IF('Result Data'!N112="WH",0))</f>
        <v>0</v>
      </c>
      <c r="Z117" s="10">
        <f t="shared" si="17"/>
        <v>0</v>
      </c>
      <c r="AA117" s="10">
        <f t="shared" si="18"/>
        <v>2</v>
      </c>
      <c r="AB117" s="10">
        <f t="shared" si="19"/>
        <v>2</v>
      </c>
      <c r="AC117" s="10">
        <f t="shared" si="20"/>
        <v>1</v>
      </c>
      <c r="AD117" s="10">
        <f t="shared" si="21"/>
        <v>1</v>
      </c>
      <c r="AE117" s="10">
        <f t="shared" si="22"/>
        <v>0</v>
      </c>
      <c r="AF117" s="10">
        <f>COUNTIF('Result Data'!D112:N112,"=RA")</f>
        <v>2</v>
      </c>
      <c r="AG117" s="10">
        <f>COUNTIF('Result Data'!D112:N112,"=AB")</f>
        <v>0</v>
      </c>
      <c r="AH117" s="10">
        <f>COUNTIF('Result Data'!D112:N112,"=WH")</f>
        <v>0</v>
      </c>
      <c r="AI117" s="16">
        <v>21</v>
      </c>
      <c r="AJ117" s="10">
        <f t="shared" si="23"/>
        <v>105</v>
      </c>
      <c r="AK117" s="18">
        <f t="shared" si="14"/>
        <v>5</v>
      </c>
      <c r="AL117" s="18">
        <f t="shared" si="24"/>
        <v>-2.5012132241431617</v>
      </c>
      <c r="AM117" s="10" t="str">
        <f t="shared" si="13"/>
        <v>FAIL</v>
      </c>
      <c r="AN117" s="10">
        <f t="shared" si="25"/>
        <v>141</v>
      </c>
    </row>
    <row r="118" spans="1:40" ht="15.5" x14ac:dyDescent="0.35">
      <c r="A118" s="19">
        <v>111</v>
      </c>
      <c r="B118" s="15">
        <v>3122225002112</v>
      </c>
      <c r="C118" s="11" t="s">
        <v>130</v>
      </c>
      <c r="D118" s="43" t="s">
        <v>16</v>
      </c>
      <c r="E118" s="44"/>
      <c r="F118" s="43" t="s">
        <v>16</v>
      </c>
      <c r="G118" s="43" t="s">
        <v>17</v>
      </c>
      <c r="H118" s="44" t="s">
        <v>15</v>
      </c>
      <c r="I118" s="43"/>
      <c r="J118" s="44"/>
      <c r="K118" s="43" t="s">
        <v>16</v>
      </c>
      <c r="L118" s="43" t="s">
        <v>17</v>
      </c>
      <c r="M118" s="43" t="s">
        <v>15</v>
      </c>
      <c r="N118" s="43" t="s">
        <v>15</v>
      </c>
      <c r="O118" s="17">
        <f>IF('Result Data'!D113="O",10,IF('Result Data'!D113="A+",9,IF('Result Data'!D113="A",8,IF('Result Data'!D113="B+",7,IF('Result Data'!D113="B",6,IF('Result Data'!D113="RA",0,IF('Result Data'!D113="SA",0,IF('Result Data'!D113="W",0,0))))))))+IF('Result Data'!D113="AB",0,IF('Result Data'!D113="WH",0))</f>
        <v>7</v>
      </c>
      <c r="P118" s="17">
        <f>IF('Result Data'!E113="O",10,IF('Result Data'!E113="A+",9,IF('Result Data'!E113="A",8,IF('Result Data'!E113="B+",7,IF('Result Data'!E113="B",6,IF('Result Data'!E113="RA",0,IF('Result Data'!E113="SA",0,IF('Result Data'!E113="W",0,0))))))))+IF('Result Data'!E113="AB",0,IF('Result Data'!E113="WH",0))</f>
        <v>0</v>
      </c>
      <c r="Q118" s="17">
        <f>IF('Result Data'!F113="O",10,IF('Result Data'!F113="A+",9,IF('Result Data'!F113="A",8,IF('Result Data'!F113="B+",7,IF('Result Data'!F113="B",6,IF('Result Data'!F113="RA",0,IF('Result Data'!F113="SA",0,IF('Result Data'!F113="W",0,0))))))))+IF('Result Data'!F113="AB",0,IF('Result Data'!F113="WH",0))</f>
        <v>7</v>
      </c>
      <c r="R118" s="17">
        <f>IF('Result Data'!G113="O",10,IF('Result Data'!G113="A+",9,IF('Result Data'!G113="A",8,IF('Result Data'!G113="B+",7,IF('Result Data'!G113="B",6,IF('Result Data'!G113="RA",0,IF('Result Data'!G113="SA",0,IF('Result Data'!G113="W",0,0))))))))+IF('Result Data'!G113="AB",0,IF('Result Data'!G113="WH",0))</f>
        <v>9</v>
      </c>
      <c r="S118" s="20">
        <f>IF('Result Data'!H113="O",10,IF('Result Data'!H113="A+",9,IF('Result Data'!H113="A",8,IF('Result Data'!H113="B+",7,IF('Result Data'!H113="B",6,IF('Result Data'!H113="RA",0,IF('Result Data'!H113="SA",0,IF('Result Data'!H113="W",0,0))))))))+IF('Result Data'!H113="AB",0,IF('Result Data'!H113="WH",0))</f>
        <v>8</v>
      </c>
      <c r="T118" s="20">
        <f>IF('Result Data'!I113="O",10,IF('Result Data'!I113="A+",9,IF('Result Data'!I113="A",8,IF('Result Data'!I113="B+",7,IF('Result Data'!I113="B",6,IF('Result Data'!I113="RA",0,IF('Result Data'!I113="SA",0,IF('Result Data'!I113="W",0,0))))))))+IF('Result Data'!I113="AB",0,IF('Result Data'!I113="WH",0))</f>
        <v>0</v>
      </c>
      <c r="U118" s="20">
        <f>IF('Result Data'!J113="O",10,IF('Result Data'!J113="A+",9,IF('Result Data'!J113="A",8,IF('Result Data'!J113="B+",7,IF('Result Data'!J113="B",6,IF('Result Data'!J113="RA",0,IF('Result Data'!J113="SA",0,IF('Result Data'!J113="W",0,0))))))))+IF('Result Data'!J113="AB",0,IF('Result Data'!J113="WH",0))</f>
        <v>0</v>
      </c>
      <c r="V118" s="20">
        <f>IF('Result Data'!K113="O",10,IF('Result Data'!K113="A+",9,IF('Result Data'!K113="A",8,IF('Result Data'!K113="B+",7,IF('Result Data'!K113="B",6,IF('Result Data'!K113="RA",0,IF('Result Data'!K113="SA",0,IF('Result Data'!K113="W",0,0))))))))+IF('Result Data'!K113="AB",0,IF('Result Data'!K113="WH",0))</f>
        <v>7</v>
      </c>
      <c r="W118" s="20">
        <f>IF('Result Data'!L113="O",10,IF('Result Data'!L113="A+",9,IF('Result Data'!L113="A",8,IF('Result Data'!L113="B+",7,IF('Result Data'!L113="B",6,IF('Result Data'!L113="RA",0,IF('Result Data'!L113="SA",0,IF('Result Data'!L113="W",0,0))))))))+IF('Result Data'!L113="AB",0,IF('Result Data'!L113="WH",0))</f>
        <v>9</v>
      </c>
      <c r="X118" s="20">
        <f>IF('Result Data'!M113="O",10,IF('Result Data'!M113="A+",9,IF('Result Data'!M113="A",8,IF('Result Data'!M113="B+",7,IF('Result Data'!M113="B",6,IF('Result Data'!M113="RA",0,IF('Result Data'!M113="SA",0,IF('Result Data'!M113="W",0,0))))))))+IF('Result Data'!M113="AB",0,IF('Result Data'!M113="WH",0))</f>
        <v>8</v>
      </c>
      <c r="Y118" s="20">
        <f>IF('Result Data'!N113="O",10,IF('Result Data'!N113="A+",9,IF('Result Data'!N113="A",8,IF('Result Data'!N113="B+",7,IF('Result Data'!N113="B",6,IF('Result Data'!N113="RA",0,IF('Result Data'!N113="SA",0,IF('Result Data'!N113="W",0,0))))))))+IF('Result Data'!N113="AB",0,IF('Result Data'!N113="WH",0))</f>
        <v>8</v>
      </c>
      <c r="Z118" s="10">
        <f t="shared" si="17"/>
        <v>0</v>
      </c>
      <c r="AA118" s="10">
        <f t="shared" si="18"/>
        <v>2</v>
      </c>
      <c r="AB118" s="10">
        <f t="shared" si="19"/>
        <v>3</v>
      </c>
      <c r="AC118" s="10">
        <f t="shared" si="20"/>
        <v>3</v>
      </c>
      <c r="AD118" s="10">
        <f t="shared" si="21"/>
        <v>0</v>
      </c>
      <c r="AE118" s="10">
        <f t="shared" si="22"/>
        <v>0</v>
      </c>
      <c r="AF118" s="10">
        <f>COUNTIF('Result Data'!D113:N113,"=RA")</f>
        <v>0</v>
      </c>
      <c r="AG118" s="10">
        <f>COUNTIF('Result Data'!D113:N113,"=AB")</f>
        <v>0</v>
      </c>
      <c r="AH118" s="10">
        <f>COUNTIF('Result Data'!D113:N113,"=WH")</f>
        <v>0</v>
      </c>
      <c r="AI118" s="16">
        <v>21</v>
      </c>
      <c r="AJ118" s="10">
        <f t="shared" si="23"/>
        <v>163</v>
      </c>
      <c r="AK118" s="18">
        <f t="shared" si="14"/>
        <v>7.7619047619047619</v>
      </c>
      <c r="AL118" s="18">
        <f t="shared" si="24"/>
        <v>0.26069153776160015</v>
      </c>
      <c r="AM118" s="10" t="str">
        <f t="shared" si="13"/>
        <v>PASS</v>
      </c>
      <c r="AN118" s="10">
        <f t="shared" si="25"/>
        <v>101</v>
      </c>
    </row>
    <row r="119" spans="1:40" ht="15.5" x14ac:dyDescent="0.35">
      <c r="A119" s="19">
        <v>112</v>
      </c>
      <c r="B119" s="15">
        <v>3122225002113</v>
      </c>
      <c r="C119" s="11" t="s">
        <v>131</v>
      </c>
      <c r="D119" s="43" t="s">
        <v>15</v>
      </c>
      <c r="E119" s="44"/>
      <c r="F119" s="43" t="s">
        <v>15</v>
      </c>
      <c r="G119" s="43" t="s">
        <v>17</v>
      </c>
      <c r="H119" s="44" t="s">
        <v>17</v>
      </c>
      <c r="I119" s="43"/>
      <c r="J119" s="44"/>
      <c r="K119" s="43" t="s">
        <v>15</v>
      </c>
      <c r="L119" s="43" t="s">
        <v>18</v>
      </c>
      <c r="M119" s="43" t="s">
        <v>15</v>
      </c>
      <c r="N119" s="43" t="s">
        <v>17</v>
      </c>
      <c r="O119" s="17">
        <f>IF('Result Data'!D114="O",10,IF('Result Data'!D114="A+",9,IF('Result Data'!D114="A",8,IF('Result Data'!D114="B+",7,IF('Result Data'!D114="B",6,IF('Result Data'!D114="RA",0,IF('Result Data'!D114="SA",0,IF('Result Data'!D114="W",0,0))))))))+IF('Result Data'!D114="AB",0,IF('Result Data'!D114="WH",0))</f>
        <v>8</v>
      </c>
      <c r="P119" s="17">
        <f>IF('Result Data'!E114="O",10,IF('Result Data'!E114="A+",9,IF('Result Data'!E114="A",8,IF('Result Data'!E114="B+",7,IF('Result Data'!E114="B",6,IF('Result Data'!E114="RA",0,IF('Result Data'!E114="SA",0,IF('Result Data'!E114="W",0,0))))))))+IF('Result Data'!E114="AB",0,IF('Result Data'!E114="WH",0))</f>
        <v>0</v>
      </c>
      <c r="Q119" s="17">
        <f>IF('Result Data'!F114="O",10,IF('Result Data'!F114="A+",9,IF('Result Data'!F114="A",8,IF('Result Data'!F114="B+",7,IF('Result Data'!F114="B",6,IF('Result Data'!F114="RA",0,IF('Result Data'!F114="SA",0,IF('Result Data'!F114="W",0,0))))))))+IF('Result Data'!F114="AB",0,IF('Result Data'!F114="WH",0))</f>
        <v>8</v>
      </c>
      <c r="R119" s="17">
        <f>IF('Result Data'!G114="O",10,IF('Result Data'!G114="A+",9,IF('Result Data'!G114="A",8,IF('Result Data'!G114="B+",7,IF('Result Data'!G114="B",6,IF('Result Data'!G114="RA",0,IF('Result Data'!G114="SA",0,IF('Result Data'!G114="W",0,0))))))))+IF('Result Data'!G114="AB",0,IF('Result Data'!G114="WH",0))</f>
        <v>9</v>
      </c>
      <c r="S119" s="20">
        <f>IF('Result Data'!H114="O",10,IF('Result Data'!H114="A+",9,IF('Result Data'!H114="A",8,IF('Result Data'!H114="B+",7,IF('Result Data'!H114="B",6,IF('Result Data'!H114="RA",0,IF('Result Data'!H114="SA",0,IF('Result Data'!H114="W",0,0))))))))+IF('Result Data'!H114="AB",0,IF('Result Data'!H114="WH",0))</f>
        <v>9</v>
      </c>
      <c r="T119" s="20">
        <f>IF('Result Data'!I114="O",10,IF('Result Data'!I114="A+",9,IF('Result Data'!I114="A",8,IF('Result Data'!I114="B+",7,IF('Result Data'!I114="B",6,IF('Result Data'!I114="RA",0,IF('Result Data'!I114="SA",0,IF('Result Data'!I114="W",0,0))))))))+IF('Result Data'!I114="AB",0,IF('Result Data'!I114="WH",0))</f>
        <v>0</v>
      </c>
      <c r="U119" s="20">
        <f>IF('Result Data'!J114="O",10,IF('Result Data'!J114="A+",9,IF('Result Data'!J114="A",8,IF('Result Data'!J114="B+",7,IF('Result Data'!J114="B",6,IF('Result Data'!J114="RA",0,IF('Result Data'!J114="SA",0,IF('Result Data'!J114="W",0,0))))))))+IF('Result Data'!J114="AB",0,IF('Result Data'!J114="WH",0))</f>
        <v>0</v>
      </c>
      <c r="V119" s="20">
        <f>IF('Result Data'!K114="O",10,IF('Result Data'!K114="A+",9,IF('Result Data'!K114="A",8,IF('Result Data'!K114="B+",7,IF('Result Data'!K114="B",6,IF('Result Data'!K114="RA",0,IF('Result Data'!K114="SA",0,IF('Result Data'!K114="W",0,0))))))))+IF('Result Data'!K114="AB",0,IF('Result Data'!K114="WH",0))</f>
        <v>8</v>
      </c>
      <c r="W119" s="20">
        <f>IF('Result Data'!L114="O",10,IF('Result Data'!L114="A+",9,IF('Result Data'!L114="A",8,IF('Result Data'!L114="B+",7,IF('Result Data'!L114="B",6,IF('Result Data'!L114="RA",0,IF('Result Data'!L114="SA",0,IF('Result Data'!L114="W",0,0))))))))+IF('Result Data'!L114="AB",0,IF('Result Data'!L114="WH",0))</f>
        <v>10</v>
      </c>
      <c r="X119" s="20">
        <f>IF('Result Data'!M114="O",10,IF('Result Data'!M114="A+",9,IF('Result Data'!M114="A",8,IF('Result Data'!M114="B+",7,IF('Result Data'!M114="B",6,IF('Result Data'!M114="RA",0,IF('Result Data'!M114="SA",0,IF('Result Data'!M114="W",0,0))))))))+IF('Result Data'!M114="AB",0,IF('Result Data'!M114="WH",0))</f>
        <v>8</v>
      </c>
      <c r="Y119" s="20">
        <f>IF('Result Data'!N114="O",10,IF('Result Data'!N114="A+",9,IF('Result Data'!N114="A",8,IF('Result Data'!N114="B+",7,IF('Result Data'!N114="B",6,IF('Result Data'!N114="RA",0,IF('Result Data'!N114="SA",0,IF('Result Data'!N114="W",0,0))))))))+IF('Result Data'!N114="AB",0,IF('Result Data'!N114="WH",0))</f>
        <v>9</v>
      </c>
      <c r="Z119" s="10">
        <f t="shared" si="17"/>
        <v>1</v>
      </c>
      <c r="AA119" s="10">
        <f t="shared" si="18"/>
        <v>3</v>
      </c>
      <c r="AB119" s="10">
        <f t="shared" si="19"/>
        <v>4</v>
      </c>
      <c r="AC119" s="10">
        <f t="shared" si="20"/>
        <v>0</v>
      </c>
      <c r="AD119" s="10">
        <f t="shared" si="21"/>
        <v>0</v>
      </c>
      <c r="AE119" s="10">
        <f t="shared" si="22"/>
        <v>0</v>
      </c>
      <c r="AF119" s="10">
        <f>COUNTIF('Result Data'!D114:N114,"=RA")</f>
        <v>0</v>
      </c>
      <c r="AG119" s="10">
        <f>COUNTIF('Result Data'!D114:N114,"=AB")</f>
        <v>0</v>
      </c>
      <c r="AH119" s="10">
        <f>COUNTIF('Result Data'!D114:N114,"=WH")</f>
        <v>0</v>
      </c>
      <c r="AI119" s="16">
        <v>21</v>
      </c>
      <c r="AJ119" s="10">
        <f t="shared" si="23"/>
        <v>178.5</v>
      </c>
      <c r="AK119" s="18">
        <f t="shared" si="14"/>
        <v>8.5</v>
      </c>
      <c r="AL119" s="18">
        <f t="shared" si="24"/>
        <v>0.99878677585683828</v>
      </c>
      <c r="AM119" s="10" t="str">
        <f t="shared" si="13"/>
        <v>PASS</v>
      </c>
      <c r="AN119" s="10">
        <f t="shared" si="25"/>
        <v>30</v>
      </c>
    </row>
    <row r="120" spans="1:40" ht="15.5" x14ac:dyDescent="0.35">
      <c r="A120" s="19">
        <v>113</v>
      </c>
      <c r="B120" s="15">
        <v>3122225002114</v>
      </c>
      <c r="C120" s="11" t="s">
        <v>132</v>
      </c>
      <c r="D120" s="43" t="s">
        <v>16</v>
      </c>
      <c r="E120" s="44"/>
      <c r="F120" s="43" t="s">
        <v>16</v>
      </c>
      <c r="G120" s="43" t="s">
        <v>17</v>
      </c>
      <c r="H120" s="44"/>
      <c r="I120" s="43"/>
      <c r="J120" s="44" t="s">
        <v>15</v>
      </c>
      <c r="K120" s="43" t="s">
        <v>15</v>
      </c>
      <c r="L120" s="43" t="s">
        <v>18</v>
      </c>
      <c r="M120" s="43" t="s">
        <v>16</v>
      </c>
      <c r="N120" s="43" t="s">
        <v>16</v>
      </c>
      <c r="O120" s="17">
        <f>IF('Result Data'!D115="O",10,IF('Result Data'!D115="A+",9,IF('Result Data'!D115="A",8,IF('Result Data'!D115="B+",7,IF('Result Data'!D115="B",6,IF('Result Data'!D115="RA",0,IF('Result Data'!D115="SA",0,IF('Result Data'!D115="W",0,0))))))))+IF('Result Data'!D115="AB",0,IF('Result Data'!D115="WH",0))</f>
        <v>7</v>
      </c>
      <c r="P120" s="17">
        <f>IF('Result Data'!E115="O",10,IF('Result Data'!E115="A+",9,IF('Result Data'!E115="A",8,IF('Result Data'!E115="B+",7,IF('Result Data'!E115="B",6,IF('Result Data'!E115="RA",0,IF('Result Data'!E115="SA",0,IF('Result Data'!E115="W",0,0))))))))+IF('Result Data'!E115="AB",0,IF('Result Data'!E115="WH",0))</f>
        <v>0</v>
      </c>
      <c r="Q120" s="17">
        <f>IF('Result Data'!F115="O",10,IF('Result Data'!F115="A+",9,IF('Result Data'!F115="A",8,IF('Result Data'!F115="B+",7,IF('Result Data'!F115="B",6,IF('Result Data'!F115="RA",0,IF('Result Data'!F115="SA",0,IF('Result Data'!F115="W",0,0))))))))+IF('Result Data'!F115="AB",0,IF('Result Data'!F115="WH",0))</f>
        <v>7</v>
      </c>
      <c r="R120" s="17">
        <f>IF('Result Data'!G115="O",10,IF('Result Data'!G115="A+",9,IF('Result Data'!G115="A",8,IF('Result Data'!G115="B+",7,IF('Result Data'!G115="B",6,IF('Result Data'!G115="RA",0,IF('Result Data'!G115="SA",0,IF('Result Data'!G115="W",0,0))))))))+IF('Result Data'!G115="AB",0,IF('Result Data'!G115="WH",0))</f>
        <v>9</v>
      </c>
      <c r="S120" s="20">
        <f>IF('Result Data'!H115="O",10,IF('Result Data'!H115="A+",9,IF('Result Data'!H115="A",8,IF('Result Data'!H115="B+",7,IF('Result Data'!H115="B",6,IF('Result Data'!H115="RA",0,IF('Result Data'!H115="SA",0,IF('Result Data'!H115="W",0,0))))))))+IF('Result Data'!H115="AB",0,IF('Result Data'!H115="WH",0))</f>
        <v>0</v>
      </c>
      <c r="T120" s="20">
        <f>IF('Result Data'!I115="O",10,IF('Result Data'!I115="A+",9,IF('Result Data'!I115="A",8,IF('Result Data'!I115="B+",7,IF('Result Data'!I115="B",6,IF('Result Data'!I115="RA",0,IF('Result Data'!I115="SA",0,IF('Result Data'!I115="W",0,0))))))))+IF('Result Data'!I115="AB",0,IF('Result Data'!I115="WH",0))</f>
        <v>0</v>
      </c>
      <c r="U120" s="20">
        <f>IF('Result Data'!J115="O",10,IF('Result Data'!J115="A+",9,IF('Result Data'!J115="A",8,IF('Result Data'!J115="B+",7,IF('Result Data'!J115="B",6,IF('Result Data'!J115="RA",0,IF('Result Data'!J115="SA",0,IF('Result Data'!J115="W",0,0))))))))+IF('Result Data'!J115="AB",0,IF('Result Data'!J115="WH",0))</f>
        <v>8</v>
      </c>
      <c r="V120" s="20">
        <f>IF('Result Data'!K115="O",10,IF('Result Data'!K115="A+",9,IF('Result Data'!K115="A",8,IF('Result Data'!K115="B+",7,IF('Result Data'!K115="B",6,IF('Result Data'!K115="RA",0,IF('Result Data'!K115="SA",0,IF('Result Data'!K115="W",0,0))))))))+IF('Result Data'!K115="AB",0,IF('Result Data'!K115="WH",0))</f>
        <v>8</v>
      </c>
      <c r="W120" s="20">
        <f>IF('Result Data'!L115="O",10,IF('Result Data'!L115="A+",9,IF('Result Data'!L115="A",8,IF('Result Data'!L115="B+",7,IF('Result Data'!L115="B",6,IF('Result Data'!L115="RA",0,IF('Result Data'!L115="SA",0,IF('Result Data'!L115="W",0,0))))))))+IF('Result Data'!L115="AB",0,IF('Result Data'!L115="WH",0))</f>
        <v>10</v>
      </c>
      <c r="X120" s="20">
        <f>IF('Result Data'!M115="O",10,IF('Result Data'!M115="A+",9,IF('Result Data'!M115="A",8,IF('Result Data'!M115="B+",7,IF('Result Data'!M115="B",6,IF('Result Data'!M115="RA",0,IF('Result Data'!M115="SA",0,IF('Result Data'!M115="W",0,0))))))))+IF('Result Data'!M115="AB",0,IF('Result Data'!M115="WH",0))</f>
        <v>7</v>
      </c>
      <c r="Y120" s="20">
        <f>IF('Result Data'!N115="O",10,IF('Result Data'!N115="A+",9,IF('Result Data'!N115="A",8,IF('Result Data'!N115="B+",7,IF('Result Data'!N115="B",6,IF('Result Data'!N115="RA",0,IF('Result Data'!N115="SA",0,IF('Result Data'!N115="W",0,0))))))))+IF('Result Data'!N115="AB",0,IF('Result Data'!N115="WH",0))</f>
        <v>7</v>
      </c>
      <c r="Z120" s="10">
        <f t="shared" si="17"/>
        <v>1</v>
      </c>
      <c r="AA120" s="10">
        <f t="shared" si="18"/>
        <v>1</v>
      </c>
      <c r="AB120" s="10">
        <f t="shared" si="19"/>
        <v>2</v>
      </c>
      <c r="AC120" s="10">
        <f t="shared" si="20"/>
        <v>4</v>
      </c>
      <c r="AD120" s="10">
        <f t="shared" si="21"/>
        <v>0</v>
      </c>
      <c r="AE120" s="10">
        <f t="shared" si="22"/>
        <v>0</v>
      </c>
      <c r="AF120" s="10">
        <f>COUNTIF('Result Data'!D115:N115,"=RA")</f>
        <v>0</v>
      </c>
      <c r="AG120" s="10">
        <f>COUNTIF('Result Data'!D115:N115,"=AB")</f>
        <v>0</v>
      </c>
      <c r="AH120" s="10">
        <f>COUNTIF('Result Data'!D115:N115,"=WH")</f>
        <v>0</v>
      </c>
      <c r="AI120" s="16">
        <v>21</v>
      </c>
      <c r="AJ120" s="10">
        <f t="shared" si="23"/>
        <v>161.5</v>
      </c>
      <c r="AK120" s="18">
        <f t="shared" si="14"/>
        <v>7.6904761904761907</v>
      </c>
      <c r="AL120" s="18">
        <f t="shared" si="24"/>
        <v>0.18926296633302897</v>
      </c>
      <c r="AM120" s="10" t="str">
        <f t="shared" si="13"/>
        <v>PASS</v>
      </c>
      <c r="AN120" s="10">
        <f t="shared" si="25"/>
        <v>106</v>
      </c>
    </row>
    <row r="121" spans="1:40" ht="15.5" x14ac:dyDescent="0.35">
      <c r="A121" s="19">
        <v>114</v>
      </c>
      <c r="B121" s="15">
        <v>3122225002115</v>
      </c>
      <c r="C121" s="11" t="s">
        <v>133</v>
      </c>
      <c r="D121" s="43" t="s">
        <v>15</v>
      </c>
      <c r="E121" s="44"/>
      <c r="F121" s="43" t="s">
        <v>15</v>
      </c>
      <c r="G121" s="43" t="s">
        <v>17</v>
      </c>
      <c r="H121" s="44" t="s">
        <v>16</v>
      </c>
      <c r="I121" s="43"/>
      <c r="J121" s="44"/>
      <c r="K121" s="43" t="s">
        <v>15</v>
      </c>
      <c r="L121" s="43" t="s">
        <v>18</v>
      </c>
      <c r="M121" s="43" t="s">
        <v>17</v>
      </c>
      <c r="N121" s="43" t="s">
        <v>17</v>
      </c>
      <c r="O121" s="17">
        <f>IF('Result Data'!D116="O",10,IF('Result Data'!D116="A+",9,IF('Result Data'!D116="A",8,IF('Result Data'!D116="B+",7,IF('Result Data'!D116="B",6,IF('Result Data'!D116="RA",0,IF('Result Data'!D116="SA",0,IF('Result Data'!D116="W",0,0))))))))+IF('Result Data'!D116="AB",0,IF('Result Data'!D116="WH",0))</f>
        <v>8</v>
      </c>
      <c r="P121" s="17">
        <f>IF('Result Data'!E116="O",10,IF('Result Data'!E116="A+",9,IF('Result Data'!E116="A",8,IF('Result Data'!E116="B+",7,IF('Result Data'!E116="B",6,IF('Result Data'!E116="RA",0,IF('Result Data'!E116="SA",0,IF('Result Data'!E116="W",0,0))))))))+IF('Result Data'!E116="AB",0,IF('Result Data'!E116="WH",0))</f>
        <v>0</v>
      </c>
      <c r="Q121" s="17">
        <f>IF('Result Data'!F116="O",10,IF('Result Data'!F116="A+",9,IF('Result Data'!F116="A",8,IF('Result Data'!F116="B+",7,IF('Result Data'!F116="B",6,IF('Result Data'!F116="RA",0,IF('Result Data'!F116="SA",0,IF('Result Data'!F116="W",0,0))))))))+IF('Result Data'!F116="AB",0,IF('Result Data'!F116="WH",0))</f>
        <v>8</v>
      </c>
      <c r="R121" s="17">
        <f>IF('Result Data'!G116="O",10,IF('Result Data'!G116="A+",9,IF('Result Data'!G116="A",8,IF('Result Data'!G116="B+",7,IF('Result Data'!G116="B",6,IF('Result Data'!G116="RA",0,IF('Result Data'!G116="SA",0,IF('Result Data'!G116="W",0,0))))))))+IF('Result Data'!G116="AB",0,IF('Result Data'!G116="WH",0))</f>
        <v>9</v>
      </c>
      <c r="S121" s="20">
        <f>IF('Result Data'!H116="O",10,IF('Result Data'!H116="A+",9,IF('Result Data'!H116="A",8,IF('Result Data'!H116="B+",7,IF('Result Data'!H116="B",6,IF('Result Data'!H116="RA",0,IF('Result Data'!H116="SA",0,IF('Result Data'!H116="W",0,0))))))))+IF('Result Data'!H116="AB",0,IF('Result Data'!H116="WH",0))</f>
        <v>7</v>
      </c>
      <c r="T121" s="20">
        <f>IF('Result Data'!I116="O",10,IF('Result Data'!I116="A+",9,IF('Result Data'!I116="A",8,IF('Result Data'!I116="B+",7,IF('Result Data'!I116="B",6,IF('Result Data'!I116="RA",0,IF('Result Data'!I116="SA",0,IF('Result Data'!I116="W",0,0))))))))+IF('Result Data'!I116="AB",0,IF('Result Data'!I116="WH",0))</f>
        <v>0</v>
      </c>
      <c r="U121" s="20">
        <f>IF('Result Data'!J116="O",10,IF('Result Data'!J116="A+",9,IF('Result Data'!J116="A",8,IF('Result Data'!J116="B+",7,IF('Result Data'!J116="B",6,IF('Result Data'!J116="RA",0,IF('Result Data'!J116="SA",0,IF('Result Data'!J116="W",0,0))))))))+IF('Result Data'!J116="AB",0,IF('Result Data'!J116="WH",0))</f>
        <v>0</v>
      </c>
      <c r="V121" s="20">
        <f>IF('Result Data'!K116="O",10,IF('Result Data'!K116="A+",9,IF('Result Data'!K116="A",8,IF('Result Data'!K116="B+",7,IF('Result Data'!K116="B",6,IF('Result Data'!K116="RA",0,IF('Result Data'!K116="SA",0,IF('Result Data'!K116="W",0,0))))))))+IF('Result Data'!K116="AB",0,IF('Result Data'!K116="WH",0))</f>
        <v>8</v>
      </c>
      <c r="W121" s="20">
        <f>IF('Result Data'!L116="O",10,IF('Result Data'!L116="A+",9,IF('Result Data'!L116="A",8,IF('Result Data'!L116="B+",7,IF('Result Data'!L116="B",6,IF('Result Data'!L116="RA",0,IF('Result Data'!L116="SA",0,IF('Result Data'!L116="W",0,0))))))))+IF('Result Data'!L116="AB",0,IF('Result Data'!L116="WH",0))</f>
        <v>10</v>
      </c>
      <c r="X121" s="20">
        <f>IF('Result Data'!M116="O",10,IF('Result Data'!M116="A+",9,IF('Result Data'!M116="A",8,IF('Result Data'!M116="B+",7,IF('Result Data'!M116="B",6,IF('Result Data'!M116="RA",0,IF('Result Data'!M116="SA",0,IF('Result Data'!M116="W",0,0))))))))+IF('Result Data'!M116="AB",0,IF('Result Data'!M116="WH",0))</f>
        <v>9</v>
      </c>
      <c r="Y121" s="20">
        <f>IF('Result Data'!N116="O",10,IF('Result Data'!N116="A+",9,IF('Result Data'!N116="A",8,IF('Result Data'!N116="B+",7,IF('Result Data'!N116="B",6,IF('Result Data'!N116="RA",0,IF('Result Data'!N116="SA",0,IF('Result Data'!N116="W",0,0))))))))+IF('Result Data'!N116="AB",0,IF('Result Data'!N116="WH",0))</f>
        <v>9</v>
      </c>
      <c r="Z121" s="10">
        <f t="shared" si="17"/>
        <v>1</v>
      </c>
      <c r="AA121" s="10">
        <f t="shared" si="18"/>
        <v>3</v>
      </c>
      <c r="AB121" s="10">
        <f t="shared" si="19"/>
        <v>3</v>
      </c>
      <c r="AC121" s="10">
        <f t="shared" si="20"/>
        <v>1</v>
      </c>
      <c r="AD121" s="10">
        <f t="shared" si="21"/>
        <v>0</v>
      </c>
      <c r="AE121" s="10">
        <f t="shared" si="22"/>
        <v>0</v>
      </c>
      <c r="AF121" s="10">
        <f>COUNTIF('Result Data'!D116:N116,"=RA")</f>
        <v>0</v>
      </c>
      <c r="AG121" s="10">
        <f>COUNTIF('Result Data'!D116:N116,"=AB")</f>
        <v>0</v>
      </c>
      <c r="AH121" s="10">
        <f>COUNTIF('Result Data'!D116:N116,"=WH")</f>
        <v>0</v>
      </c>
      <c r="AI121" s="16">
        <v>21</v>
      </c>
      <c r="AJ121" s="10">
        <f t="shared" si="23"/>
        <v>176.5</v>
      </c>
      <c r="AK121" s="18">
        <f t="shared" si="14"/>
        <v>8.4047619047619051</v>
      </c>
      <c r="AL121" s="18">
        <f t="shared" si="24"/>
        <v>0.90354868061874338</v>
      </c>
      <c r="AM121" s="10" t="str">
        <f t="shared" si="13"/>
        <v>PASS</v>
      </c>
      <c r="AN121" s="10">
        <f t="shared" si="25"/>
        <v>40</v>
      </c>
    </row>
    <row r="122" spans="1:40" ht="15.5" x14ac:dyDescent="0.35">
      <c r="A122" s="19">
        <v>115</v>
      </c>
      <c r="B122" s="15">
        <v>3122225002116</v>
      </c>
      <c r="C122" s="11" t="s">
        <v>134</v>
      </c>
      <c r="D122" s="43" t="s">
        <v>16</v>
      </c>
      <c r="E122" s="44"/>
      <c r="F122" s="43" t="s">
        <v>15</v>
      </c>
      <c r="G122" s="43" t="s">
        <v>15</v>
      </c>
      <c r="H122" s="44"/>
      <c r="I122" s="43"/>
      <c r="J122" s="44" t="s">
        <v>15</v>
      </c>
      <c r="K122" s="43" t="s">
        <v>16</v>
      </c>
      <c r="L122" s="43" t="s">
        <v>18</v>
      </c>
      <c r="M122" s="43" t="s">
        <v>16</v>
      </c>
      <c r="N122" s="43" t="s">
        <v>20</v>
      </c>
      <c r="O122" s="17">
        <f>IF('Result Data'!D117="O",10,IF('Result Data'!D117="A+",9,IF('Result Data'!D117="A",8,IF('Result Data'!D117="B+",7,IF('Result Data'!D117="B",6,IF('Result Data'!D117="RA",0,IF('Result Data'!D117="SA",0,IF('Result Data'!D117="W",0,0))))))))+IF('Result Data'!D117="AB",0,IF('Result Data'!D117="WH",0))</f>
        <v>7</v>
      </c>
      <c r="P122" s="17">
        <f>IF('Result Data'!E117="O",10,IF('Result Data'!E117="A+",9,IF('Result Data'!E117="A",8,IF('Result Data'!E117="B+",7,IF('Result Data'!E117="B",6,IF('Result Data'!E117="RA",0,IF('Result Data'!E117="SA",0,IF('Result Data'!E117="W",0,0))))))))+IF('Result Data'!E117="AB",0,IF('Result Data'!E117="WH",0))</f>
        <v>0</v>
      </c>
      <c r="Q122" s="17">
        <f>IF('Result Data'!F117="O",10,IF('Result Data'!F117="A+",9,IF('Result Data'!F117="A",8,IF('Result Data'!F117="B+",7,IF('Result Data'!F117="B",6,IF('Result Data'!F117="RA",0,IF('Result Data'!F117="SA",0,IF('Result Data'!F117="W",0,0))))))))+IF('Result Data'!F117="AB",0,IF('Result Data'!F117="WH",0))</f>
        <v>8</v>
      </c>
      <c r="R122" s="17">
        <f>IF('Result Data'!G117="O",10,IF('Result Data'!G117="A+",9,IF('Result Data'!G117="A",8,IF('Result Data'!G117="B+",7,IF('Result Data'!G117="B",6,IF('Result Data'!G117="RA",0,IF('Result Data'!G117="SA",0,IF('Result Data'!G117="W",0,0))))))))+IF('Result Data'!G117="AB",0,IF('Result Data'!G117="WH",0))</f>
        <v>8</v>
      </c>
      <c r="S122" s="20">
        <f>IF('Result Data'!H117="O",10,IF('Result Data'!H117="A+",9,IF('Result Data'!H117="A",8,IF('Result Data'!H117="B+",7,IF('Result Data'!H117="B",6,IF('Result Data'!H117="RA",0,IF('Result Data'!H117="SA",0,IF('Result Data'!H117="W",0,0))))))))+IF('Result Data'!H117="AB",0,IF('Result Data'!H117="WH",0))</f>
        <v>0</v>
      </c>
      <c r="T122" s="20">
        <f>IF('Result Data'!I117="O",10,IF('Result Data'!I117="A+",9,IF('Result Data'!I117="A",8,IF('Result Data'!I117="B+",7,IF('Result Data'!I117="B",6,IF('Result Data'!I117="RA",0,IF('Result Data'!I117="SA",0,IF('Result Data'!I117="W",0,0))))))))+IF('Result Data'!I117="AB",0,IF('Result Data'!I117="WH",0))</f>
        <v>0</v>
      </c>
      <c r="U122" s="20">
        <f>IF('Result Data'!J117="O",10,IF('Result Data'!J117="A+",9,IF('Result Data'!J117="A",8,IF('Result Data'!J117="B+",7,IF('Result Data'!J117="B",6,IF('Result Data'!J117="RA",0,IF('Result Data'!J117="SA",0,IF('Result Data'!J117="W",0,0))))))))+IF('Result Data'!J117="AB",0,IF('Result Data'!J117="WH",0))</f>
        <v>8</v>
      </c>
      <c r="V122" s="20">
        <f>IF('Result Data'!K117="O",10,IF('Result Data'!K117="A+",9,IF('Result Data'!K117="A",8,IF('Result Data'!K117="B+",7,IF('Result Data'!K117="B",6,IF('Result Data'!K117="RA",0,IF('Result Data'!K117="SA",0,IF('Result Data'!K117="W",0,0))))))))+IF('Result Data'!K117="AB",0,IF('Result Data'!K117="WH",0))</f>
        <v>7</v>
      </c>
      <c r="W122" s="20">
        <f>IF('Result Data'!L117="O",10,IF('Result Data'!L117="A+",9,IF('Result Data'!L117="A",8,IF('Result Data'!L117="B+",7,IF('Result Data'!L117="B",6,IF('Result Data'!L117="RA",0,IF('Result Data'!L117="SA",0,IF('Result Data'!L117="W",0,0))))))))+IF('Result Data'!L117="AB",0,IF('Result Data'!L117="WH",0))</f>
        <v>10</v>
      </c>
      <c r="X122" s="20">
        <f>IF('Result Data'!M117="O",10,IF('Result Data'!M117="A+",9,IF('Result Data'!M117="A",8,IF('Result Data'!M117="B+",7,IF('Result Data'!M117="B",6,IF('Result Data'!M117="RA",0,IF('Result Data'!M117="SA",0,IF('Result Data'!M117="W",0,0))))))))+IF('Result Data'!M117="AB",0,IF('Result Data'!M117="WH",0))</f>
        <v>7</v>
      </c>
      <c r="Y122" s="20">
        <f>IF('Result Data'!N117="O",10,IF('Result Data'!N117="A+",9,IF('Result Data'!N117="A",8,IF('Result Data'!N117="B+",7,IF('Result Data'!N117="B",6,IF('Result Data'!N117="RA",0,IF('Result Data'!N117="SA",0,IF('Result Data'!N117="W",0,0))))))))+IF('Result Data'!N117="AB",0,IF('Result Data'!N117="WH",0))</f>
        <v>6</v>
      </c>
      <c r="Z122" s="10">
        <f t="shared" si="17"/>
        <v>1</v>
      </c>
      <c r="AA122" s="10">
        <f t="shared" si="18"/>
        <v>0</v>
      </c>
      <c r="AB122" s="10">
        <f t="shared" si="19"/>
        <v>3</v>
      </c>
      <c r="AC122" s="10">
        <f t="shared" si="20"/>
        <v>3</v>
      </c>
      <c r="AD122" s="10">
        <f t="shared" si="21"/>
        <v>1</v>
      </c>
      <c r="AE122" s="10">
        <f t="shared" si="22"/>
        <v>0</v>
      </c>
      <c r="AF122" s="10">
        <f>COUNTIF('Result Data'!D117:N117,"=RA")</f>
        <v>0</v>
      </c>
      <c r="AG122" s="10">
        <f>COUNTIF('Result Data'!D117:N117,"=AB")</f>
        <v>0</v>
      </c>
      <c r="AH122" s="10">
        <f>COUNTIF('Result Data'!D117:N117,"=WH")</f>
        <v>0</v>
      </c>
      <c r="AI122" s="16">
        <v>21</v>
      </c>
      <c r="AJ122" s="10">
        <f t="shared" si="23"/>
        <v>154</v>
      </c>
      <c r="AK122" s="18">
        <f t="shared" si="14"/>
        <v>7.333333333333333</v>
      </c>
      <c r="AL122" s="18">
        <f t="shared" si="24"/>
        <v>-0.16787989080982868</v>
      </c>
      <c r="AM122" s="10" t="str">
        <f t="shared" si="13"/>
        <v>PASS</v>
      </c>
      <c r="AN122" s="10">
        <f t="shared" si="25"/>
        <v>120</v>
      </c>
    </row>
    <row r="123" spans="1:40" ht="15.5" x14ac:dyDescent="0.35">
      <c r="A123" s="19">
        <v>116</v>
      </c>
      <c r="B123" s="15">
        <v>3122225002117</v>
      </c>
      <c r="C123" s="11" t="s">
        <v>135</v>
      </c>
      <c r="D123" s="43" t="s">
        <v>38</v>
      </c>
      <c r="E123" s="44"/>
      <c r="F123" s="43" t="s">
        <v>16</v>
      </c>
      <c r="G123" s="43" t="s">
        <v>17</v>
      </c>
      <c r="H123" s="44"/>
      <c r="I123" s="43"/>
      <c r="J123" s="44" t="s">
        <v>15</v>
      </c>
      <c r="K123" s="43" t="s">
        <v>38</v>
      </c>
      <c r="L123" s="43" t="s">
        <v>17</v>
      </c>
      <c r="M123" s="43" t="s">
        <v>64</v>
      </c>
      <c r="N123" s="43" t="s">
        <v>64</v>
      </c>
      <c r="O123" s="17">
        <f>IF('Result Data'!D118="O",10,IF('Result Data'!D118="A+",9,IF('Result Data'!D118="A",8,IF('Result Data'!D118="B+",7,IF('Result Data'!D118="B",6,IF('Result Data'!D118="RA",0,IF('Result Data'!D118="SA",0,IF('Result Data'!D118="W",0,0))))))))+IF('Result Data'!D118="AB",0,IF('Result Data'!D118="WH",0))</f>
        <v>0</v>
      </c>
      <c r="P123" s="17">
        <f>IF('Result Data'!E118="O",10,IF('Result Data'!E118="A+",9,IF('Result Data'!E118="A",8,IF('Result Data'!E118="B+",7,IF('Result Data'!E118="B",6,IF('Result Data'!E118="RA",0,IF('Result Data'!E118="SA",0,IF('Result Data'!E118="W",0,0))))))))+IF('Result Data'!E118="AB",0,IF('Result Data'!E118="WH",0))</f>
        <v>0</v>
      </c>
      <c r="Q123" s="17">
        <f>IF('Result Data'!F118="O",10,IF('Result Data'!F118="A+",9,IF('Result Data'!F118="A",8,IF('Result Data'!F118="B+",7,IF('Result Data'!F118="B",6,IF('Result Data'!F118="RA",0,IF('Result Data'!F118="SA",0,IF('Result Data'!F118="W",0,0))))))))+IF('Result Data'!F118="AB",0,IF('Result Data'!F118="WH",0))</f>
        <v>7</v>
      </c>
      <c r="R123" s="17">
        <f>IF('Result Data'!G118="O",10,IF('Result Data'!G118="A+",9,IF('Result Data'!G118="A",8,IF('Result Data'!G118="B+",7,IF('Result Data'!G118="B",6,IF('Result Data'!G118="RA",0,IF('Result Data'!G118="SA",0,IF('Result Data'!G118="W",0,0))))))))+IF('Result Data'!G118="AB",0,IF('Result Data'!G118="WH",0))</f>
        <v>9</v>
      </c>
      <c r="S123" s="20">
        <f>IF('Result Data'!H118="O",10,IF('Result Data'!H118="A+",9,IF('Result Data'!H118="A",8,IF('Result Data'!H118="B+",7,IF('Result Data'!H118="B",6,IF('Result Data'!H118="RA",0,IF('Result Data'!H118="SA",0,IF('Result Data'!H118="W",0,0))))))))+IF('Result Data'!H118="AB",0,IF('Result Data'!H118="WH",0))</f>
        <v>0</v>
      </c>
      <c r="T123" s="20">
        <f>IF('Result Data'!I118="O",10,IF('Result Data'!I118="A+",9,IF('Result Data'!I118="A",8,IF('Result Data'!I118="B+",7,IF('Result Data'!I118="B",6,IF('Result Data'!I118="RA",0,IF('Result Data'!I118="SA",0,IF('Result Data'!I118="W",0,0))))))))+IF('Result Data'!I118="AB",0,IF('Result Data'!I118="WH",0))</f>
        <v>0</v>
      </c>
      <c r="U123" s="20">
        <f>IF('Result Data'!J118="O",10,IF('Result Data'!J118="A+",9,IF('Result Data'!J118="A",8,IF('Result Data'!J118="B+",7,IF('Result Data'!J118="B",6,IF('Result Data'!J118="RA",0,IF('Result Data'!J118="SA",0,IF('Result Data'!J118="W",0,0))))))))+IF('Result Data'!J118="AB",0,IF('Result Data'!J118="WH",0))</f>
        <v>8</v>
      </c>
      <c r="V123" s="20">
        <f>IF('Result Data'!K118="O",10,IF('Result Data'!K118="A+",9,IF('Result Data'!K118="A",8,IF('Result Data'!K118="B+",7,IF('Result Data'!K118="B",6,IF('Result Data'!K118="RA",0,IF('Result Data'!K118="SA",0,IF('Result Data'!K118="W",0,0))))))))+IF('Result Data'!K118="AB",0,IF('Result Data'!K118="WH",0))</f>
        <v>0</v>
      </c>
      <c r="W123" s="20">
        <f>IF('Result Data'!L118="O",10,IF('Result Data'!L118="A+",9,IF('Result Data'!L118="A",8,IF('Result Data'!L118="B+",7,IF('Result Data'!L118="B",6,IF('Result Data'!L118="RA",0,IF('Result Data'!L118="SA",0,IF('Result Data'!L118="W",0,0))))))))+IF('Result Data'!L118="AB",0,IF('Result Data'!L118="WH",0))</f>
        <v>9</v>
      </c>
      <c r="X123" s="20">
        <f>IF('Result Data'!M118="O",10,IF('Result Data'!M118="A+",9,IF('Result Data'!M118="A",8,IF('Result Data'!M118="B+",7,IF('Result Data'!M118="B",6,IF('Result Data'!M118="RA",0,IF('Result Data'!M118="SA",0,IF('Result Data'!M118="W",0,0))))))))+IF('Result Data'!M118="AB",0,IF('Result Data'!M118="WH",0))</f>
        <v>0</v>
      </c>
      <c r="Y123" s="20">
        <f>IF('Result Data'!N118="O",10,IF('Result Data'!N118="A+",9,IF('Result Data'!N118="A",8,IF('Result Data'!N118="B+",7,IF('Result Data'!N118="B",6,IF('Result Data'!N118="RA",0,IF('Result Data'!N118="SA",0,IF('Result Data'!N118="W",0,0))))))))+IF('Result Data'!N118="AB",0,IF('Result Data'!N118="WH",0))</f>
        <v>0</v>
      </c>
      <c r="Z123" s="10">
        <f t="shared" si="17"/>
        <v>0</v>
      </c>
      <c r="AA123" s="10">
        <f t="shared" si="18"/>
        <v>2</v>
      </c>
      <c r="AB123" s="10">
        <f t="shared" si="19"/>
        <v>1</v>
      </c>
      <c r="AC123" s="10">
        <f t="shared" si="20"/>
        <v>1</v>
      </c>
      <c r="AD123" s="10">
        <f t="shared" si="21"/>
        <v>0</v>
      </c>
      <c r="AE123" s="10">
        <f t="shared" si="22"/>
        <v>0</v>
      </c>
      <c r="AF123" s="10">
        <f>COUNTIF('Result Data'!D118:N118,"=RA")</f>
        <v>2</v>
      </c>
      <c r="AG123" s="10">
        <f>COUNTIF('Result Data'!D118:N118,"=AB")</f>
        <v>0</v>
      </c>
      <c r="AH123" s="10">
        <f>COUNTIF('Result Data'!D118:N118,"=WH")</f>
        <v>0</v>
      </c>
      <c r="AI123" s="16">
        <v>21</v>
      </c>
      <c r="AJ123" s="10">
        <f t="shared" si="23"/>
        <v>58</v>
      </c>
      <c r="AK123" s="18">
        <f t="shared" si="14"/>
        <v>2.7619047619047619</v>
      </c>
      <c r="AL123" s="18">
        <f t="shared" si="24"/>
        <v>-4.7393084622383999</v>
      </c>
      <c r="AM123" s="10" t="str">
        <f t="shared" si="13"/>
        <v>FAIL</v>
      </c>
      <c r="AN123" s="10">
        <f t="shared" si="25"/>
        <v>152</v>
      </c>
    </row>
    <row r="124" spans="1:40" ht="15.5" x14ac:dyDescent="0.35">
      <c r="A124" s="19">
        <v>117</v>
      </c>
      <c r="B124" s="15">
        <v>3122225002118</v>
      </c>
      <c r="C124" s="11" t="s">
        <v>135</v>
      </c>
      <c r="D124" s="43" t="s">
        <v>20</v>
      </c>
      <c r="E124" s="44"/>
      <c r="F124" s="43" t="s">
        <v>16</v>
      </c>
      <c r="G124" s="43" t="s">
        <v>17</v>
      </c>
      <c r="H124" s="44"/>
      <c r="I124" s="43"/>
      <c r="J124" s="44" t="s">
        <v>16</v>
      </c>
      <c r="K124" s="43" t="s">
        <v>16</v>
      </c>
      <c r="L124" s="43" t="s">
        <v>18</v>
      </c>
      <c r="M124" s="43" t="s">
        <v>15</v>
      </c>
      <c r="N124" s="43" t="s">
        <v>16</v>
      </c>
      <c r="O124" s="17">
        <f>IF('Result Data'!D119="O",10,IF('Result Data'!D119="A+",9,IF('Result Data'!D119="A",8,IF('Result Data'!D119="B+",7,IF('Result Data'!D119="B",6,IF('Result Data'!D119="RA",0,IF('Result Data'!D119="SA",0,IF('Result Data'!D119="W",0,0))))))))+IF('Result Data'!D119="AB",0,IF('Result Data'!D119="WH",0))</f>
        <v>6</v>
      </c>
      <c r="P124" s="17">
        <f>IF('Result Data'!E119="O",10,IF('Result Data'!E119="A+",9,IF('Result Data'!E119="A",8,IF('Result Data'!E119="B+",7,IF('Result Data'!E119="B",6,IF('Result Data'!E119="RA",0,IF('Result Data'!E119="SA",0,IF('Result Data'!E119="W",0,0))))))))+IF('Result Data'!E119="AB",0,IF('Result Data'!E119="WH",0))</f>
        <v>0</v>
      </c>
      <c r="Q124" s="17">
        <f>IF('Result Data'!F119="O",10,IF('Result Data'!F119="A+",9,IF('Result Data'!F119="A",8,IF('Result Data'!F119="B+",7,IF('Result Data'!F119="B",6,IF('Result Data'!F119="RA",0,IF('Result Data'!F119="SA",0,IF('Result Data'!F119="W",0,0))))))))+IF('Result Data'!F119="AB",0,IF('Result Data'!F119="WH",0))</f>
        <v>7</v>
      </c>
      <c r="R124" s="17">
        <f>IF('Result Data'!G119="O",10,IF('Result Data'!G119="A+",9,IF('Result Data'!G119="A",8,IF('Result Data'!G119="B+",7,IF('Result Data'!G119="B",6,IF('Result Data'!G119="RA",0,IF('Result Data'!G119="SA",0,IF('Result Data'!G119="W",0,0))))))))+IF('Result Data'!G119="AB",0,IF('Result Data'!G119="WH",0))</f>
        <v>9</v>
      </c>
      <c r="S124" s="20">
        <f>IF('Result Data'!H119="O",10,IF('Result Data'!H119="A+",9,IF('Result Data'!H119="A",8,IF('Result Data'!H119="B+",7,IF('Result Data'!H119="B",6,IF('Result Data'!H119="RA",0,IF('Result Data'!H119="SA",0,IF('Result Data'!H119="W",0,0))))))))+IF('Result Data'!H119="AB",0,IF('Result Data'!H119="WH",0))</f>
        <v>0</v>
      </c>
      <c r="T124" s="20">
        <f>IF('Result Data'!I119="O",10,IF('Result Data'!I119="A+",9,IF('Result Data'!I119="A",8,IF('Result Data'!I119="B+",7,IF('Result Data'!I119="B",6,IF('Result Data'!I119="RA",0,IF('Result Data'!I119="SA",0,IF('Result Data'!I119="W",0,0))))))))+IF('Result Data'!I119="AB",0,IF('Result Data'!I119="WH",0))</f>
        <v>0</v>
      </c>
      <c r="U124" s="20">
        <f>IF('Result Data'!J119="O",10,IF('Result Data'!J119="A+",9,IF('Result Data'!J119="A",8,IF('Result Data'!J119="B+",7,IF('Result Data'!J119="B",6,IF('Result Data'!J119="RA",0,IF('Result Data'!J119="SA",0,IF('Result Data'!J119="W",0,0))))))))+IF('Result Data'!J119="AB",0,IF('Result Data'!J119="WH",0))</f>
        <v>7</v>
      </c>
      <c r="V124" s="20">
        <f>IF('Result Data'!K119="O",10,IF('Result Data'!K119="A+",9,IF('Result Data'!K119="A",8,IF('Result Data'!K119="B+",7,IF('Result Data'!K119="B",6,IF('Result Data'!K119="RA",0,IF('Result Data'!K119="SA",0,IF('Result Data'!K119="W",0,0))))))))+IF('Result Data'!K119="AB",0,IF('Result Data'!K119="WH",0))</f>
        <v>7</v>
      </c>
      <c r="W124" s="20">
        <f>IF('Result Data'!L119="O",10,IF('Result Data'!L119="A+",9,IF('Result Data'!L119="A",8,IF('Result Data'!L119="B+",7,IF('Result Data'!L119="B",6,IF('Result Data'!L119="RA",0,IF('Result Data'!L119="SA",0,IF('Result Data'!L119="W",0,0))))))))+IF('Result Data'!L119="AB",0,IF('Result Data'!L119="WH",0))</f>
        <v>10</v>
      </c>
      <c r="X124" s="20">
        <f>IF('Result Data'!M119="O",10,IF('Result Data'!M119="A+",9,IF('Result Data'!M119="A",8,IF('Result Data'!M119="B+",7,IF('Result Data'!M119="B",6,IF('Result Data'!M119="RA",0,IF('Result Data'!M119="SA",0,IF('Result Data'!M119="W",0,0))))))))+IF('Result Data'!M119="AB",0,IF('Result Data'!M119="WH",0))</f>
        <v>8</v>
      </c>
      <c r="Y124" s="20">
        <f>IF('Result Data'!N119="O",10,IF('Result Data'!N119="A+",9,IF('Result Data'!N119="A",8,IF('Result Data'!N119="B+",7,IF('Result Data'!N119="B",6,IF('Result Data'!N119="RA",0,IF('Result Data'!N119="SA",0,IF('Result Data'!N119="W",0,0))))))))+IF('Result Data'!N119="AB",0,IF('Result Data'!N119="WH",0))</f>
        <v>7</v>
      </c>
      <c r="Z124" s="10">
        <f t="shared" si="17"/>
        <v>1</v>
      </c>
      <c r="AA124" s="10">
        <f t="shared" si="18"/>
        <v>1</v>
      </c>
      <c r="AB124" s="10">
        <f t="shared" si="19"/>
        <v>1</v>
      </c>
      <c r="AC124" s="10">
        <f t="shared" si="20"/>
        <v>4</v>
      </c>
      <c r="AD124" s="10">
        <f t="shared" si="21"/>
        <v>1</v>
      </c>
      <c r="AE124" s="10">
        <f t="shared" si="22"/>
        <v>0</v>
      </c>
      <c r="AF124" s="10">
        <f>COUNTIF('Result Data'!D119:N119,"=RA")</f>
        <v>0</v>
      </c>
      <c r="AG124" s="10">
        <f>COUNTIF('Result Data'!D119:N119,"=AB")</f>
        <v>0</v>
      </c>
      <c r="AH124" s="10">
        <f>COUNTIF('Result Data'!D119:N119,"=WH")</f>
        <v>0</v>
      </c>
      <c r="AI124" s="16">
        <v>21</v>
      </c>
      <c r="AJ124" s="10">
        <f t="shared" si="23"/>
        <v>155.5</v>
      </c>
      <c r="AK124" s="18">
        <f t="shared" si="14"/>
        <v>7.4047619047619051</v>
      </c>
      <c r="AL124" s="18">
        <f t="shared" si="24"/>
        <v>-9.6451319381256617E-2</v>
      </c>
      <c r="AM124" s="10" t="str">
        <f t="shared" si="13"/>
        <v>PASS</v>
      </c>
      <c r="AN124" s="10">
        <f t="shared" si="25"/>
        <v>118</v>
      </c>
    </row>
    <row r="125" spans="1:40" ht="15.5" x14ac:dyDescent="0.35">
      <c r="A125" s="19">
        <v>118</v>
      </c>
      <c r="B125" s="15">
        <v>3122225002119</v>
      </c>
      <c r="C125" s="11" t="s">
        <v>136</v>
      </c>
      <c r="D125" s="43" t="s">
        <v>15</v>
      </c>
      <c r="E125" s="44"/>
      <c r="F125" s="43" t="s">
        <v>15</v>
      </c>
      <c r="G125" s="43" t="s">
        <v>18</v>
      </c>
      <c r="H125" s="44" t="s">
        <v>15</v>
      </c>
      <c r="I125" s="43"/>
      <c r="J125" s="44"/>
      <c r="K125" s="43" t="s">
        <v>15</v>
      </c>
      <c r="L125" s="43" t="s">
        <v>18</v>
      </c>
      <c r="M125" s="43" t="s">
        <v>15</v>
      </c>
      <c r="N125" s="43" t="s">
        <v>15</v>
      </c>
      <c r="O125" s="17">
        <f>IF('Result Data'!D120="O",10,IF('Result Data'!D120="A+",9,IF('Result Data'!D120="A",8,IF('Result Data'!D120="B+",7,IF('Result Data'!D120="B",6,IF('Result Data'!D120="RA",0,IF('Result Data'!D120="SA",0,IF('Result Data'!D120="W",0,0))))))))+IF('Result Data'!D120="AB",0,IF('Result Data'!D120="WH",0))</f>
        <v>8</v>
      </c>
      <c r="P125" s="17">
        <f>IF('Result Data'!E120="O",10,IF('Result Data'!E120="A+",9,IF('Result Data'!E120="A",8,IF('Result Data'!E120="B+",7,IF('Result Data'!E120="B",6,IF('Result Data'!E120="RA",0,IF('Result Data'!E120="SA",0,IF('Result Data'!E120="W",0,0))))))))+IF('Result Data'!E120="AB",0,IF('Result Data'!E120="WH",0))</f>
        <v>0</v>
      </c>
      <c r="Q125" s="17">
        <f>IF('Result Data'!F120="O",10,IF('Result Data'!F120="A+",9,IF('Result Data'!F120="A",8,IF('Result Data'!F120="B+",7,IF('Result Data'!F120="B",6,IF('Result Data'!F120="RA",0,IF('Result Data'!F120="SA",0,IF('Result Data'!F120="W",0,0))))))))+IF('Result Data'!F120="AB",0,IF('Result Data'!F120="WH",0))</f>
        <v>8</v>
      </c>
      <c r="R125" s="17">
        <f>IF('Result Data'!G120="O",10,IF('Result Data'!G120="A+",9,IF('Result Data'!G120="A",8,IF('Result Data'!G120="B+",7,IF('Result Data'!G120="B",6,IF('Result Data'!G120="RA",0,IF('Result Data'!G120="SA",0,IF('Result Data'!G120="W",0,0))))))))+IF('Result Data'!G120="AB",0,IF('Result Data'!G120="WH",0))</f>
        <v>10</v>
      </c>
      <c r="S125" s="20">
        <f>IF('Result Data'!H120="O",10,IF('Result Data'!H120="A+",9,IF('Result Data'!H120="A",8,IF('Result Data'!H120="B+",7,IF('Result Data'!H120="B",6,IF('Result Data'!H120="RA",0,IF('Result Data'!H120="SA",0,IF('Result Data'!H120="W",0,0))))))))+IF('Result Data'!H120="AB",0,IF('Result Data'!H120="WH",0))</f>
        <v>8</v>
      </c>
      <c r="T125" s="20">
        <f>IF('Result Data'!I120="O",10,IF('Result Data'!I120="A+",9,IF('Result Data'!I120="A",8,IF('Result Data'!I120="B+",7,IF('Result Data'!I120="B",6,IF('Result Data'!I120="RA",0,IF('Result Data'!I120="SA",0,IF('Result Data'!I120="W",0,0))))))))+IF('Result Data'!I120="AB",0,IF('Result Data'!I120="WH",0))</f>
        <v>0</v>
      </c>
      <c r="U125" s="20">
        <f>IF('Result Data'!J120="O",10,IF('Result Data'!J120="A+",9,IF('Result Data'!J120="A",8,IF('Result Data'!J120="B+",7,IF('Result Data'!J120="B",6,IF('Result Data'!J120="RA",0,IF('Result Data'!J120="SA",0,IF('Result Data'!J120="W",0,0))))))))+IF('Result Data'!J120="AB",0,IF('Result Data'!J120="WH",0))</f>
        <v>0</v>
      </c>
      <c r="V125" s="20">
        <f>IF('Result Data'!K120="O",10,IF('Result Data'!K120="A+",9,IF('Result Data'!K120="A",8,IF('Result Data'!K120="B+",7,IF('Result Data'!K120="B",6,IF('Result Data'!K120="RA",0,IF('Result Data'!K120="SA",0,IF('Result Data'!K120="W",0,0))))))))+IF('Result Data'!K120="AB",0,IF('Result Data'!K120="WH",0))</f>
        <v>8</v>
      </c>
      <c r="W125" s="20">
        <f>IF('Result Data'!L120="O",10,IF('Result Data'!L120="A+",9,IF('Result Data'!L120="A",8,IF('Result Data'!L120="B+",7,IF('Result Data'!L120="B",6,IF('Result Data'!L120="RA",0,IF('Result Data'!L120="SA",0,IF('Result Data'!L120="W",0,0))))))))+IF('Result Data'!L120="AB",0,IF('Result Data'!L120="WH",0))</f>
        <v>10</v>
      </c>
      <c r="X125" s="20">
        <f>IF('Result Data'!M120="O",10,IF('Result Data'!M120="A+",9,IF('Result Data'!M120="A",8,IF('Result Data'!M120="B+",7,IF('Result Data'!M120="B",6,IF('Result Data'!M120="RA",0,IF('Result Data'!M120="SA",0,IF('Result Data'!M120="W",0,0))))))))+IF('Result Data'!M120="AB",0,IF('Result Data'!M120="WH",0))</f>
        <v>8</v>
      </c>
      <c r="Y125" s="20">
        <f>IF('Result Data'!N120="O",10,IF('Result Data'!N120="A+",9,IF('Result Data'!N120="A",8,IF('Result Data'!N120="B+",7,IF('Result Data'!N120="B",6,IF('Result Data'!N120="RA",0,IF('Result Data'!N120="SA",0,IF('Result Data'!N120="W",0,0))))))))+IF('Result Data'!N120="AB",0,IF('Result Data'!N120="WH",0))</f>
        <v>8</v>
      </c>
      <c r="Z125" s="10">
        <f t="shared" si="17"/>
        <v>2</v>
      </c>
      <c r="AA125" s="10">
        <f t="shared" si="18"/>
        <v>0</v>
      </c>
      <c r="AB125" s="10">
        <f t="shared" si="19"/>
        <v>6</v>
      </c>
      <c r="AC125" s="10">
        <f t="shared" si="20"/>
        <v>0</v>
      </c>
      <c r="AD125" s="10">
        <f t="shared" si="21"/>
        <v>0</v>
      </c>
      <c r="AE125" s="10">
        <f t="shared" si="22"/>
        <v>0</v>
      </c>
      <c r="AF125" s="10">
        <f>COUNTIF('Result Data'!D120:N120,"=RA")</f>
        <v>0</v>
      </c>
      <c r="AG125" s="10">
        <f>COUNTIF('Result Data'!D120:N120,"=AB")</f>
        <v>0</v>
      </c>
      <c r="AH125" s="10">
        <f>COUNTIF('Result Data'!D120:N120,"=WH")</f>
        <v>0</v>
      </c>
      <c r="AI125" s="16">
        <v>21</v>
      </c>
      <c r="AJ125" s="10">
        <f t="shared" si="23"/>
        <v>174</v>
      </c>
      <c r="AK125" s="18">
        <f t="shared" si="14"/>
        <v>8.2857142857142865</v>
      </c>
      <c r="AL125" s="18">
        <f t="shared" si="24"/>
        <v>0.78450106157112476</v>
      </c>
      <c r="AM125" s="10" t="str">
        <f t="shared" si="13"/>
        <v>PASS</v>
      </c>
      <c r="AN125" s="10">
        <f t="shared" si="25"/>
        <v>49</v>
      </c>
    </row>
    <row r="126" spans="1:40" ht="15.5" x14ac:dyDescent="0.35">
      <c r="A126" s="19">
        <v>119</v>
      </c>
      <c r="B126" s="15">
        <v>3122225002120</v>
      </c>
      <c r="C126" s="11" t="s">
        <v>137</v>
      </c>
      <c r="D126" s="43" t="s">
        <v>16</v>
      </c>
      <c r="E126" s="44"/>
      <c r="F126" s="43" t="s">
        <v>15</v>
      </c>
      <c r="G126" s="43" t="s">
        <v>17</v>
      </c>
      <c r="H126" s="44" t="s">
        <v>15</v>
      </c>
      <c r="I126" s="43"/>
      <c r="J126" s="44"/>
      <c r="K126" s="43" t="s">
        <v>16</v>
      </c>
      <c r="L126" s="43" t="s">
        <v>18</v>
      </c>
      <c r="M126" s="43" t="s">
        <v>16</v>
      </c>
      <c r="N126" s="43" t="s">
        <v>15</v>
      </c>
      <c r="O126" s="17">
        <f>IF('Result Data'!D121="O",10,IF('Result Data'!D121="A+",9,IF('Result Data'!D121="A",8,IF('Result Data'!D121="B+",7,IF('Result Data'!D121="B",6,IF('Result Data'!D121="RA",0,IF('Result Data'!D121="SA",0,IF('Result Data'!D121="W",0,0))))))))+IF('Result Data'!D121="AB",0,IF('Result Data'!D121="WH",0))</f>
        <v>7</v>
      </c>
      <c r="P126" s="17">
        <f>IF('Result Data'!E121="O",10,IF('Result Data'!E121="A+",9,IF('Result Data'!E121="A",8,IF('Result Data'!E121="B+",7,IF('Result Data'!E121="B",6,IF('Result Data'!E121="RA",0,IF('Result Data'!E121="SA",0,IF('Result Data'!E121="W",0,0))))))))+IF('Result Data'!E121="AB",0,IF('Result Data'!E121="WH",0))</f>
        <v>0</v>
      </c>
      <c r="Q126" s="17">
        <f>IF('Result Data'!F121="O",10,IF('Result Data'!F121="A+",9,IF('Result Data'!F121="A",8,IF('Result Data'!F121="B+",7,IF('Result Data'!F121="B",6,IF('Result Data'!F121="RA",0,IF('Result Data'!F121="SA",0,IF('Result Data'!F121="W",0,0))))))))+IF('Result Data'!F121="AB",0,IF('Result Data'!F121="WH",0))</f>
        <v>8</v>
      </c>
      <c r="R126" s="17">
        <f>IF('Result Data'!G121="O",10,IF('Result Data'!G121="A+",9,IF('Result Data'!G121="A",8,IF('Result Data'!G121="B+",7,IF('Result Data'!G121="B",6,IF('Result Data'!G121="RA",0,IF('Result Data'!G121="SA",0,IF('Result Data'!G121="W",0,0))))))))+IF('Result Data'!G121="AB",0,IF('Result Data'!G121="WH",0))</f>
        <v>9</v>
      </c>
      <c r="S126" s="20">
        <f>IF('Result Data'!H121="O",10,IF('Result Data'!H121="A+",9,IF('Result Data'!H121="A",8,IF('Result Data'!H121="B+",7,IF('Result Data'!H121="B",6,IF('Result Data'!H121="RA",0,IF('Result Data'!H121="SA",0,IF('Result Data'!H121="W",0,0))))))))+IF('Result Data'!H121="AB",0,IF('Result Data'!H121="WH",0))</f>
        <v>8</v>
      </c>
      <c r="T126" s="20">
        <f>IF('Result Data'!I121="O",10,IF('Result Data'!I121="A+",9,IF('Result Data'!I121="A",8,IF('Result Data'!I121="B+",7,IF('Result Data'!I121="B",6,IF('Result Data'!I121="RA",0,IF('Result Data'!I121="SA",0,IF('Result Data'!I121="W",0,0))))))))+IF('Result Data'!I121="AB",0,IF('Result Data'!I121="WH",0))</f>
        <v>0</v>
      </c>
      <c r="U126" s="20">
        <f>IF('Result Data'!J121="O",10,IF('Result Data'!J121="A+",9,IF('Result Data'!J121="A",8,IF('Result Data'!J121="B+",7,IF('Result Data'!J121="B",6,IF('Result Data'!J121="RA",0,IF('Result Data'!J121="SA",0,IF('Result Data'!J121="W",0,0))))))))+IF('Result Data'!J121="AB",0,IF('Result Data'!J121="WH",0))</f>
        <v>0</v>
      </c>
      <c r="V126" s="20">
        <f>IF('Result Data'!K121="O",10,IF('Result Data'!K121="A+",9,IF('Result Data'!K121="A",8,IF('Result Data'!K121="B+",7,IF('Result Data'!K121="B",6,IF('Result Data'!K121="RA",0,IF('Result Data'!K121="SA",0,IF('Result Data'!K121="W",0,0))))))))+IF('Result Data'!K121="AB",0,IF('Result Data'!K121="WH",0))</f>
        <v>7</v>
      </c>
      <c r="W126" s="20">
        <f>IF('Result Data'!L121="O",10,IF('Result Data'!L121="A+",9,IF('Result Data'!L121="A",8,IF('Result Data'!L121="B+",7,IF('Result Data'!L121="B",6,IF('Result Data'!L121="RA",0,IF('Result Data'!L121="SA",0,IF('Result Data'!L121="W",0,0))))))))+IF('Result Data'!L121="AB",0,IF('Result Data'!L121="WH",0))</f>
        <v>10</v>
      </c>
      <c r="X126" s="20">
        <f>IF('Result Data'!M121="O",10,IF('Result Data'!M121="A+",9,IF('Result Data'!M121="A",8,IF('Result Data'!M121="B+",7,IF('Result Data'!M121="B",6,IF('Result Data'!M121="RA",0,IF('Result Data'!M121="SA",0,IF('Result Data'!M121="W",0,0))))))))+IF('Result Data'!M121="AB",0,IF('Result Data'!M121="WH",0))</f>
        <v>7</v>
      </c>
      <c r="Y126" s="20">
        <f>IF('Result Data'!N121="O",10,IF('Result Data'!N121="A+",9,IF('Result Data'!N121="A",8,IF('Result Data'!N121="B+",7,IF('Result Data'!N121="B",6,IF('Result Data'!N121="RA",0,IF('Result Data'!N121="SA",0,IF('Result Data'!N121="W",0,0))))))))+IF('Result Data'!N121="AB",0,IF('Result Data'!N121="WH",0))</f>
        <v>8</v>
      </c>
      <c r="Z126" s="10">
        <f t="shared" si="17"/>
        <v>1</v>
      </c>
      <c r="AA126" s="10">
        <f t="shared" si="18"/>
        <v>1</v>
      </c>
      <c r="AB126" s="10">
        <f t="shared" si="19"/>
        <v>3</v>
      </c>
      <c r="AC126" s="10">
        <f t="shared" si="20"/>
        <v>3</v>
      </c>
      <c r="AD126" s="10">
        <f t="shared" si="21"/>
        <v>0</v>
      </c>
      <c r="AE126" s="10">
        <f t="shared" si="22"/>
        <v>0</v>
      </c>
      <c r="AF126" s="10">
        <f>COUNTIF('Result Data'!D121:N121,"=RA")</f>
        <v>0</v>
      </c>
      <c r="AG126" s="10">
        <f>COUNTIF('Result Data'!D121:N121,"=AB")</f>
        <v>0</v>
      </c>
      <c r="AH126" s="10">
        <f>COUNTIF('Result Data'!D121:N121,"=WH")</f>
        <v>0</v>
      </c>
      <c r="AI126" s="16">
        <v>21</v>
      </c>
      <c r="AJ126" s="10">
        <f t="shared" si="23"/>
        <v>161.5</v>
      </c>
      <c r="AK126" s="18">
        <f t="shared" si="14"/>
        <v>7.6904761904761907</v>
      </c>
      <c r="AL126" s="18">
        <f t="shared" si="24"/>
        <v>0.18926296633302897</v>
      </c>
      <c r="AM126" s="10" t="str">
        <f t="shared" si="13"/>
        <v>PASS</v>
      </c>
      <c r="AN126" s="10">
        <f t="shared" si="25"/>
        <v>106</v>
      </c>
    </row>
    <row r="127" spans="1:40" ht="15.5" x14ac:dyDescent="0.35">
      <c r="A127" s="19">
        <v>120</v>
      </c>
      <c r="B127" s="15">
        <v>3122225002121</v>
      </c>
      <c r="C127" s="11" t="s">
        <v>138</v>
      </c>
      <c r="D127" s="43" t="s">
        <v>64</v>
      </c>
      <c r="E127" s="44"/>
      <c r="F127" s="43" t="s">
        <v>20</v>
      </c>
      <c r="G127" s="43" t="s">
        <v>17</v>
      </c>
      <c r="H127" s="44"/>
      <c r="I127" s="43" t="s">
        <v>64</v>
      </c>
      <c r="J127" s="44"/>
      <c r="K127" s="43" t="s">
        <v>64</v>
      </c>
      <c r="L127" s="43" t="s">
        <v>17</v>
      </c>
      <c r="M127" s="43" t="s">
        <v>38</v>
      </c>
      <c r="N127" s="43" t="s">
        <v>38</v>
      </c>
      <c r="O127" s="17">
        <f>IF('Result Data'!D122="O",10,IF('Result Data'!D122="A+",9,IF('Result Data'!D122="A",8,IF('Result Data'!D122="B+",7,IF('Result Data'!D122="B",6,IF('Result Data'!D122="RA",0,IF('Result Data'!D122="SA",0,IF('Result Data'!D122="W",0,0))))))))+IF('Result Data'!D122="AB",0,IF('Result Data'!D122="WH",0))</f>
        <v>0</v>
      </c>
      <c r="P127" s="17">
        <f>IF('Result Data'!E122="O",10,IF('Result Data'!E122="A+",9,IF('Result Data'!E122="A",8,IF('Result Data'!E122="B+",7,IF('Result Data'!E122="B",6,IF('Result Data'!E122="RA",0,IF('Result Data'!E122="SA",0,IF('Result Data'!E122="W",0,0))))))))+IF('Result Data'!E122="AB",0,IF('Result Data'!E122="WH",0))</f>
        <v>0</v>
      </c>
      <c r="Q127" s="17">
        <f>IF('Result Data'!F122="O",10,IF('Result Data'!F122="A+",9,IF('Result Data'!F122="A",8,IF('Result Data'!F122="B+",7,IF('Result Data'!F122="B",6,IF('Result Data'!F122="RA",0,IF('Result Data'!F122="SA",0,IF('Result Data'!F122="W",0,0))))))))+IF('Result Data'!F122="AB",0,IF('Result Data'!F122="WH",0))</f>
        <v>6</v>
      </c>
      <c r="R127" s="17">
        <f>IF('Result Data'!G122="O",10,IF('Result Data'!G122="A+",9,IF('Result Data'!G122="A",8,IF('Result Data'!G122="B+",7,IF('Result Data'!G122="B",6,IF('Result Data'!G122="RA",0,IF('Result Data'!G122="SA",0,IF('Result Data'!G122="W",0,0))))))))+IF('Result Data'!G122="AB",0,IF('Result Data'!G122="WH",0))</f>
        <v>9</v>
      </c>
      <c r="S127" s="20">
        <f>IF('Result Data'!H122="O",10,IF('Result Data'!H122="A+",9,IF('Result Data'!H122="A",8,IF('Result Data'!H122="B+",7,IF('Result Data'!H122="B",6,IF('Result Data'!H122="RA",0,IF('Result Data'!H122="SA",0,IF('Result Data'!H122="W",0,0))))))))+IF('Result Data'!H122="AB",0,IF('Result Data'!H122="WH",0))</f>
        <v>0</v>
      </c>
      <c r="T127" s="20">
        <f>IF('Result Data'!I122="O",10,IF('Result Data'!I122="A+",9,IF('Result Data'!I122="A",8,IF('Result Data'!I122="B+",7,IF('Result Data'!I122="B",6,IF('Result Data'!I122="RA",0,IF('Result Data'!I122="SA",0,IF('Result Data'!I122="W",0,0))))))))+IF('Result Data'!I122="AB",0,IF('Result Data'!I122="WH",0))</f>
        <v>0</v>
      </c>
      <c r="U127" s="20">
        <f>IF('Result Data'!J122="O",10,IF('Result Data'!J122="A+",9,IF('Result Data'!J122="A",8,IF('Result Data'!J122="B+",7,IF('Result Data'!J122="B",6,IF('Result Data'!J122="RA",0,IF('Result Data'!J122="SA",0,IF('Result Data'!J122="W",0,0))))))))+IF('Result Data'!J122="AB",0,IF('Result Data'!J122="WH",0))</f>
        <v>0</v>
      </c>
      <c r="V127" s="20">
        <f>IF('Result Data'!K122="O",10,IF('Result Data'!K122="A+",9,IF('Result Data'!K122="A",8,IF('Result Data'!K122="B+",7,IF('Result Data'!K122="B",6,IF('Result Data'!K122="RA",0,IF('Result Data'!K122="SA",0,IF('Result Data'!K122="W",0,0))))))))+IF('Result Data'!K122="AB",0,IF('Result Data'!K122="WH",0))</f>
        <v>0</v>
      </c>
      <c r="W127" s="20">
        <f>IF('Result Data'!L122="O",10,IF('Result Data'!L122="A+",9,IF('Result Data'!L122="A",8,IF('Result Data'!L122="B+",7,IF('Result Data'!L122="B",6,IF('Result Data'!L122="RA",0,IF('Result Data'!L122="SA",0,IF('Result Data'!L122="W",0,0))))))))+IF('Result Data'!L122="AB",0,IF('Result Data'!L122="WH",0))</f>
        <v>9</v>
      </c>
      <c r="X127" s="20">
        <f>IF('Result Data'!M122="O",10,IF('Result Data'!M122="A+",9,IF('Result Data'!M122="A",8,IF('Result Data'!M122="B+",7,IF('Result Data'!M122="B",6,IF('Result Data'!M122="RA",0,IF('Result Data'!M122="SA",0,IF('Result Data'!M122="W",0,0))))))))+IF('Result Data'!M122="AB",0,IF('Result Data'!M122="WH",0))</f>
        <v>0</v>
      </c>
      <c r="Y127" s="20">
        <f>IF('Result Data'!N122="O",10,IF('Result Data'!N122="A+",9,IF('Result Data'!N122="A",8,IF('Result Data'!N122="B+",7,IF('Result Data'!N122="B",6,IF('Result Data'!N122="RA",0,IF('Result Data'!N122="SA",0,IF('Result Data'!N122="W",0,0))))))))+IF('Result Data'!N122="AB",0,IF('Result Data'!N122="WH",0))</f>
        <v>0</v>
      </c>
      <c r="Z127" s="10">
        <f t="shared" si="17"/>
        <v>0</v>
      </c>
      <c r="AA127" s="10">
        <f t="shared" si="18"/>
        <v>2</v>
      </c>
      <c r="AB127" s="10">
        <f t="shared" si="19"/>
        <v>0</v>
      </c>
      <c r="AC127" s="10">
        <f t="shared" si="20"/>
        <v>0</v>
      </c>
      <c r="AD127" s="10">
        <f t="shared" si="21"/>
        <v>1</v>
      </c>
      <c r="AE127" s="10">
        <f t="shared" si="22"/>
        <v>0</v>
      </c>
      <c r="AF127" s="10">
        <f>COUNTIF('Result Data'!D122:N122,"=RA")</f>
        <v>2</v>
      </c>
      <c r="AG127" s="10">
        <f>COUNTIF('Result Data'!D122:N122,"=AB")</f>
        <v>0</v>
      </c>
      <c r="AH127" s="10">
        <f>COUNTIF('Result Data'!D122:N122,"=WH")</f>
        <v>0</v>
      </c>
      <c r="AI127" s="16">
        <v>21</v>
      </c>
      <c r="AJ127" s="10">
        <f t="shared" si="23"/>
        <v>33</v>
      </c>
      <c r="AK127" s="18">
        <f t="shared" si="14"/>
        <v>1.5714285714285714</v>
      </c>
      <c r="AL127" s="18">
        <f t="shared" si="24"/>
        <v>-5.9297846527145905</v>
      </c>
      <c r="AM127" s="10" t="str">
        <f t="shared" si="13"/>
        <v>FAIL</v>
      </c>
      <c r="AN127" s="10">
        <f t="shared" si="25"/>
        <v>157</v>
      </c>
    </row>
    <row r="128" spans="1:40" ht="15.5" x14ac:dyDescent="0.35">
      <c r="A128" s="19">
        <v>121</v>
      </c>
      <c r="B128" s="15">
        <v>3122225002122</v>
      </c>
      <c r="C128" s="11" t="s">
        <v>139</v>
      </c>
      <c r="D128" s="43" t="s">
        <v>15</v>
      </c>
      <c r="E128" s="44"/>
      <c r="F128" s="43" t="s">
        <v>16</v>
      </c>
      <c r="G128" s="43" t="s">
        <v>17</v>
      </c>
      <c r="H128" s="44" t="s">
        <v>15</v>
      </c>
      <c r="I128" s="43"/>
      <c r="J128" s="44"/>
      <c r="K128" s="43" t="s">
        <v>17</v>
      </c>
      <c r="L128" s="43" t="s">
        <v>17</v>
      </c>
      <c r="M128" s="43" t="s">
        <v>17</v>
      </c>
      <c r="N128" s="43" t="s">
        <v>15</v>
      </c>
      <c r="O128" s="17">
        <f>IF('Result Data'!D123="O",10,IF('Result Data'!D123="A+",9,IF('Result Data'!D123="A",8,IF('Result Data'!D123="B+",7,IF('Result Data'!D123="B",6,IF('Result Data'!D123="RA",0,IF('Result Data'!D123="SA",0,IF('Result Data'!D123="W",0,0))))))))+IF('Result Data'!D123="AB",0,IF('Result Data'!D123="WH",0))</f>
        <v>8</v>
      </c>
      <c r="P128" s="17">
        <f>IF('Result Data'!E123="O",10,IF('Result Data'!E123="A+",9,IF('Result Data'!E123="A",8,IF('Result Data'!E123="B+",7,IF('Result Data'!E123="B",6,IF('Result Data'!E123="RA",0,IF('Result Data'!E123="SA",0,IF('Result Data'!E123="W",0,0))))))))+IF('Result Data'!E123="AB",0,IF('Result Data'!E123="WH",0))</f>
        <v>0</v>
      </c>
      <c r="Q128" s="17">
        <f>IF('Result Data'!F123="O",10,IF('Result Data'!F123="A+",9,IF('Result Data'!F123="A",8,IF('Result Data'!F123="B+",7,IF('Result Data'!F123="B",6,IF('Result Data'!F123="RA",0,IF('Result Data'!F123="SA",0,IF('Result Data'!F123="W",0,0))))))))+IF('Result Data'!F123="AB",0,IF('Result Data'!F123="WH",0))</f>
        <v>7</v>
      </c>
      <c r="R128" s="17">
        <f>IF('Result Data'!G123="O",10,IF('Result Data'!G123="A+",9,IF('Result Data'!G123="A",8,IF('Result Data'!G123="B+",7,IF('Result Data'!G123="B",6,IF('Result Data'!G123="RA",0,IF('Result Data'!G123="SA",0,IF('Result Data'!G123="W",0,0))))))))+IF('Result Data'!G123="AB",0,IF('Result Data'!G123="WH",0))</f>
        <v>9</v>
      </c>
      <c r="S128" s="20">
        <f>IF('Result Data'!H123="O",10,IF('Result Data'!H123="A+",9,IF('Result Data'!H123="A",8,IF('Result Data'!H123="B+",7,IF('Result Data'!H123="B",6,IF('Result Data'!H123="RA",0,IF('Result Data'!H123="SA",0,IF('Result Data'!H123="W",0,0))))))))+IF('Result Data'!H123="AB",0,IF('Result Data'!H123="WH",0))</f>
        <v>8</v>
      </c>
      <c r="T128" s="20">
        <f>IF('Result Data'!I123="O",10,IF('Result Data'!I123="A+",9,IF('Result Data'!I123="A",8,IF('Result Data'!I123="B+",7,IF('Result Data'!I123="B",6,IF('Result Data'!I123="RA",0,IF('Result Data'!I123="SA",0,IF('Result Data'!I123="W",0,0))))))))+IF('Result Data'!I123="AB",0,IF('Result Data'!I123="WH",0))</f>
        <v>0</v>
      </c>
      <c r="U128" s="20">
        <f>IF('Result Data'!J123="O",10,IF('Result Data'!J123="A+",9,IF('Result Data'!J123="A",8,IF('Result Data'!J123="B+",7,IF('Result Data'!J123="B",6,IF('Result Data'!J123="RA",0,IF('Result Data'!J123="SA",0,IF('Result Data'!J123="W",0,0))))))))+IF('Result Data'!J123="AB",0,IF('Result Data'!J123="WH",0))</f>
        <v>0</v>
      </c>
      <c r="V128" s="20">
        <f>IF('Result Data'!K123="O",10,IF('Result Data'!K123="A+",9,IF('Result Data'!K123="A",8,IF('Result Data'!K123="B+",7,IF('Result Data'!K123="B",6,IF('Result Data'!K123="RA",0,IF('Result Data'!K123="SA",0,IF('Result Data'!K123="W",0,0))))))))+IF('Result Data'!K123="AB",0,IF('Result Data'!K123="WH",0))</f>
        <v>9</v>
      </c>
      <c r="W128" s="20">
        <f>IF('Result Data'!L123="O",10,IF('Result Data'!L123="A+",9,IF('Result Data'!L123="A",8,IF('Result Data'!L123="B+",7,IF('Result Data'!L123="B",6,IF('Result Data'!L123="RA",0,IF('Result Data'!L123="SA",0,IF('Result Data'!L123="W",0,0))))))))+IF('Result Data'!L123="AB",0,IF('Result Data'!L123="WH",0))</f>
        <v>9</v>
      </c>
      <c r="X128" s="20">
        <f>IF('Result Data'!M123="O",10,IF('Result Data'!M123="A+",9,IF('Result Data'!M123="A",8,IF('Result Data'!M123="B+",7,IF('Result Data'!M123="B",6,IF('Result Data'!M123="RA",0,IF('Result Data'!M123="SA",0,IF('Result Data'!M123="W",0,0))))))))+IF('Result Data'!M123="AB",0,IF('Result Data'!M123="WH",0))</f>
        <v>9</v>
      </c>
      <c r="Y128" s="20">
        <f>IF('Result Data'!N123="O",10,IF('Result Data'!N123="A+",9,IF('Result Data'!N123="A",8,IF('Result Data'!N123="B+",7,IF('Result Data'!N123="B",6,IF('Result Data'!N123="RA",0,IF('Result Data'!N123="SA",0,IF('Result Data'!N123="W",0,0))))))))+IF('Result Data'!N123="AB",0,IF('Result Data'!N123="WH",0))</f>
        <v>8</v>
      </c>
      <c r="Z128" s="10">
        <f t="shared" si="17"/>
        <v>0</v>
      </c>
      <c r="AA128" s="10">
        <f t="shared" si="18"/>
        <v>4</v>
      </c>
      <c r="AB128" s="10">
        <f t="shared" si="19"/>
        <v>3</v>
      </c>
      <c r="AC128" s="10">
        <f t="shared" si="20"/>
        <v>1</v>
      </c>
      <c r="AD128" s="10">
        <f t="shared" si="21"/>
        <v>0</v>
      </c>
      <c r="AE128" s="10">
        <f t="shared" si="22"/>
        <v>0</v>
      </c>
      <c r="AF128" s="10">
        <f>COUNTIF('Result Data'!D123:N123,"=RA")</f>
        <v>0</v>
      </c>
      <c r="AG128" s="10">
        <f>COUNTIF('Result Data'!D123:N123,"=AB")</f>
        <v>0</v>
      </c>
      <c r="AH128" s="10">
        <f>COUNTIF('Result Data'!D123:N123,"=WH")</f>
        <v>0</v>
      </c>
      <c r="AI128" s="16">
        <v>21</v>
      </c>
      <c r="AJ128" s="10">
        <f t="shared" si="23"/>
        <v>178</v>
      </c>
      <c r="AK128" s="18">
        <f t="shared" si="14"/>
        <v>8.4761904761904763</v>
      </c>
      <c r="AL128" s="18">
        <f t="shared" si="24"/>
        <v>0.97497725204731456</v>
      </c>
      <c r="AM128" s="10" t="str">
        <f t="shared" ref="AM128:AM164" si="26">IF(SUM(AF128:AH128)=0,"PASS","FAIL")</f>
        <v>PASS</v>
      </c>
      <c r="AN128" s="10">
        <f t="shared" si="25"/>
        <v>32</v>
      </c>
    </row>
    <row r="129" spans="1:40" ht="15.5" x14ac:dyDescent="0.35">
      <c r="A129" s="19">
        <v>122</v>
      </c>
      <c r="B129" s="15">
        <v>3122225002123</v>
      </c>
      <c r="C129" s="11" t="s">
        <v>140</v>
      </c>
      <c r="D129" s="43" t="s">
        <v>16</v>
      </c>
      <c r="E129" s="44"/>
      <c r="F129" s="43" t="s">
        <v>15</v>
      </c>
      <c r="G129" s="43" t="s">
        <v>17</v>
      </c>
      <c r="H129" s="44"/>
      <c r="I129" s="43" t="s">
        <v>15</v>
      </c>
      <c r="J129" s="44"/>
      <c r="K129" s="43" t="s">
        <v>20</v>
      </c>
      <c r="L129" s="43" t="s">
        <v>17</v>
      </c>
      <c r="M129" s="43" t="s">
        <v>16</v>
      </c>
      <c r="N129" s="43" t="s">
        <v>15</v>
      </c>
      <c r="O129" s="17">
        <f>IF('Result Data'!D124="O",10,IF('Result Data'!D124="A+",9,IF('Result Data'!D124="A",8,IF('Result Data'!D124="B+",7,IF('Result Data'!D124="B",6,IF('Result Data'!D124="RA",0,IF('Result Data'!D124="SA",0,IF('Result Data'!D124="W",0,0))))))))+IF('Result Data'!D124="AB",0,IF('Result Data'!D124="WH",0))</f>
        <v>7</v>
      </c>
      <c r="P129" s="17">
        <f>IF('Result Data'!E124="O",10,IF('Result Data'!E124="A+",9,IF('Result Data'!E124="A",8,IF('Result Data'!E124="B+",7,IF('Result Data'!E124="B",6,IF('Result Data'!E124="RA",0,IF('Result Data'!E124="SA",0,IF('Result Data'!E124="W",0,0))))))))+IF('Result Data'!E124="AB",0,IF('Result Data'!E124="WH",0))</f>
        <v>0</v>
      </c>
      <c r="Q129" s="17">
        <f>IF('Result Data'!F124="O",10,IF('Result Data'!F124="A+",9,IF('Result Data'!F124="A",8,IF('Result Data'!F124="B+",7,IF('Result Data'!F124="B",6,IF('Result Data'!F124="RA",0,IF('Result Data'!F124="SA",0,IF('Result Data'!F124="W",0,0))))))))+IF('Result Data'!F124="AB",0,IF('Result Data'!F124="WH",0))</f>
        <v>8</v>
      </c>
      <c r="R129" s="17">
        <f>IF('Result Data'!G124="O",10,IF('Result Data'!G124="A+",9,IF('Result Data'!G124="A",8,IF('Result Data'!G124="B+",7,IF('Result Data'!G124="B",6,IF('Result Data'!G124="RA",0,IF('Result Data'!G124="SA",0,IF('Result Data'!G124="W",0,0))))))))+IF('Result Data'!G124="AB",0,IF('Result Data'!G124="WH",0))</f>
        <v>9</v>
      </c>
      <c r="S129" s="20">
        <f>IF('Result Data'!H124="O",10,IF('Result Data'!H124="A+",9,IF('Result Data'!H124="A",8,IF('Result Data'!H124="B+",7,IF('Result Data'!H124="B",6,IF('Result Data'!H124="RA",0,IF('Result Data'!H124="SA",0,IF('Result Data'!H124="W",0,0))))))))+IF('Result Data'!H124="AB",0,IF('Result Data'!H124="WH",0))</f>
        <v>0</v>
      </c>
      <c r="T129" s="20">
        <f>IF('Result Data'!I124="O",10,IF('Result Data'!I124="A+",9,IF('Result Data'!I124="A",8,IF('Result Data'!I124="B+",7,IF('Result Data'!I124="B",6,IF('Result Data'!I124="RA",0,IF('Result Data'!I124="SA",0,IF('Result Data'!I124="W",0,0))))))))+IF('Result Data'!I124="AB",0,IF('Result Data'!I124="WH",0))</f>
        <v>8</v>
      </c>
      <c r="U129" s="20">
        <f>IF('Result Data'!J124="O",10,IF('Result Data'!J124="A+",9,IF('Result Data'!J124="A",8,IF('Result Data'!J124="B+",7,IF('Result Data'!J124="B",6,IF('Result Data'!J124="RA",0,IF('Result Data'!J124="SA",0,IF('Result Data'!J124="W",0,0))))))))+IF('Result Data'!J124="AB",0,IF('Result Data'!J124="WH",0))</f>
        <v>0</v>
      </c>
      <c r="V129" s="20">
        <f>IF('Result Data'!K124="O",10,IF('Result Data'!K124="A+",9,IF('Result Data'!K124="A",8,IF('Result Data'!K124="B+",7,IF('Result Data'!K124="B",6,IF('Result Data'!K124="RA",0,IF('Result Data'!K124="SA",0,IF('Result Data'!K124="W",0,0))))))))+IF('Result Data'!K124="AB",0,IF('Result Data'!K124="WH",0))</f>
        <v>6</v>
      </c>
      <c r="W129" s="20">
        <f>IF('Result Data'!L124="O",10,IF('Result Data'!L124="A+",9,IF('Result Data'!L124="A",8,IF('Result Data'!L124="B+",7,IF('Result Data'!L124="B",6,IF('Result Data'!L124="RA",0,IF('Result Data'!L124="SA",0,IF('Result Data'!L124="W",0,0))))))))+IF('Result Data'!L124="AB",0,IF('Result Data'!L124="WH",0))</f>
        <v>9</v>
      </c>
      <c r="X129" s="20">
        <f>IF('Result Data'!M124="O",10,IF('Result Data'!M124="A+",9,IF('Result Data'!M124="A",8,IF('Result Data'!M124="B+",7,IF('Result Data'!M124="B",6,IF('Result Data'!M124="RA",0,IF('Result Data'!M124="SA",0,IF('Result Data'!M124="W",0,0))))))))+IF('Result Data'!M124="AB",0,IF('Result Data'!M124="WH",0))</f>
        <v>7</v>
      </c>
      <c r="Y129" s="20">
        <f>IF('Result Data'!N124="O",10,IF('Result Data'!N124="A+",9,IF('Result Data'!N124="A",8,IF('Result Data'!N124="B+",7,IF('Result Data'!N124="B",6,IF('Result Data'!N124="RA",0,IF('Result Data'!N124="SA",0,IF('Result Data'!N124="W",0,0))))))))+IF('Result Data'!N124="AB",0,IF('Result Data'!N124="WH",0))</f>
        <v>8</v>
      </c>
      <c r="Z129" s="10">
        <f t="shared" si="17"/>
        <v>0</v>
      </c>
      <c r="AA129" s="10">
        <f t="shared" si="18"/>
        <v>2</v>
      </c>
      <c r="AB129" s="10">
        <f t="shared" si="19"/>
        <v>3</v>
      </c>
      <c r="AC129" s="10">
        <f t="shared" si="20"/>
        <v>2</v>
      </c>
      <c r="AD129" s="10">
        <f t="shared" si="21"/>
        <v>1</v>
      </c>
      <c r="AE129" s="10">
        <f t="shared" si="22"/>
        <v>0</v>
      </c>
      <c r="AF129" s="10">
        <f>COUNTIF('Result Data'!D124:N124,"=RA")</f>
        <v>0</v>
      </c>
      <c r="AG129" s="10">
        <f>COUNTIF('Result Data'!D124:N124,"=AB")</f>
        <v>0</v>
      </c>
      <c r="AH129" s="10">
        <f>COUNTIF('Result Data'!D124:N124,"=WH")</f>
        <v>0</v>
      </c>
      <c r="AI129" s="16">
        <v>21</v>
      </c>
      <c r="AJ129" s="10">
        <f t="shared" si="23"/>
        <v>156</v>
      </c>
      <c r="AK129" s="18">
        <f t="shared" si="14"/>
        <v>7.4285714285714288</v>
      </c>
      <c r="AL129" s="18">
        <f t="shared" si="24"/>
        <v>-7.2641795571732892E-2</v>
      </c>
      <c r="AM129" s="10" t="str">
        <f t="shared" si="26"/>
        <v>PASS</v>
      </c>
      <c r="AN129" s="10">
        <f t="shared" si="25"/>
        <v>116</v>
      </c>
    </row>
    <row r="130" spans="1:40" ht="15.5" x14ac:dyDescent="0.35">
      <c r="A130" s="19">
        <v>123</v>
      </c>
      <c r="B130" s="15">
        <v>3122225002124</v>
      </c>
      <c r="C130" s="11" t="s">
        <v>141</v>
      </c>
      <c r="D130" s="43" t="s">
        <v>15</v>
      </c>
      <c r="E130" s="44"/>
      <c r="F130" s="43" t="s">
        <v>18</v>
      </c>
      <c r="G130" s="43" t="s">
        <v>17</v>
      </c>
      <c r="H130" s="44" t="s">
        <v>15</v>
      </c>
      <c r="I130" s="43"/>
      <c r="J130" s="44"/>
      <c r="K130" s="43" t="s">
        <v>15</v>
      </c>
      <c r="L130" s="43" t="s">
        <v>18</v>
      </c>
      <c r="M130" s="43" t="s">
        <v>16</v>
      </c>
      <c r="N130" s="43" t="s">
        <v>15</v>
      </c>
      <c r="O130" s="17">
        <f>IF('Result Data'!D125="O",10,IF('Result Data'!D125="A+",9,IF('Result Data'!D125="A",8,IF('Result Data'!D125="B+",7,IF('Result Data'!D125="B",6,IF('Result Data'!D125="RA",0,IF('Result Data'!D125="SA",0,IF('Result Data'!D125="W",0,0))))))))+IF('Result Data'!D125="AB",0,IF('Result Data'!D125="WH",0))</f>
        <v>8</v>
      </c>
      <c r="P130" s="17">
        <f>IF('Result Data'!E125="O",10,IF('Result Data'!E125="A+",9,IF('Result Data'!E125="A",8,IF('Result Data'!E125="B+",7,IF('Result Data'!E125="B",6,IF('Result Data'!E125="RA",0,IF('Result Data'!E125="SA",0,IF('Result Data'!E125="W",0,0))))))))+IF('Result Data'!E125="AB",0,IF('Result Data'!E125="WH",0))</f>
        <v>0</v>
      </c>
      <c r="Q130" s="17">
        <f>IF('Result Data'!F125="O",10,IF('Result Data'!F125="A+",9,IF('Result Data'!F125="A",8,IF('Result Data'!F125="B+",7,IF('Result Data'!F125="B",6,IF('Result Data'!F125="RA",0,IF('Result Data'!F125="SA",0,IF('Result Data'!F125="W",0,0))))))))+IF('Result Data'!F125="AB",0,IF('Result Data'!F125="WH",0))</f>
        <v>10</v>
      </c>
      <c r="R130" s="17">
        <f>IF('Result Data'!G125="O",10,IF('Result Data'!G125="A+",9,IF('Result Data'!G125="A",8,IF('Result Data'!G125="B+",7,IF('Result Data'!G125="B",6,IF('Result Data'!G125="RA",0,IF('Result Data'!G125="SA",0,IF('Result Data'!G125="W",0,0))))))))+IF('Result Data'!G125="AB",0,IF('Result Data'!G125="WH",0))</f>
        <v>9</v>
      </c>
      <c r="S130" s="20">
        <f>IF('Result Data'!H125="O",10,IF('Result Data'!H125="A+",9,IF('Result Data'!H125="A",8,IF('Result Data'!H125="B+",7,IF('Result Data'!H125="B",6,IF('Result Data'!H125="RA",0,IF('Result Data'!H125="SA",0,IF('Result Data'!H125="W",0,0))))))))+IF('Result Data'!H125="AB",0,IF('Result Data'!H125="WH",0))</f>
        <v>8</v>
      </c>
      <c r="T130" s="20">
        <f>IF('Result Data'!I125="O",10,IF('Result Data'!I125="A+",9,IF('Result Data'!I125="A",8,IF('Result Data'!I125="B+",7,IF('Result Data'!I125="B",6,IF('Result Data'!I125="RA",0,IF('Result Data'!I125="SA",0,IF('Result Data'!I125="W",0,0))))))))+IF('Result Data'!I125="AB",0,IF('Result Data'!I125="WH",0))</f>
        <v>0</v>
      </c>
      <c r="U130" s="20">
        <f>IF('Result Data'!J125="O",10,IF('Result Data'!J125="A+",9,IF('Result Data'!J125="A",8,IF('Result Data'!J125="B+",7,IF('Result Data'!J125="B",6,IF('Result Data'!J125="RA",0,IF('Result Data'!J125="SA",0,IF('Result Data'!J125="W",0,0))))))))+IF('Result Data'!J125="AB",0,IF('Result Data'!J125="WH",0))</f>
        <v>0</v>
      </c>
      <c r="V130" s="20">
        <f>IF('Result Data'!K125="O",10,IF('Result Data'!K125="A+",9,IF('Result Data'!K125="A",8,IF('Result Data'!K125="B+",7,IF('Result Data'!K125="B",6,IF('Result Data'!K125="RA",0,IF('Result Data'!K125="SA",0,IF('Result Data'!K125="W",0,0))))))))+IF('Result Data'!K125="AB",0,IF('Result Data'!K125="WH",0))</f>
        <v>8</v>
      </c>
      <c r="W130" s="20">
        <f>IF('Result Data'!L125="O",10,IF('Result Data'!L125="A+",9,IF('Result Data'!L125="A",8,IF('Result Data'!L125="B+",7,IF('Result Data'!L125="B",6,IF('Result Data'!L125="RA",0,IF('Result Data'!L125="SA",0,IF('Result Data'!L125="W",0,0))))))))+IF('Result Data'!L125="AB",0,IF('Result Data'!L125="WH",0))</f>
        <v>10</v>
      </c>
      <c r="X130" s="20">
        <f>IF('Result Data'!M125="O",10,IF('Result Data'!M125="A+",9,IF('Result Data'!M125="A",8,IF('Result Data'!M125="B+",7,IF('Result Data'!M125="B",6,IF('Result Data'!M125="RA",0,IF('Result Data'!M125="SA",0,IF('Result Data'!M125="W",0,0))))))))+IF('Result Data'!M125="AB",0,IF('Result Data'!M125="WH",0))</f>
        <v>7</v>
      </c>
      <c r="Y130" s="20">
        <f>IF('Result Data'!N125="O",10,IF('Result Data'!N125="A+",9,IF('Result Data'!N125="A",8,IF('Result Data'!N125="B+",7,IF('Result Data'!N125="B",6,IF('Result Data'!N125="RA",0,IF('Result Data'!N125="SA",0,IF('Result Data'!N125="W",0,0))))))))+IF('Result Data'!N125="AB",0,IF('Result Data'!N125="WH",0))</f>
        <v>8</v>
      </c>
      <c r="Z130" s="10">
        <f t="shared" si="17"/>
        <v>2</v>
      </c>
      <c r="AA130" s="10">
        <f t="shared" si="18"/>
        <v>1</v>
      </c>
      <c r="AB130" s="10">
        <f t="shared" si="19"/>
        <v>4</v>
      </c>
      <c r="AC130" s="10">
        <f t="shared" si="20"/>
        <v>1</v>
      </c>
      <c r="AD130" s="10">
        <f t="shared" si="21"/>
        <v>0</v>
      </c>
      <c r="AE130" s="10">
        <f t="shared" si="22"/>
        <v>0</v>
      </c>
      <c r="AF130" s="10">
        <f>COUNTIF('Result Data'!D125:N125,"=RA")</f>
        <v>0</v>
      </c>
      <c r="AG130" s="10">
        <f>COUNTIF('Result Data'!D125:N125,"=AB")</f>
        <v>0</v>
      </c>
      <c r="AH130" s="10">
        <f>COUNTIF('Result Data'!D125:N125,"=WH")</f>
        <v>0</v>
      </c>
      <c r="AI130" s="16">
        <v>21</v>
      </c>
      <c r="AJ130" s="10">
        <f t="shared" si="23"/>
        <v>170.5</v>
      </c>
      <c r="AK130" s="18">
        <f t="shared" si="14"/>
        <v>8.1190476190476186</v>
      </c>
      <c r="AL130" s="18">
        <f t="shared" si="24"/>
        <v>0.61783439490445691</v>
      </c>
      <c r="AM130" s="10" t="str">
        <f t="shared" si="26"/>
        <v>PASS</v>
      </c>
      <c r="AN130" s="10">
        <f t="shared" si="25"/>
        <v>70</v>
      </c>
    </row>
    <row r="131" spans="1:40" ht="15.5" x14ac:dyDescent="0.35">
      <c r="A131" s="19">
        <v>124</v>
      </c>
      <c r="B131" s="15">
        <v>3122225002125</v>
      </c>
      <c r="C131" s="11" t="s">
        <v>142</v>
      </c>
      <c r="D131" s="43" t="s">
        <v>15</v>
      </c>
      <c r="E131" s="44"/>
      <c r="F131" s="43" t="s">
        <v>15</v>
      </c>
      <c r="G131" s="43" t="s">
        <v>15</v>
      </c>
      <c r="H131" s="44"/>
      <c r="I131" s="43"/>
      <c r="J131" s="44" t="s">
        <v>16</v>
      </c>
      <c r="K131" s="43" t="s">
        <v>15</v>
      </c>
      <c r="L131" s="43" t="s">
        <v>18</v>
      </c>
      <c r="M131" s="43" t="s">
        <v>15</v>
      </c>
      <c r="N131" s="43" t="s">
        <v>15</v>
      </c>
      <c r="O131" s="17">
        <f>IF('Result Data'!D126="O",10,IF('Result Data'!D126="A+",9,IF('Result Data'!D126="A",8,IF('Result Data'!D126="B+",7,IF('Result Data'!D126="B",6,IF('Result Data'!D126="RA",0,IF('Result Data'!D126="SA",0,IF('Result Data'!D126="W",0,0))))))))+IF('Result Data'!D126="AB",0,IF('Result Data'!D126="WH",0))</f>
        <v>8</v>
      </c>
      <c r="P131" s="17">
        <f>IF('Result Data'!E126="O",10,IF('Result Data'!E126="A+",9,IF('Result Data'!E126="A",8,IF('Result Data'!E126="B+",7,IF('Result Data'!E126="B",6,IF('Result Data'!E126="RA",0,IF('Result Data'!E126="SA",0,IF('Result Data'!E126="W",0,0))))))))+IF('Result Data'!E126="AB",0,IF('Result Data'!E126="WH",0))</f>
        <v>0</v>
      </c>
      <c r="Q131" s="17">
        <f>IF('Result Data'!F126="O",10,IF('Result Data'!F126="A+",9,IF('Result Data'!F126="A",8,IF('Result Data'!F126="B+",7,IF('Result Data'!F126="B",6,IF('Result Data'!F126="RA",0,IF('Result Data'!F126="SA",0,IF('Result Data'!F126="W",0,0))))))))+IF('Result Data'!F126="AB",0,IF('Result Data'!F126="WH",0))</f>
        <v>8</v>
      </c>
      <c r="R131" s="17">
        <f>IF('Result Data'!G126="O",10,IF('Result Data'!G126="A+",9,IF('Result Data'!G126="A",8,IF('Result Data'!G126="B+",7,IF('Result Data'!G126="B",6,IF('Result Data'!G126="RA",0,IF('Result Data'!G126="SA",0,IF('Result Data'!G126="W",0,0))))))))+IF('Result Data'!G126="AB",0,IF('Result Data'!G126="WH",0))</f>
        <v>8</v>
      </c>
      <c r="S131" s="20">
        <f>IF('Result Data'!H126="O",10,IF('Result Data'!H126="A+",9,IF('Result Data'!H126="A",8,IF('Result Data'!H126="B+",7,IF('Result Data'!H126="B",6,IF('Result Data'!H126="RA",0,IF('Result Data'!H126="SA",0,IF('Result Data'!H126="W",0,0))))))))+IF('Result Data'!H126="AB",0,IF('Result Data'!H126="WH",0))</f>
        <v>0</v>
      </c>
      <c r="T131" s="20">
        <f>IF('Result Data'!I126="O",10,IF('Result Data'!I126="A+",9,IF('Result Data'!I126="A",8,IF('Result Data'!I126="B+",7,IF('Result Data'!I126="B",6,IF('Result Data'!I126="RA",0,IF('Result Data'!I126="SA",0,IF('Result Data'!I126="W",0,0))))))))+IF('Result Data'!I126="AB",0,IF('Result Data'!I126="WH",0))</f>
        <v>0</v>
      </c>
      <c r="U131" s="20">
        <f>IF('Result Data'!J126="O",10,IF('Result Data'!J126="A+",9,IF('Result Data'!J126="A",8,IF('Result Data'!J126="B+",7,IF('Result Data'!J126="B",6,IF('Result Data'!J126="RA",0,IF('Result Data'!J126="SA",0,IF('Result Data'!J126="W",0,0))))))))+IF('Result Data'!J126="AB",0,IF('Result Data'!J126="WH",0))</f>
        <v>7</v>
      </c>
      <c r="V131" s="20">
        <f>IF('Result Data'!K126="O",10,IF('Result Data'!K126="A+",9,IF('Result Data'!K126="A",8,IF('Result Data'!K126="B+",7,IF('Result Data'!K126="B",6,IF('Result Data'!K126="RA",0,IF('Result Data'!K126="SA",0,IF('Result Data'!K126="W",0,0))))))))+IF('Result Data'!K126="AB",0,IF('Result Data'!K126="WH",0))</f>
        <v>8</v>
      </c>
      <c r="W131" s="20">
        <f>IF('Result Data'!L126="O",10,IF('Result Data'!L126="A+",9,IF('Result Data'!L126="A",8,IF('Result Data'!L126="B+",7,IF('Result Data'!L126="B",6,IF('Result Data'!L126="RA",0,IF('Result Data'!L126="SA",0,IF('Result Data'!L126="W",0,0))))))))+IF('Result Data'!L126="AB",0,IF('Result Data'!L126="WH",0))</f>
        <v>10</v>
      </c>
      <c r="X131" s="20">
        <f>IF('Result Data'!M126="O",10,IF('Result Data'!M126="A+",9,IF('Result Data'!M126="A",8,IF('Result Data'!M126="B+",7,IF('Result Data'!M126="B",6,IF('Result Data'!M126="RA",0,IF('Result Data'!M126="SA",0,IF('Result Data'!M126="W",0,0))))))))+IF('Result Data'!M126="AB",0,IF('Result Data'!M126="WH",0))</f>
        <v>8</v>
      </c>
      <c r="Y131" s="20">
        <f>IF('Result Data'!N126="O",10,IF('Result Data'!N126="A+",9,IF('Result Data'!N126="A",8,IF('Result Data'!N126="B+",7,IF('Result Data'!N126="B",6,IF('Result Data'!N126="RA",0,IF('Result Data'!N126="SA",0,IF('Result Data'!N126="W",0,0))))))))+IF('Result Data'!N126="AB",0,IF('Result Data'!N126="WH",0))</f>
        <v>8</v>
      </c>
      <c r="Z131" s="10">
        <f t="shared" si="17"/>
        <v>1</v>
      </c>
      <c r="AA131" s="10">
        <f t="shared" si="18"/>
        <v>0</v>
      </c>
      <c r="AB131" s="10">
        <f t="shared" si="19"/>
        <v>6</v>
      </c>
      <c r="AC131" s="10">
        <f t="shared" si="20"/>
        <v>1</v>
      </c>
      <c r="AD131" s="10">
        <f t="shared" si="21"/>
        <v>0</v>
      </c>
      <c r="AE131" s="10">
        <f t="shared" si="22"/>
        <v>0</v>
      </c>
      <c r="AF131" s="10">
        <f>COUNTIF('Result Data'!D126:N126,"=RA")</f>
        <v>0</v>
      </c>
      <c r="AG131" s="10">
        <f>COUNTIF('Result Data'!D126:N126,"=AB")</f>
        <v>0</v>
      </c>
      <c r="AH131" s="10">
        <f>COUNTIF('Result Data'!D126:N126,"=WH")</f>
        <v>0</v>
      </c>
      <c r="AI131" s="16">
        <v>21</v>
      </c>
      <c r="AJ131" s="10">
        <f t="shared" si="23"/>
        <v>168</v>
      </c>
      <c r="AK131" s="18">
        <f t="shared" si="14"/>
        <v>8</v>
      </c>
      <c r="AL131" s="18">
        <f t="shared" si="24"/>
        <v>0.49878677585683828</v>
      </c>
      <c r="AM131" s="10" t="str">
        <f t="shared" si="26"/>
        <v>PASS</v>
      </c>
      <c r="AN131" s="10">
        <f t="shared" si="25"/>
        <v>81</v>
      </c>
    </row>
    <row r="132" spans="1:40" ht="15.5" x14ac:dyDescent="0.35">
      <c r="A132" s="19">
        <v>125</v>
      </c>
      <c r="B132" s="15">
        <v>3122225002126</v>
      </c>
      <c r="C132" s="11" t="s">
        <v>143</v>
      </c>
      <c r="D132" s="43" t="s">
        <v>16</v>
      </c>
      <c r="E132" s="44"/>
      <c r="F132" s="43" t="s">
        <v>16</v>
      </c>
      <c r="G132" s="43" t="s">
        <v>17</v>
      </c>
      <c r="H132" s="44" t="s">
        <v>15</v>
      </c>
      <c r="I132" s="43"/>
      <c r="J132" s="44"/>
      <c r="K132" s="43" t="s">
        <v>15</v>
      </c>
      <c r="L132" s="43" t="s">
        <v>18</v>
      </c>
      <c r="M132" s="43" t="s">
        <v>15</v>
      </c>
      <c r="N132" s="43" t="s">
        <v>16</v>
      </c>
      <c r="O132" s="17">
        <f>IF('Result Data'!D127="O",10,IF('Result Data'!D127="A+",9,IF('Result Data'!D127="A",8,IF('Result Data'!D127="B+",7,IF('Result Data'!D127="B",6,IF('Result Data'!D127="RA",0,IF('Result Data'!D127="SA",0,IF('Result Data'!D127="W",0,0))))))))+IF('Result Data'!D127="AB",0,IF('Result Data'!D127="WH",0))</f>
        <v>7</v>
      </c>
      <c r="P132" s="17">
        <f>IF('Result Data'!E127="O",10,IF('Result Data'!E127="A+",9,IF('Result Data'!E127="A",8,IF('Result Data'!E127="B+",7,IF('Result Data'!E127="B",6,IF('Result Data'!E127="RA",0,IF('Result Data'!E127="SA",0,IF('Result Data'!E127="W",0,0))))))))+IF('Result Data'!E127="AB",0,IF('Result Data'!E127="WH",0))</f>
        <v>0</v>
      </c>
      <c r="Q132" s="17">
        <f>IF('Result Data'!F127="O",10,IF('Result Data'!F127="A+",9,IF('Result Data'!F127="A",8,IF('Result Data'!F127="B+",7,IF('Result Data'!F127="B",6,IF('Result Data'!F127="RA",0,IF('Result Data'!F127="SA",0,IF('Result Data'!F127="W",0,0))))))))+IF('Result Data'!F127="AB",0,IF('Result Data'!F127="WH",0))</f>
        <v>7</v>
      </c>
      <c r="R132" s="17">
        <f>IF('Result Data'!G127="O",10,IF('Result Data'!G127="A+",9,IF('Result Data'!G127="A",8,IF('Result Data'!G127="B+",7,IF('Result Data'!G127="B",6,IF('Result Data'!G127="RA",0,IF('Result Data'!G127="SA",0,IF('Result Data'!G127="W",0,0))))))))+IF('Result Data'!G127="AB",0,IF('Result Data'!G127="WH",0))</f>
        <v>9</v>
      </c>
      <c r="S132" s="20">
        <f>IF('Result Data'!H127="O",10,IF('Result Data'!H127="A+",9,IF('Result Data'!H127="A",8,IF('Result Data'!H127="B+",7,IF('Result Data'!H127="B",6,IF('Result Data'!H127="RA",0,IF('Result Data'!H127="SA",0,IF('Result Data'!H127="W",0,0))))))))+IF('Result Data'!H127="AB",0,IF('Result Data'!H127="WH",0))</f>
        <v>8</v>
      </c>
      <c r="T132" s="20">
        <f>IF('Result Data'!I127="O",10,IF('Result Data'!I127="A+",9,IF('Result Data'!I127="A",8,IF('Result Data'!I127="B+",7,IF('Result Data'!I127="B",6,IF('Result Data'!I127="RA",0,IF('Result Data'!I127="SA",0,IF('Result Data'!I127="W",0,0))))))))+IF('Result Data'!I127="AB",0,IF('Result Data'!I127="WH",0))</f>
        <v>0</v>
      </c>
      <c r="U132" s="20">
        <f>IF('Result Data'!J127="O",10,IF('Result Data'!J127="A+",9,IF('Result Data'!J127="A",8,IF('Result Data'!J127="B+",7,IF('Result Data'!J127="B",6,IF('Result Data'!J127="RA",0,IF('Result Data'!J127="SA",0,IF('Result Data'!J127="W",0,0))))))))+IF('Result Data'!J127="AB",0,IF('Result Data'!J127="WH",0))</f>
        <v>0</v>
      </c>
      <c r="V132" s="20">
        <f>IF('Result Data'!K127="O",10,IF('Result Data'!K127="A+",9,IF('Result Data'!K127="A",8,IF('Result Data'!K127="B+",7,IF('Result Data'!K127="B",6,IF('Result Data'!K127="RA",0,IF('Result Data'!K127="SA",0,IF('Result Data'!K127="W",0,0))))))))+IF('Result Data'!K127="AB",0,IF('Result Data'!K127="WH",0))</f>
        <v>8</v>
      </c>
      <c r="W132" s="20">
        <f>IF('Result Data'!L127="O",10,IF('Result Data'!L127="A+",9,IF('Result Data'!L127="A",8,IF('Result Data'!L127="B+",7,IF('Result Data'!L127="B",6,IF('Result Data'!L127="RA",0,IF('Result Data'!L127="SA",0,IF('Result Data'!L127="W",0,0))))))))+IF('Result Data'!L127="AB",0,IF('Result Data'!L127="WH",0))</f>
        <v>10</v>
      </c>
      <c r="X132" s="20">
        <f>IF('Result Data'!M127="O",10,IF('Result Data'!M127="A+",9,IF('Result Data'!M127="A",8,IF('Result Data'!M127="B+",7,IF('Result Data'!M127="B",6,IF('Result Data'!M127="RA",0,IF('Result Data'!M127="SA",0,IF('Result Data'!M127="W",0,0))))))))+IF('Result Data'!M127="AB",0,IF('Result Data'!M127="WH",0))</f>
        <v>8</v>
      </c>
      <c r="Y132" s="20">
        <f>IF('Result Data'!N127="O",10,IF('Result Data'!N127="A+",9,IF('Result Data'!N127="A",8,IF('Result Data'!N127="B+",7,IF('Result Data'!N127="B",6,IF('Result Data'!N127="RA",0,IF('Result Data'!N127="SA",0,IF('Result Data'!N127="W",0,0))))))))+IF('Result Data'!N127="AB",0,IF('Result Data'!N127="WH",0))</f>
        <v>7</v>
      </c>
      <c r="Z132" s="10">
        <f t="shared" si="17"/>
        <v>1</v>
      </c>
      <c r="AA132" s="10">
        <f t="shared" si="18"/>
        <v>1</v>
      </c>
      <c r="AB132" s="10">
        <f t="shared" si="19"/>
        <v>3</v>
      </c>
      <c r="AC132" s="10">
        <f t="shared" si="20"/>
        <v>3</v>
      </c>
      <c r="AD132" s="10">
        <f t="shared" si="21"/>
        <v>0</v>
      </c>
      <c r="AE132" s="10">
        <f t="shared" si="22"/>
        <v>0</v>
      </c>
      <c r="AF132" s="10">
        <f>COUNTIF('Result Data'!D127:N127,"=RA")</f>
        <v>0</v>
      </c>
      <c r="AG132" s="10">
        <f>COUNTIF('Result Data'!D127:N127,"=AB")</f>
        <v>0</v>
      </c>
      <c r="AH132" s="10">
        <f>COUNTIF('Result Data'!D127:N127,"=WH")</f>
        <v>0</v>
      </c>
      <c r="AI132" s="16">
        <v>21</v>
      </c>
      <c r="AJ132" s="10">
        <f t="shared" si="23"/>
        <v>165.5</v>
      </c>
      <c r="AK132" s="18">
        <f t="shared" si="14"/>
        <v>7.8809523809523814</v>
      </c>
      <c r="AL132" s="18">
        <f t="shared" si="24"/>
        <v>0.37973915680921966</v>
      </c>
      <c r="AM132" s="10" t="str">
        <f t="shared" si="26"/>
        <v>PASS</v>
      </c>
      <c r="AN132" s="10">
        <f t="shared" si="25"/>
        <v>90</v>
      </c>
    </row>
    <row r="133" spans="1:40" ht="15.5" x14ac:dyDescent="0.35">
      <c r="A133" s="19">
        <v>126</v>
      </c>
      <c r="B133" s="15">
        <v>3122225002127</v>
      </c>
      <c r="C133" s="11" t="s">
        <v>144</v>
      </c>
      <c r="D133" s="43" t="s">
        <v>16</v>
      </c>
      <c r="E133" s="44"/>
      <c r="F133" s="43" t="s">
        <v>16</v>
      </c>
      <c r="G133" s="43" t="s">
        <v>17</v>
      </c>
      <c r="H133" s="44"/>
      <c r="I133" s="43"/>
      <c r="J133" s="44" t="s">
        <v>15</v>
      </c>
      <c r="K133" s="43" t="s">
        <v>20</v>
      </c>
      <c r="L133" s="43" t="s">
        <v>17</v>
      </c>
      <c r="M133" s="43" t="s">
        <v>38</v>
      </c>
      <c r="N133" s="43" t="s">
        <v>20</v>
      </c>
      <c r="O133" s="17">
        <f>IF('Result Data'!D128="O",10,IF('Result Data'!D128="A+",9,IF('Result Data'!D128="A",8,IF('Result Data'!D128="B+",7,IF('Result Data'!D128="B",6,IF('Result Data'!D128="RA",0,IF('Result Data'!D128="SA",0,IF('Result Data'!D128="W",0,0))))))))+IF('Result Data'!D128="AB",0,IF('Result Data'!D128="WH",0))</f>
        <v>7</v>
      </c>
      <c r="P133" s="17">
        <f>IF('Result Data'!E128="O",10,IF('Result Data'!E128="A+",9,IF('Result Data'!E128="A",8,IF('Result Data'!E128="B+",7,IF('Result Data'!E128="B",6,IF('Result Data'!E128="RA",0,IF('Result Data'!E128="SA",0,IF('Result Data'!E128="W",0,0))))))))+IF('Result Data'!E128="AB",0,IF('Result Data'!E128="WH",0))</f>
        <v>0</v>
      </c>
      <c r="Q133" s="17">
        <f>IF('Result Data'!F128="O",10,IF('Result Data'!F128="A+",9,IF('Result Data'!F128="A",8,IF('Result Data'!F128="B+",7,IF('Result Data'!F128="B",6,IF('Result Data'!F128="RA",0,IF('Result Data'!F128="SA",0,IF('Result Data'!F128="W",0,0))))))))+IF('Result Data'!F128="AB",0,IF('Result Data'!F128="WH",0))</f>
        <v>7</v>
      </c>
      <c r="R133" s="17">
        <f>IF('Result Data'!G128="O",10,IF('Result Data'!G128="A+",9,IF('Result Data'!G128="A",8,IF('Result Data'!G128="B+",7,IF('Result Data'!G128="B",6,IF('Result Data'!G128="RA",0,IF('Result Data'!G128="SA",0,IF('Result Data'!G128="W",0,0))))))))+IF('Result Data'!G128="AB",0,IF('Result Data'!G128="WH",0))</f>
        <v>9</v>
      </c>
      <c r="S133" s="20">
        <f>IF('Result Data'!H128="O",10,IF('Result Data'!H128="A+",9,IF('Result Data'!H128="A",8,IF('Result Data'!H128="B+",7,IF('Result Data'!H128="B",6,IF('Result Data'!H128="RA",0,IF('Result Data'!H128="SA",0,IF('Result Data'!H128="W",0,0))))))))+IF('Result Data'!H128="AB",0,IF('Result Data'!H128="WH",0))</f>
        <v>0</v>
      </c>
      <c r="T133" s="20">
        <f>IF('Result Data'!I128="O",10,IF('Result Data'!I128="A+",9,IF('Result Data'!I128="A",8,IF('Result Data'!I128="B+",7,IF('Result Data'!I128="B",6,IF('Result Data'!I128="RA",0,IF('Result Data'!I128="SA",0,IF('Result Data'!I128="W",0,0))))))))+IF('Result Data'!I128="AB",0,IF('Result Data'!I128="WH",0))</f>
        <v>0</v>
      </c>
      <c r="U133" s="20">
        <f>IF('Result Data'!J128="O",10,IF('Result Data'!J128="A+",9,IF('Result Data'!J128="A",8,IF('Result Data'!J128="B+",7,IF('Result Data'!J128="B",6,IF('Result Data'!J128="RA",0,IF('Result Data'!J128="SA",0,IF('Result Data'!J128="W",0,0))))))))+IF('Result Data'!J128="AB",0,IF('Result Data'!J128="WH",0))</f>
        <v>8</v>
      </c>
      <c r="V133" s="20">
        <f>IF('Result Data'!K128="O",10,IF('Result Data'!K128="A+",9,IF('Result Data'!K128="A",8,IF('Result Data'!K128="B+",7,IF('Result Data'!K128="B",6,IF('Result Data'!K128="RA",0,IF('Result Data'!K128="SA",0,IF('Result Data'!K128="W",0,0))))))))+IF('Result Data'!K128="AB",0,IF('Result Data'!K128="WH",0))</f>
        <v>6</v>
      </c>
      <c r="W133" s="20">
        <f>IF('Result Data'!L128="O",10,IF('Result Data'!L128="A+",9,IF('Result Data'!L128="A",8,IF('Result Data'!L128="B+",7,IF('Result Data'!L128="B",6,IF('Result Data'!L128="RA",0,IF('Result Data'!L128="SA",0,IF('Result Data'!L128="W",0,0))))))))+IF('Result Data'!L128="AB",0,IF('Result Data'!L128="WH",0))</f>
        <v>9</v>
      </c>
      <c r="X133" s="20">
        <f>IF('Result Data'!M128="O",10,IF('Result Data'!M128="A+",9,IF('Result Data'!M128="A",8,IF('Result Data'!M128="B+",7,IF('Result Data'!M128="B",6,IF('Result Data'!M128="RA",0,IF('Result Data'!M128="SA",0,IF('Result Data'!M128="W",0,0))))))))+IF('Result Data'!M128="AB",0,IF('Result Data'!M128="WH",0))</f>
        <v>0</v>
      </c>
      <c r="Y133" s="20">
        <f>IF('Result Data'!N128="O",10,IF('Result Data'!N128="A+",9,IF('Result Data'!N128="A",8,IF('Result Data'!N128="B+",7,IF('Result Data'!N128="B",6,IF('Result Data'!N128="RA",0,IF('Result Data'!N128="SA",0,IF('Result Data'!N128="W",0,0))))))))+IF('Result Data'!N128="AB",0,IF('Result Data'!N128="WH",0))</f>
        <v>6</v>
      </c>
      <c r="Z133" s="10">
        <f t="shared" si="17"/>
        <v>0</v>
      </c>
      <c r="AA133" s="10">
        <f t="shared" si="18"/>
        <v>2</v>
      </c>
      <c r="AB133" s="10">
        <f t="shared" si="19"/>
        <v>1</v>
      </c>
      <c r="AC133" s="10">
        <f t="shared" si="20"/>
        <v>2</v>
      </c>
      <c r="AD133" s="10">
        <f t="shared" si="21"/>
        <v>2</v>
      </c>
      <c r="AE133" s="10">
        <f t="shared" si="22"/>
        <v>0</v>
      </c>
      <c r="AF133" s="10">
        <f>COUNTIF('Result Data'!D128:N128,"=RA")</f>
        <v>1</v>
      </c>
      <c r="AG133" s="10">
        <f>COUNTIF('Result Data'!D128:N128,"=AB")</f>
        <v>0</v>
      </c>
      <c r="AH133" s="10">
        <f>COUNTIF('Result Data'!D128:N128,"=WH")</f>
        <v>0</v>
      </c>
      <c r="AI133" s="16">
        <v>21</v>
      </c>
      <c r="AJ133" s="10">
        <f t="shared" si="23"/>
        <v>121</v>
      </c>
      <c r="AK133" s="18">
        <f t="shared" si="14"/>
        <v>5.7619047619047619</v>
      </c>
      <c r="AL133" s="18">
        <f t="shared" si="24"/>
        <v>-1.7393084622383999</v>
      </c>
      <c r="AM133" s="10" t="str">
        <f t="shared" si="26"/>
        <v>FAIL</v>
      </c>
      <c r="AN133" s="10">
        <f t="shared" si="25"/>
        <v>138</v>
      </c>
    </row>
    <row r="134" spans="1:40" ht="15.5" x14ac:dyDescent="0.35">
      <c r="A134" s="19">
        <v>127</v>
      </c>
      <c r="B134" s="15">
        <v>3122225002128</v>
      </c>
      <c r="C134" s="11" t="s">
        <v>145</v>
      </c>
      <c r="D134" s="43" t="s">
        <v>16</v>
      </c>
      <c r="E134" s="44"/>
      <c r="F134" s="43" t="s">
        <v>16</v>
      </c>
      <c r="G134" s="43" t="s">
        <v>18</v>
      </c>
      <c r="H134" s="44"/>
      <c r="I134" s="43" t="s">
        <v>17</v>
      </c>
      <c r="J134" s="44"/>
      <c r="K134" s="43" t="s">
        <v>15</v>
      </c>
      <c r="L134" s="43" t="s">
        <v>18</v>
      </c>
      <c r="M134" s="43" t="s">
        <v>15</v>
      </c>
      <c r="N134" s="43" t="s">
        <v>15</v>
      </c>
      <c r="O134" s="17">
        <f>IF('Result Data'!D129="O",10,IF('Result Data'!D129="A+",9,IF('Result Data'!D129="A",8,IF('Result Data'!D129="B+",7,IF('Result Data'!D129="B",6,IF('Result Data'!D129="RA",0,IF('Result Data'!D129="SA",0,IF('Result Data'!D129="W",0,0))))))))+IF('Result Data'!D129="AB",0,IF('Result Data'!D129="WH",0))</f>
        <v>7</v>
      </c>
      <c r="P134" s="17">
        <f>IF('Result Data'!E129="O",10,IF('Result Data'!E129="A+",9,IF('Result Data'!E129="A",8,IF('Result Data'!E129="B+",7,IF('Result Data'!E129="B",6,IF('Result Data'!E129="RA",0,IF('Result Data'!E129="SA",0,IF('Result Data'!E129="W",0,0))))))))+IF('Result Data'!E129="AB",0,IF('Result Data'!E129="WH",0))</f>
        <v>0</v>
      </c>
      <c r="Q134" s="17">
        <f>IF('Result Data'!F129="O",10,IF('Result Data'!F129="A+",9,IF('Result Data'!F129="A",8,IF('Result Data'!F129="B+",7,IF('Result Data'!F129="B",6,IF('Result Data'!F129="RA",0,IF('Result Data'!F129="SA",0,IF('Result Data'!F129="W",0,0))))))))+IF('Result Data'!F129="AB",0,IF('Result Data'!F129="WH",0))</f>
        <v>7</v>
      </c>
      <c r="R134" s="17">
        <f>IF('Result Data'!G129="O",10,IF('Result Data'!G129="A+",9,IF('Result Data'!G129="A",8,IF('Result Data'!G129="B+",7,IF('Result Data'!G129="B",6,IF('Result Data'!G129="RA",0,IF('Result Data'!G129="SA",0,IF('Result Data'!G129="W",0,0))))))))+IF('Result Data'!G129="AB",0,IF('Result Data'!G129="WH",0))</f>
        <v>10</v>
      </c>
      <c r="S134" s="20">
        <f>IF('Result Data'!H129="O",10,IF('Result Data'!H129="A+",9,IF('Result Data'!H129="A",8,IF('Result Data'!H129="B+",7,IF('Result Data'!H129="B",6,IF('Result Data'!H129="RA",0,IF('Result Data'!H129="SA",0,IF('Result Data'!H129="W",0,0))))))))+IF('Result Data'!H129="AB",0,IF('Result Data'!H129="WH",0))</f>
        <v>0</v>
      </c>
      <c r="T134" s="20">
        <f>IF('Result Data'!I129="O",10,IF('Result Data'!I129="A+",9,IF('Result Data'!I129="A",8,IF('Result Data'!I129="B+",7,IF('Result Data'!I129="B",6,IF('Result Data'!I129="RA",0,IF('Result Data'!I129="SA",0,IF('Result Data'!I129="W",0,0))))))))+IF('Result Data'!I129="AB",0,IF('Result Data'!I129="WH",0))</f>
        <v>9</v>
      </c>
      <c r="U134" s="20">
        <f>IF('Result Data'!J129="O",10,IF('Result Data'!J129="A+",9,IF('Result Data'!J129="A",8,IF('Result Data'!J129="B+",7,IF('Result Data'!J129="B",6,IF('Result Data'!J129="RA",0,IF('Result Data'!J129="SA",0,IF('Result Data'!J129="W",0,0))))))))+IF('Result Data'!J129="AB",0,IF('Result Data'!J129="WH",0))</f>
        <v>0</v>
      </c>
      <c r="V134" s="20">
        <f>IF('Result Data'!K129="O",10,IF('Result Data'!K129="A+",9,IF('Result Data'!K129="A",8,IF('Result Data'!K129="B+",7,IF('Result Data'!K129="B",6,IF('Result Data'!K129="RA",0,IF('Result Data'!K129="SA",0,IF('Result Data'!K129="W",0,0))))))))+IF('Result Data'!K129="AB",0,IF('Result Data'!K129="WH",0))</f>
        <v>8</v>
      </c>
      <c r="W134" s="20">
        <f>IF('Result Data'!L129="O",10,IF('Result Data'!L129="A+",9,IF('Result Data'!L129="A",8,IF('Result Data'!L129="B+",7,IF('Result Data'!L129="B",6,IF('Result Data'!L129="RA",0,IF('Result Data'!L129="SA",0,IF('Result Data'!L129="W",0,0))))))))+IF('Result Data'!L129="AB",0,IF('Result Data'!L129="WH",0))</f>
        <v>10</v>
      </c>
      <c r="X134" s="20">
        <f>IF('Result Data'!M129="O",10,IF('Result Data'!M129="A+",9,IF('Result Data'!M129="A",8,IF('Result Data'!M129="B+",7,IF('Result Data'!M129="B",6,IF('Result Data'!M129="RA",0,IF('Result Data'!M129="SA",0,IF('Result Data'!M129="W",0,0))))))))+IF('Result Data'!M129="AB",0,IF('Result Data'!M129="WH",0))</f>
        <v>8</v>
      </c>
      <c r="Y134" s="20">
        <f>IF('Result Data'!N129="O",10,IF('Result Data'!N129="A+",9,IF('Result Data'!N129="A",8,IF('Result Data'!N129="B+",7,IF('Result Data'!N129="B",6,IF('Result Data'!N129="RA",0,IF('Result Data'!N129="SA",0,IF('Result Data'!N129="W",0,0))))))))+IF('Result Data'!N129="AB",0,IF('Result Data'!N129="WH",0))</f>
        <v>8</v>
      </c>
      <c r="Z134" s="10">
        <f t="shared" si="17"/>
        <v>2</v>
      </c>
      <c r="AA134" s="10">
        <f t="shared" si="18"/>
        <v>1</v>
      </c>
      <c r="AB134" s="10">
        <f t="shared" si="19"/>
        <v>3</v>
      </c>
      <c r="AC134" s="10">
        <f t="shared" si="20"/>
        <v>2</v>
      </c>
      <c r="AD134" s="10">
        <f t="shared" si="21"/>
        <v>0</v>
      </c>
      <c r="AE134" s="10">
        <f t="shared" si="22"/>
        <v>0</v>
      </c>
      <c r="AF134" s="10">
        <f>COUNTIF('Result Data'!D129:N129,"=RA")</f>
        <v>0</v>
      </c>
      <c r="AG134" s="10">
        <f>COUNTIF('Result Data'!D129:N129,"=AB")</f>
        <v>0</v>
      </c>
      <c r="AH134" s="10">
        <f>COUNTIF('Result Data'!D129:N129,"=WH")</f>
        <v>0</v>
      </c>
      <c r="AI134" s="16">
        <v>21</v>
      </c>
      <c r="AJ134" s="10">
        <f t="shared" si="23"/>
        <v>173</v>
      </c>
      <c r="AK134" s="18">
        <f t="shared" si="14"/>
        <v>8.2380952380952372</v>
      </c>
      <c r="AL134" s="18">
        <f t="shared" si="24"/>
        <v>0.73688201395207553</v>
      </c>
      <c r="AM134" s="10" t="str">
        <f t="shared" si="26"/>
        <v>PASS</v>
      </c>
      <c r="AN134" s="10">
        <f t="shared" si="25"/>
        <v>56</v>
      </c>
    </row>
    <row r="135" spans="1:40" ht="15.5" x14ac:dyDescent="0.35">
      <c r="A135" s="19">
        <v>128</v>
      </c>
      <c r="B135" s="15">
        <v>3122225002129</v>
      </c>
      <c r="C135" s="11" t="s">
        <v>146</v>
      </c>
      <c r="D135" s="43" t="s">
        <v>15</v>
      </c>
      <c r="E135" s="44"/>
      <c r="F135" s="43" t="s">
        <v>15</v>
      </c>
      <c r="G135" s="43" t="s">
        <v>18</v>
      </c>
      <c r="H135" s="44"/>
      <c r="I135" s="43"/>
      <c r="J135" s="44" t="s">
        <v>15</v>
      </c>
      <c r="K135" s="43" t="s">
        <v>15</v>
      </c>
      <c r="L135" s="43" t="s">
        <v>18</v>
      </c>
      <c r="M135" s="43" t="s">
        <v>15</v>
      </c>
      <c r="N135" s="43" t="s">
        <v>16</v>
      </c>
      <c r="O135" s="17">
        <f>IF('Result Data'!D130="O",10,IF('Result Data'!D130="A+",9,IF('Result Data'!D130="A",8,IF('Result Data'!D130="B+",7,IF('Result Data'!D130="B",6,IF('Result Data'!D130="RA",0,IF('Result Data'!D130="SA",0,IF('Result Data'!D130="W",0,0))))))))+IF('Result Data'!D130="AB",0,IF('Result Data'!D130="WH",0))</f>
        <v>8</v>
      </c>
      <c r="P135" s="17">
        <f>IF('Result Data'!E130="O",10,IF('Result Data'!E130="A+",9,IF('Result Data'!E130="A",8,IF('Result Data'!E130="B+",7,IF('Result Data'!E130="B",6,IF('Result Data'!E130="RA",0,IF('Result Data'!E130="SA",0,IF('Result Data'!E130="W",0,0))))))))+IF('Result Data'!E130="AB",0,IF('Result Data'!E130="WH",0))</f>
        <v>0</v>
      </c>
      <c r="Q135" s="17">
        <f>IF('Result Data'!F130="O",10,IF('Result Data'!F130="A+",9,IF('Result Data'!F130="A",8,IF('Result Data'!F130="B+",7,IF('Result Data'!F130="B",6,IF('Result Data'!F130="RA",0,IF('Result Data'!F130="SA",0,IF('Result Data'!F130="W",0,0))))))))+IF('Result Data'!F130="AB",0,IF('Result Data'!F130="WH",0))</f>
        <v>8</v>
      </c>
      <c r="R135" s="17">
        <f>IF('Result Data'!G130="O",10,IF('Result Data'!G130="A+",9,IF('Result Data'!G130="A",8,IF('Result Data'!G130="B+",7,IF('Result Data'!G130="B",6,IF('Result Data'!G130="RA",0,IF('Result Data'!G130="SA",0,IF('Result Data'!G130="W",0,0))))))))+IF('Result Data'!G130="AB",0,IF('Result Data'!G130="WH",0))</f>
        <v>10</v>
      </c>
      <c r="S135" s="20">
        <f>IF('Result Data'!H130="O",10,IF('Result Data'!H130="A+",9,IF('Result Data'!H130="A",8,IF('Result Data'!H130="B+",7,IF('Result Data'!H130="B",6,IF('Result Data'!H130="RA",0,IF('Result Data'!H130="SA",0,IF('Result Data'!H130="W",0,0))))))))+IF('Result Data'!H130="AB",0,IF('Result Data'!H130="WH",0))</f>
        <v>0</v>
      </c>
      <c r="T135" s="20">
        <f>IF('Result Data'!I130="O",10,IF('Result Data'!I130="A+",9,IF('Result Data'!I130="A",8,IF('Result Data'!I130="B+",7,IF('Result Data'!I130="B",6,IF('Result Data'!I130="RA",0,IF('Result Data'!I130="SA",0,IF('Result Data'!I130="W",0,0))))))))+IF('Result Data'!I130="AB",0,IF('Result Data'!I130="WH",0))</f>
        <v>0</v>
      </c>
      <c r="U135" s="20">
        <f>IF('Result Data'!J130="O",10,IF('Result Data'!J130="A+",9,IF('Result Data'!J130="A",8,IF('Result Data'!J130="B+",7,IF('Result Data'!J130="B",6,IF('Result Data'!J130="RA",0,IF('Result Data'!J130="SA",0,IF('Result Data'!J130="W",0,0))))))))+IF('Result Data'!J130="AB",0,IF('Result Data'!J130="WH",0))</f>
        <v>8</v>
      </c>
      <c r="V135" s="20">
        <f>IF('Result Data'!K130="O",10,IF('Result Data'!K130="A+",9,IF('Result Data'!K130="A",8,IF('Result Data'!K130="B+",7,IF('Result Data'!K130="B",6,IF('Result Data'!K130="RA",0,IF('Result Data'!K130="SA",0,IF('Result Data'!K130="W",0,0))))))))+IF('Result Data'!K130="AB",0,IF('Result Data'!K130="WH",0))</f>
        <v>8</v>
      </c>
      <c r="W135" s="20">
        <f>IF('Result Data'!L130="O",10,IF('Result Data'!L130="A+",9,IF('Result Data'!L130="A",8,IF('Result Data'!L130="B+",7,IF('Result Data'!L130="B",6,IF('Result Data'!L130="RA",0,IF('Result Data'!L130="SA",0,IF('Result Data'!L130="W",0,0))))))))+IF('Result Data'!L130="AB",0,IF('Result Data'!L130="WH",0))</f>
        <v>10</v>
      </c>
      <c r="X135" s="20">
        <f>IF('Result Data'!M130="O",10,IF('Result Data'!M130="A+",9,IF('Result Data'!M130="A",8,IF('Result Data'!M130="B+",7,IF('Result Data'!M130="B",6,IF('Result Data'!M130="RA",0,IF('Result Data'!M130="SA",0,IF('Result Data'!M130="W",0,0))))))))+IF('Result Data'!M130="AB",0,IF('Result Data'!M130="WH",0))</f>
        <v>8</v>
      </c>
      <c r="Y135" s="20">
        <f>IF('Result Data'!N130="O",10,IF('Result Data'!N130="A+",9,IF('Result Data'!N130="A",8,IF('Result Data'!N130="B+",7,IF('Result Data'!N130="B",6,IF('Result Data'!N130="RA",0,IF('Result Data'!N130="SA",0,IF('Result Data'!N130="W",0,0))))))))+IF('Result Data'!N130="AB",0,IF('Result Data'!N130="WH",0))</f>
        <v>7</v>
      </c>
      <c r="Z135" s="10">
        <f t="shared" si="17"/>
        <v>2</v>
      </c>
      <c r="AA135" s="10">
        <f t="shared" si="18"/>
        <v>0</v>
      </c>
      <c r="AB135" s="10">
        <f t="shared" si="19"/>
        <v>5</v>
      </c>
      <c r="AC135" s="10">
        <f t="shared" si="20"/>
        <v>1</v>
      </c>
      <c r="AD135" s="10">
        <f t="shared" si="21"/>
        <v>0</v>
      </c>
      <c r="AE135" s="10">
        <f t="shared" si="22"/>
        <v>0</v>
      </c>
      <c r="AF135" s="10">
        <f>COUNTIF('Result Data'!D130:N130,"=RA")</f>
        <v>0</v>
      </c>
      <c r="AG135" s="10">
        <f>COUNTIF('Result Data'!D130:N130,"=AB")</f>
        <v>0</v>
      </c>
      <c r="AH135" s="10">
        <f>COUNTIF('Result Data'!D130:N130,"=WH")</f>
        <v>0</v>
      </c>
      <c r="AI135" s="16">
        <v>21</v>
      </c>
      <c r="AJ135" s="10">
        <f t="shared" si="23"/>
        <v>171</v>
      </c>
      <c r="AK135" s="18">
        <f t="shared" si="14"/>
        <v>8.1428571428571423</v>
      </c>
      <c r="AL135" s="18">
        <f t="shared" si="24"/>
        <v>0.64164391871398063</v>
      </c>
      <c r="AM135" s="10" t="str">
        <f t="shared" si="26"/>
        <v>PASS</v>
      </c>
      <c r="AN135" s="10">
        <f t="shared" si="25"/>
        <v>65</v>
      </c>
    </row>
    <row r="136" spans="1:40" ht="15.5" x14ac:dyDescent="0.35">
      <c r="A136" s="19">
        <v>129</v>
      </c>
      <c r="B136" s="15">
        <v>3122225002130</v>
      </c>
      <c r="C136" s="11" t="s">
        <v>147</v>
      </c>
      <c r="D136" s="43" t="s">
        <v>15</v>
      </c>
      <c r="E136" s="44"/>
      <c r="F136" s="43" t="s">
        <v>15</v>
      </c>
      <c r="G136" s="43" t="s">
        <v>18</v>
      </c>
      <c r="H136" s="44" t="s">
        <v>15</v>
      </c>
      <c r="I136" s="43"/>
      <c r="J136" s="44"/>
      <c r="K136" s="43" t="s">
        <v>15</v>
      </c>
      <c r="L136" s="43" t="s">
        <v>18</v>
      </c>
      <c r="M136" s="43" t="s">
        <v>17</v>
      </c>
      <c r="N136" s="43" t="s">
        <v>18</v>
      </c>
      <c r="O136" s="17">
        <f>IF('Result Data'!D131="O",10,IF('Result Data'!D131="A+",9,IF('Result Data'!D131="A",8,IF('Result Data'!D131="B+",7,IF('Result Data'!D131="B",6,IF('Result Data'!D131="RA",0,IF('Result Data'!D131="SA",0,IF('Result Data'!D131="W",0,0))))))))+IF('Result Data'!D131="AB",0,IF('Result Data'!D131="WH",0))</f>
        <v>8</v>
      </c>
      <c r="P136" s="17">
        <f>IF('Result Data'!E131="O",10,IF('Result Data'!E131="A+",9,IF('Result Data'!E131="A",8,IF('Result Data'!E131="B+",7,IF('Result Data'!E131="B",6,IF('Result Data'!E131="RA",0,IF('Result Data'!E131="SA",0,IF('Result Data'!E131="W",0,0))))))))+IF('Result Data'!E131="AB",0,IF('Result Data'!E131="WH",0))</f>
        <v>0</v>
      </c>
      <c r="Q136" s="17">
        <f>IF('Result Data'!F131="O",10,IF('Result Data'!F131="A+",9,IF('Result Data'!F131="A",8,IF('Result Data'!F131="B+",7,IF('Result Data'!F131="B",6,IF('Result Data'!F131="RA",0,IF('Result Data'!F131="SA",0,IF('Result Data'!F131="W",0,0))))))))+IF('Result Data'!F131="AB",0,IF('Result Data'!F131="WH",0))</f>
        <v>8</v>
      </c>
      <c r="R136" s="17">
        <f>IF('Result Data'!G131="O",10,IF('Result Data'!G131="A+",9,IF('Result Data'!G131="A",8,IF('Result Data'!G131="B+",7,IF('Result Data'!G131="B",6,IF('Result Data'!G131="RA",0,IF('Result Data'!G131="SA",0,IF('Result Data'!G131="W",0,0))))))))+IF('Result Data'!G131="AB",0,IF('Result Data'!G131="WH",0))</f>
        <v>10</v>
      </c>
      <c r="S136" s="20">
        <f>IF('Result Data'!H131="O",10,IF('Result Data'!H131="A+",9,IF('Result Data'!H131="A",8,IF('Result Data'!H131="B+",7,IF('Result Data'!H131="B",6,IF('Result Data'!H131="RA",0,IF('Result Data'!H131="SA",0,IF('Result Data'!H131="W",0,0))))))))+IF('Result Data'!H131="AB",0,IF('Result Data'!H131="WH",0))</f>
        <v>8</v>
      </c>
      <c r="T136" s="20">
        <f>IF('Result Data'!I131="O",10,IF('Result Data'!I131="A+",9,IF('Result Data'!I131="A",8,IF('Result Data'!I131="B+",7,IF('Result Data'!I131="B",6,IF('Result Data'!I131="RA",0,IF('Result Data'!I131="SA",0,IF('Result Data'!I131="W",0,0))))))))+IF('Result Data'!I131="AB",0,IF('Result Data'!I131="WH",0))</f>
        <v>0</v>
      </c>
      <c r="U136" s="20">
        <f>IF('Result Data'!J131="O",10,IF('Result Data'!J131="A+",9,IF('Result Data'!J131="A",8,IF('Result Data'!J131="B+",7,IF('Result Data'!J131="B",6,IF('Result Data'!J131="RA",0,IF('Result Data'!J131="SA",0,IF('Result Data'!J131="W",0,0))))))))+IF('Result Data'!J131="AB",0,IF('Result Data'!J131="WH",0))</f>
        <v>0</v>
      </c>
      <c r="V136" s="20">
        <f>IF('Result Data'!K131="O",10,IF('Result Data'!K131="A+",9,IF('Result Data'!K131="A",8,IF('Result Data'!K131="B+",7,IF('Result Data'!K131="B",6,IF('Result Data'!K131="RA",0,IF('Result Data'!K131="SA",0,IF('Result Data'!K131="W",0,0))))))))+IF('Result Data'!K131="AB",0,IF('Result Data'!K131="WH",0))</f>
        <v>8</v>
      </c>
      <c r="W136" s="20">
        <f>IF('Result Data'!L131="O",10,IF('Result Data'!L131="A+",9,IF('Result Data'!L131="A",8,IF('Result Data'!L131="B+",7,IF('Result Data'!L131="B",6,IF('Result Data'!L131="RA",0,IF('Result Data'!L131="SA",0,IF('Result Data'!L131="W",0,0))))))))+IF('Result Data'!L131="AB",0,IF('Result Data'!L131="WH",0))</f>
        <v>10</v>
      </c>
      <c r="X136" s="20">
        <f>IF('Result Data'!M131="O",10,IF('Result Data'!M131="A+",9,IF('Result Data'!M131="A",8,IF('Result Data'!M131="B+",7,IF('Result Data'!M131="B",6,IF('Result Data'!M131="RA",0,IF('Result Data'!M131="SA",0,IF('Result Data'!M131="W",0,0))))))))+IF('Result Data'!M131="AB",0,IF('Result Data'!M131="WH",0))</f>
        <v>9</v>
      </c>
      <c r="Y136" s="20">
        <f>IF('Result Data'!N131="O",10,IF('Result Data'!N131="A+",9,IF('Result Data'!N131="A",8,IF('Result Data'!N131="B+",7,IF('Result Data'!N131="B",6,IF('Result Data'!N131="RA",0,IF('Result Data'!N131="SA",0,IF('Result Data'!N131="W",0,0))))))))+IF('Result Data'!N131="AB",0,IF('Result Data'!N131="WH",0))</f>
        <v>10</v>
      </c>
      <c r="Z136" s="10">
        <f t="shared" si="17"/>
        <v>3</v>
      </c>
      <c r="AA136" s="10">
        <f t="shared" si="18"/>
        <v>1</v>
      </c>
      <c r="AB136" s="10">
        <f t="shared" si="19"/>
        <v>4</v>
      </c>
      <c r="AC136" s="10">
        <f t="shared" si="20"/>
        <v>0</v>
      </c>
      <c r="AD136" s="10">
        <f t="shared" si="21"/>
        <v>0</v>
      </c>
      <c r="AE136" s="10">
        <f t="shared" si="22"/>
        <v>0</v>
      </c>
      <c r="AF136" s="10">
        <f>COUNTIF('Result Data'!D131:N131,"=RA")</f>
        <v>0</v>
      </c>
      <c r="AG136" s="10">
        <f>COUNTIF('Result Data'!D131:N131,"=AB")</f>
        <v>0</v>
      </c>
      <c r="AH136" s="10">
        <f>COUNTIF('Result Data'!D131:N131,"=WH")</f>
        <v>0</v>
      </c>
      <c r="AI136" s="16">
        <v>21</v>
      </c>
      <c r="AJ136" s="10">
        <f t="shared" si="23"/>
        <v>184</v>
      </c>
      <c r="AK136" s="18">
        <f t="shared" ref="AK136:AK164" si="27">AJ136/AI136</f>
        <v>8.7619047619047628</v>
      </c>
      <c r="AL136" s="18">
        <f t="shared" ref="AL136:AL164" si="28">AK136-AVERAGE($AK$8:$AK$164)</f>
        <v>1.260691537761601</v>
      </c>
      <c r="AM136" s="10" t="str">
        <f t="shared" si="26"/>
        <v>PASS</v>
      </c>
      <c r="AN136" s="10">
        <f t="shared" ref="AN136:AN164" si="29">RANK(AK136,$AK$8:$AK$164,0)</f>
        <v>12</v>
      </c>
    </row>
    <row r="137" spans="1:40" ht="15.5" x14ac:dyDescent="0.35">
      <c r="A137" s="19">
        <v>130</v>
      </c>
      <c r="B137" s="15">
        <v>3122225002131</v>
      </c>
      <c r="C137" s="11" t="s">
        <v>148</v>
      </c>
      <c r="D137" s="43" t="s">
        <v>15</v>
      </c>
      <c r="E137" s="44"/>
      <c r="F137" s="43" t="s">
        <v>17</v>
      </c>
      <c r="G137" s="43" t="s">
        <v>18</v>
      </c>
      <c r="H137" s="44" t="s">
        <v>17</v>
      </c>
      <c r="I137" s="43"/>
      <c r="J137" s="44"/>
      <c r="K137" s="43" t="s">
        <v>17</v>
      </c>
      <c r="L137" s="43" t="s">
        <v>18</v>
      </c>
      <c r="M137" s="43" t="s">
        <v>15</v>
      </c>
      <c r="N137" s="43" t="s">
        <v>15</v>
      </c>
      <c r="O137" s="17">
        <f>IF('Result Data'!D132="O",10,IF('Result Data'!D132="A+",9,IF('Result Data'!D132="A",8,IF('Result Data'!D132="B+",7,IF('Result Data'!D132="B",6,IF('Result Data'!D132="RA",0,IF('Result Data'!D132="SA",0,IF('Result Data'!D132="W",0,0))))))))+IF('Result Data'!D132="AB",0,IF('Result Data'!D132="WH",0))</f>
        <v>8</v>
      </c>
      <c r="P137" s="17">
        <f>IF('Result Data'!E132="O",10,IF('Result Data'!E132="A+",9,IF('Result Data'!E132="A",8,IF('Result Data'!E132="B+",7,IF('Result Data'!E132="B",6,IF('Result Data'!E132="RA",0,IF('Result Data'!E132="SA",0,IF('Result Data'!E132="W",0,0))))))))+IF('Result Data'!E132="AB",0,IF('Result Data'!E132="WH",0))</f>
        <v>0</v>
      </c>
      <c r="Q137" s="17">
        <f>IF('Result Data'!F132="O",10,IF('Result Data'!F132="A+",9,IF('Result Data'!F132="A",8,IF('Result Data'!F132="B+",7,IF('Result Data'!F132="B",6,IF('Result Data'!F132="RA",0,IF('Result Data'!F132="SA",0,IF('Result Data'!F132="W",0,0))))))))+IF('Result Data'!F132="AB",0,IF('Result Data'!F132="WH",0))</f>
        <v>9</v>
      </c>
      <c r="R137" s="17">
        <f>IF('Result Data'!G132="O",10,IF('Result Data'!G132="A+",9,IF('Result Data'!G132="A",8,IF('Result Data'!G132="B+",7,IF('Result Data'!G132="B",6,IF('Result Data'!G132="RA",0,IF('Result Data'!G132="SA",0,IF('Result Data'!G132="W",0,0))))))))+IF('Result Data'!G132="AB",0,IF('Result Data'!G132="WH",0))</f>
        <v>10</v>
      </c>
      <c r="S137" s="20">
        <f>IF('Result Data'!H132="O",10,IF('Result Data'!H132="A+",9,IF('Result Data'!H132="A",8,IF('Result Data'!H132="B+",7,IF('Result Data'!H132="B",6,IF('Result Data'!H132="RA",0,IF('Result Data'!H132="SA",0,IF('Result Data'!H132="W",0,0))))))))+IF('Result Data'!H132="AB",0,IF('Result Data'!H132="WH",0))</f>
        <v>9</v>
      </c>
      <c r="T137" s="20">
        <f>IF('Result Data'!I132="O",10,IF('Result Data'!I132="A+",9,IF('Result Data'!I132="A",8,IF('Result Data'!I132="B+",7,IF('Result Data'!I132="B",6,IF('Result Data'!I132="RA",0,IF('Result Data'!I132="SA",0,IF('Result Data'!I132="W",0,0))))))))+IF('Result Data'!I132="AB",0,IF('Result Data'!I132="WH",0))</f>
        <v>0</v>
      </c>
      <c r="U137" s="20">
        <f>IF('Result Data'!J132="O",10,IF('Result Data'!J132="A+",9,IF('Result Data'!J132="A",8,IF('Result Data'!J132="B+",7,IF('Result Data'!J132="B",6,IF('Result Data'!J132="RA",0,IF('Result Data'!J132="SA",0,IF('Result Data'!J132="W",0,0))))))))+IF('Result Data'!J132="AB",0,IF('Result Data'!J132="WH",0))</f>
        <v>0</v>
      </c>
      <c r="V137" s="20">
        <f>IF('Result Data'!K132="O",10,IF('Result Data'!K132="A+",9,IF('Result Data'!K132="A",8,IF('Result Data'!K132="B+",7,IF('Result Data'!K132="B",6,IF('Result Data'!K132="RA",0,IF('Result Data'!K132="SA",0,IF('Result Data'!K132="W",0,0))))))))+IF('Result Data'!K132="AB",0,IF('Result Data'!K132="WH",0))</f>
        <v>9</v>
      </c>
      <c r="W137" s="20">
        <f>IF('Result Data'!L132="O",10,IF('Result Data'!L132="A+",9,IF('Result Data'!L132="A",8,IF('Result Data'!L132="B+",7,IF('Result Data'!L132="B",6,IF('Result Data'!L132="RA",0,IF('Result Data'!L132="SA",0,IF('Result Data'!L132="W",0,0))))))))+IF('Result Data'!L132="AB",0,IF('Result Data'!L132="WH",0))</f>
        <v>10</v>
      </c>
      <c r="X137" s="20">
        <f>IF('Result Data'!M132="O",10,IF('Result Data'!M132="A+",9,IF('Result Data'!M132="A",8,IF('Result Data'!M132="B+",7,IF('Result Data'!M132="B",6,IF('Result Data'!M132="RA",0,IF('Result Data'!M132="SA",0,IF('Result Data'!M132="W",0,0))))))))+IF('Result Data'!M132="AB",0,IF('Result Data'!M132="WH",0))</f>
        <v>8</v>
      </c>
      <c r="Y137" s="20">
        <f>IF('Result Data'!N132="O",10,IF('Result Data'!N132="A+",9,IF('Result Data'!N132="A",8,IF('Result Data'!N132="B+",7,IF('Result Data'!N132="B",6,IF('Result Data'!N132="RA",0,IF('Result Data'!N132="SA",0,IF('Result Data'!N132="W",0,0))))))))+IF('Result Data'!N132="AB",0,IF('Result Data'!N132="WH",0))</f>
        <v>8</v>
      </c>
      <c r="Z137" s="10">
        <f t="shared" ref="Z137:Z164" si="30">COUNTIF(O137:Y137,"=10")</f>
        <v>2</v>
      </c>
      <c r="AA137" s="10">
        <f t="shared" ref="AA137:AA164" si="31">COUNTIF(O137:Y137,"=9")</f>
        <v>3</v>
      </c>
      <c r="AB137" s="10">
        <f t="shared" ref="AB137:AB164" si="32">COUNTIF(O137:Y137,"=8")</f>
        <v>3</v>
      </c>
      <c r="AC137" s="10">
        <f t="shared" ref="AC137:AC164" si="33">COUNTIF(O137:Y137,"=7")</f>
        <v>0</v>
      </c>
      <c r="AD137" s="10">
        <f t="shared" ref="AD137:AD164" si="34">COUNTIF(O137:Y137,"=6")</f>
        <v>0</v>
      </c>
      <c r="AE137" s="10">
        <f t="shared" ref="AE137:AE164" si="35">COUNTIF(O137:Y137,"=5")</f>
        <v>0</v>
      </c>
      <c r="AF137" s="10">
        <f>COUNTIF('Result Data'!D132:N132,"=RA")</f>
        <v>0</v>
      </c>
      <c r="AG137" s="10">
        <f>COUNTIF('Result Data'!D132:N132,"=AB")</f>
        <v>0</v>
      </c>
      <c r="AH137" s="10">
        <f>COUNTIF('Result Data'!D132:N132,"=WH")</f>
        <v>0</v>
      </c>
      <c r="AI137" s="16">
        <v>21</v>
      </c>
      <c r="AJ137" s="10">
        <f t="shared" ref="AJ137:AJ164" si="36">O137*$O$7+$P$7*P137+$Q$7*Q137+$R$7*R137+$S$7*S137+$T$7*T137+$U$7*U137+$V$7*V137+$W$7*W137+$X$7*X137+$Y$7*Y137</f>
        <v>182</v>
      </c>
      <c r="AK137" s="18">
        <f t="shared" si="27"/>
        <v>8.6666666666666661</v>
      </c>
      <c r="AL137" s="18">
        <f t="shared" si="28"/>
        <v>1.1654534425235044</v>
      </c>
      <c r="AM137" s="10" t="str">
        <f t="shared" si="26"/>
        <v>PASS</v>
      </c>
      <c r="AN137" s="10">
        <f t="shared" si="29"/>
        <v>15</v>
      </c>
    </row>
    <row r="138" spans="1:40" ht="15.5" x14ac:dyDescent="0.35">
      <c r="A138" s="19">
        <v>131</v>
      </c>
      <c r="B138" s="15">
        <v>3122225002132</v>
      </c>
      <c r="C138" s="11" t="s">
        <v>149</v>
      </c>
      <c r="D138" s="43" t="s">
        <v>17</v>
      </c>
      <c r="E138" s="44"/>
      <c r="F138" s="43" t="s">
        <v>17</v>
      </c>
      <c r="G138" s="43" t="s">
        <v>18</v>
      </c>
      <c r="H138" s="44" t="s">
        <v>15</v>
      </c>
      <c r="I138" s="43"/>
      <c r="J138" s="44"/>
      <c r="K138" s="43" t="s">
        <v>15</v>
      </c>
      <c r="L138" s="43" t="s">
        <v>18</v>
      </c>
      <c r="M138" s="43" t="s">
        <v>15</v>
      </c>
      <c r="N138" s="43" t="s">
        <v>15</v>
      </c>
      <c r="O138" s="17">
        <f>IF('Result Data'!D133="O",10,IF('Result Data'!D133="A+",9,IF('Result Data'!D133="A",8,IF('Result Data'!D133="B+",7,IF('Result Data'!D133="B",6,IF('Result Data'!D133="RA",0,IF('Result Data'!D133="SA",0,IF('Result Data'!D133="W",0,0))))))))+IF('Result Data'!D133="AB",0,IF('Result Data'!D133="WH",0))</f>
        <v>9</v>
      </c>
      <c r="P138" s="17">
        <f>IF('Result Data'!E133="O",10,IF('Result Data'!E133="A+",9,IF('Result Data'!E133="A",8,IF('Result Data'!E133="B+",7,IF('Result Data'!E133="B",6,IF('Result Data'!E133="RA",0,IF('Result Data'!E133="SA",0,IF('Result Data'!E133="W",0,0))))))))+IF('Result Data'!E133="AB",0,IF('Result Data'!E133="WH",0))</f>
        <v>0</v>
      </c>
      <c r="Q138" s="17">
        <f>IF('Result Data'!F133="O",10,IF('Result Data'!F133="A+",9,IF('Result Data'!F133="A",8,IF('Result Data'!F133="B+",7,IF('Result Data'!F133="B",6,IF('Result Data'!F133="RA",0,IF('Result Data'!F133="SA",0,IF('Result Data'!F133="W",0,0))))))))+IF('Result Data'!F133="AB",0,IF('Result Data'!F133="WH",0))</f>
        <v>9</v>
      </c>
      <c r="R138" s="17">
        <f>IF('Result Data'!G133="O",10,IF('Result Data'!G133="A+",9,IF('Result Data'!G133="A",8,IF('Result Data'!G133="B+",7,IF('Result Data'!G133="B",6,IF('Result Data'!G133="RA",0,IF('Result Data'!G133="SA",0,IF('Result Data'!G133="W",0,0))))))))+IF('Result Data'!G133="AB",0,IF('Result Data'!G133="WH",0))</f>
        <v>10</v>
      </c>
      <c r="S138" s="20">
        <f>IF('Result Data'!H133="O",10,IF('Result Data'!H133="A+",9,IF('Result Data'!H133="A",8,IF('Result Data'!H133="B+",7,IF('Result Data'!H133="B",6,IF('Result Data'!H133="RA",0,IF('Result Data'!H133="SA",0,IF('Result Data'!H133="W",0,0))))))))+IF('Result Data'!H133="AB",0,IF('Result Data'!H133="WH",0))</f>
        <v>8</v>
      </c>
      <c r="T138" s="20">
        <f>IF('Result Data'!I133="O",10,IF('Result Data'!I133="A+",9,IF('Result Data'!I133="A",8,IF('Result Data'!I133="B+",7,IF('Result Data'!I133="B",6,IF('Result Data'!I133="RA",0,IF('Result Data'!I133="SA",0,IF('Result Data'!I133="W",0,0))))))))+IF('Result Data'!I133="AB",0,IF('Result Data'!I133="WH",0))</f>
        <v>0</v>
      </c>
      <c r="U138" s="20">
        <f>IF('Result Data'!J133="O",10,IF('Result Data'!J133="A+",9,IF('Result Data'!J133="A",8,IF('Result Data'!J133="B+",7,IF('Result Data'!J133="B",6,IF('Result Data'!J133="RA",0,IF('Result Data'!J133="SA",0,IF('Result Data'!J133="W",0,0))))))))+IF('Result Data'!J133="AB",0,IF('Result Data'!J133="WH",0))</f>
        <v>0</v>
      </c>
      <c r="V138" s="20">
        <f>IF('Result Data'!K133="O",10,IF('Result Data'!K133="A+",9,IF('Result Data'!K133="A",8,IF('Result Data'!K133="B+",7,IF('Result Data'!K133="B",6,IF('Result Data'!K133="RA",0,IF('Result Data'!K133="SA",0,IF('Result Data'!K133="W",0,0))))))))+IF('Result Data'!K133="AB",0,IF('Result Data'!K133="WH",0))</f>
        <v>8</v>
      </c>
      <c r="W138" s="20">
        <f>IF('Result Data'!L133="O",10,IF('Result Data'!L133="A+",9,IF('Result Data'!L133="A",8,IF('Result Data'!L133="B+",7,IF('Result Data'!L133="B",6,IF('Result Data'!L133="RA",0,IF('Result Data'!L133="SA",0,IF('Result Data'!L133="W",0,0))))))))+IF('Result Data'!L133="AB",0,IF('Result Data'!L133="WH",0))</f>
        <v>10</v>
      </c>
      <c r="X138" s="20">
        <f>IF('Result Data'!M133="O",10,IF('Result Data'!M133="A+",9,IF('Result Data'!M133="A",8,IF('Result Data'!M133="B+",7,IF('Result Data'!M133="B",6,IF('Result Data'!M133="RA",0,IF('Result Data'!M133="SA",0,IF('Result Data'!M133="W",0,0))))))))+IF('Result Data'!M133="AB",0,IF('Result Data'!M133="WH",0))</f>
        <v>8</v>
      </c>
      <c r="Y138" s="20">
        <f>IF('Result Data'!N133="O",10,IF('Result Data'!N133="A+",9,IF('Result Data'!N133="A",8,IF('Result Data'!N133="B+",7,IF('Result Data'!N133="B",6,IF('Result Data'!N133="RA",0,IF('Result Data'!N133="SA",0,IF('Result Data'!N133="W",0,0))))))))+IF('Result Data'!N133="AB",0,IF('Result Data'!N133="WH",0))</f>
        <v>8</v>
      </c>
      <c r="Z138" s="10">
        <f t="shared" si="30"/>
        <v>2</v>
      </c>
      <c r="AA138" s="10">
        <f t="shared" si="31"/>
        <v>2</v>
      </c>
      <c r="AB138" s="10">
        <f t="shared" si="32"/>
        <v>4</v>
      </c>
      <c r="AC138" s="10">
        <f t="shared" si="33"/>
        <v>0</v>
      </c>
      <c r="AD138" s="10">
        <f t="shared" si="34"/>
        <v>0</v>
      </c>
      <c r="AE138" s="10">
        <f t="shared" si="35"/>
        <v>0</v>
      </c>
      <c r="AF138" s="10">
        <f>COUNTIF('Result Data'!D133:N133,"=RA")</f>
        <v>0</v>
      </c>
      <c r="AG138" s="10">
        <f>COUNTIF('Result Data'!D133:N133,"=AB")</f>
        <v>0</v>
      </c>
      <c r="AH138" s="10">
        <f>COUNTIF('Result Data'!D133:N133,"=WH")</f>
        <v>0</v>
      </c>
      <c r="AI138" s="16">
        <v>21</v>
      </c>
      <c r="AJ138" s="10">
        <f t="shared" si="36"/>
        <v>178</v>
      </c>
      <c r="AK138" s="18">
        <f t="shared" si="27"/>
        <v>8.4761904761904763</v>
      </c>
      <c r="AL138" s="18">
        <f t="shared" si="28"/>
        <v>0.97497725204731456</v>
      </c>
      <c r="AM138" s="10" t="str">
        <f t="shared" si="26"/>
        <v>PASS</v>
      </c>
      <c r="AN138" s="10">
        <f t="shared" si="29"/>
        <v>32</v>
      </c>
    </row>
    <row r="139" spans="1:40" ht="15.5" x14ac:dyDescent="0.35">
      <c r="A139" s="19">
        <v>132</v>
      </c>
      <c r="B139" s="15">
        <v>3122225002133</v>
      </c>
      <c r="C139" s="11" t="s">
        <v>150</v>
      </c>
      <c r="D139" s="43" t="s">
        <v>16</v>
      </c>
      <c r="E139" s="44"/>
      <c r="F139" s="43" t="s">
        <v>17</v>
      </c>
      <c r="G139" s="43" t="s">
        <v>18</v>
      </c>
      <c r="H139" s="44"/>
      <c r="I139" s="43" t="s">
        <v>15</v>
      </c>
      <c r="J139" s="44"/>
      <c r="K139" s="43" t="s">
        <v>16</v>
      </c>
      <c r="L139" s="43" t="s">
        <v>18</v>
      </c>
      <c r="M139" s="43" t="s">
        <v>17</v>
      </c>
      <c r="N139" s="43" t="s">
        <v>15</v>
      </c>
      <c r="O139" s="17">
        <f>IF('Result Data'!D134="O",10,IF('Result Data'!D134="A+",9,IF('Result Data'!D134="A",8,IF('Result Data'!D134="B+",7,IF('Result Data'!D134="B",6,IF('Result Data'!D134="RA",0,IF('Result Data'!D134="SA",0,IF('Result Data'!D134="W",0,0))))))))+IF('Result Data'!D134="AB",0,IF('Result Data'!D134="WH",0))</f>
        <v>7</v>
      </c>
      <c r="P139" s="17">
        <f>IF('Result Data'!E134="O",10,IF('Result Data'!E134="A+",9,IF('Result Data'!E134="A",8,IF('Result Data'!E134="B+",7,IF('Result Data'!E134="B",6,IF('Result Data'!E134="RA",0,IF('Result Data'!E134="SA",0,IF('Result Data'!E134="W",0,0))))))))+IF('Result Data'!E134="AB",0,IF('Result Data'!E134="WH",0))</f>
        <v>0</v>
      </c>
      <c r="Q139" s="17">
        <f>IF('Result Data'!F134="O",10,IF('Result Data'!F134="A+",9,IF('Result Data'!F134="A",8,IF('Result Data'!F134="B+",7,IF('Result Data'!F134="B",6,IF('Result Data'!F134="RA",0,IF('Result Data'!F134="SA",0,IF('Result Data'!F134="W",0,0))))))))+IF('Result Data'!F134="AB",0,IF('Result Data'!F134="WH",0))</f>
        <v>9</v>
      </c>
      <c r="R139" s="17">
        <f>IF('Result Data'!G134="O",10,IF('Result Data'!G134="A+",9,IF('Result Data'!G134="A",8,IF('Result Data'!G134="B+",7,IF('Result Data'!G134="B",6,IF('Result Data'!G134="RA",0,IF('Result Data'!G134="SA",0,IF('Result Data'!G134="W",0,0))))))))+IF('Result Data'!G134="AB",0,IF('Result Data'!G134="WH",0))</f>
        <v>10</v>
      </c>
      <c r="S139" s="20">
        <f>IF('Result Data'!H134="O",10,IF('Result Data'!H134="A+",9,IF('Result Data'!H134="A",8,IF('Result Data'!H134="B+",7,IF('Result Data'!H134="B",6,IF('Result Data'!H134="RA",0,IF('Result Data'!H134="SA",0,IF('Result Data'!H134="W",0,0))))))))+IF('Result Data'!H134="AB",0,IF('Result Data'!H134="WH",0))</f>
        <v>0</v>
      </c>
      <c r="T139" s="20">
        <f>IF('Result Data'!I134="O",10,IF('Result Data'!I134="A+",9,IF('Result Data'!I134="A",8,IF('Result Data'!I134="B+",7,IF('Result Data'!I134="B",6,IF('Result Data'!I134="RA",0,IF('Result Data'!I134="SA",0,IF('Result Data'!I134="W",0,0))))))))+IF('Result Data'!I134="AB",0,IF('Result Data'!I134="WH",0))</f>
        <v>8</v>
      </c>
      <c r="U139" s="20">
        <f>IF('Result Data'!J134="O",10,IF('Result Data'!J134="A+",9,IF('Result Data'!J134="A",8,IF('Result Data'!J134="B+",7,IF('Result Data'!J134="B",6,IF('Result Data'!J134="RA",0,IF('Result Data'!J134="SA",0,IF('Result Data'!J134="W",0,0))))))))+IF('Result Data'!J134="AB",0,IF('Result Data'!J134="WH",0))</f>
        <v>0</v>
      </c>
      <c r="V139" s="20">
        <f>IF('Result Data'!K134="O",10,IF('Result Data'!K134="A+",9,IF('Result Data'!K134="A",8,IF('Result Data'!K134="B+",7,IF('Result Data'!K134="B",6,IF('Result Data'!K134="RA",0,IF('Result Data'!K134="SA",0,IF('Result Data'!K134="W",0,0))))))))+IF('Result Data'!K134="AB",0,IF('Result Data'!K134="WH",0))</f>
        <v>7</v>
      </c>
      <c r="W139" s="20">
        <f>IF('Result Data'!L134="O",10,IF('Result Data'!L134="A+",9,IF('Result Data'!L134="A",8,IF('Result Data'!L134="B+",7,IF('Result Data'!L134="B",6,IF('Result Data'!L134="RA",0,IF('Result Data'!L134="SA",0,IF('Result Data'!L134="W",0,0))))))))+IF('Result Data'!L134="AB",0,IF('Result Data'!L134="WH",0))</f>
        <v>10</v>
      </c>
      <c r="X139" s="20">
        <f>IF('Result Data'!M134="O",10,IF('Result Data'!M134="A+",9,IF('Result Data'!M134="A",8,IF('Result Data'!M134="B+",7,IF('Result Data'!M134="B",6,IF('Result Data'!M134="RA",0,IF('Result Data'!M134="SA",0,IF('Result Data'!M134="W",0,0))))))))+IF('Result Data'!M134="AB",0,IF('Result Data'!M134="WH",0))</f>
        <v>9</v>
      </c>
      <c r="Y139" s="20">
        <f>IF('Result Data'!N134="O",10,IF('Result Data'!N134="A+",9,IF('Result Data'!N134="A",8,IF('Result Data'!N134="B+",7,IF('Result Data'!N134="B",6,IF('Result Data'!N134="RA",0,IF('Result Data'!N134="SA",0,IF('Result Data'!N134="W",0,0))))))))+IF('Result Data'!N134="AB",0,IF('Result Data'!N134="WH",0))</f>
        <v>8</v>
      </c>
      <c r="Z139" s="10">
        <f t="shared" si="30"/>
        <v>2</v>
      </c>
      <c r="AA139" s="10">
        <f t="shared" si="31"/>
        <v>2</v>
      </c>
      <c r="AB139" s="10">
        <f t="shared" si="32"/>
        <v>2</v>
      </c>
      <c r="AC139" s="10">
        <f t="shared" si="33"/>
        <v>2</v>
      </c>
      <c r="AD139" s="10">
        <f t="shared" si="34"/>
        <v>0</v>
      </c>
      <c r="AE139" s="10">
        <f t="shared" si="35"/>
        <v>0</v>
      </c>
      <c r="AF139" s="10">
        <f>COUNTIF('Result Data'!D134:N134,"=RA")</f>
        <v>0</v>
      </c>
      <c r="AG139" s="10">
        <f>COUNTIF('Result Data'!D134:N134,"=AB")</f>
        <v>0</v>
      </c>
      <c r="AH139" s="10">
        <f>COUNTIF('Result Data'!D134:N134,"=WH")</f>
        <v>0</v>
      </c>
      <c r="AI139" s="16">
        <v>21</v>
      </c>
      <c r="AJ139" s="10">
        <f t="shared" si="36"/>
        <v>172</v>
      </c>
      <c r="AK139" s="18">
        <f t="shared" si="27"/>
        <v>8.1904761904761898</v>
      </c>
      <c r="AL139" s="18">
        <f t="shared" si="28"/>
        <v>0.68926296633302808</v>
      </c>
      <c r="AM139" s="10" t="str">
        <f t="shared" si="26"/>
        <v>PASS</v>
      </c>
      <c r="AN139" s="10">
        <f t="shared" si="29"/>
        <v>60</v>
      </c>
    </row>
    <row r="140" spans="1:40" ht="15.5" x14ac:dyDescent="0.35">
      <c r="A140" s="19">
        <v>133</v>
      </c>
      <c r="B140" s="15">
        <v>3122225002134</v>
      </c>
      <c r="C140" s="11" t="s">
        <v>151</v>
      </c>
      <c r="D140" s="43" t="s">
        <v>15</v>
      </c>
      <c r="E140" s="44"/>
      <c r="F140" s="43" t="s">
        <v>18</v>
      </c>
      <c r="G140" s="43" t="s">
        <v>18</v>
      </c>
      <c r="H140" s="44"/>
      <c r="I140" s="43"/>
      <c r="J140" s="44" t="s">
        <v>15</v>
      </c>
      <c r="K140" s="43" t="s">
        <v>15</v>
      </c>
      <c r="L140" s="43" t="s">
        <v>18</v>
      </c>
      <c r="M140" s="43" t="s">
        <v>17</v>
      </c>
      <c r="N140" s="43" t="s">
        <v>17</v>
      </c>
      <c r="O140" s="17">
        <f>IF('Result Data'!D135="O",10,IF('Result Data'!D135="A+",9,IF('Result Data'!D135="A",8,IF('Result Data'!D135="B+",7,IF('Result Data'!D135="B",6,IF('Result Data'!D135="RA",0,IF('Result Data'!D135="SA",0,IF('Result Data'!D135="W",0,0))))))))+IF('Result Data'!D135="AB",0,IF('Result Data'!D135="WH",0))</f>
        <v>8</v>
      </c>
      <c r="P140" s="17">
        <f>IF('Result Data'!E135="O",10,IF('Result Data'!E135="A+",9,IF('Result Data'!E135="A",8,IF('Result Data'!E135="B+",7,IF('Result Data'!E135="B",6,IF('Result Data'!E135="RA",0,IF('Result Data'!E135="SA",0,IF('Result Data'!E135="W",0,0))))))))+IF('Result Data'!E135="AB",0,IF('Result Data'!E135="WH",0))</f>
        <v>0</v>
      </c>
      <c r="Q140" s="17">
        <f>IF('Result Data'!F135="O",10,IF('Result Data'!F135="A+",9,IF('Result Data'!F135="A",8,IF('Result Data'!F135="B+",7,IF('Result Data'!F135="B",6,IF('Result Data'!F135="RA",0,IF('Result Data'!F135="SA",0,IF('Result Data'!F135="W",0,0))))))))+IF('Result Data'!F135="AB",0,IF('Result Data'!F135="WH",0))</f>
        <v>10</v>
      </c>
      <c r="R140" s="17">
        <f>IF('Result Data'!G135="O",10,IF('Result Data'!G135="A+",9,IF('Result Data'!G135="A",8,IF('Result Data'!G135="B+",7,IF('Result Data'!G135="B",6,IF('Result Data'!G135="RA",0,IF('Result Data'!G135="SA",0,IF('Result Data'!G135="W",0,0))))))))+IF('Result Data'!G135="AB",0,IF('Result Data'!G135="WH",0))</f>
        <v>10</v>
      </c>
      <c r="S140" s="20">
        <f>IF('Result Data'!H135="O",10,IF('Result Data'!H135="A+",9,IF('Result Data'!H135="A",8,IF('Result Data'!H135="B+",7,IF('Result Data'!H135="B",6,IF('Result Data'!H135="RA",0,IF('Result Data'!H135="SA",0,IF('Result Data'!H135="W",0,0))))))))+IF('Result Data'!H135="AB",0,IF('Result Data'!H135="WH",0))</f>
        <v>0</v>
      </c>
      <c r="T140" s="20">
        <f>IF('Result Data'!I135="O",10,IF('Result Data'!I135="A+",9,IF('Result Data'!I135="A",8,IF('Result Data'!I135="B+",7,IF('Result Data'!I135="B",6,IF('Result Data'!I135="RA",0,IF('Result Data'!I135="SA",0,IF('Result Data'!I135="W",0,0))))))))+IF('Result Data'!I135="AB",0,IF('Result Data'!I135="WH",0))</f>
        <v>0</v>
      </c>
      <c r="U140" s="20">
        <f>IF('Result Data'!J135="O",10,IF('Result Data'!J135="A+",9,IF('Result Data'!J135="A",8,IF('Result Data'!J135="B+",7,IF('Result Data'!J135="B",6,IF('Result Data'!J135="RA",0,IF('Result Data'!J135="SA",0,IF('Result Data'!J135="W",0,0))))))))+IF('Result Data'!J135="AB",0,IF('Result Data'!J135="WH",0))</f>
        <v>8</v>
      </c>
      <c r="V140" s="20">
        <f>IF('Result Data'!K135="O",10,IF('Result Data'!K135="A+",9,IF('Result Data'!K135="A",8,IF('Result Data'!K135="B+",7,IF('Result Data'!K135="B",6,IF('Result Data'!K135="RA",0,IF('Result Data'!K135="SA",0,IF('Result Data'!K135="W",0,0))))))))+IF('Result Data'!K135="AB",0,IF('Result Data'!K135="WH",0))</f>
        <v>8</v>
      </c>
      <c r="W140" s="20">
        <f>IF('Result Data'!L135="O",10,IF('Result Data'!L135="A+",9,IF('Result Data'!L135="A",8,IF('Result Data'!L135="B+",7,IF('Result Data'!L135="B",6,IF('Result Data'!L135="RA",0,IF('Result Data'!L135="SA",0,IF('Result Data'!L135="W",0,0))))))))+IF('Result Data'!L135="AB",0,IF('Result Data'!L135="WH",0))</f>
        <v>10</v>
      </c>
      <c r="X140" s="20">
        <f>IF('Result Data'!M135="O",10,IF('Result Data'!M135="A+",9,IF('Result Data'!M135="A",8,IF('Result Data'!M135="B+",7,IF('Result Data'!M135="B",6,IF('Result Data'!M135="RA",0,IF('Result Data'!M135="SA",0,IF('Result Data'!M135="W",0,0))))))))+IF('Result Data'!M135="AB",0,IF('Result Data'!M135="WH",0))</f>
        <v>9</v>
      </c>
      <c r="Y140" s="20">
        <f>IF('Result Data'!N135="O",10,IF('Result Data'!N135="A+",9,IF('Result Data'!N135="A",8,IF('Result Data'!N135="B+",7,IF('Result Data'!N135="B",6,IF('Result Data'!N135="RA",0,IF('Result Data'!N135="SA",0,IF('Result Data'!N135="W",0,0))))))))+IF('Result Data'!N135="AB",0,IF('Result Data'!N135="WH",0))</f>
        <v>9</v>
      </c>
      <c r="Z140" s="10">
        <f t="shared" si="30"/>
        <v>3</v>
      </c>
      <c r="AA140" s="10">
        <f t="shared" si="31"/>
        <v>2</v>
      </c>
      <c r="AB140" s="10">
        <f t="shared" si="32"/>
        <v>3</v>
      </c>
      <c r="AC140" s="10">
        <f t="shared" si="33"/>
        <v>0</v>
      </c>
      <c r="AD140" s="10">
        <f t="shared" si="34"/>
        <v>0</v>
      </c>
      <c r="AE140" s="10">
        <f t="shared" si="35"/>
        <v>0</v>
      </c>
      <c r="AF140" s="10">
        <f>COUNTIF('Result Data'!D135:N135,"=RA")</f>
        <v>0</v>
      </c>
      <c r="AG140" s="10">
        <f>COUNTIF('Result Data'!D135:N135,"=AB")</f>
        <v>0</v>
      </c>
      <c r="AH140" s="10">
        <f>COUNTIF('Result Data'!D135:N135,"=WH")</f>
        <v>0</v>
      </c>
      <c r="AI140" s="16">
        <v>21</v>
      </c>
      <c r="AJ140" s="10">
        <f t="shared" si="36"/>
        <v>183</v>
      </c>
      <c r="AK140" s="18">
        <f t="shared" si="27"/>
        <v>8.7142857142857135</v>
      </c>
      <c r="AL140" s="18">
        <f t="shared" si="28"/>
        <v>1.2130724901425518</v>
      </c>
      <c r="AM140" s="10" t="str">
        <f t="shared" si="26"/>
        <v>PASS</v>
      </c>
      <c r="AN140" s="10">
        <f t="shared" si="29"/>
        <v>13</v>
      </c>
    </row>
    <row r="141" spans="1:40" ht="15.5" x14ac:dyDescent="0.35">
      <c r="A141" s="19">
        <v>134</v>
      </c>
      <c r="B141" s="15">
        <v>3122225002135</v>
      </c>
      <c r="C141" s="11" t="s">
        <v>152</v>
      </c>
      <c r="D141" s="43" t="s">
        <v>15</v>
      </c>
      <c r="E141" s="44"/>
      <c r="F141" s="43" t="s">
        <v>17</v>
      </c>
      <c r="G141" s="43" t="s">
        <v>18</v>
      </c>
      <c r="H141" s="44"/>
      <c r="I141" s="43" t="s">
        <v>15</v>
      </c>
      <c r="J141" s="44"/>
      <c r="K141" s="43" t="s">
        <v>15</v>
      </c>
      <c r="L141" s="43" t="s">
        <v>18</v>
      </c>
      <c r="M141" s="43" t="s">
        <v>17</v>
      </c>
      <c r="N141" s="43" t="s">
        <v>17</v>
      </c>
      <c r="O141" s="17">
        <f>IF('Result Data'!D136="O",10,IF('Result Data'!D136="A+",9,IF('Result Data'!D136="A",8,IF('Result Data'!D136="B+",7,IF('Result Data'!D136="B",6,IF('Result Data'!D136="RA",0,IF('Result Data'!D136="SA",0,IF('Result Data'!D136="W",0,0))))))))+IF('Result Data'!D136="AB",0,IF('Result Data'!D136="WH",0))</f>
        <v>8</v>
      </c>
      <c r="P141" s="17">
        <f>IF('Result Data'!E136="O",10,IF('Result Data'!E136="A+",9,IF('Result Data'!E136="A",8,IF('Result Data'!E136="B+",7,IF('Result Data'!E136="B",6,IF('Result Data'!E136="RA",0,IF('Result Data'!E136="SA",0,IF('Result Data'!E136="W",0,0))))))))+IF('Result Data'!E136="AB",0,IF('Result Data'!E136="WH",0))</f>
        <v>0</v>
      </c>
      <c r="Q141" s="17">
        <f>IF('Result Data'!F136="O",10,IF('Result Data'!F136="A+",9,IF('Result Data'!F136="A",8,IF('Result Data'!F136="B+",7,IF('Result Data'!F136="B",6,IF('Result Data'!F136="RA",0,IF('Result Data'!F136="SA",0,IF('Result Data'!F136="W",0,0))))))))+IF('Result Data'!F136="AB",0,IF('Result Data'!F136="WH",0))</f>
        <v>9</v>
      </c>
      <c r="R141" s="17">
        <f>IF('Result Data'!G136="O",10,IF('Result Data'!G136="A+",9,IF('Result Data'!G136="A",8,IF('Result Data'!G136="B+",7,IF('Result Data'!G136="B",6,IF('Result Data'!G136="RA",0,IF('Result Data'!G136="SA",0,IF('Result Data'!G136="W",0,0))))))))+IF('Result Data'!G136="AB",0,IF('Result Data'!G136="WH",0))</f>
        <v>10</v>
      </c>
      <c r="S141" s="20">
        <f>IF('Result Data'!H136="O",10,IF('Result Data'!H136="A+",9,IF('Result Data'!H136="A",8,IF('Result Data'!H136="B+",7,IF('Result Data'!H136="B",6,IF('Result Data'!H136="RA",0,IF('Result Data'!H136="SA",0,IF('Result Data'!H136="W",0,0))))))))+IF('Result Data'!H136="AB",0,IF('Result Data'!H136="WH",0))</f>
        <v>0</v>
      </c>
      <c r="T141" s="20">
        <f>IF('Result Data'!I136="O",10,IF('Result Data'!I136="A+",9,IF('Result Data'!I136="A",8,IF('Result Data'!I136="B+",7,IF('Result Data'!I136="B",6,IF('Result Data'!I136="RA",0,IF('Result Data'!I136="SA",0,IF('Result Data'!I136="W",0,0))))))))+IF('Result Data'!I136="AB",0,IF('Result Data'!I136="WH",0))</f>
        <v>8</v>
      </c>
      <c r="U141" s="20">
        <f>IF('Result Data'!J136="O",10,IF('Result Data'!J136="A+",9,IF('Result Data'!J136="A",8,IF('Result Data'!J136="B+",7,IF('Result Data'!J136="B",6,IF('Result Data'!J136="RA",0,IF('Result Data'!J136="SA",0,IF('Result Data'!J136="W",0,0))))))))+IF('Result Data'!J136="AB",0,IF('Result Data'!J136="WH",0))</f>
        <v>0</v>
      </c>
      <c r="V141" s="20">
        <f>IF('Result Data'!K136="O",10,IF('Result Data'!K136="A+",9,IF('Result Data'!K136="A",8,IF('Result Data'!K136="B+",7,IF('Result Data'!K136="B",6,IF('Result Data'!K136="RA",0,IF('Result Data'!K136="SA",0,IF('Result Data'!K136="W",0,0))))))))+IF('Result Data'!K136="AB",0,IF('Result Data'!K136="WH",0))</f>
        <v>8</v>
      </c>
      <c r="W141" s="20">
        <f>IF('Result Data'!L136="O",10,IF('Result Data'!L136="A+",9,IF('Result Data'!L136="A",8,IF('Result Data'!L136="B+",7,IF('Result Data'!L136="B",6,IF('Result Data'!L136="RA",0,IF('Result Data'!L136="SA",0,IF('Result Data'!L136="W",0,0))))))))+IF('Result Data'!L136="AB",0,IF('Result Data'!L136="WH",0))</f>
        <v>10</v>
      </c>
      <c r="X141" s="20">
        <f>IF('Result Data'!M136="O",10,IF('Result Data'!M136="A+",9,IF('Result Data'!M136="A",8,IF('Result Data'!M136="B+",7,IF('Result Data'!M136="B",6,IF('Result Data'!M136="RA",0,IF('Result Data'!M136="SA",0,IF('Result Data'!M136="W",0,0))))))))+IF('Result Data'!M136="AB",0,IF('Result Data'!M136="WH",0))</f>
        <v>9</v>
      </c>
      <c r="Y141" s="20">
        <f>IF('Result Data'!N136="O",10,IF('Result Data'!N136="A+",9,IF('Result Data'!N136="A",8,IF('Result Data'!N136="B+",7,IF('Result Data'!N136="B",6,IF('Result Data'!N136="RA",0,IF('Result Data'!N136="SA",0,IF('Result Data'!N136="W",0,0))))))))+IF('Result Data'!N136="AB",0,IF('Result Data'!N136="WH",0))</f>
        <v>9</v>
      </c>
      <c r="Z141" s="10">
        <f t="shared" si="30"/>
        <v>2</v>
      </c>
      <c r="AA141" s="10">
        <f t="shared" si="31"/>
        <v>3</v>
      </c>
      <c r="AB141" s="10">
        <f t="shared" si="32"/>
        <v>3</v>
      </c>
      <c r="AC141" s="10">
        <f t="shared" si="33"/>
        <v>0</v>
      </c>
      <c r="AD141" s="10">
        <f t="shared" si="34"/>
        <v>0</v>
      </c>
      <c r="AE141" s="10">
        <f t="shared" si="35"/>
        <v>0</v>
      </c>
      <c r="AF141" s="10">
        <f>COUNTIF('Result Data'!D136:N136,"=RA")</f>
        <v>0</v>
      </c>
      <c r="AG141" s="10">
        <f>COUNTIF('Result Data'!D136:N136,"=AB")</f>
        <v>0</v>
      </c>
      <c r="AH141" s="10">
        <f>COUNTIF('Result Data'!D136:N136,"=WH")</f>
        <v>0</v>
      </c>
      <c r="AI141" s="16">
        <v>21</v>
      </c>
      <c r="AJ141" s="10">
        <f t="shared" si="36"/>
        <v>182</v>
      </c>
      <c r="AK141" s="18">
        <f t="shared" si="27"/>
        <v>8.6666666666666661</v>
      </c>
      <c r="AL141" s="18">
        <f t="shared" si="28"/>
        <v>1.1654534425235044</v>
      </c>
      <c r="AM141" s="10" t="str">
        <f t="shared" si="26"/>
        <v>PASS</v>
      </c>
      <c r="AN141" s="10">
        <f t="shared" si="29"/>
        <v>15</v>
      </c>
    </row>
    <row r="142" spans="1:40" ht="15.5" x14ac:dyDescent="0.35">
      <c r="A142" s="19">
        <v>135</v>
      </c>
      <c r="B142" s="15">
        <v>3122225002136</v>
      </c>
      <c r="C142" s="11" t="s">
        <v>153</v>
      </c>
      <c r="D142" s="43" t="s">
        <v>15</v>
      </c>
      <c r="E142" s="44"/>
      <c r="F142" s="43" t="s">
        <v>15</v>
      </c>
      <c r="G142" s="43" t="s">
        <v>18</v>
      </c>
      <c r="H142" s="44"/>
      <c r="I142" s="43" t="s">
        <v>15</v>
      </c>
      <c r="J142" s="44"/>
      <c r="K142" s="43" t="s">
        <v>38</v>
      </c>
      <c r="L142" s="43" t="s">
        <v>17</v>
      </c>
      <c r="M142" s="43" t="s">
        <v>16</v>
      </c>
      <c r="N142" s="43" t="s">
        <v>16</v>
      </c>
      <c r="O142" s="17">
        <f>IF('Result Data'!D137="O",10,IF('Result Data'!D137="A+",9,IF('Result Data'!D137="A",8,IF('Result Data'!D137="B+",7,IF('Result Data'!D137="B",6,IF('Result Data'!D137="RA",0,IF('Result Data'!D137="SA",0,IF('Result Data'!D137="W",0,0))))))))+IF('Result Data'!D137="AB",0,IF('Result Data'!D137="WH",0))</f>
        <v>8</v>
      </c>
      <c r="P142" s="17">
        <f>IF('Result Data'!E137="O",10,IF('Result Data'!E137="A+",9,IF('Result Data'!E137="A",8,IF('Result Data'!E137="B+",7,IF('Result Data'!E137="B",6,IF('Result Data'!E137="RA",0,IF('Result Data'!E137="SA",0,IF('Result Data'!E137="W",0,0))))))))+IF('Result Data'!E137="AB",0,IF('Result Data'!E137="WH",0))</f>
        <v>0</v>
      </c>
      <c r="Q142" s="17">
        <f>IF('Result Data'!F137="O",10,IF('Result Data'!F137="A+",9,IF('Result Data'!F137="A",8,IF('Result Data'!F137="B+",7,IF('Result Data'!F137="B",6,IF('Result Data'!F137="RA",0,IF('Result Data'!F137="SA",0,IF('Result Data'!F137="W",0,0))))))))+IF('Result Data'!F137="AB",0,IF('Result Data'!F137="WH",0))</f>
        <v>8</v>
      </c>
      <c r="R142" s="17">
        <f>IF('Result Data'!G137="O",10,IF('Result Data'!G137="A+",9,IF('Result Data'!G137="A",8,IF('Result Data'!G137="B+",7,IF('Result Data'!G137="B",6,IF('Result Data'!G137="RA",0,IF('Result Data'!G137="SA",0,IF('Result Data'!G137="W",0,0))))))))+IF('Result Data'!G137="AB",0,IF('Result Data'!G137="WH",0))</f>
        <v>10</v>
      </c>
      <c r="S142" s="20">
        <f>IF('Result Data'!H137="O",10,IF('Result Data'!H137="A+",9,IF('Result Data'!H137="A",8,IF('Result Data'!H137="B+",7,IF('Result Data'!H137="B",6,IF('Result Data'!H137="RA",0,IF('Result Data'!H137="SA",0,IF('Result Data'!H137="W",0,0))))))))+IF('Result Data'!H137="AB",0,IF('Result Data'!H137="WH",0))</f>
        <v>0</v>
      </c>
      <c r="T142" s="20">
        <f>IF('Result Data'!I137="O",10,IF('Result Data'!I137="A+",9,IF('Result Data'!I137="A",8,IF('Result Data'!I137="B+",7,IF('Result Data'!I137="B",6,IF('Result Data'!I137="RA",0,IF('Result Data'!I137="SA",0,IF('Result Data'!I137="W",0,0))))))))+IF('Result Data'!I137="AB",0,IF('Result Data'!I137="WH",0))</f>
        <v>8</v>
      </c>
      <c r="U142" s="20">
        <f>IF('Result Data'!J137="O",10,IF('Result Data'!J137="A+",9,IF('Result Data'!J137="A",8,IF('Result Data'!J137="B+",7,IF('Result Data'!J137="B",6,IF('Result Data'!J137="RA",0,IF('Result Data'!J137="SA",0,IF('Result Data'!J137="W",0,0))))))))+IF('Result Data'!J137="AB",0,IF('Result Data'!J137="WH",0))</f>
        <v>0</v>
      </c>
      <c r="V142" s="20">
        <f>IF('Result Data'!K137="O",10,IF('Result Data'!K137="A+",9,IF('Result Data'!K137="A",8,IF('Result Data'!K137="B+",7,IF('Result Data'!K137="B",6,IF('Result Data'!K137="RA",0,IF('Result Data'!K137="SA",0,IF('Result Data'!K137="W",0,0))))))))+IF('Result Data'!K137="AB",0,IF('Result Data'!K137="WH",0))</f>
        <v>0</v>
      </c>
      <c r="W142" s="20">
        <f>IF('Result Data'!L137="O",10,IF('Result Data'!L137="A+",9,IF('Result Data'!L137="A",8,IF('Result Data'!L137="B+",7,IF('Result Data'!L137="B",6,IF('Result Data'!L137="RA",0,IF('Result Data'!L137="SA",0,IF('Result Data'!L137="W",0,0))))))))+IF('Result Data'!L137="AB",0,IF('Result Data'!L137="WH",0))</f>
        <v>9</v>
      </c>
      <c r="X142" s="20">
        <f>IF('Result Data'!M137="O",10,IF('Result Data'!M137="A+",9,IF('Result Data'!M137="A",8,IF('Result Data'!M137="B+",7,IF('Result Data'!M137="B",6,IF('Result Data'!M137="RA",0,IF('Result Data'!M137="SA",0,IF('Result Data'!M137="W",0,0))))))))+IF('Result Data'!M137="AB",0,IF('Result Data'!M137="WH",0))</f>
        <v>7</v>
      </c>
      <c r="Y142" s="20">
        <f>IF('Result Data'!N137="O",10,IF('Result Data'!N137="A+",9,IF('Result Data'!N137="A",8,IF('Result Data'!N137="B+",7,IF('Result Data'!N137="B",6,IF('Result Data'!N137="RA",0,IF('Result Data'!N137="SA",0,IF('Result Data'!N137="W",0,0))))))))+IF('Result Data'!N137="AB",0,IF('Result Data'!N137="WH",0))</f>
        <v>7</v>
      </c>
      <c r="Z142" s="10">
        <f t="shared" si="30"/>
        <v>1</v>
      </c>
      <c r="AA142" s="10">
        <f t="shared" si="31"/>
        <v>1</v>
      </c>
      <c r="AB142" s="10">
        <f t="shared" si="32"/>
        <v>3</v>
      </c>
      <c r="AC142" s="10">
        <f t="shared" si="33"/>
        <v>2</v>
      </c>
      <c r="AD142" s="10">
        <f t="shared" si="34"/>
        <v>0</v>
      </c>
      <c r="AE142" s="10">
        <f t="shared" si="35"/>
        <v>0</v>
      </c>
      <c r="AF142" s="10">
        <f>COUNTIF('Result Data'!D137:N137,"=RA")</f>
        <v>1</v>
      </c>
      <c r="AG142" s="10">
        <f>COUNTIF('Result Data'!D137:N137,"=AB")</f>
        <v>0</v>
      </c>
      <c r="AH142" s="10">
        <f>COUNTIF('Result Data'!D137:N137,"=WH")</f>
        <v>0</v>
      </c>
      <c r="AI142" s="16">
        <v>21</v>
      </c>
      <c r="AJ142" s="10">
        <f t="shared" si="36"/>
        <v>133.5</v>
      </c>
      <c r="AK142" s="18">
        <f t="shared" si="27"/>
        <v>6.3571428571428568</v>
      </c>
      <c r="AL142" s="18">
        <f t="shared" si="28"/>
        <v>-1.144070367000305</v>
      </c>
      <c r="AM142" s="10" t="str">
        <f t="shared" si="26"/>
        <v>FAIL</v>
      </c>
      <c r="AN142" s="10">
        <f t="shared" si="29"/>
        <v>132</v>
      </c>
    </row>
    <row r="143" spans="1:40" ht="15.5" x14ac:dyDescent="0.35">
      <c r="A143" s="19">
        <v>136</v>
      </c>
      <c r="B143" s="15">
        <v>3122225002137</v>
      </c>
      <c r="C143" s="11" t="s">
        <v>154</v>
      </c>
      <c r="D143" s="43" t="s">
        <v>15</v>
      </c>
      <c r="E143" s="44"/>
      <c r="F143" s="43" t="s">
        <v>17</v>
      </c>
      <c r="G143" s="43" t="s">
        <v>18</v>
      </c>
      <c r="H143" s="44" t="s">
        <v>15</v>
      </c>
      <c r="I143" s="43"/>
      <c r="J143" s="44"/>
      <c r="K143" s="43" t="s">
        <v>15</v>
      </c>
      <c r="L143" s="43" t="s">
        <v>18</v>
      </c>
      <c r="M143" s="43" t="s">
        <v>15</v>
      </c>
      <c r="N143" s="43" t="s">
        <v>16</v>
      </c>
      <c r="O143" s="17">
        <f>IF('Result Data'!D138="O",10,IF('Result Data'!D138="A+",9,IF('Result Data'!D138="A",8,IF('Result Data'!D138="B+",7,IF('Result Data'!D138="B",6,IF('Result Data'!D138="RA",0,IF('Result Data'!D138="SA",0,IF('Result Data'!D138="W",0,0))))))))+IF('Result Data'!D138="AB",0,IF('Result Data'!D138="WH",0))</f>
        <v>8</v>
      </c>
      <c r="P143" s="17">
        <f>IF('Result Data'!E138="O",10,IF('Result Data'!E138="A+",9,IF('Result Data'!E138="A",8,IF('Result Data'!E138="B+",7,IF('Result Data'!E138="B",6,IF('Result Data'!E138="RA",0,IF('Result Data'!E138="SA",0,IF('Result Data'!E138="W",0,0))))))))+IF('Result Data'!E138="AB",0,IF('Result Data'!E138="WH",0))</f>
        <v>0</v>
      </c>
      <c r="Q143" s="17">
        <f>IF('Result Data'!F138="O",10,IF('Result Data'!F138="A+",9,IF('Result Data'!F138="A",8,IF('Result Data'!F138="B+",7,IF('Result Data'!F138="B",6,IF('Result Data'!F138="RA",0,IF('Result Data'!F138="SA",0,IF('Result Data'!F138="W",0,0))))))))+IF('Result Data'!F138="AB",0,IF('Result Data'!F138="WH",0))</f>
        <v>9</v>
      </c>
      <c r="R143" s="17">
        <f>IF('Result Data'!G138="O",10,IF('Result Data'!G138="A+",9,IF('Result Data'!G138="A",8,IF('Result Data'!G138="B+",7,IF('Result Data'!G138="B",6,IF('Result Data'!G138="RA",0,IF('Result Data'!G138="SA",0,IF('Result Data'!G138="W",0,0))))))))+IF('Result Data'!G138="AB",0,IF('Result Data'!G138="WH",0))</f>
        <v>10</v>
      </c>
      <c r="S143" s="20">
        <f>IF('Result Data'!H138="O",10,IF('Result Data'!H138="A+",9,IF('Result Data'!H138="A",8,IF('Result Data'!H138="B+",7,IF('Result Data'!H138="B",6,IF('Result Data'!H138="RA",0,IF('Result Data'!H138="SA",0,IF('Result Data'!H138="W",0,0))))))))+IF('Result Data'!H138="AB",0,IF('Result Data'!H138="WH",0))</f>
        <v>8</v>
      </c>
      <c r="T143" s="20">
        <f>IF('Result Data'!I138="O",10,IF('Result Data'!I138="A+",9,IF('Result Data'!I138="A",8,IF('Result Data'!I138="B+",7,IF('Result Data'!I138="B",6,IF('Result Data'!I138="RA",0,IF('Result Data'!I138="SA",0,IF('Result Data'!I138="W",0,0))))))))+IF('Result Data'!I138="AB",0,IF('Result Data'!I138="WH",0))</f>
        <v>0</v>
      </c>
      <c r="U143" s="20">
        <f>IF('Result Data'!J138="O",10,IF('Result Data'!J138="A+",9,IF('Result Data'!J138="A",8,IF('Result Data'!J138="B+",7,IF('Result Data'!J138="B",6,IF('Result Data'!J138="RA",0,IF('Result Data'!J138="SA",0,IF('Result Data'!J138="W",0,0))))))))+IF('Result Data'!J138="AB",0,IF('Result Data'!J138="WH",0))</f>
        <v>0</v>
      </c>
      <c r="V143" s="20">
        <f>IF('Result Data'!K138="O",10,IF('Result Data'!K138="A+",9,IF('Result Data'!K138="A",8,IF('Result Data'!K138="B+",7,IF('Result Data'!K138="B",6,IF('Result Data'!K138="RA",0,IF('Result Data'!K138="SA",0,IF('Result Data'!K138="W",0,0))))))))+IF('Result Data'!K138="AB",0,IF('Result Data'!K138="WH",0))</f>
        <v>8</v>
      </c>
      <c r="W143" s="20">
        <f>IF('Result Data'!L138="O",10,IF('Result Data'!L138="A+",9,IF('Result Data'!L138="A",8,IF('Result Data'!L138="B+",7,IF('Result Data'!L138="B",6,IF('Result Data'!L138="RA",0,IF('Result Data'!L138="SA",0,IF('Result Data'!L138="W",0,0))))))))+IF('Result Data'!L138="AB",0,IF('Result Data'!L138="WH",0))</f>
        <v>10</v>
      </c>
      <c r="X143" s="20">
        <f>IF('Result Data'!M138="O",10,IF('Result Data'!M138="A+",9,IF('Result Data'!M138="A",8,IF('Result Data'!M138="B+",7,IF('Result Data'!M138="B",6,IF('Result Data'!M138="RA",0,IF('Result Data'!M138="SA",0,IF('Result Data'!M138="W",0,0))))))))+IF('Result Data'!M138="AB",0,IF('Result Data'!M138="WH",0))</f>
        <v>8</v>
      </c>
      <c r="Y143" s="20">
        <f>IF('Result Data'!N138="O",10,IF('Result Data'!N138="A+",9,IF('Result Data'!N138="A",8,IF('Result Data'!N138="B+",7,IF('Result Data'!N138="B",6,IF('Result Data'!N138="RA",0,IF('Result Data'!N138="SA",0,IF('Result Data'!N138="W",0,0))))))))+IF('Result Data'!N138="AB",0,IF('Result Data'!N138="WH",0))</f>
        <v>7</v>
      </c>
      <c r="Z143" s="10">
        <f t="shared" si="30"/>
        <v>2</v>
      </c>
      <c r="AA143" s="10">
        <f t="shared" si="31"/>
        <v>1</v>
      </c>
      <c r="AB143" s="10">
        <f t="shared" si="32"/>
        <v>4</v>
      </c>
      <c r="AC143" s="10">
        <f t="shared" si="33"/>
        <v>1</v>
      </c>
      <c r="AD143" s="10">
        <f t="shared" si="34"/>
        <v>0</v>
      </c>
      <c r="AE143" s="10">
        <f t="shared" si="35"/>
        <v>0</v>
      </c>
      <c r="AF143" s="10">
        <f>COUNTIF('Result Data'!D138:N138,"=RA")</f>
        <v>0</v>
      </c>
      <c r="AG143" s="10">
        <f>COUNTIF('Result Data'!D138:N138,"=AB")</f>
        <v>0</v>
      </c>
      <c r="AH143" s="10">
        <f>COUNTIF('Result Data'!D138:N138,"=WH")</f>
        <v>0</v>
      </c>
      <c r="AI143" s="16">
        <v>21</v>
      </c>
      <c r="AJ143" s="10">
        <f t="shared" si="36"/>
        <v>172</v>
      </c>
      <c r="AK143" s="18">
        <f t="shared" si="27"/>
        <v>8.1904761904761898</v>
      </c>
      <c r="AL143" s="18">
        <f t="shared" si="28"/>
        <v>0.68926296633302808</v>
      </c>
      <c r="AM143" s="10" t="str">
        <f t="shared" si="26"/>
        <v>PASS</v>
      </c>
      <c r="AN143" s="10">
        <f t="shared" si="29"/>
        <v>60</v>
      </c>
    </row>
    <row r="144" spans="1:40" ht="15.5" x14ac:dyDescent="0.35">
      <c r="A144" s="19">
        <v>137</v>
      </c>
      <c r="B144" s="15">
        <v>3122225002138</v>
      </c>
      <c r="C144" s="11" t="s">
        <v>155</v>
      </c>
      <c r="D144" s="43" t="s">
        <v>15</v>
      </c>
      <c r="E144" s="44"/>
      <c r="F144" s="43" t="s">
        <v>17</v>
      </c>
      <c r="G144" s="43" t="s">
        <v>18</v>
      </c>
      <c r="H144" s="44"/>
      <c r="I144" s="43" t="s">
        <v>15</v>
      </c>
      <c r="J144" s="44"/>
      <c r="K144" s="43" t="s">
        <v>17</v>
      </c>
      <c r="L144" s="43" t="s">
        <v>18</v>
      </c>
      <c r="M144" s="43" t="s">
        <v>18</v>
      </c>
      <c r="N144" s="43" t="s">
        <v>17</v>
      </c>
      <c r="O144" s="17">
        <f>IF('Result Data'!D139="O",10,IF('Result Data'!D139="A+",9,IF('Result Data'!D139="A",8,IF('Result Data'!D139="B+",7,IF('Result Data'!D139="B",6,IF('Result Data'!D139="RA",0,IF('Result Data'!D139="SA",0,IF('Result Data'!D139="W",0,0))))))))+IF('Result Data'!D139="AB",0,IF('Result Data'!D139="WH",0))</f>
        <v>8</v>
      </c>
      <c r="P144" s="17">
        <f>IF('Result Data'!E139="O",10,IF('Result Data'!E139="A+",9,IF('Result Data'!E139="A",8,IF('Result Data'!E139="B+",7,IF('Result Data'!E139="B",6,IF('Result Data'!E139="RA",0,IF('Result Data'!E139="SA",0,IF('Result Data'!E139="W",0,0))))))))+IF('Result Data'!E139="AB",0,IF('Result Data'!E139="WH",0))</f>
        <v>0</v>
      </c>
      <c r="Q144" s="17">
        <f>IF('Result Data'!F139="O",10,IF('Result Data'!F139="A+",9,IF('Result Data'!F139="A",8,IF('Result Data'!F139="B+",7,IF('Result Data'!F139="B",6,IF('Result Data'!F139="RA",0,IF('Result Data'!F139="SA",0,IF('Result Data'!F139="W",0,0))))))))+IF('Result Data'!F139="AB",0,IF('Result Data'!F139="WH",0))</f>
        <v>9</v>
      </c>
      <c r="R144" s="17">
        <f>IF('Result Data'!G139="O",10,IF('Result Data'!G139="A+",9,IF('Result Data'!G139="A",8,IF('Result Data'!G139="B+",7,IF('Result Data'!G139="B",6,IF('Result Data'!G139="RA",0,IF('Result Data'!G139="SA",0,IF('Result Data'!G139="W",0,0))))))))+IF('Result Data'!G139="AB",0,IF('Result Data'!G139="WH",0))</f>
        <v>10</v>
      </c>
      <c r="S144" s="20">
        <f>IF('Result Data'!H139="O",10,IF('Result Data'!H139="A+",9,IF('Result Data'!H139="A",8,IF('Result Data'!H139="B+",7,IF('Result Data'!H139="B",6,IF('Result Data'!H139="RA",0,IF('Result Data'!H139="SA",0,IF('Result Data'!H139="W",0,0))))))))+IF('Result Data'!H139="AB",0,IF('Result Data'!H139="WH",0))</f>
        <v>0</v>
      </c>
      <c r="T144" s="20">
        <f>IF('Result Data'!I139="O",10,IF('Result Data'!I139="A+",9,IF('Result Data'!I139="A",8,IF('Result Data'!I139="B+",7,IF('Result Data'!I139="B",6,IF('Result Data'!I139="RA",0,IF('Result Data'!I139="SA",0,IF('Result Data'!I139="W",0,0))))))))+IF('Result Data'!I139="AB",0,IF('Result Data'!I139="WH",0))</f>
        <v>8</v>
      </c>
      <c r="U144" s="20">
        <f>IF('Result Data'!J139="O",10,IF('Result Data'!J139="A+",9,IF('Result Data'!J139="A",8,IF('Result Data'!J139="B+",7,IF('Result Data'!J139="B",6,IF('Result Data'!J139="RA",0,IF('Result Data'!J139="SA",0,IF('Result Data'!J139="W",0,0))))))))+IF('Result Data'!J139="AB",0,IF('Result Data'!J139="WH",0))</f>
        <v>0</v>
      </c>
      <c r="V144" s="20">
        <f>IF('Result Data'!K139="O",10,IF('Result Data'!K139="A+",9,IF('Result Data'!K139="A",8,IF('Result Data'!K139="B+",7,IF('Result Data'!K139="B",6,IF('Result Data'!K139="RA",0,IF('Result Data'!K139="SA",0,IF('Result Data'!K139="W",0,0))))))))+IF('Result Data'!K139="AB",0,IF('Result Data'!K139="WH",0))</f>
        <v>9</v>
      </c>
      <c r="W144" s="20">
        <f>IF('Result Data'!L139="O",10,IF('Result Data'!L139="A+",9,IF('Result Data'!L139="A",8,IF('Result Data'!L139="B+",7,IF('Result Data'!L139="B",6,IF('Result Data'!L139="RA",0,IF('Result Data'!L139="SA",0,IF('Result Data'!L139="W",0,0))))))))+IF('Result Data'!L139="AB",0,IF('Result Data'!L139="WH",0))</f>
        <v>10</v>
      </c>
      <c r="X144" s="20">
        <f>IF('Result Data'!M139="O",10,IF('Result Data'!M139="A+",9,IF('Result Data'!M139="A",8,IF('Result Data'!M139="B+",7,IF('Result Data'!M139="B",6,IF('Result Data'!M139="RA",0,IF('Result Data'!M139="SA",0,IF('Result Data'!M139="W",0,0))))))))+IF('Result Data'!M139="AB",0,IF('Result Data'!M139="WH",0))</f>
        <v>10</v>
      </c>
      <c r="Y144" s="20">
        <f>IF('Result Data'!N139="O",10,IF('Result Data'!N139="A+",9,IF('Result Data'!N139="A",8,IF('Result Data'!N139="B+",7,IF('Result Data'!N139="B",6,IF('Result Data'!N139="RA",0,IF('Result Data'!N139="SA",0,IF('Result Data'!N139="W",0,0))))))))+IF('Result Data'!N139="AB",0,IF('Result Data'!N139="WH",0))</f>
        <v>9</v>
      </c>
      <c r="Z144" s="10">
        <f t="shared" si="30"/>
        <v>3</v>
      </c>
      <c r="AA144" s="10">
        <f t="shared" si="31"/>
        <v>3</v>
      </c>
      <c r="AB144" s="10">
        <f t="shared" si="32"/>
        <v>2</v>
      </c>
      <c r="AC144" s="10">
        <f t="shared" si="33"/>
        <v>0</v>
      </c>
      <c r="AD144" s="10">
        <f t="shared" si="34"/>
        <v>0</v>
      </c>
      <c r="AE144" s="10">
        <f t="shared" si="35"/>
        <v>0</v>
      </c>
      <c r="AF144" s="10">
        <f>COUNTIF('Result Data'!D139:N139,"=RA")</f>
        <v>0</v>
      </c>
      <c r="AG144" s="10">
        <f>COUNTIF('Result Data'!D139:N139,"=AB")</f>
        <v>0</v>
      </c>
      <c r="AH144" s="10">
        <f>COUNTIF('Result Data'!D139:N139,"=WH")</f>
        <v>0</v>
      </c>
      <c r="AI144" s="16">
        <v>21</v>
      </c>
      <c r="AJ144" s="10">
        <f t="shared" si="36"/>
        <v>190</v>
      </c>
      <c r="AK144" s="18">
        <f t="shared" si="27"/>
        <v>9.0476190476190474</v>
      </c>
      <c r="AL144" s="18">
        <f t="shared" si="28"/>
        <v>1.5464058234758857</v>
      </c>
      <c r="AM144" s="10" t="str">
        <f t="shared" si="26"/>
        <v>PASS</v>
      </c>
      <c r="AN144" s="10">
        <f t="shared" si="29"/>
        <v>6</v>
      </c>
    </row>
    <row r="145" spans="1:40" ht="15.5" x14ac:dyDescent="0.35">
      <c r="A145" s="19">
        <v>138</v>
      </c>
      <c r="B145" s="15">
        <v>3122225002139</v>
      </c>
      <c r="C145" s="11" t="s">
        <v>156</v>
      </c>
      <c r="D145" s="43" t="s">
        <v>16</v>
      </c>
      <c r="E145" s="44"/>
      <c r="F145" s="43" t="s">
        <v>15</v>
      </c>
      <c r="G145" s="43" t="s">
        <v>18</v>
      </c>
      <c r="H145" s="44"/>
      <c r="I145" s="43" t="s">
        <v>17</v>
      </c>
      <c r="J145" s="44"/>
      <c r="K145" s="43" t="s">
        <v>15</v>
      </c>
      <c r="L145" s="43" t="s">
        <v>18</v>
      </c>
      <c r="M145" s="43" t="s">
        <v>15</v>
      </c>
      <c r="N145" s="43" t="s">
        <v>15</v>
      </c>
      <c r="O145" s="17">
        <f>IF('Result Data'!D140="O",10,IF('Result Data'!D140="A+",9,IF('Result Data'!D140="A",8,IF('Result Data'!D140="B+",7,IF('Result Data'!D140="B",6,IF('Result Data'!D140="RA",0,IF('Result Data'!D140="SA",0,IF('Result Data'!D140="W",0,0))))))))+IF('Result Data'!D140="AB",0,IF('Result Data'!D140="WH",0))</f>
        <v>7</v>
      </c>
      <c r="P145" s="17">
        <f>IF('Result Data'!E140="O",10,IF('Result Data'!E140="A+",9,IF('Result Data'!E140="A",8,IF('Result Data'!E140="B+",7,IF('Result Data'!E140="B",6,IF('Result Data'!E140="RA",0,IF('Result Data'!E140="SA",0,IF('Result Data'!E140="W",0,0))))))))+IF('Result Data'!E140="AB",0,IF('Result Data'!E140="WH",0))</f>
        <v>0</v>
      </c>
      <c r="Q145" s="17">
        <f>IF('Result Data'!F140="O",10,IF('Result Data'!F140="A+",9,IF('Result Data'!F140="A",8,IF('Result Data'!F140="B+",7,IF('Result Data'!F140="B",6,IF('Result Data'!F140="RA",0,IF('Result Data'!F140="SA",0,IF('Result Data'!F140="W",0,0))))))))+IF('Result Data'!F140="AB",0,IF('Result Data'!F140="WH",0))</f>
        <v>8</v>
      </c>
      <c r="R145" s="17">
        <f>IF('Result Data'!G140="O",10,IF('Result Data'!G140="A+",9,IF('Result Data'!G140="A",8,IF('Result Data'!G140="B+",7,IF('Result Data'!G140="B",6,IF('Result Data'!G140="RA",0,IF('Result Data'!G140="SA",0,IF('Result Data'!G140="W",0,0))))))))+IF('Result Data'!G140="AB",0,IF('Result Data'!G140="WH",0))</f>
        <v>10</v>
      </c>
      <c r="S145" s="20">
        <f>IF('Result Data'!H140="O",10,IF('Result Data'!H140="A+",9,IF('Result Data'!H140="A",8,IF('Result Data'!H140="B+",7,IF('Result Data'!H140="B",6,IF('Result Data'!H140="RA",0,IF('Result Data'!H140="SA",0,IF('Result Data'!H140="W",0,0))))))))+IF('Result Data'!H140="AB",0,IF('Result Data'!H140="WH",0))</f>
        <v>0</v>
      </c>
      <c r="T145" s="20">
        <f>IF('Result Data'!I140="O",10,IF('Result Data'!I140="A+",9,IF('Result Data'!I140="A",8,IF('Result Data'!I140="B+",7,IF('Result Data'!I140="B",6,IF('Result Data'!I140="RA",0,IF('Result Data'!I140="SA",0,IF('Result Data'!I140="W",0,0))))))))+IF('Result Data'!I140="AB",0,IF('Result Data'!I140="WH",0))</f>
        <v>9</v>
      </c>
      <c r="U145" s="20">
        <f>IF('Result Data'!J140="O",10,IF('Result Data'!J140="A+",9,IF('Result Data'!J140="A",8,IF('Result Data'!J140="B+",7,IF('Result Data'!J140="B",6,IF('Result Data'!J140="RA",0,IF('Result Data'!J140="SA",0,IF('Result Data'!J140="W",0,0))))))))+IF('Result Data'!J140="AB",0,IF('Result Data'!J140="WH",0))</f>
        <v>0</v>
      </c>
      <c r="V145" s="20">
        <f>IF('Result Data'!K140="O",10,IF('Result Data'!K140="A+",9,IF('Result Data'!K140="A",8,IF('Result Data'!K140="B+",7,IF('Result Data'!K140="B",6,IF('Result Data'!K140="RA",0,IF('Result Data'!K140="SA",0,IF('Result Data'!K140="W",0,0))))))))+IF('Result Data'!K140="AB",0,IF('Result Data'!K140="WH",0))</f>
        <v>8</v>
      </c>
      <c r="W145" s="20">
        <f>IF('Result Data'!L140="O",10,IF('Result Data'!L140="A+",9,IF('Result Data'!L140="A",8,IF('Result Data'!L140="B+",7,IF('Result Data'!L140="B",6,IF('Result Data'!L140="RA",0,IF('Result Data'!L140="SA",0,IF('Result Data'!L140="W",0,0))))))))+IF('Result Data'!L140="AB",0,IF('Result Data'!L140="WH",0))</f>
        <v>10</v>
      </c>
      <c r="X145" s="20">
        <f>IF('Result Data'!M140="O",10,IF('Result Data'!M140="A+",9,IF('Result Data'!M140="A",8,IF('Result Data'!M140="B+",7,IF('Result Data'!M140="B",6,IF('Result Data'!M140="RA",0,IF('Result Data'!M140="SA",0,IF('Result Data'!M140="W",0,0))))))))+IF('Result Data'!M140="AB",0,IF('Result Data'!M140="WH",0))</f>
        <v>8</v>
      </c>
      <c r="Y145" s="20">
        <f>IF('Result Data'!N140="O",10,IF('Result Data'!N140="A+",9,IF('Result Data'!N140="A",8,IF('Result Data'!N140="B+",7,IF('Result Data'!N140="B",6,IF('Result Data'!N140="RA",0,IF('Result Data'!N140="SA",0,IF('Result Data'!N140="W",0,0))))))))+IF('Result Data'!N140="AB",0,IF('Result Data'!N140="WH",0))</f>
        <v>8</v>
      </c>
      <c r="Z145" s="10">
        <f t="shared" si="30"/>
        <v>2</v>
      </c>
      <c r="AA145" s="10">
        <f t="shared" si="31"/>
        <v>1</v>
      </c>
      <c r="AB145" s="10">
        <f t="shared" si="32"/>
        <v>4</v>
      </c>
      <c r="AC145" s="10">
        <f t="shared" si="33"/>
        <v>1</v>
      </c>
      <c r="AD145" s="10">
        <f t="shared" si="34"/>
        <v>0</v>
      </c>
      <c r="AE145" s="10">
        <f t="shared" si="35"/>
        <v>0</v>
      </c>
      <c r="AF145" s="10">
        <f>COUNTIF('Result Data'!D140:N140,"=RA")</f>
        <v>0</v>
      </c>
      <c r="AG145" s="10">
        <f>COUNTIF('Result Data'!D140:N140,"=AB")</f>
        <v>0</v>
      </c>
      <c r="AH145" s="10">
        <f>COUNTIF('Result Data'!D140:N140,"=WH")</f>
        <v>0</v>
      </c>
      <c r="AI145" s="16">
        <v>21</v>
      </c>
      <c r="AJ145" s="10">
        <f t="shared" si="36"/>
        <v>174</v>
      </c>
      <c r="AK145" s="18">
        <f t="shared" si="27"/>
        <v>8.2857142857142865</v>
      </c>
      <c r="AL145" s="18">
        <f t="shared" si="28"/>
        <v>0.78450106157112476</v>
      </c>
      <c r="AM145" s="10" t="str">
        <f t="shared" si="26"/>
        <v>PASS</v>
      </c>
      <c r="AN145" s="10">
        <f t="shared" si="29"/>
        <v>49</v>
      </c>
    </row>
    <row r="146" spans="1:40" ht="15.5" x14ac:dyDescent="0.35">
      <c r="A146" s="19">
        <v>139</v>
      </c>
      <c r="B146" s="15">
        <v>3122225002140</v>
      </c>
      <c r="C146" s="11" t="s">
        <v>157</v>
      </c>
      <c r="D146" s="43" t="s">
        <v>15</v>
      </c>
      <c r="E146" s="44"/>
      <c r="F146" s="43" t="s">
        <v>15</v>
      </c>
      <c r="G146" s="43" t="s">
        <v>18</v>
      </c>
      <c r="H146" s="44"/>
      <c r="I146" s="43" t="s">
        <v>15</v>
      </c>
      <c r="J146" s="44"/>
      <c r="K146" s="43" t="s">
        <v>16</v>
      </c>
      <c r="L146" s="43" t="s">
        <v>17</v>
      </c>
      <c r="M146" s="43" t="s">
        <v>17</v>
      </c>
      <c r="N146" s="43" t="s">
        <v>16</v>
      </c>
      <c r="O146" s="17">
        <f>IF('Result Data'!D141="O",10,IF('Result Data'!D141="A+",9,IF('Result Data'!D141="A",8,IF('Result Data'!D141="B+",7,IF('Result Data'!D141="B",6,IF('Result Data'!D141="RA",0,IF('Result Data'!D141="SA",0,IF('Result Data'!D141="W",0,0))))))))+IF('Result Data'!D141="AB",0,IF('Result Data'!D141="WH",0))</f>
        <v>8</v>
      </c>
      <c r="P146" s="17">
        <f>IF('Result Data'!E141="O",10,IF('Result Data'!E141="A+",9,IF('Result Data'!E141="A",8,IF('Result Data'!E141="B+",7,IF('Result Data'!E141="B",6,IF('Result Data'!E141="RA",0,IF('Result Data'!E141="SA",0,IF('Result Data'!E141="W",0,0))))))))+IF('Result Data'!E141="AB",0,IF('Result Data'!E141="WH",0))</f>
        <v>0</v>
      </c>
      <c r="Q146" s="17">
        <f>IF('Result Data'!F141="O",10,IF('Result Data'!F141="A+",9,IF('Result Data'!F141="A",8,IF('Result Data'!F141="B+",7,IF('Result Data'!F141="B",6,IF('Result Data'!F141="RA",0,IF('Result Data'!F141="SA",0,IF('Result Data'!F141="W",0,0))))))))+IF('Result Data'!F141="AB",0,IF('Result Data'!F141="WH",0))</f>
        <v>8</v>
      </c>
      <c r="R146" s="17">
        <f>IF('Result Data'!G141="O",10,IF('Result Data'!G141="A+",9,IF('Result Data'!G141="A",8,IF('Result Data'!G141="B+",7,IF('Result Data'!G141="B",6,IF('Result Data'!G141="RA",0,IF('Result Data'!G141="SA",0,IF('Result Data'!G141="W",0,0))))))))+IF('Result Data'!G141="AB",0,IF('Result Data'!G141="WH",0))</f>
        <v>10</v>
      </c>
      <c r="S146" s="20">
        <f>IF('Result Data'!H141="O",10,IF('Result Data'!H141="A+",9,IF('Result Data'!H141="A",8,IF('Result Data'!H141="B+",7,IF('Result Data'!H141="B",6,IF('Result Data'!H141="RA",0,IF('Result Data'!H141="SA",0,IF('Result Data'!H141="W",0,0))))))))+IF('Result Data'!H141="AB",0,IF('Result Data'!H141="WH",0))</f>
        <v>0</v>
      </c>
      <c r="T146" s="20">
        <f>IF('Result Data'!I141="O",10,IF('Result Data'!I141="A+",9,IF('Result Data'!I141="A",8,IF('Result Data'!I141="B+",7,IF('Result Data'!I141="B",6,IF('Result Data'!I141="RA",0,IF('Result Data'!I141="SA",0,IF('Result Data'!I141="W",0,0))))))))+IF('Result Data'!I141="AB",0,IF('Result Data'!I141="WH",0))</f>
        <v>8</v>
      </c>
      <c r="U146" s="20">
        <f>IF('Result Data'!J141="O",10,IF('Result Data'!J141="A+",9,IF('Result Data'!J141="A",8,IF('Result Data'!J141="B+",7,IF('Result Data'!J141="B",6,IF('Result Data'!J141="RA",0,IF('Result Data'!J141="SA",0,IF('Result Data'!J141="W",0,0))))))))+IF('Result Data'!J141="AB",0,IF('Result Data'!J141="WH",0))</f>
        <v>0</v>
      </c>
      <c r="V146" s="20">
        <f>IF('Result Data'!K141="O",10,IF('Result Data'!K141="A+",9,IF('Result Data'!K141="A",8,IF('Result Data'!K141="B+",7,IF('Result Data'!K141="B",6,IF('Result Data'!K141="RA",0,IF('Result Data'!K141="SA",0,IF('Result Data'!K141="W",0,0))))))))+IF('Result Data'!K141="AB",0,IF('Result Data'!K141="WH",0))</f>
        <v>7</v>
      </c>
      <c r="W146" s="20">
        <f>IF('Result Data'!L141="O",10,IF('Result Data'!L141="A+",9,IF('Result Data'!L141="A",8,IF('Result Data'!L141="B+",7,IF('Result Data'!L141="B",6,IF('Result Data'!L141="RA",0,IF('Result Data'!L141="SA",0,IF('Result Data'!L141="W",0,0))))))))+IF('Result Data'!L141="AB",0,IF('Result Data'!L141="WH",0))</f>
        <v>9</v>
      </c>
      <c r="X146" s="20">
        <f>IF('Result Data'!M141="O",10,IF('Result Data'!M141="A+",9,IF('Result Data'!M141="A",8,IF('Result Data'!M141="B+",7,IF('Result Data'!M141="B",6,IF('Result Data'!M141="RA",0,IF('Result Data'!M141="SA",0,IF('Result Data'!M141="W",0,0))))))))+IF('Result Data'!M141="AB",0,IF('Result Data'!M141="WH",0))</f>
        <v>9</v>
      </c>
      <c r="Y146" s="20">
        <f>IF('Result Data'!N141="O",10,IF('Result Data'!N141="A+",9,IF('Result Data'!N141="A",8,IF('Result Data'!N141="B+",7,IF('Result Data'!N141="B",6,IF('Result Data'!N141="RA",0,IF('Result Data'!N141="SA",0,IF('Result Data'!N141="W",0,0))))))))+IF('Result Data'!N141="AB",0,IF('Result Data'!N141="WH",0))</f>
        <v>7</v>
      </c>
      <c r="Z146" s="10">
        <f t="shared" si="30"/>
        <v>1</v>
      </c>
      <c r="AA146" s="10">
        <f t="shared" si="31"/>
        <v>2</v>
      </c>
      <c r="AB146" s="10">
        <f t="shared" si="32"/>
        <v>3</v>
      </c>
      <c r="AC146" s="10">
        <f t="shared" si="33"/>
        <v>2</v>
      </c>
      <c r="AD146" s="10">
        <f t="shared" si="34"/>
        <v>0</v>
      </c>
      <c r="AE146" s="10">
        <f t="shared" si="35"/>
        <v>0</v>
      </c>
      <c r="AF146" s="10">
        <f>COUNTIF('Result Data'!D141:N141,"=RA")</f>
        <v>0</v>
      </c>
      <c r="AG146" s="10">
        <f>COUNTIF('Result Data'!D141:N141,"=AB")</f>
        <v>0</v>
      </c>
      <c r="AH146" s="10">
        <f>COUNTIF('Result Data'!D141:N141,"=WH")</f>
        <v>0</v>
      </c>
      <c r="AI146" s="16">
        <v>21</v>
      </c>
      <c r="AJ146" s="10">
        <f t="shared" si="36"/>
        <v>169.5</v>
      </c>
      <c r="AK146" s="18">
        <f t="shared" si="27"/>
        <v>8.0714285714285712</v>
      </c>
      <c r="AL146" s="18">
        <f t="shared" si="28"/>
        <v>0.57021534728540946</v>
      </c>
      <c r="AM146" s="10" t="str">
        <f t="shared" si="26"/>
        <v>PASS</v>
      </c>
      <c r="AN146" s="10">
        <f t="shared" si="29"/>
        <v>74</v>
      </c>
    </row>
    <row r="147" spans="1:40" ht="15.5" x14ac:dyDescent="0.35">
      <c r="A147" s="19">
        <v>140</v>
      </c>
      <c r="B147" s="15">
        <v>3122225002141</v>
      </c>
      <c r="C147" s="11" t="s">
        <v>158</v>
      </c>
      <c r="D147" s="43" t="s">
        <v>15</v>
      </c>
      <c r="E147" s="44"/>
      <c r="F147" s="43" t="s">
        <v>15</v>
      </c>
      <c r="G147" s="43" t="s">
        <v>18</v>
      </c>
      <c r="H147" s="44"/>
      <c r="I147" s="43" t="s">
        <v>17</v>
      </c>
      <c r="J147" s="44"/>
      <c r="K147" s="43" t="s">
        <v>15</v>
      </c>
      <c r="L147" s="43" t="s">
        <v>18</v>
      </c>
      <c r="M147" s="43" t="s">
        <v>38</v>
      </c>
      <c r="N147" s="43" t="s">
        <v>16</v>
      </c>
      <c r="O147" s="17">
        <f>IF('Result Data'!D142="O",10,IF('Result Data'!D142="A+",9,IF('Result Data'!D142="A",8,IF('Result Data'!D142="B+",7,IF('Result Data'!D142="B",6,IF('Result Data'!D142="RA",0,IF('Result Data'!D142="SA",0,IF('Result Data'!D142="W",0,0))))))))+IF('Result Data'!D142="AB",0,IF('Result Data'!D142="WH",0))</f>
        <v>8</v>
      </c>
      <c r="P147" s="17">
        <f>IF('Result Data'!E142="O",10,IF('Result Data'!E142="A+",9,IF('Result Data'!E142="A",8,IF('Result Data'!E142="B+",7,IF('Result Data'!E142="B",6,IF('Result Data'!E142="RA",0,IF('Result Data'!E142="SA",0,IF('Result Data'!E142="W",0,0))))))))+IF('Result Data'!E142="AB",0,IF('Result Data'!E142="WH",0))</f>
        <v>0</v>
      </c>
      <c r="Q147" s="17">
        <f>IF('Result Data'!F142="O",10,IF('Result Data'!F142="A+",9,IF('Result Data'!F142="A",8,IF('Result Data'!F142="B+",7,IF('Result Data'!F142="B",6,IF('Result Data'!F142="RA",0,IF('Result Data'!F142="SA",0,IF('Result Data'!F142="W",0,0))))))))+IF('Result Data'!F142="AB",0,IF('Result Data'!F142="WH",0))</f>
        <v>8</v>
      </c>
      <c r="R147" s="17">
        <f>IF('Result Data'!G142="O",10,IF('Result Data'!G142="A+",9,IF('Result Data'!G142="A",8,IF('Result Data'!G142="B+",7,IF('Result Data'!G142="B",6,IF('Result Data'!G142="RA",0,IF('Result Data'!G142="SA",0,IF('Result Data'!G142="W",0,0))))))))+IF('Result Data'!G142="AB",0,IF('Result Data'!G142="WH",0))</f>
        <v>10</v>
      </c>
      <c r="S147" s="20">
        <f>IF('Result Data'!H142="O",10,IF('Result Data'!H142="A+",9,IF('Result Data'!H142="A",8,IF('Result Data'!H142="B+",7,IF('Result Data'!H142="B",6,IF('Result Data'!H142="RA",0,IF('Result Data'!H142="SA",0,IF('Result Data'!H142="W",0,0))))))))+IF('Result Data'!H142="AB",0,IF('Result Data'!H142="WH",0))</f>
        <v>0</v>
      </c>
      <c r="T147" s="20">
        <f>IF('Result Data'!I142="O",10,IF('Result Data'!I142="A+",9,IF('Result Data'!I142="A",8,IF('Result Data'!I142="B+",7,IF('Result Data'!I142="B",6,IF('Result Data'!I142="RA",0,IF('Result Data'!I142="SA",0,IF('Result Data'!I142="W",0,0))))))))+IF('Result Data'!I142="AB",0,IF('Result Data'!I142="WH",0))</f>
        <v>9</v>
      </c>
      <c r="U147" s="20">
        <f>IF('Result Data'!J142="O",10,IF('Result Data'!J142="A+",9,IF('Result Data'!J142="A",8,IF('Result Data'!J142="B+",7,IF('Result Data'!J142="B",6,IF('Result Data'!J142="RA",0,IF('Result Data'!J142="SA",0,IF('Result Data'!J142="W",0,0))))))))+IF('Result Data'!J142="AB",0,IF('Result Data'!J142="WH",0))</f>
        <v>0</v>
      </c>
      <c r="V147" s="20">
        <f>IF('Result Data'!K142="O",10,IF('Result Data'!K142="A+",9,IF('Result Data'!K142="A",8,IF('Result Data'!K142="B+",7,IF('Result Data'!K142="B",6,IF('Result Data'!K142="RA",0,IF('Result Data'!K142="SA",0,IF('Result Data'!K142="W",0,0))))))))+IF('Result Data'!K142="AB",0,IF('Result Data'!K142="WH",0))</f>
        <v>8</v>
      </c>
      <c r="W147" s="20">
        <f>IF('Result Data'!L142="O",10,IF('Result Data'!L142="A+",9,IF('Result Data'!L142="A",8,IF('Result Data'!L142="B+",7,IF('Result Data'!L142="B",6,IF('Result Data'!L142="RA",0,IF('Result Data'!L142="SA",0,IF('Result Data'!L142="W",0,0))))))))+IF('Result Data'!L142="AB",0,IF('Result Data'!L142="WH",0))</f>
        <v>10</v>
      </c>
      <c r="X147" s="20">
        <f>IF('Result Data'!M142="O",10,IF('Result Data'!M142="A+",9,IF('Result Data'!M142="A",8,IF('Result Data'!M142="B+",7,IF('Result Data'!M142="B",6,IF('Result Data'!M142="RA",0,IF('Result Data'!M142="SA",0,IF('Result Data'!M142="W",0,0))))))))+IF('Result Data'!M142="AB",0,IF('Result Data'!M142="WH",0))</f>
        <v>0</v>
      </c>
      <c r="Y147" s="20">
        <f>IF('Result Data'!N142="O",10,IF('Result Data'!N142="A+",9,IF('Result Data'!N142="A",8,IF('Result Data'!N142="B+",7,IF('Result Data'!N142="B",6,IF('Result Data'!N142="RA",0,IF('Result Data'!N142="SA",0,IF('Result Data'!N142="W",0,0))))))))+IF('Result Data'!N142="AB",0,IF('Result Data'!N142="WH",0))</f>
        <v>7</v>
      </c>
      <c r="Z147" s="10">
        <f t="shared" si="30"/>
        <v>2</v>
      </c>
      <c r="AA147" s="10">
        <f t="shared" si="31"/>
        <v>1</v>
      </c>
      <c r="AB147" s="10">
        <f t="shared" si="32"/>
        <v>3</v>
      </c>
      <c r="AC147" s="10">
        <f t="shared" si="33"/>
        <v>1</v>
      </c>
      <c r="AD147" s="10">
        <f t="shared" si="34"/>
        <v>0</v>
      </c>
      <c r="AE147" s="10">
        <f t="shared" si="35"/>
        <v>0</v>
      </c>
      <c r="AF147" s="10">
        <f>COUNTIF('Result Data'!D142:N142,"=RA")</f>
        <v>1</v>
      </c>
      <c r="AG147" s="10">
        <f>COUNTIF('Result Data'!D142:N142,"=AB")</f>
        <v>0</v>
      </c>
      <c r="AH147" s="10">
        <f>COUNTIF('Result Data'!D142:N142,"=WH")</f>
        <v>0</v>
      </c>
      <c r="AI147" s="16">
        <v>21</v>
      </c>
      <c r="AJ147" s="10">
        <f t="shared" si="36"/>
        <v>142</v>
      </c>
      <c r="AK147" s="18">
        <f t="shared" si="27"/>
        <v>6.7619047619047619</v>
      </c>
      <c r="AL147" s="18">
        <f t="shared" si="28"/>
        <v>-0.73930846223839985</v>
      </c>
      <c r="AM147" s="10" t="str">
        <f t="shared" si="26"/>
        <v>FAIL</v>
      </c>
      <c r="AN147" s="10">
        <f t="shared" si="29"/>
        <v>127</v>
      </c>
    </row>
    <row r="148" spans="1:40" ht="15.5" x14ac:dyDescent="0.35">
      <c r="A148" s="19">
        <v>141</v>
      </c>
      <c r="B148" s="15">
        <v>3122225002142</v>
      </c>
      <c r="C148" s="11" t="s">
        <v>159</v>
      </c>
      <c r="D148" s="43" t="s">
        <v>15</v>
      </c>
      <c r="E148" s="44"/>
      <c r="F148" s="43" t="s">
        <v>15</v>
      </c>
      <c r="G148" s="43" t="s">
        <v>18</v>
      </c>
      <c r="H148" s="44"/>
      <c r="I148" s="43" t="s">
        <v>17</v>
      </c>
      <c r="J148" s="44"/>
      <c r="K148" s="43" t="s">
        <v>17</v>
      </c>
      <c r="L148" s="43" t="s">
        <v>18</v>
      </c>
      <c r="M148" s="43" t="s">
        <v>17</v>
      </c>
      <c r="N148" s="43" t="s">
        <v>17</v>
      </c>
      <c r="O148" s="17">
        <f>IF('Result Data'!D143="O",10,IF('Result Data'!D143="A+",9,IF('Result Data'!D143="A",8,IF('Result Data'!D143="B+",7,IF('Result Data'!D143="B",6,IF('Result Data'!D143="RA",0,IF('Result Data'!D143="SA",0,IF('Result Data'!D143="W",0,0))))))))+IF('Result Data'!D143="AB",0,IF('Result Data'!D143="WH",0))</f>
        <v>8</v>
      </c>
      <c r="P148" s="17">
        <f>IF('Result Data'!E143="O",10,IF('Result Data'!E143="A+",9,IF('Result Data'!E143="A",8,IF('Result Data'!E143="B+",7,IF('Result Data'!E143="B",6,IF('Result Data'!E143="RA",0,IF('Result Data'!E143="SA",0,IF('Result Data'!E143="W",0,0))))))))+IF('Result Data'!E143="AB",0,IF('Result Data'!E143="WH",0))</f>
        <v>0</v>
      </c>
      <c r="Q148" s="17">
        <f>IF('Result Data'!F143="O",10,IF('Result Data'!F143="A+",9,IF('Result Data'!F143="A",8,IF('Result Data'!F143="B+",7,IF('Result Data'!F143="B",6,IF('Result Data'!F143="RA",0,IF('Result Data'!F143="SA",0,IF('Result Data'!F143="W",0,0))))))))+IF('Result Data'!F143="AB",0,IF('Result Data'!F143="WH",0))</f>
        <v>8</v>
      </c>
      <c r="R148" s="17">
        <f>IF('Result Data'!G143="O",10,IF('Result Data'!G143="A+",9,IF('Result Data'!G143="A",8,IF('Result Data'!G143="B+",7,IF('Result Data'!G143="B",6,IF('Result Data'!G143="RA",0,IF('Result Data'!G143="SA",0,IF('Result Data'!G143="W",0,0))))))))+IF('Result Data'!G143="AB",0,IF('Result Data'!G143="WH",0))</f>
        <v>10</v>
      </c>
      <c r="S148" s="20">
        <f>IF('Result Data'!H143="O",10,IF('Result Data'!H143="A+",9,IF('Result Data'!H143="A",8,IF('Result Data'!H143="B+",7,IF('Result Data'!H143="B",6,IF('Result Data'!H143="RA",0,IF('Result Data'!H143="SA",0,IF('Result Data'!H143="W",0,0))))))))+IF('Result Data'!H143="AB",0,IF('Result Data'!H143="WH",0))</f>
        <v>0</v>
      </c>
      <c r="T148" s="20">
        <f>IF('Result Data'!I143="O",10,IF('Result Data'!I143="A+",9,IF('Result Data'!I143="A",8,IF('Result Data'!I143="B+",7,IF('Result Data'!I143="B",6,IF('Result Data'!I143="RA",0,IF('Result Data'!I143="SA",0,IF('Result Data'!I143="W",0,0))))))))+IF('Result Data'!I143="AB",0,IF('Result Data'!I143="WH",0))</f>
        <v>9</v>
      </c>
      <c r="U148" s="20">
        <f>IF('Result Data'!J143="O",10,IF('Result Data'!J143="A+",9,IF('Result Data'!J143="A",8,IF('Result Data'!J143="B+",7,IF('Result Data'!J143="B",6,IF('Result Data'!J143="RA",0,IF('Result Data'!J143="SA",0,IF('Result Data'!J143="W",0,0))))))))+IF('Result Data'!J143="AB",0,IF('Result Data'!J143="WH",0))</f>
        <v>0</v>
      </c>
      <c r="V148" s="20">
        <f>IF('Result Data'!K143="O",10,IF('Result Data'!K143="A+",9,IF('Result Data'!K143="A",8,IF('Result Data'!K143="B+",7,IF('Result Data'!K143="B",6,IF('Result Data'!K143="RA",0,IF('Result Data'!K143="SA",0,IF('Result Data'!K143="W",0,0))))))))+IF('Result Data'!K143="AB",0,IF('Result Data'!K143="WH",0))</f>
        <v>9</v>
      </c>
      <c r="W148" s="20">
        <f>IF('Result Data'!L143="O",10,IF('Result Data'!L143="A+",9,IF('Result Data'!L143="A",8,IF('Result Data'!L143="B+",7,IF('Result Data'!L143="B",6,IF('Result Data'!L143="RA",0,IF('Result Data'!L143="SA",0,IF('Result Data'!L143="W",0,0))))))))+IF('Result Data'!L143="AB",0,IF('Result Data'!L143="WH",0))</f>
        <v>10</v>
      </c>
      <c r="X148" s="20">
        <f>IF('Result Data'!M143="O",10,IF('Result Data'!M143="A+",9,IF('Result Data'!M143="A",8,IF('Result Data'!M143="B+",7,IF('Result Data'!M143="B",6,IF('Result Data'!M143="RA",0,IF('Result Data'!M143="SA",0,IF('Result Data'!M143="W",0,0))))))))+IF('Result Data'!M143="AB",0,IF('Result Data'!M143="WH",0))</f>
        <v>9</v>
      </c>
      <c r="Y148" s="20">
        <f>IF('Result Data'!N143="O",10,IF('Result Data'!N143="A+",9,IF('Result Data'!N143="A",8,IF('Result Data'!N143="B+",7,IF('Result Data'!N143="B",6,IF('Result Data'!N143="RA",0,IF('Result Data'!N143="SA",0,IF('Result Data'!N143="W",0,0))))))))+IF('Result Data'!N143="AB",0,IF('Result Data'!N143="WH",0))</f>
        <v>9</v>
      </c>
      <c r="Z148" s="10">
        <f t="shared" si="30"/>
        <v>2</v>
      </c>
      <c r="AA148" s="10">
        <f t="shared" si="31"/>
        <v>4</v>
      </c>
      <c r="AB148" s="10">
        <f t="shared" si="32"/>
        <v>2</v>
      </c>
      <c r="AC148" s="10">
        <f t="shared" si="33"/>
        <v>0</v>
      </c>
      <c r="AD148" s="10">
        <f t="shared" si="34"/>
        <v>0</v>
      </c>
      <c r="AE148" s="10">
        <f t="shared" si="35"/>
        <v>0</v>
      </c>
      <c r="AF148" s="10">
        <f>COUNTIF('Result Data'!D143:N143,"=RA")</f>
        <v>0</v>
      </c>
      <c r="AG148" s="10">
        <f>COUNTIF('Result Data'!D143:N143,"=AB")</f>
        <v>0</v>
      </c>
      <c r="AH148" s="10">
        <f>COUNTIF('Result Data'!D143:N143,"=WH")</f>
        <v>0</v>
      </c>
      <c r="AI148" s="16">
        <v>21</v>
      </c>
      <c r="AJ148" s="10">
        <f t="shared" si="36"/>
        <v>188</v>
      </c>
      <c r="AK148" s="18">
        <f t="shared" si="27"/>
        <v>8.9523809523809526</v>
      </c>
      <c r="AL148" s="18">
        <f t="shared" si="28"/>
        <v>1.4511677282377908</v>
      </c>
      <c r="AM148" s="10" t="str">
        <f t="shared" si="26"/>
        <v>PASS</v>
      </c>
      <c r="AN148" s="10">
        <f t="shared" si="29"/>
        <v>8</v>
      </c>
    </row>
    <row r="149" spans="1:40" ht="15.5" x14ac:dyDescent="0.35">
      <c r="A149" s="19">
        <v>142</v>
      </c>
      <c r="B149" s="15">
        <v>3122225002143</v>
      </c>
      <c r="C149" s="11" t="s">
        <v>160</v>
      </c>
      <c r="D149" s="43" t="s">
        <v>16</v>
      </c>
      <c r="E149" s="44"/>
      <c r="F149" s="43" t="s">
        <v>15</v>
      </c>
      <c r="G149" s="43" t="s">
        <v>18</v>
      </c>
      <c r="H149" s="44"/>
      <c r="I149" s="43" t="s">
        <v>17</v>
      </c>
      <c r="J149" s="44"/>
      <c r="K149" s="43" t="s">
        <v>15</v>
      </c>
      <c r="L149" s="43" t="s">
        <v>18</v>
      </c>
      <c r="M149" s="43" t="s">
        <v>15</v>
      </c>
      <c r="N149" s="43" t="s">
        <v>15</v>
      </c>
      <c r="O149" s="17">
        <f>IF('Result Data'!D144="O",10,IF('Result Data'!D144="A+",9,IF('Result Data'!D144="A",8,IF('Result Data'!D144="B+",7,IF('Result Data'!D144="B",6,IF('Result Data'!D144="RA",0,IF('Result Data'!D144="SA",0,IF('Result Data'!D144="W",0,0))))))))+IF('Result Data'!D144="AB",0,IF('Result Data'!D144="WH",0))</f>
        <v>7</v>
      </c>
      <c r="P149" s="17">
        <f>IF('Result Data'!E144="O",10,IF('Result Data'!E144="A+",9,IF('Result Data'!E144="A",8,IF('Result Data'!E144="B+",7,IF('Result Data'!E144="B",6,IF('Result Data'!E144="RA",0,IF('Result Data'!E144="SA",0,IF('Result Data'!E144="W",0,0))))))))+IF('Result Data'!E144="AB",0,IF('Result Data'!E144="WH",0))</f>
        <v>0</v>
      </c>
      <c r="Q149" s="17">
        <f>IF('Result Data'!F144="O",10,IF('Result Data'!F144="A+",9,IF('Result Data'!F144="A",8,IF('Result Data'!F144="B+",7,IF('Result Data'!F144="B",6,IF('Result Data'!F144="RA",0,IF('Result Data'!F144="SA",0,IF('Result Data'!F144="W",0,0))))))))+IF('Result Data'!F144="AB",0,IF('Result Data'!F144="WH",0))</f>
        <v>8</v>
      </c>
      <c r="R149" s="17">
        <f>IF('Result Data'!G144="O",10,IF('Result Data'!G144="A+",9,IF('Result Data'!G144="A",8,IF('Result Data'!G144="B+",7,IF('Result Data'!G144="B",6,IF('Result Data'!G144="RA",0,IF('Result Data'!G144="SA",0,IF('Result Data'!G144="W",0,0))))))))+IF('Result Data'!G144="AB",0,IF('Result Data'!G144="WH",0))</f>
        <v>10</v>
      </c>
      <c r="S149" s="20">
        <f>IF('Result Data'!H144="O",10,IF('Result Data'!H144="A+",9,IF('Result Data'!H144="A",8,IF('Result Data'!H144="B+",7,IF('Result Data'!H144="B",6,IF('Result Data'!H144="RA",0,IF('Result Data'!H144="SA",0,IF('Result Data'!H144="W",0,0))))))))+IF('Result Data'!H144="AB",0,IF('Result Data'!H144="WH",0))</f>
        <v>0</v>
      </c>
      <c r="T149" s="20">
        <f>IF('Result Data'!I144="O",10,IF('Result Data'!I144="A+",9,IF('Result Data'!I144="A",8,IF('Result Data'!I144="B+",7,IF('Result Data'!I144="B",6,IF('Result Data'!I144="RA",0,IF('Result Data'!I144="SA",0,IF('Result Data'!I144="W",0,0))))))))+IF('Result Data'!I144="AB",0,IF('Result Data'!I144="WH",0))</f>
        <v>9</v>
      </c>
      <c r="U149" s="20">
        <f>IF('Result Data'!J144="O",10,IF('Result Data'!J144="A+",9,IF('Result Data'!J144="A",8,IF('Result Data'!J144="B+",7,IF('Result Data'!J144="B",6,IF('Result Data'!J144="RA",0,IF('Result Data'!J144="SA",0,IF('Result Data'!J144="W",0,0))))))))+IF('Result Data'!J144="AB",0,IF('Result Data'!J144="WH",0))</f>
        <v>0</v>
      </c>
      <c r="V149" s="20">
        <f>IF('Result Data'!K144="O",10,IF('Result Data'!K144="A+",9,IF('Result Data'!K144="A",8,IF('Result Data'!K144="B+",7,IF('Result Data'!K144="B",6,IF('Result Data'!K144="RA",0,IF('Result Data'!K144="SA",0,IF('Result Data'!K144="W",0,0))))))))+IF('Result Data'!K144="AB",0,IF('Result Data'!K144="WH",0))</f>
        <v>8</v>
      </c>
      <c r="W149" s="20">
        <f>IF('Result Data'!L144="O",10,IF('Result Data'!L144="A+",9,IF('Result Data'!L144="A",8,IF('Result Data'!L144="B+",7,IF('Result Data'!L144="B",6,IF('Result Data'!L144="RA",0,IF('Result Data'!L144="SA",0,IF('Result Data'!L144="W",0,0))))))))+IF('Result Data'!L144="AB",0,IF('Result Data'!L144="WH",0))</f>
        <v>10</v>
      </c>
      <c r="X149" s="20">
        <f>IF('Result Data'!M144="O",10,IF('Result Data'!M144="A+",9,IF('Result Data'!M144="A",8,IF('Result Data'!M144="B+",7,IF('Result Data'!M144="B",6,IF('Result Data'!M144="RA",0,IF('Result Data'!M144="SA",0,IF('Result Data'!M144="W",0,0))))))))+IF('Result Data'!M144="AB",0,IF('Result Data'!M144="WH",0))</f>
        <v>8</v>
      </c>
      <c r="Y149" s="20">
        <f>IF('Result Data'!N144="O",10,IF('Result Data'!N144="A+",9,IF('Result Data'!N144="A",8,IF('Result Data'!N144="B+",7,IF('Result Data'!N144="B",6,IF('Result Data'!N144="RA",0,IF('Result Data'!N144="SA",0,IF('Result Data'!N144="W",0,0))))))))+IF('Result Data'!N144="AB",0,IF('Result Data'!N144="WH",0))</f>
        <v>8</v>
      </c>
      <c r="Z149" s="10">
        <f t="shared" si="30"/>
        <v>2</v>
      </c>
      <c r="AA149" s="10">
        <f t="shared" si="31"/>
        <v>1</v>
      </c>
      <c r="AB149" s="10">
        <f t="shared" si="32"/>
        <v>4</v>
      </c>
      <c r="AC149" s="10">
        <f t="shared" si="33"/>
        <v>1</v>
      </c>
      <c r="AD149" s="10">
        <f t="shared" si="34"/>
        <v>0</v>
      </c>
      <c r="AE149" s="10">
        <f t="shared" si="35"/>
        <v>0</v>
      </c>
      <c r="AF149" s="10">
        <f>COUNTIF('Result Data'!D144:N144,"=RA")</f>
        <v>0</v>
      </c>
      <c r="AG149" s="10">
        <f>COUNTIF('Result Data'!D144:N144,"=AB")</f>
        <v>0</v>
      </c>
      <c r="AH149" s="10">
        <f>COUNTIF('Result Data'!D144:N144,"=WH")</f>
        <v>0</v>
      </c>
      <c r="AI149" s="16">
        <v>21</v>
      </c>
      <c r="AJ149" s="10">
        <f t="shared" si="36"/>
        <v>174</v>
      </c>
      <c r="AK149" s="18">
        <f t="shared" si="27"/>
        <v>8.2857142857142865</v>
      </c>
      <c r="AL149" s="18">
        <f t="shared" si="28"/>
        <v>0.78450106157112476</v>
      </c>
      <c r="AM149" s="10" t="str">
        <f t="shared" si="26"/>
        <v>PASS</v>
      </c>
      <c r="AN149" s="10">
        <f t="shared" si="29"/>
        <v>49</v>
      </c>
    </row>
    <row r="150" spans="1:40" ht="15.5" x14ac:dyDescent="0.35">
      <c r="A150" s="19">
        <v>143</v>
      </c>
      <c r="B150" s="15">
        <v>3122225002144</v>
      </c>
      <c r="C150" s="11" t="s">
        <v>161</v>
      </c>
      <c r="D150" s="43" t="s">
        <v>15</v>
      </c>
      <c r="E150" s="44"/>
      <c r="F150" s="43" t="s">
        <v>15</v>
      </c>
      <c r="G150" s="43" t="s">
        <v>18</v>
      </c>
      <c r="H150" s="44"/>
      <c r="I150" s="43" t="s">
        <v>18</v>
      </c>
      <c r="J150" s="44"/>
      <c r="K150" s="43" t="s">
        <v>16</v>
      </c>
      <c r="L150" s="43" t="s">
        <v>18</v>
      </c>
      <c r="M150" s="43" t="s">
        <v>17</v>
      </c>
      <c r="N150" s="43" t="s">
        <v>15</v>
      </c>
      <c r="O150" s="17">
        <f>IF('Result Data'!D145="O",10,IF('Result Data'!D145="A+",9,IF('Result Data'!D145="A",8,IF('Result Data'!D145="B+",7,IF('Result Data'!D145="B",6,IF('Result Data'!D145="RA",0,IF('Result Data'!D145="SA",0,IF('Result Data'!D145="W",0,0))))))))+IF('Result Data'!D145="AB",0,IF('Result Data'!D145="WH",0))</f>
        <v>8</v>
      </c>
      <c r="P150" s="17">
        <f>IF('Result Data'!E145="O",10,IF('Result Data'!E145="A+",9,IF('Result Data'!E145="A",8,IF('Result Data'!E145="B+",7,IF('Result Data'!E145="B",6,IF('Result Data'!E145="RA",0,IF('Result Data'!E145="SA",0,IF('Result Data'!E145="W",0,0))))))))+IF('Result Data'!E145="AB",0,IF('Result Data'!E145="WH",0))</f>
        <v>0</v>
      </c>
      <c r="Q150" s="17">
        <f>IF('Result Data'!F145="O",10,IF('Result Data'!F145="A+",9,IF('Result Data'!F145="A",8,IF('Result Data'!F145="B+",7,IF('Result Data'!F145="B",6,IF('Result Data'!F145="RA",0,IF('Result Data'!F145="SA",0,IF('Result Data'!F145="W",0,0))))))))+IF('Result Data'!F145="AB",0,IF('Result Data'!F145="WH",0))</f>
        <v>8</v>
      </c>
      <c r="R150" s="17">
        <f>IF('Result Data'!G145="O",10,IF('Result Data'!G145="A+",9,IF('Result Data'!G145="A",8,IF('Result Data'!G145="B+",7,IF('Result Data'!G145="B",6,IF('Result Data'!G145="RA",0,IF('Result Data'!G145="SA",0,IF('Result Data'!G145="W",0,0))))))))+IF('Result Data'!G145="AB",0,IF('Result Data'!G145="WH",0))</f>
        <v>10</v>
      </c>
      <c r="S150" s="20">
        <f>IF('Result Data'!H145="O",10,IF('Result Data'!H145="A+",9,IF('Result Data'!H145="A",8,IF('Result Data'!H145="B+",7,IF('Result Data'!H145="B",6,IF('Result Data'!H145="RA",0,IF('Result Data'!H145="SA",0,IF('Result Data'!H145="W",0,0))))))))+IF('Result Data'!H145="AB",0,IF('Result Data'!H145="WH",0))</f>
        <v>0</v>
      </c>
      <c r="T150" s="20">
        <f>IF('Result Data'!I145="O",10,IF('Result Data'!I145="A+",9,IF('Result Data'!I145="A",8,IF('Result Data'!I145="B+",7,IF('Result Data'!I145="B",6,IF('Result Data'!I145="RA",0,IF('Result Data'!I145="SA",0,IF('Result Data'!I145="W",0,0))))))))+IF('Result Data'!I145="AB",0,IF('Result Data'!I145="WH",0))</f>
        <v>10</v>
      </c>
      <c r="U150" s="20">
        <f>IF('Result Data'!J145="O",10,IF('Result Data'!J145="A+",9,IF('Result Data'!J145="A",8,IF('Result Data'!J145="B+",7,IF('Result Data'!J145="B",6,IF('Result Data'!J145="RA",0,IF('Result Data'!J145="SA",0,IF('Result Data'!J145="W",0,0))))))))+IF('Result Data'!J145="AB",0,IF('Result Data'!J145="WH",0))</f>
        <v>0</v>
      </c>
      <c r="V150" s="20">
        <f>IF('Result Data'!K145="O",10,IF('Result Data'!K145="A+",9,IF('Result Data'!K145="A",8,IF('Result Data'!K145="B+",7,IF('Result Data'!K145="B",6,IF('Result Data'!K145="RA",0,IF('Result Data'!K145="SA",0,IF('Result Data'!K145="W",0,0))))))))+IF('Result Data'!K145="AB",0,IF('Result Data'!K145="WH",0))</f>
        <v>7</v>
      </c>
      <c r="W150" s="20">
        <f>IF('Result Data'!L145="O",10,IF('Result Data'!L145="A+",9,IF('Result Data'!L145="A",8,IF('Result Data'!L145="B+",7,IF('Result Data'!L145="B",6,IF('Result Data'!L145="RA",0,IF('Result Data'!L145="SA",0,IF('Result Data'!L145="W",0,0))))))))+IF('Result Data'!L145="AB",0,IF('Result Data'!L145="WH",0))</f>
        <v>10</v>
      </c>
      <c r="X150" s="20">
        <f>IF('Result Data'!M145="O",10,IF('Result Data'!M145="A+",9,IF('Result Data'!M145="A",8,IF('Result Data'!M145="B+",7,IF('Result Data'!M145="B",6,IF('Result Data'!M145="RA",0,IF('Result Data'!M145="SA",0,IF('Result Data'!M145="W",0,0))))))))+IF('Result Data'!M145="AB",0,IF('Result Data'!M145="WH",0))</f>
        <v>9</v>
      </c>
      <c r="Y150" s="20">
        <f>IF('Result Data'!N145="O",10,IF('Result Data'!N145="A+",9,IF('Result Data'!N145="A",8,IF('Result Data'!N145="B+",7,IF('Result Data'!N145="B",6,IF('Result Data'!N145="RA",0,IF('Result Data'!N145="SA",0,IF('Result Data'!N145="W",0,0))))))))+IF('Result Data'!N145="AB",0,IF('Result Data'!N145="WH",0))</f>
        <v>8</v>
      </c>
      <c r="Z150" s="10">
        <f t="shared" si="30"/>
        <v>3</v>
      </c>
      <c r="AA150" s="10">
        <f t="shared" si="31"/>
        <v>1</v>
      </c>
      <c r="AB150" s="10">
        <f t="shared" si="32"/>
        <v>3</v>
      </c>
      <c r="AC150" s="10">
        <f t="shared" si="33"/>
        <v>1</v>
      </c>
      <c r="AD150" s="10">
        <f t="shared" si="34"/>
        <v>0</v>
      </c>
      <c r="AE150" s="10">
        <f t="shared" si="35"/>
        <v>0</v>
      </c>
      <c r="AF150" s="10">
        <f>COUNTIF('Result Data'!D145:N145,"=RA")</f>
        <v>0</v>
      </c>
      <c r="AG150" s="10">
        <f>COUNTIF('Result Data'!D145:N145,"=AB")</f>
        <v>0</v>
      </c>
      <c r="AH150" s="10">
        <f>COUNTIF('Result Data'!D145:N145,"=WH")</f>
        <v>0</v>
      </c>
      <c r="AI150" s="16">
        <v>21</v>
      </c>
      <c r="AJ150" s="10">
        <f t="shared" si="36"/>
        <v>180</v>
      </c>
      <c r="AK150" s="18">
        <f t="shared" si="27"/>
        <v>8.5714285714285712</v>
      </c>
      <c r="AL150" s="18">
        <f t="shared" si="28"/>
        <v>1.0702153472854095</v>
      </c>
      <c r="AM150" s="10" t="str">
        <f t="shared" si="26"/>
        <v>PASS</v>
      </c>
      <c r="AN150" s="10">
        <f t="shared" si="29"/>
        <v>25</v>
      </c>
    </row>
    <row r="151" spans="1:40" ht="15.5" x14ac:dyDescent="0.35">
      <c r="A151" s="19">
        <v>144</v>
      </c>
      <c r="B151" s="15">
        <v>3122225002145</v>
      </c>
      <c r="C151" s="11" t="s">
        <v>162</v>
      </c>
      <c r="D151" s="43" t="s">
        <v>15</v>
      </c>
      <c r="E151" s="44"/>
      <c r="F151" s="43" t="s">
        <v>15</v>
      </c>
      <c r="G151" s="43" t="s">
        <v>18</v>
      </c>
      <c r="H151" s="44"/>
      <c r="I151" s="43" t="s">
        <v>16</v>
      </c>
      <c r="J151" s="44"/>
      <c r="K151" s="43" t="s">
        <v>16</v>
      </c>
      <c r="L151" s="43" t="s">
        <v>18</v>
      </c>
      <c r="M151" s="43" t="s">
        <v>15</v>
      </c>
      <c r="N151" s="43" t="s">
        <v>16</v>
      </c>
      <c r="O151" s="17">
        <f>IF('Result Data'!D146="O",10,IF('Result Data'!D146="A+",9,IF('Result Data'!D146="A",8,IF('Result Data'!D146="B+",7,IF('Result Data'!D146="B",6,IF('Result Data'!D146="RA",0,IF('Result Data'!D146="SA",0,IF('Result Data'!D146="W",0,0))))))))+IF('Result Data'!D146="AB",0,IF('Result Data'!D146="WH",0))</f>
        <v>8</v>
      </c>
      <c r="P151" s="17">
        <f>IF('Result Data'!E146="O",10,IF('Result Data'!E146="A+",9,IF('Result Data'!E146="A",8,IF('Result Data'!E146="B+",7,IF('Result Data'!E146="B",6,IF('Result Data'!E146="RA",0,IF('Result Data'!E146="SA",0,IF('Result Data'!E146="W",0,0))))))))+IF('Result Data'!E146="AB",0,IF('Result Data'!E146="WH",0))</f>
        <v>0</v>
      </c>
      <c r="Q151" s="17">
        <f>IF('Result Data'!F146="O",10,IF('Result Data'!F146="A+",9,IF('Result Data'!F146="A",8,IF('Result Data'!F146="B+",7,IF('Result Data'!F146="B",6,IF('Result Data'!F146="RA",0,IF('Result Data'!F146="SA",0,IF('Result Data'!F146="W",0,0))))))))+IF('Result Data'!F146="AB",0,IF('Result Data'!F146="WH",0))</f>
        <v>8</v>
      </c>
      <c r="R151" s="17">
        <f>IF('Result Data'!G146="O",10,IF('Result Data'!G146="A+",9,IF('Result Data'!G146="A",8,IF('Result Data'!G146="B+",7,IF('Result Data'!G146="B",6,IF('Result Data'!G146="RA",0,IF('Result Data'!G146="SA",0,IF('Result Data'!G146="W",0,0))))))))+IF('Result Data'!G146="AB",0,IF('Result Data'!G146="WH",0))</f>
        <v>10</v>
      </c>
      <c r="S151" s="20">
        <f>IF('Result Data'!H146="O",10,IF('Result Data'!H146="A+",9,IF('Result Data'!H146="A",8,IF('Result Data'!H146="B+",7,IF('Result Data'!H146="B",6,IF('Result Data'!H146="RA",0,IF('Result Data'!H146="SA",0,IF('Result Data'!H146="W",0,0))))))))+IF('Result Data'!H146="AB",0,IF('Result Data'!H146="WH",0))</f>
        <v>0</v>
      </c>
      <c r="T151" s="20">
        <f>IF('Result Data'!I146="O",10,IF('Result Data'!I146="A+",9,IF('Result Data'!I146="A",8,IF('Result Data'!I146="B+",7,IF('Result Data'!I146="B",6,IF('Result Data'!I146="RA",0,IF('Result Data'!I146="SA",0,IF('Result Data'!I146="W",0,0))))))))+IF('Result Data'!I146="AB",0,IF('Result Data'!I146="WH",0))</f>
        <v>7</v>
      </c>
      <c r="U151" s="20">
        <f>IF('Result Data'!J146="O",10,IF('Result Data'!J146="A+",9,IF('Result Data'!J146="A",8,IF('Result Data'!J146="B+",7,IF('Result Data'!J146="B",6,IF('Result Data'!J146="RA",0,IF('Result Data'!J146="SA",0,IF('Result Data'!J146="W",0,0))))))))+IF('Result Data'!J146="AB",0,IF('Result Data'!J146="WH",0))</f>
        <v>0</v>
      </c>
      <c r="V151" s="20">
        <f>IF('Result Data'!K146="O",10,IF('Result Data'!K146="A+",9,IF('Result Data'!K146="A",8,IF('Result Data'!K146="B+",7,IF('Result Data'!K146="B",6,IF('Result Data'!K146="RA",0,IF('Result Data'!K146="SA",0,IF('Result Data'!K146="W",0,0))))))))+IF('Result Data'!K146="AB",0,IF('Result Data'!K146="WH",0))</f>
        <v>7</v>
      </c>
      <c r="W151" s="20">
        <f>IF('Result Data'!L146="O",10,IF('Result Data'!L146="A+",9,IF('Result Data'!L146="A",8,IF('Result Data'!L146="B+",7,IF('Result Data'!L146="B",6,IF('Result Data'!L146="RA",0,IF('Result Data'!L146="SA",0,IF('Result Data'!L146="W",0,0))))))))+IF('Result Data'!L146="AB",0,IF('Result Data'!L146="WH",0))</f>
        <v>10</v>
      </c>
      <c r="X151" s="20">
        <f>IF('Result Data'!M146="O",10,IF('Result Data'!M146="A+",9,IF('Result Data'!M146="A",8,IF('Result Data'!M146="B+",7,IF('Result Data'!M146="B",6,IF('Result Data'!M146="RA",0,IF('Result Data'!M146="SA",0,IF('Result Data'!M146="W",0,0))))))))+IF('Result Data'!M146="AB",0,IF('Result Data'!M146="WH",0))</f>
        <v>8</v>
      </c>
      <c r="Y151" s="20">
        <f>IF('Result Data'!N146="O",10,IF('Result Data'!N146="A+",9,IF('Result Data'!N146="A",8,IF('Result Data'!N146="B+",7,IF('Result Data'!N146="B",6,IF('Result Data'!N146="RA",0,IF('Result Data'!N146="SA",0,IF('Result Data'!N146="W",0,0))))))))+IF('Result Data'!N146="AB",0,IF('Result Data'!N146="WH",0))</f>
        <v>7</v>
      </c>
      <c r="Z151" s="10">
        <f t="shared" si="30"/>
        <v>2</v>
      </c>
      <c r="AA151" s="10">
        <f t="shared" si="31"/>
        <v>0</v>
      </c>
      <c r="AB151" s="10">
        <f t="shared" si="32"/>
        <v>3</v>
      </c>
      <c r="AC151" s="10">
        <f t="shared" si="33"/>
        <v>3</v>
      </c>
      <c r="AD151" s="10">
        <f t="shared" si="34"/>
        <v>0</v>
      </c>
      <c r="AE151" s="10">
        <f t="shared" si="35"/>
        <v>0</v>
      </c>
      <c r="AF151" s="10">
        <f>COUNTIF('Result Data'!D146:N146,"=RA")</f>
        <v>0</v>
      </c>
      <c r="AG151" s="10">
        <f>COUNTIF('Result Data'!D146:N146,"=AB")</f>
        <v>0</v>
      </c>
      <c r="AH151" s="10">
        <f>COUNTIF('Result Data'!D146:N146,"=WH")</f>
        <v>0</v>
      </c>
      <c r="AI151" s="16">
        <v>21</v>
      </c>
      <c r="AJ151" s="10">
        <f t="shared" si="36"/>
        <v>164</v>
      </c>
      <c r="AK151" s="18">
        <f t="shared" si="27"/>
        <v>7.8095238095238093</v>
      </c>
      <c r="AL151" s="18">
        <f t="shared" si="28"/>
        <v>0.30831058538064759</v>
      </c>
      <c r="AM151" s="10" t="str">
        <f t="shared" si="26"/>
        <v>PASS</v>
      </c>
      <c r="AN151" s="10">
        <f t="shared" si="29"/>
        <v>97</v>
      </c>
    </row>
    <row r="152" spans="1:40" ht="15.5" x14ac:dyDescent="0.35">
      <c r="A152" s="19">
        <v>145</v>
      </c>
      <c r="B152" s="15">
        <v>3122225002146</v>
      </c>
      <c r="C152" s="11" t="s">
        <v>163</v>
      </c>
      <c r="D152" s="43" t="s">
        <v>15</v>
      </c>
      <c r="E152" s="44"/>
      <c r="F152" s="43" t="s">
        <v>15</v>
      </c>
      <c r="G152" s="43" t="s">
        <v>18</v>
      </c>
      <c r="H152" s="44"/>
      <c r="I152" s="43" t="s">
        <v>15</v>
      </c>
      <c r="J152" s="44"/>
      <c r="K152" s="43" t="s">
        <v>16</v>
      </c>
      <c r="L152" s="43" t="s">
        <v>17</v>
      </c>
      <c r="M152" s="43" t="s">
        <v>15</v>
      </c>
      <c r="N152" s="43" t="s">
        <v>16</v>
      </c>
      <c r="O152" s="17">
        <f>IF('Result Data'!D147="O",10,IF('Result Data'!D147="A+",9,IF('Result Data'!D147="A",8,IF('Result Data'!D147="B+",7,IF('Result Data'!D147="B",6,IF('Result Data'!D147="RA",0,IF('Result Data'!D147="SA",0,IF('Result Data'!D147="W",0,0))))))))+IF('Result Data'!D147="AB",0,IF('Result Data'!D147="WH",0))</f>
        <v>8</v>
      </c>
      <c r="P152" s="17">
        <f>IF('Result Data'!E147="O",10,IF('Result Data'!E147="A+",9,IF('Result Data'!E147="A",8,IF('Result Data'!E147="B+",7,IF('Result Data'!E147="B",6,IF('Result Data'!E147="RA",0,IF('Result Data'!E147="SA",0,IF('Result Data'!E147="W",0,0))))))))+IF('Result Data'!E147="AB",0,IF('Result Data'!E147="WH",0))</f>
        <v>0</v>
      </c>
      <c r="Q152" s="17">
        <f>IF('Result Data'!F147="O",10,IF('Result Data'!F147="A+",9,IF('Result Data'!F147="A",8,IF('Result Data'!F147="B+",7,IF('Result Data'!F147="B",6,IF('Result Data'!F147="RA",0,IF('Result Data'!F147="SA",0,IF('Result Data'!F147="W",0,0))))))))+IF('Result Data'!F147="AB",0,IF('Result Data'!F147="WH",0))</f>
        <v>8</v>
      </c>
      <c r="R152" s="17">
        <f>IF('Result Data'!G147="O",10,IF('Result Data'!G147="A+",9,IF('Result Data'!G147="A",8,IF('Result Data'!G147="B+",7,IF('Result Data'!G147="B",6,IF('Result Data'!G147="RA",0,IF('Result Data'!G147="SA",0,IF('Result Data'!G147="W",0,0))))))))+IF('Result Data'!G147="AB",0,IF('Result Data'!G147="WH",0))</f>
        <v>10</v>
      </c>
      <c r="S152" s="20">
        <f>IF('Result Data'!H147="O",10,IF('Result Data'!H147="A+",9,IF('Result Data'!H147="A",8,IF('Result Data'!H147="B+",7,IF('Result Data'!H147="B",6,IF('Result Data'!H147="RA",0,IF('Result Data'!H147="SA",0,IF('Result Data'!H147="W",0,0))))))))+IF('Result Data'!H147="AB",0,IF('Result Data'!H147="WH",0))</f>
        <v>0</v>
      </c>
      <c r="T152" s="20">
        <f>IF('Result Data'!I147="O",10,IF('Result Data'!I147="A+",9,IF('Result Data'!I147="A",8,IF('Result Data'!I147="B+",7,IF('Result Data'!I147="B",6,IF('Result Data'!I147="RA",0,IF('Result Data'!I147="SA",0,IF('Result Data'!I147="W",0,0))))))))+IF('Result Data'!I147="AB",0,IF('Result Data'!I147="WH",0))</f>
        <v>8</v>
      </c>
      <c r="U152" s="20">
        <f>IF('Result Data'!J147="O",10,IF('Result Data'!J147="A+",9,IF('Result Data'!J147="A",8,IF('Result Data'!J147="B+",7,IF('Result Data'!J147="B",6,IF('Result Data'!J147="RA",0,IF('Result Data'!J147="SA",0,IF('Result Data'!J147="W",0,0))))))))+IF('Result Data'!J147="AB",0,IF('Result Data'!J147="WH",0))</f>
        <v>0</v>
      </c>
      <c r="V152" s="20">
        <f>IF('Result Data'!K147="O",10,IF('Result Data'!K147="A+",9,IF('Result Data'!K147="A",8,IF('Result Data'!K147="B+",7,IF('Result Data'!K147="B",6,IF('Result Data'!K147="RA",0,IF('Result Data'!K147="SA",0,IF('Result Data'!K147="W",0,0))))))))+IF('Result Data'!K147="AB",0,IF('Result Data'!K147="WH",0))</f>
        <v>7</v>
      </c>
      <c r="W152" s="20">
        <f>IF('Result Data'!L147="O",10,IF('Result Data'!L147="A+",9,IF('Result Data'!L147="A",8,IF('Result Data'!L147="B+",7,IF('Result Data'!L147="B",6,IF('Result Data'!L147="RA",0,IF('Result Data'!L147="SA",0,IF('Result Data'!L147="W",0,0))))))))+IF('Result Data'!L147="AB",0,IF('Result Data'!L147="WH",0))</f>
        <v>9</v>
      </c>
      <c r="X152" s="20">
        <f>IF('Result Data'!M147="O",10,IF('Result Data'!M147="A+",9,IF('Result Data'!M147="A",8,IF('Result Data'!M147="B+",7,IF('Result Data'!M147="B",6,IF('Result Data'!M147="RA",0,IF('Result Data'!M147="SA",0,IF('Result Data'!M147="W",0,0))))))))+IF('Result Data'!M147="AB",0,IF('Result Data'!M147="WH",0))</f>
        <v>8</v>
      </c>
      <c r="Y152" s="20">
        <f>IF('Result Data'!N147="O",10,IF('Result Data'!N147="A+",9,IF('Result Data'!N147="A",8,IF('Result Data'!N147="B+",7,IF('Result Data'!N147="B",6,IF('Result Data'!N147="RA",0,IF('Result Data'!N147="SA",0,IF('Result Data'!N147="W",0,0))))))))+IF('Result Data'!N147="AB",0,IF('Result Data'!N147="WH",0))</f>
        <v>7</v>
      </c>
      <c r="Z152" s="10">
        <f t="shared" si="30"/>
        <v>1</v>
      </c>
      <c r="AA152" s="10">
        <f t="shared" si="31"/>
        <v>1</v>
      </c>
      <c r="AB152" s="10">
        <f t="shared" si="32"/>
        <v>4</v>
      </c>
      <c r="AC152" s="10">
        <f t="shared" si="33"/>
        <v>2</v>
      </c>
      <c r="AD152" s="10">
        <f t="shared" si="34"/>
        <v>0</v>
      </c>
      <c r="AE152" s="10">
        <f t="shared" si="35"/>
        <v>0</v>
      </c>
      <c r="AF152" s="10">
        <f>COUNTIF('Result Data'!D147:N147,"=RA")</f>
        <v>0</v>
      </c>
      <c r="AG152" s="10">
        <f>COUNTIF('Result Data'!D147:N147,"=AB")</f>
        <v>0</v>
      </c>
      <c r="AH152" s="10">
        <f>COUNTIF('Result Data'!D147:N147,"=WH")</f>
        <v>0</v>
      </c>
      <c r="AI152" s="16">
        <v>21</v>
      </c>
      <c r="AJ152" s="10">
        <f t="shared" si="36"/>
        <v>165.5</v>
      </c>
      <c r="AK152" s="18">
        <f t="shared" si="27"/>
        <v>7.8809523809523814</v>
      </c>
      <c r="AL152" s="18">
        <f t="shared" si="28"/>
        <v>0.37973915680921966</v>
      </c>
      <c r="AM152" s="10" t="str">
        <f t="shared" si="26"/>
        <v>PASS</v>
      </c>
      <c r="AN152" s="10">
        <f t="shared" si="29"/>
        <v>90</v>
      </c>
    </row>
    <row r="153" spans="1:40" ht="15.5" x14ac:dyDescent="0.35">
      <c r="A153" s="19">
        <v>146</v>
      </c>
      <c r="B153" s="15">
        <v>3122225002147</v>
      </c>
      <c r="C153" s="11" t="s">
        <v>164</v>
      </c>
      <c r="D153" s="43" t="s">
        <v>16</v>
      </c>
      <c r="E153" s="44"/>
      <c r="F153" s="43" t="s">
        <v>16</v>
      </c>
      <c r="G153" s="43" t="s">
        <v>18</v>
      </c>
      <c r="H153" s="44"/>
      <c r="I153" s="43"/>
      <c r="J153" s="44" t="s">
        <v>64</v>
      </c>
      <c r="K153" s="43" t="s">
        <v>38</v>
      </c>
      <c r="L153" s="43" t="s">
        <v>17</v>
      </c>
      <c r="M153" s="43" t="s">
        <v>38</v>
      </c>
      <c r="N153" s="43" t="s">
        <v>38</v>
      </c>
      <c r="O153" s="17">
        <f>IF('Result Data'!D148="O",10,IF('Result Data'!D148="A+",9,IF('Result Data'!D148="A",8,IF('Result Data'!D148="B+",7,IF('Result Data'!D148="B",6,IF('Result Data'!D148="RA",0,IF('Result Data'!D148="SA",0,IF('Result Data'!D148="W",0,0))))))))+IF('Result Data'!D148="AB",0,IF('Result Data'!D148="WH",0))</f>
        <v>7</v>
      </c>
      <c r="P153" s="17">
        <f>IF('Result Data'!E148="O",10,IF('Result Data'!E148="A+",9,IF('Result Data'!E148="A",8,IF('Result Data'!E148="B+",7,IF('Result Data'!E148="B",6,IF('Result Data'!E148="RA",0,IF('Result Data'!E148="SA",0,IF('Result Data'!E148="W",0,0))))))))+IF('Result Data'!E148="AB",0,IF('Result Data'!E148="WH",0))</f>
        <v>0</v>
      </c>
      <c r="Q153" s="17">
        <f>IF('Result Data'!F148="O",10,IF('Result Data'!F148="A+",9,IF('Result Data'!F148="A",8,IF('Result Data'!F148="B+",7,IF('Result Data'!F148="B",6,IF('Result Data'!F148="RA",0,IF('Result Data'!F148="SA",0,IF('Result Data'!F148="W",0,0))))))))+IF('Result Data'!F148="AB",0,IF('Result Data'!F148="WH",0))</f>
        <v>7</v>
      </c>
      <c r="R153" s="17">
        <f>IF('Result Data'!G148="O",10,IF('Result Data'!G148="A+",9,IF('Result Data'!G148="A",8,IF('Result Data'!G148="B+",7,IF('Result Data'!G148="B",6,IF('Result Data'!G148="RA",0,IF('Result Data'!G148="SA",0,IF('Result Data'!G148="W",0,0))))))))+IF('Result Data'!G148="AB",0,IF('Result Data'!G148="WH",0))</f>
        <v>10</v>
      </c>
      <c r="S153" s="20">
        <f>IF('Result Data'!H148="O",10,IF('Result Data'!H148="A+",9,IF('Result Data'!H148="A",8,IF('Result Data'!H148="B+",7,IF('Result Data'!H148="B",6,IF('Result Data'!H148="RA",0,IF('Result Data'!H148="SA",0,IF('Result Data'!H148="W",0,0))))))))+IF('Result Data'!H148="AB",0,IF('Result Data'!H148="WH",0))</f>
        <v>0</v>
      </c>
      <c r="T153" s="20">
        <f>IF('Result Data'!I148="O",10,IF('Result Data'!I148="A+",9,IF('Result Data'!I148="A",8,IF('Result Data'!I148="B+",7,IF('Result Data'!I148="B",6,IF('Result Data'!I148="RA",0,IF('Result Data'!I148="SA",0,IF('Result Data'!I148="W",0,0))))))))+IF('Result Data'!I148="AB",0,IF('Result Data'!I148="WH",0))</f>
        <v>0</v>
      </c>
      <c r="U153" s="20">
        <f>IF('Result Data'!J148="O",10,IF('Result Data'!J148="A+",9,IF('Result Data'!J148="A",8,IF('Result Data'!J148="B+",7,IF('Result Data'!J148="B",6,IF('Result Data'!J148="RA",0,IF('Result Data'!J148="SA",0,IF('Result Data'!J148="W",0,0))))))))+IF('Result Data'!J148="AB",0,IF('Result Data'!J148="WH",0))</f>
        <v>0</v>
      </c>
      <c r="V153" s="20">
        <f>IF('Result Data'!K148="O",10,IF('Result Data'!K148="A+",9,IF('Result Data'!K148="A",8,IF('Result Data'!K148="B+",7,IF('Result Data'!K148="B",6,IF('Result Data'!K148="RA",0,IF('Result Data'!K148="SA",0,IF('Result Data'!K148="W",0,0))))))))+IF('Result Data'!K148="AB",0,IF('Result Data'!K148="WH",0))</f>
        <v>0</v>
      </c>
      <c r="W153" s="20">
        <f>IF('Result Data'!L148="O",10,IF('Result Data'!L148="A+",9,IF('Result Data'!L148="A",8,IF('Result Data'!L148="B+",7,IF('Result Data'!L148="B",6,IF('Result Data'!L148="RA",0,IF('Result Data'!L148="SA",0,IF('Result Data'!L148="W",0,0))))))))+IF('Result Data'!L148="AB",0,IF('Result Data'!L148="WH",0))</f>
        <v>9</v>
      </c>
      <c r="X153" s="20">
        <f>IF('Result Data'!M148="O",10,IF('Result Data'!M148="A+",9,IF('Result Data'!M148="A",8,IF('Result Data'!M148="B+",7,IF('Result Data'!M148="B",6,IF('Result Data'!M148="RA",0,IF('Result Data'!M148="SA",0,IF('Result Data'!M148="W",0,0))))))))+IF('Result Data'!M148="AB",0,IF('Result Data'!M148="WH",0))</f>
        <v>0</v>
      </c>
      <c r="Y153" s="20">
        <f>IF('Result Data'!N148="O",10,IF('Result Data'!N148="A+",9,IF('Result Data'!N148="A",8,IF('Result Data'!N148="B+",7,IF('Result Data'!N148="B",6,IF('Result Data'!N148="RA",0,IF('Result Data'!N148="SA",0,IF('Result Data'!N148="W",0,0))))))))+IF('Result Data'!N148="AB",0,IF('Result Data'!N148="WH",0))</f>
        <v>0</v>
      </c>
      <c r="Z153" s="10">
        <f t="shared" si="30"/>
        <v>1</v>
      </c>
      <c r="AA153" s="10">
        <f t="shared" si="31"/>
        <v>1</v>
      </c>
      <c r="AB153" s="10">
        <f t="shared" si="32"/>
        <v>0</v>
      </c>
      <c r="AC153" s="10">
        <f t="shared" si="33"/>
        <v>2</v>
      </c>
      <c r="AD153" s="10">
        <f t="shared" si="34"/>
        <v>0</v>
      </c>
      <c r="AE153" s="10">
        <f t="shared" si="35"/>
        <v>0</v>
      </c>
      <c r="AF153" s="10">
        <f>COUNTIF('Result Data'!D148:N148,"=RA")</f>
        <v>3</v>
      </c>
      <c r="AG153" s="10">
        <f>COUNTIF('Result Data'!D148:N148,"=AB")</f>
        <v>0</v>
      </c>
      <c r="AH153" s="10">
        <f>COUNTIF('Result Data'!D148:N148,"=WH")</f>
        <v>0</v>
      </c>
      <c r="AI153" s="16">
        <v>21</v>
      </c>
      <c r="AJ153" s="10">
        <f t="shared" si="36"/>
        <v>56.5</v>
      </c>
      <c r="AK153" s="18">
        <f t="shared" si="27"/>
        <v>2.6904761904761907</v>
      </c>
      <c r="AL153" s="18">
        <f t="shared" si="28"/>
        <v>-4.810737033666971</v>
      </c>
      <c r="AM153" s="10" t="str">
        <f t="shared" si="26"/>
        <v>FAIL</v>
      </c>
      <c r="AN153" s="10">
        <f t="shared" si="29"/>
        <v>155</v>
      </c>
    </row>
    <row r="154" spans="1:40" ht="15.5" x14ac:dyDescent="0.35">
      <c r="A154" s="19">
        <v>147</v>
      </c>
      <c r="B154" s="15">
        <v>3122225002148</v>
      </c>
      <c r="C154" s="11" t="s">
        <v>165</v>
      </c>
      <c r="D154" s="43" t="s">
        <v>15</v>
      </c>
      <c r="E154" s="44"/>
      <c r="F154" s="43" t="s">
        <v>17</v>
      </c>
      <c r="G154" s="43" t="s">
        <v>18</v>
      </c>
      <c r="H154" s="44"/>
      <c r="I154" s="43" t="s">
        <v>15</v>
      </c>
      <c r="J154" s="44"/>
      <c r="K154" s="43" t="s">
        <v>15</v>
      </c>
      <c r="L154" s="43" t="s">
        <v>17</v>
      </c>
      <c r="M154" s="43" t="s">
        <v>18</v>
      </c>
      <c r="N154" s="43" t="s">
        <v>15</v>
      </c>
      <c r="O154" s="17">
        <f>IF('Result Data'!D149="O",10,IF('Result Data'!D149="A+",9,IF('Result Data'!D149="A",8,IF('Result Data'!D149="B+",7,IF('Result Data'!D149="B",6,IF('Result Data'!D149="RA",0,IF('Result Data'!D149="SA",0,IF('Result Data'!D149="W",0,0))))))))+IF('Result Data'!D149="AB",0,IF('Result Data'!D149="WH",0))</f>
        <v>8</v>
      </c>
      <c r="P154" s="17">
        <f>IF('Result Data'!E149="O",10,IF('Result Data'!E149="A+",9,IF('Result Data'!E149="A",8,IF('Result Data'!E149="B+",7,IF('Result Data'!E149="B",6,IF('Result Data'!E149="RA",0,IF('Result Data'!E149="SA",0,IF('Result Data'!E149="W",0,0))))))))+IF('Result Data'!E149="AB",0,IF('Result Data'!E149="WH",0))</f>
        <v>0</v>
      </c>
      <c r="Q154" s="17">
        <f>IF('Result Data'!F149="O",10,IF('Result Data'!F149="A+",9,IF('Result Data'!F149="A",8,IF('Result Data'!F149="B+",7,IF('Result Data'!F149="B",6,IF('Result Data'!F149="RA",0,IF('Result Data'!F149="SA",0,IF('Result Data'!F149="W",0,0))))))))+IF('Result Data'!F149="AB",0,IF('Result Data'!F149="WH",0))</f>
        <v>9</v>
      </c>
      <c r="R154" s="17">
        <f>IF('Result Data'!G149="O",10,IF('Result Data'!G149="A+",9,IF('Result Data'!G149="A",8,IF('Result Data'!G149="B+",7,IF('Result Data'!G149="B",6,IF('Result Data'!G149="RA",0,IF('Result Data'!G149="SA",0,IF('Result Data'!G149="W",0,0))))))))+IF('Result Data'!G149="AB",0,IF('Result Data'!G149="WH",0))</f>
        <v>10</v>
      </c>
      <c r="S154" s="20">
        <f>IF('Result Data'!H149="O",10,IF('Result Data'!H149="A+",9,IF('Result Data'!H149="A",8,IF('Result Data'!H149="B+",7,IF('Result Data'!H149="B",6,IF('Result Data'!H149="RA",0,IF('Result Data'!H149="SA",0,IF('Result Data'!H149="W",0,0))))))))+IF('Result Data'!H149="AB",0,IF('Result Data'!H149="WH",0))</f>
        <v>0</v>
      </c>
      <c r="T154" s="20">
        <f>IF('Result Data'!I149="O",10,IF('Result Data'!I149="A+",9,IF('Result Data'!I149="A",8,IF('Result Data'!I149="B+",7,IF('Result Data'!I149="B",6,IF('Result Data'!I149="RA",0,IF('Result Data'!I149="SA",0,IF('Result Data'!I149="W",0,0))))))))+IF('Result Data'!I149="AB",0,IF('Result Data'!I149="WH",0))</f>
        <v>8</v>
      </c>
      <c r="U154" s="20">
        <f>IF('Result Data'!J149="O",10,IF('Result Data'!J149="A+",9,IF('Result Data'!J149="A",8,IF('Result Data'!J149="B+",7,IF('Result Data'!J149="B",6,IF('Result Data'!J149="RA",0,IF('Result Data'!J149="SA",0,IF('Result Data'!J149="W",0,0))))))))+IF('Result Data'!J149="AB",0,IF('Result Data'!J149="WH",0))</f>
        <v>0</v>
      </c>
      <c r="V154" s="20">
        <f>IF('Result Data'!K149="O",10,IF('Result Data'!K149="A+",9,IF('Result Data'!K149="A",8,IF('Result Data'!K149="B+",7,IF('Result Data'!K149="B",6,IF('Result Data'!K149="RA",0,IF('Result Data'!K149="SA",0,IF('Result Data'!K149="W",0,0))))))))+IF('Result Data'!K149="AB",0,IF('Result Data'!K149="WH",0))</f>
        <v>8</v>
      </c>
      <c r="W154" s="20">
        <f>IF('Result Data'!L149="O",10,IF('Result Data'!L149="A+",9,IF('Result Data'!L149="A",8,IF('Result Data'!L149="B+",7,IF('Result Data'!L149="B",6,IF('Result Data'!L149="RA",0,IF('Result Data'!L149="SA",0,IF('Result Data'!L149="W",0,0))))))))+IF('Result Data'!L149="AB",0,IF('Result Data'!L149="WH",0))</f>
        <v>9</v>
      </c>
      <c r="X154" s="20">
        <f>IF('Result Data'!M149="O",10,IF('Result Data'!M149="A+",9,IF('Result Data'!M149="A",8,IF('Result Data'!M149="B+",7,IF('Result Data'!M149="B",6,IF('Result Data'!M149="RA",0,IF('Result Data'!M149="SA",0,IF('Result Data'!M149="W",0,0))))))))+IF('Result Data'!M149="AB",0,IF('Result Data'!M149="WH",0))</f>
        <v>10</v>
      </c>
      <c r="Y154" s="20">
        <f>IF('Result Data'!N149="O",10,IF('Result Data'!N149="A+",9,IF('Result Data'!N149="A",8,IF('Result Data'!N149="B+",7,IF('Result Data'!N149="B",6,IF('Result Data'!N149="RA",0,IF('Result Data'!N149="SA",0,IF('Result Data'!N149="W",0,0))))))))+IF('Result Data'!N149="AB",0,IF('Result Data'!N149="WH",0))</f>
        <v>8</v>
      </c>
      <c r="Z154" s="10">
        <f t="shared" si="30"/>
        <v>2</v>
      </c>
      <c r="AA154" s="10">
        <f t="shared" si="31"/>
        <v>2</v>
      </c>
      <c r="AB154" s="10">
        <f t="shared" si="32"/>
        <v>4</v>
      </c>
      <c r="AC154" s="10">
        <f t="shared" si="33"/>
        <v>0</v>
      </c>
      <c r="AD154" s="10">
        <f t="shared" si="34"/>
        <v>0</v>
      </c>
      <c r="AE154" s="10">
        <f t="shared" si="35"/>
        <v>0</v>
      </c>
      <c r="AF154" s="10">
        <f>COUNTIF('Result Data'!D149:N149,"=RA")</f>
        <v>0</v>
      </c>
      <c r="AG154" s="10">
        <f>COUNTIF('Result Data'!D149:N149,"=AB")</f>
        <v>0</v>
      </c>
      <c r="AH154" s="10">
        <f>COUNTIF('Result Data'!D149:N149,"=WH")</f>
        <v>0</v>
      </c>
      <c r="AI154" s="16">
        <v>21</v>
      </c>
      <c r="AJ154" s="10">
        <f t="shared" si="36"/>
        <v>181.5</v>
      </c>
      <c r="AK154" s="18">
        <f t="shared" si="27"/>
        <v>8.6428571428571423</v>
      </c>
      <c r="AL154" s="18">
        <f t="shared" si="28"/>
        <v>1.1416439187139806</v>
      </c>
      <c r="AM154" s="10" t="str">
        <f t="shared" si="26"/>
        <v>PASS</v>
      </c>
      <c r="AN154" s="10">
        <f t="shared" si="29"/>
        <v>20</v>
      </c>
    </row>
    <row r="155" spans="1:40" ht="15.5" x14ac:dyDescent="0.35">
      <c r="A155" s="19">
        <v>148</v>
      </c>
      <c r="B155" s="15">
        <v>3122225002149</v>
      </c>
      <c r="C155" s="11" t="s">
        <v>166</v>
      </c>
      <c r="D155" s="43" t="s">
        <v>15</v>
      </c>
      <c r="E155" s="44"/>
      <c r="F155" s="43" t="s">
        <v>18</v>
      </c>
      <c r="G155" s="43" t="s">
        <v>18</v>
      </c>
      <c r="H155" s="44" t="s">
        <v>15</v>
      </c>
      <c r="I155" s="43"/>
      <c r="J155" s="44"/>
      <c r="K155" s="43" t="s">
        <v>20</v>
      </c>
      <c r="L155" s="43" t="s">
        <v>17</v>
      </c>
      <c r="M155" s="43" t="s">
        <v>15</v>
      </c>
      <c r="N155" s="43" t="s">
        <v>15</v>
      </c>
      <c r="O155" s="17">
        <f>IF('Result Data'!D150="O",10,IF('Result Data'!D150="A+",9,IF('Result Data'!D150="A",8,IF('Result Data'!D150="B+",7,IF('Result Data'!D150="B",6,IF('Result Data'!D150="RA",0,IF('Result Data'!D150="SA",0,IF('Result Data'!D150="W",0,0))))))))+IF('Result Data'!D150="AB",0,IF('Result Data'!D150="WH",0))</f>
        <v>8</v>
      </c>
      <c r="P155" s="17">
        <f>IF('Result Data'!E150="O",10,IF('Result Data'!E150="A+",9,IF('Result Data'!E150="A",8,IF('Result Data'!E150="B+",7,IF('Result Data'!E150="B",6,IF('Result Data'!E150="RA",0,IF('Result Data'!E150="SA",0,IF('Result Data'!E150="W",0,0))))))))+IF('Result Data'!E150="AB",0,IF('Result Data'!E150="WH",0))</f>
        <v>0</v>
      </c>
      <c r="Q155" s="17">
        <f>IF('Result Data'!F150="O",10,IF('Result Data'!F150="A+",9,IF('Result Data'!F150="A",8,IF('Result Data'!F150="B+",7,IF('Result Data'!F150="B",6,IF('Result Data'!F150="RA",0,IF('Result Data'!F150="SA",0,IF('Result Data'!F150="W",0,0))))))))+IF('Result Data'!F150="AB",0,IF('Result Data'!F150="WH",0))</f>
        <v>10</v>
      </c>
      <c r="R155" s="17">
        <f>IF('Result Data'!G150="O",10,IF('Result Data'!G150="A+",9,IF('Result Data'!G150="A",8,IF('Result Data'!G150="B+",7,IF('Result Data'!G150="B",6,IF('Result Data'!G150="RA",0,IF('Result Data'!G150="SA",0,IF('Result Data'!G150="W",0,0))))))))+IF('Result Data'!G150="AB",0,IF('Result Data'!G150="WH",0))</f>
        <v>10</v>
      </c>
      <c r="S155" s="20">
        <f>IF('Result Data'!H150="O",10,IF('Result Data'!H150="A+",9,IF('Result Data'!H150="A",8,IF('Result Data'!H150="B+",7,IF('Result Data'!H150="B",6,IF('Result Data'!H150="RA",0,IF('Result Data'!H150="SA",0,IF('Result Data'!H150="W",0,0))))))))+IF('Result Data'!H150="AB",0,IF('Result Data'!H150="WH",0))</f>
        <v>8</v>
      </c>
      <c r="T155" s="20">
        <f>IF('Result Data'!I150="O",10,IF('Result Data'!I150="A+",9,IF('Result Data'!I150="A",8,IF('Result Data'!I150="B+",7,IF('Result Data'!I150="B",6,IF('Result Data'!I150="RA",0,IF('Result Data'!I150="SA",0,IF('Result Data'!I150="W",0,0))))))))+IF('Result Data'!I150="AB",0,IF('Result Data'!I150="WH",0))</f>
        <v>0</v>
      </c>
      <c r="U155" s="20">
        <f>IF('Result Data'!J150="O",10,IF('Result Data'!J150="A+",9,IF('Result Data'!J150="A",8,IF('Result Data'!J150="B+",7,IF('Result Data'!J150="B",6,IF('Result Data'!J150="RA",0,IF('Result Data'!J150="SA",0,IF('Result Data'!J150="W",0,0))))))))+IF('Result Data'!J150="AB",0,IF('Result Data'!J150="WH",0))</f>
        <v>0</v>
      </c>
      <c r="V155" s="20">
        <f>IF('Result Data'!K150="O",10,IF('Result Data'!K150="A+",9,IF('Result Data'!K150="A",8,IF('Result Data'!K150="B+",7,IF('Result Data'!K150="B",6,IF('Result Data'!K150="RA",0,IF('Result Data'!K150="SA",0,IF('Result Data'!K150="W",0,0))))))))+IF('Result Data'!K150="AB",0,IF('Result Data'!K150="WH",0))</f>
        <v>6</v>
      </c>
      <c r="W155" s="20">
        <f>IF('Result Data'!L150="O",10,IF('Result Data'!L150="A+",9,IF('Result Data'!L150="A",8,IF('Result Data'!L150="B+",7,IF('Result Data'!L150="B",6,IF('Result Data'!L150="RA",0,IF('Result Data'!L150="SA",0,IF('Result Data'!L150="W",0,0))))))))+IF('Result Data'!L150="AB",0,IF('Result Data'!L150="WH",0))</f>
        <v>9</v>
      </c>
      <c r="X155" s="20">
        <f>IF('Result Data'!M150="O",10,IF('Result Data'!M150="A+",9,IF('Result Data'!M150="A",8,IF('Result Data'!M150="B+",7,IF('Result Data'!M150="B",6,IF('Result Data'!M150="RA",0,IF('Result Data'!M150="SA",0,IF('Result Data'!M150="W",0,0))))))))+IF('Result Data'!M150="AB",0,IF('Result Data'!M150="WH",0))</f>
        <v>8</v>
      </c>
      <c r="Y155" s="20">
        <f>IF('Result Data'!N150="O",10,IF('Result Data'!N150="A+",9,IF('Result Data'!N150="A",8,IF('Result Data'!N150="B+",7,IF('Result Data'!N150="B",6,IF('Result Data'!N150="RA",0,IF('Result Data'!N150="SA",0,IF('Result Data'!N150="W",0,0))))))))+IF('Result Data'!N150="AB",0,IF('Result Data'!N150="WH",0))</f>
        <v>8</v>
      </c>
      <c r="Z155" s="10">
        <f t="shared" si="30"/>
        <v>2</v>
      </c>
      <c r="AA155" s="10">
        <f t="shared" si="31"/>
        <v>1</v>
      </c>
      <c r="AB155" s="10">
        <f t="shared" si="32"/>
        <v>4</v>
      </c>
      <c r="AC155" s="10">
        <f t="shared" si="33"/>
        <v>0</v>
      </c>
      <c r="AD155" s="10">
        <f t="shared" si="34"/>
        <v>1</v>
      </c>
      <c r="AE155" s="10">
        <f t="shared" si="35"/>
        <v>0</v>
      </c>
      <c r="AF155" s="10">
        <f>COUNTIF('Result Data'!D150:N150,"=RA")</f>
        <v>0</v>
      </c>
      <c r="AG155" s="10">
        <f>COUNTIF('Result Data'!D150:N150,"=AB")</f>
        <v>0</v>
      </c>
      <c r="AH155" s="10">
        <f>COUNTIF('Result Data'!D150:N150,"=WH")</f>
        <v>0</v>
      </c>
      <c r="AI155" s="16">
        <v>21</v>
      </c>
      <c r="AJ155" s="10">
        <f t="shared" si="36"/>
        <v>166.5</v>
      </c>
      <c r="AK155" s="18">
        <f t="shared" si="27"/>
        <v>7.9285714285714288</v>
      </c>
      <c r="AL155" s="18">
        <f t="shared" si="28"/>
        <v>0.42735820442826711</v>
      </c>
      <c r="AM155" s="10" t="str">
        <f t="shared" si="26"/>
        <v>PASS</v>
      </c>
      <c r="AN155" s="10">
        <f t="shared" si="29"/>
        <v>86</v>
      </c>
    </row>
    <row r="156" spans="1:40" ht="15.5" x14ac:dyDescent="0.35">
      <c r="A156" s="19">
        <v>149</v>
      </c>
      <c r="B156" s="15">
        <v>3122225002150</v>
      </c>
      <c r="C156" s="11" t="s">
        <v>167</v>
      </c>
      <c r="D156" s="43" t="s">
        <v>15</v>
      </c>
      <c r="E156" s="44"/>
      <c r="F156" s="43" t="s">
        <v>15</v>
      </c>
      <c r="G156" s="43" t="s">
        <v>18</v>
      </c>
      <c r="H156" s="44"/>
      <c r="I156" s="43"/>
      <c r="J156" s="44" t="s">
        <v>16</v>
      </c>
      <c r="K156" s="43" t="s">
        <v>15</v>
      </c>
      <c r="L156" s="43" t="s">
        <v>17</v>
      </c>
      <c r="M156" s="43" t="s">
        <v>16</v>
      </c>
      <c r="N156" s="43" t="s">
        <v>15</v>
      </c>
      <c r="O156" s="17">
        <f>IF('Result Data'!D151="O",10,IF('Result Data'!D151="A+",9,IF('Result Data'!D151="A",8,IF('Result Data'!D151="B+",7,IF('Result Data'!D151="B",6,IF('Result Data'!D151="RA",0,IF('Result Data'!D151="SA",0,IF('Result Data'!D151="W",0,0))))))))+IF('Result Data'!D151="AB",0,IF('Result Data'!D151="WH",0))</f>
        <v>8</v>
      </c>
      <c r="P156" s="17">
        <f>IF('Result Data'!E151="O",10,IF('Result Data'!E151="A+",9,IF('Result Data'!E151="A",8,IF('Result Data'!E151="B+",7,IF('Result Data'!E151="B",6,IF('Result Data'!E151="RA",0,IF('Result Data'!E151="SA",0,IF('Result Data'!E151="W",0,0))))))))+IF('Result Data'!E151="AB",0,IF('Result Data'!E151="WH",0))</f>
        <v>0</v>
      </c>
      <c r="Q156" s="17">
        <f>IF('Result Data'!F151="O",10,IF('Result Data'!F151="A+",9,IF('Result Data'!F151="A",8,IF('Result Data'!F151="B+",7,IF('Result Data'!F151="B",6,IF('Result Data'!F151="RA",0,IF('Result Data'!F151="SA",0,IF('Result Data'!F151="W",0,0))))))))+IF('Result Data'!F151="AB",0,IF('Result Data'!F151="WH",0))</f>
        <v>8</v>
      </c>
      <c r="R156" s="17">
        <f>IF('Result Data'!G151="O",10,IF('Result Data'!G151="A+",9,IF('Result Data'!G151="A",8,IF('Result Data'!G151="B+",7,IF('Result Data'!G151="B",6,IF('Result Data'!G151="RA",0,IF('Result Data'!G151="SA",0,IF('Result Data'!G151="W",0,0))))))))+IF('Result Data'!G151="AB",0,IF('Result Data'!G151="WH",0))</f>
        <v>10</v>
      </c>
      <c r="S156" s="20">
        <f>IF('Result Data'!H151="O",10,IF('Result Data'!H151="A+",9,IF('Result Data'!H151="A",8,IF('Result Data'!H151="B+",7,IF('Result Data'!H151="B",6,IF('Result Data'!H151="RA",0,IF('Result Data'!H151="SA",0,IF('Result Data'!H151="W",0,0))))))))+IF('Result Data'!H151="AB",0,IF('Result Data'!H151="WH",0))</f>
        <v>0</v>
      </c>
      <c r="T156" s="20">
        <f>IF('Result Data'!I151="O",10,IF('Result Data'!I151="A+",9,IF('Result Data'!I151="A",8,IF('Result Data'!I151="B+",7,IF('Result Data'!I151="B",6,IF('Result Data'!I151="RA",0,IF('Result Data'!I151="SA",0,IF('Result Data'!I151="W",0,0))))))))+IF('Result Data'!I151="AB",0,IF('Result Data'!I151="WH",0))</f>
        <v>0</v>
      </c>
      <c r="U156" s="20">
        <f>IF('Result Data'!J151="O",10,IF('Result Data'!J151="A+",9,IF('Result Data'!J151="A",8,IF('Result Data'!J151="B+",7,IF('Result Data'!J151="B",6,IF('Result Data'!J151="RA",0,IF('Result Data'!J151="SA",0,IF('Result Data'!J151="W",0,0))))))))+IF('Result Data'!J151="AB",0,IF('Result Data'!J151="WH",0))</f>
        <v>7</v>
      </c>
      <c r="V156" s="20">
        <f>IF('Result Data'!K151="O",10,IF('Result Data'!K151="A+",9,IF('Result Data'!K151="A",8,IF('Result Data'!K151="B+",7,IF('Result Data'!K151="B",6,IF('Result Data'!K151="RA",0,IF('Result Data'!K151="SA",0,IF('Result Data'!K151="W",0,0))))))))+IF('Result Data'!K151="AB",0,IF('Result Data'!K151="WH",0))</f>
        <v>8</v>
      </c>
      <c r="W156" s="20">
        <f>IF('Result Data'!L151="O",10,IF('Result Data'!L151="A+",9,IF('Result Data'!L151="A",8,IF('Result Data'!L151="B+",7,IF('Result Data'!L151="B",6,IF('Result Data'!L151="RA",0,IF('Result Data'!L151="SA",0,IF('Result Data'!L151="W",0,0))))))))+IF('Result Data'!L151="AB",0,IF('Result Data'!L151="WH",0))</f>
        <v>9</v>
      </c>
      <c r="X156" s="20">
        <f>IF('Result Data'!M151="O",10,IF('Result Data'!M151="A+",9,IF('Result Data'!M151="A",8,IF('Result Data'!M151="B+",7,IF('Result Data'!M151="B",6,IF('Result Data'!M151="RA",0,IF('Result Data'!M151="SA",0,IF('Result Data'!M151="W",0,0))))))))+IF('Result Data'!M151="AB",0,IF('Result Data'!M151="WH",0))</f>
        <v>7</v>
      </c>
      <c r="Y156" s="20">
        <f>IF('Result Data'!N151="O",10,IF('Result Data'!N151="A+",9,IF('Result Data'!N151="A",8,IF('Result Data'!N151="B+",7,IF('Result Data'!N151="B",6,IF('Result Data'!N151="RA",0,IF('Result Data'!N151="SA",0,IF('Result Data'!N151="W",0,0))))))))+IF('Result Data'!N151="AB",0,IF('Result Data'!N151="WH",0))</f>
        <v>8</v>
      </c>
      <c r="Z156" s="10">
        <f t="shared" si="30"/>
        <v>1</v>
      </c>
      <c r="AA156" s="10">
        <f t="shared" si="31"/>
        <v>1</v>
      </c>
      <c r="AB156" s="10">
        <f t="shared" si="32"/>
        <v>4</v>
      </c>
      <c r="AC156" s="10">
        <f t="shared" si="33"/>
        <v>2</v>
      </c>
      <c r="AD156" s="10">
        <f t="shared" si="34"/>
        <v>0</v>
      </c>
      <c r="AE156" s="10">
        <f t="shared" si="35"/>
        <v>0</v>
      </c>
      <c r="AF156" s="10">
        <f>COUNTIF('Result Data'!D151:N151,"=RA")</f>
        <v>0</v>
      </c>
      <c r="AG156" s="10">
        <f>COUNTIF('Result Data'!D151:N151,"=AB")</f>
        <v>0</v>
      </c>
      <c r="AH156" s="10">
        <f>COUNTIF('Result Data'!D151:N151,"=WH")</f>
        <v>0</v>
      </c>
      <c r="AI156" s="16">
        <v>21</v>
      </c>
      <c r="AJ156" s="10">
        <f t="shared" si="36"/>
        <v>165.5</v>
      </c>
      <c r="AK156" s="18">
        <f t="shared" si="27"/>
        <v>7.8809523809523814</v>
      </c>
      <c r="AL156" s="18">
        <f t="shared" si="28"/>
        <v>0.37973915680921966</v>
      </c>
      <c r="AM156" s="10" t="str">
        <f t="shared" si="26"/>
        <v>PASS</v>
      </c>
      <c r="AN156" s="10">
        <f t="shared" si="29"/>
        <v>90</v>
      </c>
    </row>
    <row r="157" spans="1:40" ht="15.5" x14ac:dyDescent="0.35">
      <c r="A157" s="19">
        <v>150</v>
      </c>
      <c r="B157" s="15">
        <v>3122225002151</v>
      </c>
      <c r="C157" s="11" t="s">
        <v>168</v>
      </c>
      <c r="D157" s="43" t="s">
        <v>16</v>
      </c>
      <c r="E157" s="44"/>
      <c r="F157" s="43" t="s">
        <v>16</v>
      </c>
      <c r="G157" s="43" t="s">
        <v>18</v>
      </c>
      <c r="H157" s="44" t="s">
        <v>15</v>
      </c>
      <c r="I157" s="43"/>
      <c r="J157" s="44"/>
      <c r="K157" s="43" t="s">
        <v>20</v>
      </c>
      <c r="L157" s="43" t="s">
        <v>17</v>
      </c>
      <c r="M157" s="43" t="s">
        <v>15</v>
      </c>
      <c r="N157" s="43" t="s">
        <v>20</v>
      </c>
      <c r="O157" s="17">
        <f>IF('Result Data'!D152="O",10,IF('Result Data'!D152="A+",9,IF('Result Data'!D152="A",8,IF('Result Data'!D152="B+",7,IF('Result Data'!D152="B",6,IF('Result Data'!D152="RA",0,IF('Result Data'!D152="SA",0,IF('Result Data'!D152="W",0,0))))))))+IF('Result Data'!D152="AB",0,IF('Result Data'!D152="WH",0))</f>
        <v>7</v>
      </c>
      <c r="P157" s="17">
        <f>IF('Result Data'!E152="O",10,IF('Result Data'!E152="A+",9,IF('Result Data'!E152="A",8,IF('Result Data'!E152="B+",7,IF('Result Data'!E152="B",6,IF('Result Data'!E152="RA",0,IF('Result Data'!E152="SA",0,IF('Result Data'!E152="W",0,0))))))))+IF('Result Data'!E152="AB",0,IF('Result Data'!E152="WH",0))</f>
        <v>0</v>
      </c>
      <c r="Q157" s="17">
        <f>IF('Result Data'!F152="O",10,IF('Result Data'!F152="A+",9,IF('Result Data'!F152="A",8,IF('Result Data'!F152="B+",7,IF('Result Data'!F152="B",6,IF('Result Data'!F152="RA",0,IF('Result Data'!F152="SA",0,IF('Result Data'!F152="W",0,0))))))))+IF('Result Data'!F152="AB",0,IF('Result Data'!F152="WH",0))</f>
        <v>7</v>
      </c>
      <c r="R157" s="17">
        <f>IF('Result Data'!G152="O",10,IF('Result Data'!G152="A+",9,IF('Result Data'!G152="A",8,IF('Result Data'!G152="B+",7,IF('Result Data'!G152="B",6,IF('Result Data'!G152="RA",0,IF('Result Data'!G152="SA",0,IF('Result Data'!G152="W",0,0))))))))+IF('Result Data'!G152="AB",0,IF('Result Data'!G152="WH",0))</f>
        <v>10</v>
      </c>
      <c r="S157" s="20">
        <f>IF('Result Data'!H152="O",10,IF('Result Data'!H152="A+",9,IF('Result Data'!H152="A",8,IF('Result Data'!H152="B+",7,IF('Result Data'!H152="B",6,IF('Result Data'!H152="RA",0,IF('Result Data'!H152="SA",0,IF('Result Data'!H152="W",0,0))))))))+IF('Result Data'!H152="AB",0,IF('Result Data'!H152="WH",0))</f>
        <v>8</v>
      </c>
      <c r="T157" s="20">
        <f>IF('Result Data'!I152="O",10,IF('Result Data'!I152="A+",9,IF('Result Data'!I152="A",8,IF('Result Data'!I152="B+",7,IF('Result Data'!I152="B",6,IF('Result Data'!I152="RA",0,IF('Result Data'!I152="SA",0,IF('Result Data'!I152="W",0,0))))))))+IF('Result Data'!I152="AB",0,IF('Result Data'!I152="WH",0))</f>
        <v>0</v>
      </c>
      <c r="U157" s="20">
        <f>IF('Result Data'!J152="O",10,IF('Result Data'!J152="A+",9,IF('Result Data'!J152="A",8,IF('Result Data'!J152="B+",7,IF('Result Data'!J152="B",6,IF('Result Data'!J152="RA",0,IF('Result Data'!J152="SA",0,IF('Result Data'!J152="W",0,0))))))))+IF('Result Data'!J152="AB",0,IF('Result Data'!J152="WH",0))</f>
        <v>0</v>
      </c>
      <c r="V157" s="20">
        <f>IF('Result Data'!K152="O",10,IF('Result Data'!K152="A+",9,IF('Result Data'!K152="A",8,IF('Result Data'!K152="B+",7,IF('Result Data'!K152="B",6,IF('Result Data'!K152="RA",0,IF('Result Data'!K152="SA",0,IF('Result Data'!K152="W",0,0))))))))+IF('Result Data'!K152="AB",0,IF('Result Data'!K152="WH",0))</f>
        <v>6</v>
      </c>
      <c r="W157" s="20">
        <f>IF('Result Data'!L152="O",10,IF('Result Data'!L152="A+",9,IF('Result Data'!L152="A",8,IF('Result Data'!L152="B+",7,IF('Result Data'!L152="B",6,IF('Result Data'!L152="RA",0,IF('Result Data'!L152="SA",0,IF('Result Data'!L152="W",0,0))))))))+IF('Result Data'!L152="AB",0,IF('Result Data'!L152="WH",0))</f>
        <v>9</v>
      </c>
      <c r="X157" s="20">
        <f>IF('Result Data'!M152="O",10,IF('Result Data'!M152="A+",9,IF('Result Data'!M152="A",8,IF('Result Data'!M152="B+",7,IF('Result Data'!M152="B",6,IF('Result Data'!M152="RA",0,IF('Result Data'!M152="SA",0,IF('Result Data'!M152="W",0,0))))))))+IF('Result Data'!M152="AB",0,IF('Result Data'!M152="WH",0))</f>
        <v>8</v>
      </c>
      <c r="Y157" s="20">
        <f>IF('Result Data'!N152="O",10,IF('Result Data'!N152="A+",9,IF('Result Data'!N152="A",8,IF('Result Data'!N152="B+",7,IF('Result Data'!N152="B",6,IF('Result Data'!N152="RA",0,IF('Result Data'!N152="SA",0,IF('Result Data'!N152="W",0,0))))))))+IF('Result Data'!N152="AB",0,IF('Result Data'!N152="WH",0))</f>
        <v>6</v>
      </c>
      <c r="Z157" s="10">
        <f t="shared" si="30"/>
        <v>1</v>
      </c>
      <c r="AA157" s="10">
        <f t="shared" si="31"/>
        <v>1</v>
      </c>
      <c r="AB157" s="10">
        <f t="shared" si="32"/>
        <v>2</v>
      </c>
      <c r="AC157" s="10">
        <f t="shared" si="33"/>
        <v>2</v>
      </c>
      <c r="AD157" s="10">
        <f t="shared" si="34"/>
        <v>2</v>
      </c>
      <c r="AE157" s="10">
        <f t="shared" si="35"/>
        <v>0</v>
      </c>
      <c r="AF157" s="10">
        <f>COUNTIF('Result Data'!D152:N152,"=RA")</f>
        <v>0</v>
      </c>
      <c r="AG157" s="10">
        <f>COUNTIF('Result Data'!D152:N152,"=AB")</f>
        <v>0</v>
      </c>
      <c r="AH157" s="10">
        <f>COUNTIF('Result Data'!D152:N152,"=WH")</f>
        <v>0</v>
      </c>
      <c r="AI157" s="16">
        <v>21</v>
      </c>
      <c r="AJ157" s="10">
        <f t="shared" si="36"/>
        <v>154.5</v>
      </c>
      <c r="AK157" s="18">
        <f t="shared" si="27"/>
        <v>7.3571428571428568</v>
      </c>
      <c r="AL157" s="18">
        <f t="shared" si="28"/>
        <v>-0.14407036700030496</v>
      </c>
      <c r="AM157" s="10" t="str">
        <f t="shared" si="26"/>
        <v>PASS</v>
      </c>
      <c r="AN157" s="10">
        <f t="shared" si="29"/>
        <v>119</v>
      </c>
    </row>
    <row r="158" spans="1:40" ht="15.5" x14ac:dyDescent="0.35">
      <c r="A158" s="19">
        <v>151</v>
      </c>
      <c r="B158" s="15">
        <v>3122225002152</v>
      </c>
      <c r="C158" s="11" t="s">
        <v>169</v>
      </c>
      <c r="D158" s="43" t="s">
        <v>15</v>
      </c>
      <c r="E158" s="44"/>
      <c r="F158" s="43" t="s">
        <v>16</v>
      </c>
      <c r="G158" s="43" t="s">
        <v>18</v>
      </c>
      <c r="H158" s="44"/>
      <c r="I158" s="43" t="s">
        <v>15</v>
      </c>
      <c r="J158" s="44"/>
      <c r="K158" s="43" t="s">
        <v>15</v>
      </c>
      <c r="L158" s="43" t="s">
        <v>17</v>
      </c>
      <c r="M158" s="43" t="s">
        <v>15</v>
      </c>
      <c r="N158" s="43" t="s">
        <v>16</v>
      </c>
      <c r="O158" s="17">
        <f>IF('Result Data'!D153="O",10,IF('Result Data'!D153="A+",9,IF('Result Data'!D153="A",8,IF('Result Data'!D153="B+",7,IF('Result Data'!D153="B",6,IF('Result Data'!D153="RA",0,IF('Result Data'!D153="SA",0,IF('Result Data'!D153="W",0,0))))))))+IF('Result Data'!D153="AB",0,IF('Result Data'!D153="WH",0))</f>
        <v>8</v>
      </c>
      <c r="P158" s="17">
        <f>IF('Result Data'!E153="O",10,IF('Result Data'!E153="A+",9,IF('Result Data'!E153="A",8,IF('Result Data'!E153="B+",7,IF('Result Data'!E153="B",6,IF('Result Data'!E153="RA",0,IF('Result Data'!E153="SA",0,IF('Result Data'!E153="W",0,0))))))))+IF('Result Data'!E153="AB",0,IF('Result Data'!E153="WH",0))</f>
        <v>0</v>
      </c>
      <c r="Q158" s="17">
        <f>IF('Result Data'!F153="O",10,IF('Result Data'!F153="A+",9,IF('Result Data'!F153="A",8,IF('Result Data'!F153="B+",7,IF('Result Data'!F153="B",6,IF('Result Data'!F153="RA",0,IF('Result Data'!F153="SA",0,IF('Result Data'!F153="W",0,0))))))))+IF('Result Data'!F153="AB",0,IF('Result Data'!F153="WH",0))</f>
        <v>7</v>
      </c>
      <c r="R158" s="17">
        <f>IF('Result Data'!G153="O",10,IF('Result Data'!G153="A+",9,IF('Result Data'!G153="A",8,IF('Result Data'!G153="B+",7,IF('Result Data'!G153="B",6,IF('Result Data'!G153="RA",0,IF('Result Data'!G153="SA",0,IF('Result Data'!G153="W",0,0))))))))+IF('Result Data'!G153="AB",0,IF('Result Data'!G153="WH",0))</f>
        <v>10</v>
      </c>
      <c r="S158" s="20">
        <f>IF('Result Data'!H153="O",10,IF('Result Data'!H153="A+",9,IF('Result Data'!H153="A",8,IF('Result Data'!H153="B+",7,IF('Result Data'!H153="B",6,IF('Result Data'!H153="RA",0,IF('Result Data'!H153="SA",0,IF('Result Data'!H153="W",0,0))))))))+IF('Result Data'!H153="AB",0,IF('Result Data'!H153="WH",0))</f>
        <v>0</v>
      </c>
      <c r="T158" s="20">
        <f>IF('Result Data'!I153="O",10,IF('Result Data'!I153="A+",9,IF('Result Data'!I153="A",8,IF('Result Data'!I153="B+",7,IF('Result Data'!I153="B",6,IF('Result Data'!I153="RA",0,IF('Result Data'!I153="SA",0,IF('Result Data'!I153="W",0,0))))))))+IF('Result Data'!I153="AB",0,IF('Result Data'!I153="WH",0))</f>
        <v>8</v>
      </c>
      <c r="U158" s="20">
        <f>IF('Result Data'!J153="O",10,IF('Result Data'!J153="A+",9,IF('Result Data'!J153="A",8,IF('Result Data'!J153="B+",7,IF('Result Data'!J153="B",6,IF('Result Data'!J153="RA",0,IF('Result Data'!J153="SA",0,IF('Result Data'!J153="W",0,0))))))))+IF('Result Data'!J153="AB",0,IF('Result Data'!J153="WH",0))</f>
        <v>0</v>
      </c>
      <c r="V158" s="20">
        <f>IF('Result Data'!K153="O",10,IF('Result Data'!K153="A+",9,IF('Result Data'!K153="A",8,IF('Result Data'!K153="B+",7,IF('Result Data'!K153="B",6,IF('Result Data'!K153="RA",0,IF('Result Data'!K153="SA",0,IF('Result Data'!K153="W",0,0))))))))+IF('Result Data'!K153="AB",0,IF('Result Data'!K153="WH",0))</f>
        <v>8</v>
      </c>
      <c r="W158" s="20">
        <f>IF('Result Data'!L153="O",10,IF('Result Data'!L153="A+",9,IF('Result Data'!L153="A",8,IF('Result Data'!L153="B+",7,IF('Result Data'!L153="B",6,IF('Result Data'!L153="RA",0,IF('Result Data'!L153="SA",0,IF('Result Data'!L153="W",0,0))))))))+IF('Result Data'!L153="AB",0,IF('Result Data'!L153="WH",0))</f>
        <v>9</v>
      </c>
      <c r="X158" s="20">
        <f>IF('Result Data'!M153="O",10,IF('Result Data'!M153="A+",9,IF('Result Data'!M153="A",8,IF('Result Data'!M153="B+",7,IF('Result Data'!M153="B",6,IF('Result Data'!M153="RA",0,IF('Result Data'!M153="SA",0,IF('Result Data'!M153="W",0,0))))))))+IF('Result Data'!M153="AB",0,IF('Result Data'!M153="WH",0))</f>
        <v>8</v>
      </c>
      <c r="Y158" s="20">
        <f>IF('Result Data'!N153="O",10,IF('Result Data'!N153="A+",9,IF('Result Data'!N153="A",8,IF('Result Data'!N153="B+",7,IF('Result Data'!N153="B",6,IF('Result Data'!N153="RA",0,IF('Result Data'!N153="SA",0,IF('Result Data'!N153="W",0,0))))))))+IF('Result Data'!N153="AB",0,IF('Result Data'!N153="WH",0))</f>
        <v>7</v>
      </c>
      <c r="Z158" s="10">
        <f t="shared" si="30"/>
        <v>1</v>
      </c>
      <c r="AA158" s="10">
        <f t="shared" si="31"/>
        <v>1</v>
      </c>
      <c r="AB158" s="10">
        <f t="shared" si="32"/>
        <v>4</v>
      </c>
      <c r="AC158" s="10">
        <f t="shared" si="33"/>
        <v>2</v>
      </c>
      <c r="AD158" s="10">
        <f t="shared" si="34"/>
        <v>0</v>
      </c>
      <c r="AE158" s="10">
        <f t="shared" si="35"/>
        <v>0</v>
      </c>
      <c r="AF158" s="10">
        <f>COUNTIF('Result Data'!D153:N153,"=RA")</f>
        <v>0</v>
      </c>
      <c r="AG158" s="10">
        <f>COUNTIF('Result Data'!D153:N153,"=AB")</f>
        <v>0</v>
      </c>
      <c r="AH158" s="10">
        <f>COUNTIF('Result Data'!D153:N153,"=WH")</f>
        <v>0</v>
      </c>
      <c r="AI158" s="16">
        <v>21</v>
      </c>
      <c r="AJ158" s="10">
        <f t="shared" si="36"/>
        <v>168.5</v>
      </c>
      <c r="AK158" s="18">
        <f t="shared" si="27"/>
        <v>8.0238095238095237</v>
      </c>
      <c r="AL158" s="18">
        <f t="shared" si="28"/>
        <v>0.52259629966636201</v>
      </c>
      <c r="AM158" s="10" t="str">
        <f t="shared" si="26"/>
        <v>PASS</v>
      </c>
      <c r="AN158" s="10">
        <f t="shared" si="29"/>
        <v>76</v>
      </c>
    </row>
    <row r="159" spans="1:40" ht="15.5" x14ac:dyDescent="0.35">
      <c r="A159" s="19">
        <v>152</v>
      </c>
      <c r="B159" s="15">
        <v>3122225002153</v>
      </c>
      <c r="C159" s="11" t="s">
        <v>170</v>
      </c>
      <c r="D159" s="43" t="s">
        <v>17</v>
      </c>
      <c r="E159" s="44"/>
      <c r="F159" s="43" t="s">
        <v>15</v>
      </c>
      <c r="G159" s="43" t="s">
        <v>18</v>
      </c>
      <c r="H159" s="44"/>
      <c r="I159" s="43"/>
      <c r="J159" s="44" t="s">
        <v>15</v>
      </c>
      <c r="K159" s="43" t="s">
        <v>15</v>
      </c>
      <c r="L159" s="43" t="s">
        <v>17</v>
      </c>
      <c r="M159" s="43" t="s">
        <v>17</v>
      </c>
      <c r="N159" s="43" t="s">
        <v>15</v>
      </c>
      <c r="O159" s="17">
        <f>IF('Result Data'!D154="O",10,IF('Result Data'!D154="A+",9,IF('Result Data'!D154="A",8,IF('Result Data'!D154="B+",7,IF('Result Data'!D154="B",6,IF('Result Data'!D154="RA",0,IF('Result Data'!D154="SA",0,IF('Result Data'!D154="W",0,0))))))))+IF('Result Data'!D154="AB",0,IF('Result Data'!D154="WH",0))</f>
        <v>9</v>
      </c>
      <c r="P159" s="17">
        <f>IF('Result Data'!E154="O",10,IF('Result Data'!E154="A+",9,IF('Result Data'!E154="A",8,IF('Result Data'!E154="B+",7,IF('Result Data'!E154="B",6,IF('Result Data'!E154="RA",0,IF('Result Data'!E154="SA",0,IF('Result Data'!E154="W",0,0))))))))+IF('Result Data'!E154="AB",0,IF('Result Data'!E154="WH",0))</f>
        <v>0</v>
      </c>
      <c r="Q159" s="17">
        <f>IF('Result Data'!F154="O",10,IF('Result Data'!F154="A+",9,IF('Result Data'!F154="A",8,IF('Result Data'!F154="B+",7,IF('Result Data'!F154="B",6,IF('Result Data'!F154="RA",0,IF('Result Data'!F154="SA",0,IF('Result Data'!F154="W",0,0))))))))+IF('Result Data'!F154="AB",0,IF('Result Data'!F154="WH",0))</f>
        <v>8</v>
      </c>
      <c r="R159" s="17">
        <f>IF('Result Data'!G154="O",10,IF('Result Data'!G154="A+",9,IF('Result Data'!G154="A",8,IF('Result Data'!G154="B+",7,IF('Result Data'!G154="B",6,IF('Result Data'!G154="RA",0,IF('Result Data'!G154="SA",0,IF('Result Data'!G154="W",0,0))))))))+IF('Result Data'!G154="AB",0,IF('Result Data'!G154="WH",0))</f>
        <v>10</v>
      </c>
      <c r="S159" s="20">
        <f>IF('Result Data'!H154="O",10,IF('Result Data'!H154="A+",9,IF('Result Data'!H154="A",8,IF('Result Data'!H154="B+",7,IF('Result Data'!H154="B",6,IF('Result Data'!H154="RA",0,IF('Result Data'!H154="SA",0,IF('Result Data'!H154="W",0,0))))))))+IF('Result Data'!H154="AB",0,IF('Result Data'!H154="WH",0))</f>
        <v>0</v>
      </c>
      <c r="T159" s="20">
        <f>IF('Result Data'!I154="O",10,IF('Result Data'!I154="A+",9,IF('Result Data'!I154="A",8,IF('Result Data'!I154="B+",7,IF('Result Data'!I154="B",6,IF('Result Data'!I154="RA",0,IF('Result Data'!I154="SA",0,IF('Result Data'!I154="W",0,0))))))))+IF('Result Data'!I154="AB",0,IF('Result Data'!I154="WH",0))</f>
        <v>0</v>
      </c>
      <c r="U159" s="20">
        <f>IF('Result Data'!J154="O",10,IF('Result Data'!J154="A+",9,IF('Result Data'!J154="A",8,IF('Result Data'!J154="B+",7,IF('Result Data'!J154="B",6,IF('Result Data'!J154="RA",0,IF('Result Data'!J154="SA",0,IF('Result Data'!J154="W",0,0))))))))+IF('Result Data'!J154="AB",0,IF('Result Data'!J154="WH",0))</f>
        <v>8</v>
      </c>
      <c r="V159" s="20">
        <f>IF('Result Data'!K154="O",10,IF('Result Data'!K154="A+",9,IF('Result Data'!K154="A",8,IF('Result Data'!K154="B+",7,IF('Result Data'!K154="B",6,IF('Result Data'!K154="RA",0,IF('Result Data'!K154="SA",0,IF('Result Data'!K154="W",0,0))))))))+IF('Result Data'!K154="AB",0,IF('Result Data'!K154="WH",0))</f>
        <v>8</v>
      </c>
      <c r="W159" s="20">
        <f>IF('Result Data'!L154="O",10,IF('Result Data'!L154="A+",9,IF('Result Data'!L154="A",8,IF('Result Data'!L154="B+",7,IF('Result Data'!L154="B",6,IF('Result Data'!L154="RA",0,IF('Result Data'!L154="SA",0,IF('Result Data'!L154="W",0,0))))))))+IF('Result Data'!L154="AB",0,IF('Result Data'!L154="WH",0))</f>
        <v>9</v>
      </c>
      <c r="X159" s="20">
        <f>IF('Result Data'!M154="O",10,IF('Result Data'!M154="A+",9,IF('Result Data'!M154="A",8,IF('Result Data'!M154="B+",7,IF('Result Data'!M154="B",6,IF('Result Data'!M154="RA",0,IF('Result Data'!M154="SA",0,IF('Result Data'!M154="W",0,0))))))))+IF('Result Data'!M154="AB",0,IF('Result Data'!M154="WH",0))</f>
        <v>9</v>
      </c>
      <c r="Y159" s="20">
        <f>IF('Result Data'!N154="O",10,IF('Result Data'!N154="A+",9,IF('Result Data'!N154="A",8,IF('Result Data'!N154="B+",7,IF('Result Data'!N154="B",6,IF('Result Data'!N154="RA",0,IF('Result Data'!N154="SA",0,IF('Result Data'!N154="W",0,0))))))))+IF('Result Data'!N154="AB",0,IF('Result Data'!N154="WH",0))</f>
        <v>8</v>
      </c>
      <c r="Z159" s="10">
        <f t="shared" si="30"/>
        <v>1</v>
      </c>
      <c r="AA159" s="10">
        <f t="shared" si="31"/>
        <v>3</v>
      </c>
      <c r="AB159" s="10">
        <f t="shared" si="32"/>
        <v>4</v>
      </c>
      <c r="AC159" s="10">
        <f t="shared" si="33"/>
        <v>0</v>
      </c>
      <c r="AD159" s="10">
        <f t="shared" si="34"/>
        <v>0</v>
      </c>
      <c r="AE159" s="10">
        <f t="shared" si="35"/>
        <v>0</v>
      </c>
      <c r="AF159" s="10">
        <f>COUNTIF('Result Data'!D154:N154,"=RA")</f>
        <v>0</v>
      </c>
      <c r="AG159" s="10">
        <f>COUNTIF('Result Data'!D154:N154,"=AB")</f>
        <v>0</v>
      </c>
      <c r="AH159" s="10">
        <f>COUNTIF('Result Data'!D154:N154,"=WH")</f>
        <v>0</v>
      </c>
      <c r="AI159" s="16">
        <v>21</v>
      </c>
      <c r="AJ159" s="10">
        <f t="shared" si="36"/>
        <v>179.5</v>
      </c>
      <c r="AK159" s="18">
        <f t="shared" si="27"/>
        <v>8.5476190476190474</v>
      </c>
      <c r="AL159" s="18">
        <f t="shared" si="28"/>
        <v>1.0464058234758857</v>
      </c>
      <c r="AM159" s="10" t="str">
        <f t="shared" si="26"/>
        <v>PASS</v>
      </c>
      <c r="AN159" s="10">
        <f t="shared" si="29"/>
        <v>28</v>
      </c>
    </row>
    <row r="160" spans="1:40" ht="15.5" x14ac:dyDescent="0.35">
      <c r="A160" s="19">
        <v>153</v>
      </c>
      <c r="B160" s="15">
        <v>3122225002154</v>
      </c>
      <c r="C160" s="11" t="s">
        <v>171</v>
      </c>
      <c r="D160" s="43" t="s">
        <v>15</v>
      </c>
      <c r="E160" s="44"/>
      <c r="F160" s="43" t="s">
        <v>15</v>
      </c>
      <c r="G160" s="43" t="s">
        <v>18</v>
      </c>
      <c r="H160" s="44"/>
      <c r="I160" s="43"/>
      <c r="J160" s="44" t="s">
        <v>16</v>
      </c>
      <c r="K160" s="43" t="s">
        <v>15</v>
      </c>
      <c r="L160" s="43" t="s">
        <v>17</v>
      </c>
      <c r="M160" s="43" t="s">
        <v>15</v>
      </c>
      <c r="N160" s="43" t="s">
        <v>16</v>
      </c>
      <c r="O160" s="17">
        <f>IF('Result Data'!D155="O",10,IF('Result Data'!D155="A+",9,IF('Result Data'!D155="A",8,IF('Result Data'!D155="B+",7,IF('Result Data'!D155="B",6,IF('Result Data'!D155="RA",0,IF('Result Data'!D155="SA",0,IF('Result Data'!D155="W",0,0))))))))+IF('Result Data'!D155="AB",0,IF('Result Data'!D155="WH",0))</f>
        <v>8</v>
      </c>
      <c r="P160" s="17">
        <f>IF('Result Data'!E155="O",10,IF('Result Data'!E155="A+",9,IF('Result Data'!E155="A",8,IF('Result Data'!E155="B+",7,IF('Result Data'!E155="B",6,IF('Result Data'!E155="RA",0,IF('Result Data'!E155="SA",0,IF('Result Data'!E155="W",0,0))))))))+IF('Result Data'!E155="AB",0,IF('Result Data'!E155="WH",0))</f>
        <v>0</v>
      </c>
      <c r="Q160" s="17">
        <f>IF('Result Data'!F155="O",10,IF('Result Data'!F155="A+",9,IF('Result Data'!F155="A",8,IF('Result Data'!F155="B+",7,IF('Result Data'!F155="B",6,IF('Result Data'!F155="RA",0,IF('Result Data'!F155="SA",0,IF('Result Data'!F155="W",0,0))))))))+IF('Result Data'!F155="AB",0,IF('Result Data'!F155="WH",0))</f>
        <v>8</v>
      </c>
      <c r="R160" s="17">
        <f>IF('Result Data'!G155="O",10,IF('Result Data'!G155="A+",9,IF('Result Data'!G155="A",8,IF('Result Data'!G155="B+",7,IF('Result Data'!G155="B",6,IF('Result Data'!G155="RA",0,IF('Result Data'!G155="SA",0,IF('Result Data'!G155="W",0,0))))))))+IF('Result Data'!G155="AB",0,IF('Result Data'!G155="WH",0))</f>
        <v>10</v>
      </c>
      <c r="S160" s="20">
        <f>IF('Result Data'!H155="O",10,IF('Result Data'!H155="A+",9,IF('Result Data'!H155="A",8,IF('Result Data'!H155="B+",7,IF('Result Data'!H155="B",6,IF('Result Data'!H155="RA",0,IF('Result Data'!H155="SA",0,IF('Result Data'!H155="W",0,0))))))))+IF('Result Data'!H155="AB",0,IF('Result Data'!H155="WH",0))</f>
        <v>0</v>
      </c>
      <c r="T160" s="20">
        <f>IF('Result Data'!I155="O",10,IF('Result Data'!I155="A+",9,IF('Result Data'!I155="A",8,IF('Result Data'!I155="B+",7,IF('Result Data'!I155="B",6,IF('Result Data'!I155="RA",0,IF('Result Data'!I155="SA",0,IF('Result Data'!I155="W",0,0))))))))+IF('Result Data'!I155="AB",0,IF('Result Data'!I155="WH",0))</f>
        <v>0</v>
      </c>
      <c r="U160" s="20">
        <f>IF('Result Data'!J155="O",10,IF('Result Data'!J155="A+",9,IF('Result Data'!J155="A",8,IF('Result Data'!J155="B+",7,IF('Result Data'!J155="B",6,IF('Result Data'!J155="RA",0,IF('Result Data'!J155="SA",0,IF('Result Data'!J155="W",0,0))))))))+IF('Result Data'!J155="AB",0,IF('Result Data'!J155="WH",0))</f>
        <v>7</v>
      </c>
      <c r="V160" s="20">
        <f>IF('Result Data'!K155="O",10,IF('Result Data'!K155="A+",9,IF('Result Data'!K155="A",8,IF('Result Data'!K155="B+",7,IF('Result Data'!K155="B",6,IF('Result Data'!K155="RA",0,IF('Result Data'!K155="SA",0,IF('Result Data'!K155="W",0,0))))))))+IF('Result Data'!K155="AB",0,IF('Result Data'!K155="WH",0))</f>
        <v>8</v>
      </c>
      <c r="W160" s="20">
        <f>IF('Result Data'!L155="O",10,IF('Result Data'!L155="A+",9,IF('Result Data'!L155="A",8,IF('Result Data'!L155="B+",7,IF('Result Data'!L155="B",6,IF('Result Data'!L155="RA",0,IF('Result Data'!L155="SA",0,IF('Result Data'!L155="W",0,0))))))))+IF('Result Data'!L155="AB",0,IF('Result Data'!L155="WH",0))</f>
        <v>9</v>
      </c>
      <c r="X160" s="20">
        <f>IF('Result Data'!M155="O",10,IF('Result Data'!M155="A+",9,IF('Result Data'!M155="A",8,IF('Result Data'!M155="B+",7,IF('Result Data'!M155="B",6,IF('Result Data'!M155="RA",0,IF('Result Data'!M155="SA",0,IF('Result Data'!M155="W",0,0))))))))+IF('Result Data'!M155="AB",0,IF('Result Data'!M155="WH",0))</f>
        <v>8</v>
      </c>
      <c r="Y160" s="20">
        <f>IF('Result Data'!N155="O",10,IF('Result Data'!N155="A+",9,IF('Result Data'!N155="A",8,IF('Result Data'!N155="B+",7,IF('Result Data'!N155="B",6,IF('Result Data'!N155="RA",0,IF('Result Data'!N155="SA",0,IF('Result Data'!N155="W",0,0))))))))+IF('Result Data'!N155="AB",0,IF('Result Data'!N155="WH",0))</f>
        <v>7</v>
      </c>
      <c r="Z160" s="10">
        <f t="shared" si="30"/>
        <v>1</v>
      </c>
      <c r="AA160" s="10">
        <f t="shared" si="31"/>
        <v>1</v>
      </c>
      <c r="AB160" s="10">
        <f t="shared" si="32"/>
        <v>4</v>
      </c>
      <c r="AC160" s="10">
        <f t="shared" si="33"/>
        <v>2</v>
      </c>
      <c r="AD160" s="10">
        <f t="shared" si="34"/>
        <v>0</v>
      </c>
      <c r="AE160" s="10">
        <f t="shared" si="35"/>
        <v>0</v>
      </c>
      <c r="AF160" s="10">
        <f>COUNTIF('Result Data'!D155:N155,"=RA")</f>
        <v>0</v>
      </c>
      <c r="AG160" s="10">
        <f>COUNTIF('Result Data'!D155:N155,"=AB")</f>
        <v>0</v>
      </c>
      <c r="AH160" s="10">
        <f>COUNTIF('Result Data'!D155:N155,"=WH")</f>
        <v>0</v>
      </c>
      <c r="AI160" s="16">
        <v>21</v>
      </c>
      <c r="AJ160" s="10">
        <f t="shared" si="36"/>
        <v>166.5</v>
      </c>
      <c r="AK160" s="18">
        <f t="shared" si="27"/>
        <v>7.9285714285714288</v>
      </c>
      <c r="AL160" s="18">
        <f t="shared" si="28"/>
        <v>0.42735820442826711</v>
      </c>
      <c r="AM160" s="10" t="str">
        <f t="shared" si="26"/>
        <v>PASS</v>
      </c>
      <c r="AN160" s="10">
        <f t="shared" si="29"/>
        <v>86</v>
      </c>
    </row>
    <row r="161" spans="1:40" ht="15.5" x14ac:dyDescent="0.35">
      <c r="A161" s="19">
        <v>154</v>
      </c>
      <c r="B161" s="15">
        <v>3122225002156</v>
      </c>
      <c r="C161" s="11" t="s">
        <v>172</v>
      </c>
      <c r="D161" s="43" t="s">
        <v>16</v>
      </c>
      <c r="E161" s="44"/>
      <c r="F161" s="43" t="s">
        <v>16</v>
      </c>
      <c r="G161" s="43" t="s">
        <v>17</v>
      </c>
      <c r="H161" s="44"/>
      <c r="I161" s="43"/>
      <c r="J161" s="44" t="s">
        <v>16</v>
      </c>
      <c r="K161" s="43" t="s">
        <v>16</v>
      </c>
      <c r="L161" s="43" t="s">
        <v>17</v>
      </c>
      <c r="M161" s="43" t="s">
        <v>38</v>
      </c>
      <c r="N161" s="43" t="s">
        <v>38</v>
      </c>
      <c r="O161" s="17">
        <f>IF('Result Data'!D156="O",10,IF('Result Data'!D156="A+",9,IF('Result Data'!D156="A",8,IF('Result Data'!D156="B+",7,IF('Result Data'!D156="B",6,IF('Result Data'!D156="RA",0,IF('Result Data'!D156="SA",0,IF('Result Data'!D156="W",0,0))))))))+IF('Result Data'!D156="AB",0,IF('Result Data'!D156="WH",0))</f>
        <v>7</v>
      </c>
      <c r="P161" s="17">
        <f>IF('Result Data'!E156="O",10,IF('Result Data'!E156="A+",9,IF('Result Data'!E156="A",8,IF('Result Data'!E156="B+",7,IF('Result Data'!E156="B",6,IF('Result Data'!E156="RA",0,IF('Result Data'!E156="SA",0,IF('Result Data'!E156="W",0,0))))))))+IF('Result Data'!E156="AB",0,IF('Result Data'!E156="WH",0))</f>
        <v>0</v>
      </c>
      <c r="Q161" s="17">
        <f>IF('Result Data'!F156="O",10,IF('Result Data'!F156="A+",9,IF('Result Data'!F156="A",8,IF('Result Data'!F156="B+",7,IF('Result Data'!F156="B",6,IF('Result Data'!F156="RA",0,IF('Result Data'!F156="SA",0,IF('Result Data'!F156="W",0,0))))))))+IF('Result Data'!F156="AB",0,IF('Result Data'!F156="WH",0))</f>
        <v>7</v>
      </c>
      <c r="R161" s="17">
        <f>IF('Result Data'!G156="O",10,IF('Result Data'!G156="A+",9,IF('Result Data'!G156="A",8,IF('Result Data'!G156="B+",7,IF('Result Data'!G156="B",6,IF('Result Data'!G156="RA",0,IF('Result Data'!G156="SA",0,IF('Result Data'!G156="W",0,0))))))))+IF('Result Data'!G156="AB",0,IF('Result Data'!G156="WH",0))</f>
        <v>9</v>
      </c>
      <c r="S161" s="20">
        <f>IF('Result Data'!H156="O",10,IF('Result Data'!H156="A+",9,IF('Result Data'!H156="A",8,IF('Result Data'!H156="B+",7,IF('Result Data'!H156="B",6,IF('Result Data'!H156="RA",0,IF('Result Data'!H156="SA",0,IF('Result Data'!H156="W",0,0))))))))+IF('Result Data'!H156="AB",0,IF('Result Data'!H156="WH",0))</f>
        <v>0</v>
      </c>
      <c r="T161" s="20">
        <f>IF('Result Data'!I156="O",10,IF('Result Data'!I156="A+",9,IF('Result Data'!I156="A",8,IF('Result Data'!I156="B+",7,IF('Result Data'!I156="B",6,IF('Result Data'!I156="RA",0,IF('Result Data'!I156="SA",0,IF('Result Data'!I156="W",0,0))))))))+IF('Result Data'!I156="AB",0,IF('Result Data'!I156="WH",0))</f>
        <v>0</v>
      </c>
      <c r="U161" s="20">
        <f>IF('Result Data'!J156="O",10,IF('Result Data'!J156="A+",9,IF('Result Data'!J156="A",8,IF('Result Data'!J156="B+",7,IF('Result Data'!J156="B",6,IF('Result Data'!J156="RA",0,IF('Result Data'!J156="SA",0,IF('Result Data'!J156="W",0,0))))))))+IF('Result Data'!J156="AB",0,IF('Result Data'!J156="WH",0))</f>
        <v>7</v>
      </c>
      <c r="V161" s="20">
        <f>IF('Result Data'!K156="O",10,IF('Result Data'!K156="A+",9,IF('Result Data'!K156="A",8,IF('Result Data'!K156="B+",7,IF('Result Data'!K156="B",6,IF('Result Data'!K156="RA",0,IF('Result Data'!K156="SA",0,IF('Result Data'!K156="W",0,0))))))))+IF('Result Data'!K156="AB",0,IF('Result Data'!K156="WH",0))</f>
        <v>7</v>
      </c>
      <c r="W161" s="20">
        <f>IF('Result Data'!L156="O",10,IF('Result Data'!L156="A+",9,IF('Result Data'!L156="A",8,IF('Result Data'!L156="B+",7,IF('Result Data'!L156="B",6,IF('Result Data'!L156="RA",0,IF('Result Data'!L156="SA",0,IF('Result Data'!L156="W",0,0))))))))+IF('Result Data'!L156="AB",0,IF('Result Data'!L156="WH",0))</f>
        <v>9</v>
      </c>
      <c r="X161" s="20">
        <f>IF('Result Data'!M156="O",10,IF('Result Data'!M156="A+",9,IF('Result Data'!M156="A",8,IF('Result Data'!M156="B+",7,IF('Result Data'!M156="B",6,IF('Result Data'!M156="RA",0,IF('Result Data'!M156="SA",0,IF('Result Data'!M156="W",0,0))))))))+IF('Result Data'!M156="AB",0,IF('Result Data'!M156="WH",0))</f>
        <v>0</v>
      </c>
      <c r="Y161" s="20">
        <f>IF('Result Data'!N156="O",10,IF('Result Data'!N156="A+",9,IF('Result Data'!N156="A",8,IF('Result Data'!N156="B+",7,IF('Result Data'!N156="B",6,IF('Result Data'!N156="RA",0,IF('Result Data'!N156="SA",0,IF('Result Data'!N156="W",0,0))))))))+IF('Result Data'!N156="AB",0,IF('Result Data'!N156="WH",0))</f>
        <v>0</v>
      </c>
      <c r="Z161" s="10">
        <f t="shared" si="30"/>
        <v>0</v>
      </c>
      <c r="AA161" s="10">
        <f t="shared" si="31"/>
        <v>2</v>
      </c>
      <c r="AB161" s="10">
        <f t="shared" si="32"/>
        <v>0</v>
      </c>
      <c r="AC161" s="10">
        <f t="shared" si="33"/>
        <v>4</v>
      </c>
      <c r="AD161" s="10">
        <f t="shared" si="34"/>
        <v>0</v>
      </c>
      <c r="AE161" s="10">
        <f t="shared" si="35"/>
        <v>0</v>
      </c>
      <c r="AF161" s="10">
        <f>COUNTIF('Result Data'!D156:N156,"=RA")</f>
        <v>2</v>
      </c>
      <c r="AG161" s="10">
        <f>COUNTIF('Result Data'!D156:N156,"=AB")</f>
        <v>0</v>
      </c>
      <c r="AH161" s="10">
        <f>COUNTIF('Result Data'!D156:N156,"=WH")</f>
        <v>0</v>
      </c>
      <c r="AI161" s="16">
        <v>21</v>
      </c>
      <c r="AJ161" s="10">
        <f t="shared" si="36"/>
        <v>104</v>
      </c>
      <c r="AK161" s="18">
        <f t="shared" si="27"/>
        <v>4.9523809523809526</v>
      </c>
      <c r="AL161" s="18">
        <f t="shared" si="28"/>
        <v>-2.5488322717622092</v>
      </c>
      <c r="AM161" s="10" t="str">
        <f t="shared" si="26"/>
        <v>FAIL</v>
      </c>
      <c r="AN161" s="10">
        <f t="shared" si="29"/>
        <v>143</v>
      </c>
    </row>
    <row r="162" spans="1:40" ht="15.5" x14ac:dyDescent="0.35">
      <c r="A162" s="19">
        <v>155</v>
      </c>
      <c r="B162" s="15">
        <v>3122225002157</v>
      </c>
      <c r="C162" s="11" t="s">
        <v>173</v>
      </c>
      <c r="D162" s="43" t="s">
        <v>38</v>
      </c>
      <c r="E162" s="44"/>
      <c r="F162" s="43" t="s">
        <v>20</v>
      </c>
      <c r="G162" s="43" t="s">
        <v>17</v>
      </c>
      <c r="H162" s="44" t="s">
        <v>15</v>
      </c>
      <c r="I162" s="43"/>
      <c r="J162" s="44"/>
      <c r="K162" s="43" t="s">
        <v>38</v>
      </c>
      <c r="L162" s="43" t="s">
        <v>17</v>
      </c>
      <c r="M162" s="43" t="s">
        <v>38</v>
      </c>
      <c r="N162" s="43" t="s">
        <v>38</v>
      </c>
      <c r="O162" s="17">
        <f>IF('Result Data'!D157="O",10,IF('Result Data'!D157="A+",9,IF('Result Data'!D157="A",8,IF('Result Data'!D157="B+",7,IF('Result Data'!D157="B",6,IF('Result Data'!D157="RA",0,IF('Result Data'!D157="SA",0,IF('Result Data'!D157="W",0,0))))))))+IF('Result Data'!D157="AB",0,IF('Result Data'!D157="WH",0))</f>
        <v>0</v>
      </c>
      <c r="P162" s="17">
        <f>IF('Result Data'!E157="O",10,IF('Result Data'!E157="A+",9,IF('Result Data'!E157="A",8,IF('Result Data'!E157="B+",7,IF('Result Data'!E157="B",6,IF('Result Data'!E157="RA",0,IF('Result Data'!E157="SA",0,IF('Result Data'!E157="W",0,0))))))))+IF('Result Data'!E157="AB",0,IF('Result Data'!E157="WH",0))</f>
        <v>0</v>
      </c>
      <c r="Q162" s="17">
        <f>IF('Result Data'!F157="O",10,IF('Result Data'!F157="A+",9,IF('Result Data'!F157="A",8,IF('Result Data'!F157="B+",7,IF('Result Data'!F157="B",6,IF('Result Data'!F157="RA",0,IF('Result Data'!F157="SA",0,IF('Result Data'!F157="W",0,0))))))))+IF('Result Data'!F157="AB",0,IF('Result Data'!F157="WH",0))</f>
        <v>6</v>
      </c>
      <c r="R162" s="17">
        <f>IF('Result Data'!G157="O",10,IF('Result Data'!G157="A+",9,IF('Result Data'!G157="A",8,IF('Result Data'!G157="B+",7,IF('Result Data'!G157="B",6,IF('Result Data'!G157="RA",0,IF('Result Data'!G157="SA",0,IF('Result Data'!G157="W",0,0))))))))+IF('Result Data'!G157="AB",0,IF('Result Data'!G157="WH",0))</f>
        <v>9</v>
      </c>
      <c r="S162" s="20">
        <f>IF('Result Data'!H157="O",10,IF('Result Data'!H157="A+",9,IF('Result Data'!H157="A",8,IF('Result Data'!H157="B+",7,IF('Result Data'!H157="B",6,IF('Result Data'!H157="RA",0,IF('Result Data'!H157="SA",0,IF('Result Data'!H157="W",0,0))))))))+IF('Result Data'!H157="AB",0,IF('Result Data'!H157="WH",0))</f>
        <v>8</v>
      </c>
      <c r="T162" s="20">
        <f>IF('Result Data'!I157="O",10,IF('Result Data'!I157="A+",9,IF('Result Data'!I157="A",8,IF('Result Data'!I157="B+",7,IF('Result Data'!I157="B",6,IF('Result Data'!I157="RA",0,IF('Result Data'!I157="SA",0,IF('Result Data'!I157="W",0,0))))))))+IF('Result Data'!I157="AB",0,IF('Result Data'!I157="WH",0))</f>
        <v>0</v>
      </c>
      <c r="U162" s="20">
        <f>IF('Result Data'!J157="O",10,IF('Result Data'!J157="A+",9,IF('Result Data'!J157="A",8,IF('Result Data'!J157="B+",7,IF('Result Data'!J157="B",6,IF('Result Data'!J157="RA",0,IF('Result Data'!J157="SA",0,IF('Result Data'!J157="W",0,0))))))))+IF('Result Data'!J157="AB",0,IF('Result Data'!J157="WH",0))</f>
        <v>0</v>
      </c>
      <c r="V162" s="20">
        <f>IF('Result Data'!K157="O",10,IF('Result Data'!K157="A+",9,IF('Result Data'!K157="A",8,IF('Result Data'!K157="B+",7,IF('Result Data'!K157="B",6,IF('Result Data'!K157="RA",0,IF('Result Data'!K157="SA",0,IF('Result Data'!K157="W",0,0))))))))+IF('Result Data'!K157="AB",0,IF('Result Data'!K157="WH",0))</f>
        <v>0</v>
      </c>
      <c r="W162" s="20">
        <f>IF('Result Data'!L157="O",10,IF('Result Data'!L157="A+",9,IF('Result Data'!L157="A",8,IF('Result Data'!L157="B+",7,IF('Result Data'!L157="B",6,IF('Result Data'!L157="RA",0,IF('Result Data'!L157="SA",0,IF('Result Data'!L157="W",0,0))))))))+IF('Result Data'!L157="AB",0,IF('Result Data'!L157="WH",0))</f>
        <v>9</v>
      </c>
      <c r="X162" s="20">
        <f>IF('Result Data'!M157="O",10,IF('Result Data'!M157="A+",9,IF('Result Data'!M157="A",8,IF('Result Data'!M157="B+",7,IF('Result Data'!M157="B",6,IF('Result Data'!M157="RA",0,IF('Result Data'!M157="SA",0,IF('Result Data'!M157="W",0,0))))))))+IF('Result Data'!M157="AB",0,IF('Result Data'!M157="WH",0))</f>
        <v>0</v>
      </c>
      <c r="Y162" s="20">
        <f>IF('Result Data'!N157="O",10,IF('Result Data'!N157="A+",9,IF('Result Data'!N157="A",8,IF('Result Data'!N157="B+",7,IF('Result Data'!N157="B",6,IF('Result Data'!N157="RA",0,IF('Result Data'!N157="SA",0,IF('Result Data'!N157="W",0,0))))))))+IF('Result Data'!N157="AB",0,IF('Result Data'!N157="WH",0))</f>
        <v>0</v>
      </c>
      <c r="Z162" s="10">
        <f t="shared" si="30"/>
        <v>0</v>
      </c>
      <c r="AA162" s="10">
        <f t="shared" si="31"/>
        <v>2</v>
      </c>
      <c r="AB162" s="10">
        <f t="shared" si="32"/>
        <v>1</v>
      </c>
      <c r="AC162" s="10">
        <f t="shared" si="33"/>
        <v>0</v>
      </c>
      <c r="AD162" s="10">
        <f t="shared" si="34"/>
        <v>1</v>
      </c>
      <c r="AE162" s="10">
        <f t="shared" si="35"/>
        <v>0</v>
      </c>
      <c r="AF162" s="10">
        <f>COUNTIF('Result Data'!D157:N157,"=RA")</f>
        <v>4</v>
      </c>
      <c r="AG162" s="10">
        <f>COUNTIF('Result Data'!D157:N157,"=AB")</f>
        <v>0</v>
      </c>
      <c r="AH162" s="10">
        <f>COUNTIF('Result Data'!D157:N157,"=WH")</f>
        <v>0</v>
      </c>
      <c r="AI162" s="16">
        <v>21</v>
      </c>
      <c r="AJ162" s="10">
        <f t="shared" si="36"/>
        <v>57</v>
      </c>
      <c r="AK162" s="18">
        <f t="shared" si="27"/>
        <v>2.7142857142857144</v>
      </c>
      <c r="AL162" s="18">
        <f t="shared" si="28"/>
        <v>-4.7869275098574473</v>
      </c>
      <c r="AM162" s="10" t="str">
        <f t="shared" si="26"/>
        <v>FAIL</v>
      </c>
      <c r="AN162" s="10">
        <f t="shared" si="29"/>
        <v>153</v>
      </c>
    </row>
    <row r="163" spans="1:40" ht="15.5" x14ac:dyDescent="0.35">
      <c r="A163" s="19">
        <v>156</v>
      </c>
      <c r="B163" s="15">
        <v>3122225002158</v>
      </c>
      <c r="C163" s="11" t="s">
        <v>174</v>
      </c>
      <c r="D163" s="43" t="s">
        <v>15</v>
      </c>
      <c r="E163" s="44"/>
      <c r="F163" s="43" t="s">
        <v>16</v>
      </c>
      <c r="G163" s="43" t="s">
        <v>18</v>
      </c>
      <c r="H163" s="44"/>
      <c r="I163" s="43"/>
      <c r="J163" s="44" t="s">
        <v>15</v>
      </c>
      <c r="K163" s="43" t="s">
        <v>15</v>
      </c>
      <c r="L163" s="43" t="s">
        <v>18</v>
      </c>
      <c r="M163" s="43" t="s">
        <v>17</v>
      </c>
      <c r="N163" s="43" t="s">
        <v>15</v>
      </c>
      <c r="O163" s="17">
        <f>IF('Result Data'!D158="O",10,IF('Result Data'!D158="A+",9,IF('Result Data'!D158="A",8,IF('Result Data'!D158="B+",7,IF('Result Data'!D158="B",6,IF('Result Data'!D158="RA",0,IF('Result Data'!D158="SA",0,IF('Result Data'!D158="W",0,0))))))))+IF('Result Data'!D158="AB",0,IF('Result Data'!D158="WH",0))</f>
        <v>8</v>
      </c>
      <c r="P163" s="17">
        <f>IF('Result Data'!E158="O",10,IF('Result Data'!E158="A+",9,IF('Result Data'!E158="A",8,IF('Result Data'!E158="B+",7,IF('Result Data'!E158="B",6,IF('Result Data'!E158="RA",0,IF('Result Data'!E158="SA",0,IF('Result Data'!E158="W",0,0))))))))+IF('Result Data'!E158="AB",0,IF('Result Data'!E158="WH",0))</f>
        <v>0</v>
      </c>
      <c r="Q163" s="17">
        <f>IF('Result Data'!F158="O",10,IF('Result Data'!F158="A+",9,IF('Result Data'!F158="A",8,IF('Result Data'!F158="B+",7,IF('Result Data'!F158="B",6,IF('Result Data'!F158="RA",0,IF('Result Data'!F158="SA",0,IF('Result Data'!F158="W",0,0))))))))+IF('Result Data'!F158="AB",0,IF('Result Data'!F158="WH",0))</f>
        <v>7</v>
      </c>
      <c r="R163" s="17">
        <f>IF('Result Data'!G158="O",10,IF('Result Data'!G158="A+",9,IF('Result Data'!G158="A",8,IF('Result Data'!G158="B+",7,IF('Result Data'!G158="B",6,IF('Result Data'!G158="RA",0,IF('Result Data'!G158="SA",0,IF('Result Data'!G158="W",0,0))))))))+IF('Result Data'!G158="AB",0,IF('Result Data'!G158="WH",0))</f>
        <v>10</v>
      </c>
      <c r="S163" s="20">
        <f>IF('Result Data'!H158="O",10,IF('Result Data'!H158="A+",9,IF('Result Data'!H158="A",8,IF('Result Data'!H158="B+",7,IF('Result Data'!H158="B",6,IF('Result Data'!H158="RA",0,IF('Result Data'!H158="SA",0,IF('Result Data'!H158="W",0,0))))))))+IF('Result Data'!H158="AB",0,IF('Result Data'!H158="WH",0))</f>
        <v>0</v>
      </c>
      <c r="T163" s="20">
        <f>IF('Result Data'!I158="O",10,IF('Result Data'!I158="A+",9,IF('Result Data'!I158="A",8,IF('Result Data'!I158="B+",7,IF('Result Data'!I158="B",6,IF('Result Data'!I158="RA",0,IF('Result Data'!I158="SA",0,IF('Result Data'!I158="W",0,0))))))))+IF('Result Data'!I158="AB",0,IF('Result Data'!I158="WH",0))</f>
        <v>0</v>
      </c>
      <c r="U163" s="20">
        <f>IF('Result Data'!J158="O",10,IF('Result Data'!J158="A+",9,IF('Result Data'!J158="A",8,IF('Result Data'!J158="B+",7,IF('Result Data'!J158="B",6,IF('Result Data'!J158="RA",0,IF('Result Data'!J158="SA",0,IF('Result Data'!J158="W",0,0))))))))+IF('Result Data'!J158="AB",0,IF('Result Data'!J158="WH",0))</f>
        <v>8</v>
      </c>
      <c r="V163" s="20">
        <f>IF('Result Data'!K158="O",10,IF('Result Data'!K158="A+",9,IF('Result Data'!K158="A",8,IF('Result Data'!K158="B+",7,IF('Result Data'!K158="B",6,IF('Result Data'!K158="RA",0,IF('Result Data'!K158="SA",0,IF('Result Data'!K158="W",0,0))))))))+IF('Result Data'!K158="AB",0,IF('Result Data'!K158="WH",0))</f>
        <v>8</v>
      </c>
      <c r="W163" s="20">
        <f>IF('Result Data'!L158="O",10,IF('Result Data'!L158="A+",9,IF('Result Data'!L158="A",8,IF('Result Data'!L158="B+",7,IF('Result Data'!L158="B",6,IF('Result Data'!L158="RA",0,IF('Result Data'!L158="SA",0,IF('Result Data'!L158="W",0,0))))))))+IF('Result Data'!L158="AB",0,IF('Result Data'!L158="WH",0))</f>
        <v>10</v>
      </c>
      <c r="X163" s="20">
        <f>IF('Result Data'!M158="O",10,IF('Result Data'!M158="A+",9,IF('Result Data'!M158="A",8,IF('Result Data'!M158="B+",7,IF('Result Data'!M158="B",6,IF('Result Data'!M158="RA",0,IF('Result Data'!M158="SA",0,IF('Result Data'!M158="W",0,0))))))))+IF('Result Data'!M158="AB",0,IF('Result Data'!M158="WH",0))</f>
        <v>9</v>
      </c>
      <c r="Y163" s="20">
        <f>IF('Result Data'!N158="O",10,IF('Result Data'!N158="A+",9,IF('Result Data'!N158="A",8,IF('Result Data'!N158="B+",7,IF('Result Data'!N158="B",6,IF('Result Data'!N158="RA",0,IF('Result Data'!N158="SA",0,IF('Result Data'!N158="W",0,0))))))))+IF('Result Data'!N158="AB",0,IF('Result Data'!N158="WH",0))</f>
        <v>8</v>
      </c>
      <c r="Z163" s="10">
        <f t="shared" si="30"/>
        <v>2</v>
      </c>
      <c r="AA163" s="10">
        <f t="shared" si="31"/>
        <v>1</v>
      </c>
      <c r="AB163" s="10">
        <f t="shared" si="32"/>
        <v>4</v>
      </c>
      <c r="AC163" s="10">
        <f t="shared" si="33"/>
        <v>1</v>
      </c>
      <c r="AD163" s="10">
        <f t="shared" si="34"/>
        <v>0</v>
      </c>
      <c r="AE163" s="10">
        <f t="shared" si="35"/>
        <v>0</v>
      </c>
      <c r="AF163" s="10">
        <f>COUNTIF('Result Data'!D158:N158,"=RA")</f>
        <v>0</v>
      </c>
      <c r="AG163" s="10">
        <f>COUNTIF('Result Data'!D158:N158,"=AB")</f>
        <v>0</v>
      </c>
      <c r="AH163" s="10">
        <f>COUNTIF('Result Data'!D158:N158,"=WH")</f>
        <v>0</v>
      </c>
      <c r="AI163" s="16">
        <v>21</v>
      </c>
      <c r="AJ163" s="10">
        <f t="shared" si="36"/>
        <v>177</v>
      </c>
      <c r="AK163" s="18">
        <f t="shared" si="27"/>
        <v>8.4285714285714288</v>
      </c>
      <c r="AL163" s="18">
        <f t="shared" si="28"/>
        <v>0.92735820442826711</v>
      </c>
      <c r="AM163" s="10" t="str">
        <f t="shared" si="26"/>
        <v>PASS</v>
      </c>
      <c r="AN163" s="10">
        <f t="shared" si="29"/>
        <v>38</v>
      </c>
    </row>
    <row r="164" spans="1:40" ht="15.5" x14ac:dyDescent="0.35">
      <c r="A164" s="19">
        <v>157</v>
      </c>
      <c r="B164" s="15">
        <v>3122225002159</v>
      </c>
      <c r="C164" s="11" t="s">
        <v>175</v>
      </c>
      <c r="D164" s="43" t="s">
        <v>15</v>
      </c>
      <c r="E164" s="44"/>
      <c r="F164" s="43" t="s">
        <v>17</v>
      </c>
      <c r="G164" s="43" t="s">
        <v>18</v>
      </c>
      <c r="H164" s="44" t="s">
        <v>17</v>
      </c>
      <c r="I164" s="43"/>
      <c r="J164" s="44"/>
      <c r="K164" s="43" t="s">
        <v>15</v>
      </c>
      <c r="L164" s="43" t="s">
        <v>18</v>
      </c>
      <c r="M164" s="43" t="s">
        <v>17</v>
      </c>
      <c r="N164" s="43" t="s">
        <v>15</v>
      </c>
      <c r="O164" s="17">
        <f>IF('Result Data'!D159="O",10,IF('Result Data'!D159="A+",9,IF('Result Data'!D159="A",8,IF('Result Data'!D159="B+",7,IF('Result Data'!D159="B",6,IF('Result Data'!D159="RA",0,IF('Result Data'!D159="SA",0,IF('Result Data'!D159="W",0,0))))))))+IF('Result Data'!D159="AB",0,IF('Result Data'!D159="WH",0))</f>
        <v>8</v>
      </c>
      <c r="P164" s="17">
        <f>IF('Result Data'!E159="O",10,IF('Result Data'!E159="A+",9,IF('Result Data'!E159="A",8,IF('Result Data'!E159="B+",7,IF('Result Data'!E159="B",6,IF('Result Data'!E159="RA",0,IF('Result Data'!E159="SA",0,IF('Result Data'!E159="W",0,0))))))))+IF('Result Data'!E159="AB",0,IF('Result Data'!E159="WH",0))</f>
        <v>0</v>
      </c>
      <c r="Q164" s="17">
        <f>IF('Result Data'!F159="O",10,IF('Result Data'!F159="A+",9,IF('Result Data'!F159="A",8,IF('Result Data'!F159="B+",7,IF('Result Data'!F159="B",6,IF('Result Data'!F159="RA",0,IF('Result Data'!F159="SA",0,IF('Result Data'!F159="W",0,0))))))))+IF('Result Data'!F159="AB",0,IF('Result Data'!F159="WH",0))</f>
        <v>9</v>
      </c>
      <c r="R164" s="17">
        <f>IF('Result Data'!G159="O",10,IF('Result Data'!G159="A+",9,IF('Result Data'!G159="A",8,IF('Result Data'!G159="B+",7,IF('Result Data'!G159="B",6,IF('Result Data'!G159="RA",0,IF('Result Data'!G159="SA",0,IF('Result Data'!G159="W",0,0))))))))+IF('Result Data'!G159="AB",0,IF('Result Data'!G159="WH",0))</f>
        <v>10</v>
      </c>
      <c r="S164" s="20">
        <f>IF('Result Data'!H159="O",10,IF('Result Data'!H159="A+",9,IF('Result Data'!H159="A",8,IF('Result Data'!H159="B+",7,IF('Result Data'!H159="B",6,IF('Result Data'!H159="RA",0,IF('Result Data'!H159="SA",0,IF('Result Data'!H159="W",0,0))))))))+IF('Result Data'!H159="AB",0,IF('Result Data'!H159="WH",0))</f>
        <v>9</v>
      </c>
      <c r="T164" s="20">
        <f>IF('Result Data'!I159="O",10,IF('Result Data'!I159="A+",9,IF('Result Data'!I159="A",8,IF('Result Data'!I159="B+",7,IF('Result Data'!I159="B",6,IF('Result Data'!I159="RA",0,IF('Result Data'!I159="SA",0,IF('Result Data'!I159="W",0,0))))))))+IF('Result Data'!I159="AB",0,IF('Result Data'!I159="WH",0))</f>
        <v>0</v>
      </c>
      <c r="U164" s="20">
        <f>IF('Result Data'!J159="O",10,IF('Result Data'!J159="A+",9,IF('Result Data'!J159="A",8,IF('Result Data'!J159="B+",7,IF('Result Data'!J159="B",6,IF('Result Data'!J159="RA",0,IF('Result Data'!J159="SA",0,IF('Result Data'!J159="W",0,0))))))))+IF('Result Data'!J159="AB",0,IF('Result Data'!J159="WH",0))</f>
        <v>0</v>
      </c>
      <c r="V164" s="20">
        <f>IF('Result Data'!K159="O",10,IF('Result Data'!K159="A+",9,IF('Result Data'!K159="A",8,IF('Result Data'!K159="B+",7,IF('Result Data'!K159="B",6,IF('Result Data'!K159="RA",0,IF('Result Data'!K159="SA",0,IF('Result Data'!K159="W",0,0))))))))+IF('Result Data'!K159="AB",0,IF('Result Data'!K159="WH",0))</f>
        <v>8</v>
      </c>
      <c r="W164" s="20">
        <f>IF('Result Data'!L159="O",10,IF('Result Data'!L159="A+",9,IF('Result Data'!L159="A",8,IF('Result Data'!L159="B+",7,IF('Result Data'!L159="B",6,IF('Result Data'!L159="RA",0,IF('Result Data'!L159="SA",0,IF('Result Data'!L159="W",0,0))))))))+IF('Result Data'!L159="AB",0,IF('Result Data'!L159="WH",0))</f>
        <v>10</v>
      </c>
      <c r="X164" s="20">
        <f>IF('Result Data'!M159="O",10,IF('Result Data'!M159="A+",9,IF('Result Data'!M159="A",8,IF('Result Data'!M159="B+",7,IF('Result Data'!M159="B",6,IF('Result Data'!M159="RA",0,IF('Result Data'!M159="SA",0,IF('Result Data'!M159="W",0,0))))))))+IF('Result Data'!M159="AB",0,IF('Result Data'!M159="WH",0))</f>
        <v>9</v>
      </c>
      <c r="Y164" s="20">
        <f>IF('Result Data'!N159="O",10,IF('Result Data'!N159="A+",9,IF('Result Data'!N159="A",8,IF('Result Data'!N159="B+",7,IF('Result Data'!N159="B",6,IF('Result Data'!N159="RA",0,IF('Result Data'!N159="SA",0,IF('Result Data'!N159="W",0,0))))))))+IF('Result Data'!N159="AB",0,IF('Result Data'!N159="WH",0))</f>
        <v>8</v>
      </c>
      <c r="Z164" s="10">
        <f t="shared" si="30"/>
        <v>2</v>
      </c>
      <c r="AA164" s="10">
        <f t="shared" si="31"/>
        <v>3</v>
      </c>
      <c r="AB164" s="10">
        <f t="shared" si="32"/>
        <v>3</v>
      </c>
      <c r="AC164" s="10">
        <f t="shared" si="33"/>
        <v>0</v>
      </c>
      <c r="AD164" s="10">
        <f t="shared" si="34"/>
        <v>0</v>
      </c>
      <c r="AE164" s="10">
        <f t="shared" si="35"/>
        <v>0</v>
      </c>
      <c r="AF164" s="10">
        <f>COUNTIF('Result Data'!D159:N159,"=RA")</f>
        <v>0</v>
      </c>
      <c r="AG164" s="10">
        <f>COUNTIF('Result Data'!D159:N159,"=AB")</f>
        <v>0</v>
      </c>
      <c r="AH164" s="10">
        <f>COUNTIF('Result Data'!D159:N159,"=WH")</f>
        <v>0</v>
      </c>
      <c r="AI164" s="16">
        <v>21</v>
      </c>
      <c r="AJ164" s="10">
        <f t="shared" si="36"/>
        <v>182</v>
      </c>
      <c r="AK164" s="18">
        <f t="shared" si="27"/>
        <v>8.6666666666666661</v>
      </c>
      <c r="AL164" s="18">
        <f t="shared" si="28"/>
        <v>1.1654534425235044</v>
      </c>
      <c r="AM164" s="10" t="str">
        <f t="shared" si="26"/>
        <v>PASS</v>
      </c>
      <c r="AN164" s="10">
        <f t="shared" si="29"/>
        <v>15</v>
      </c>
    </row>
  </sheetData>
  <mergeCells count="16">
    <mergeCell ref="AN6:AN7"/>
    <mergeCell ref="A5:A7"/>
    <mergeCell ref="B5:B7"/>
    <mergeCell ref="C5:C7"/>
    <mergeCell ref="O5:V5"/>
    <mergeCell ref="Z5:AH5"/>
    <mergeCell ref="AI5:AN5"/>
    <mergeCell ref="AJ6:AJ7"/>
    <mergeCell ref="AK6:AK7"/>
    <mergeCell ref="AL6:AL7"/>
    <mergeCell ref="AM6:AM7"/>
    <mergeCell ref="A1:AN1"/>
    <mergeCell ref="A2:AN2"/>
    <mergeCell ref="Q3:R3"/>
    <mergeCell ref="T3:AN4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7B84-8B65-448F-A0B3-B9296262DE13}">
  <dimension ref="A1:M25"/>
  <sheetViews>
    <sheetView workbookViewId="0">
      <selection activeCell="C2" sqref="C2"/>
    </sheetView>
  </sheetViews>
  <sheetFormatPr defaultColWidth="8.81640625" defaultRowHeight="14.5" x14ac:dyDescent="0.35"/>
  <cols>
    <col min="2" max="2" width="29.453125" customWidth="1"/>
    <col min="3" max="3" width="12.1796875" bestFit="1" customWidth="1"/>
    <col min="4" max="4" width="10.1796875" hidden="1" customWidth="1"/>
    <col min="5" max="5" width="11.453125" bestFit="1" customWidth="1"/>
    <col min="6" max="6" width="11" customWidth="1"/>
    <col min="7" max="8" width="11.453125" bestFit="1" customWidth="1"/>
    <col min="9" max="9" width="16.6328125" customWidth="1"/>
    <col min="10" max="10" width="11.453125" bestFit="1" customWidth="1"/>
    <col min="11" max="11" width="9.36328125" bestFit="1" customWidth="1"/>
    <col min="12" max="12" width="10.81640625" bestFit="1" customWidth="1"/>
    <col min="13" max="13" width="10.1796875" bestFit="1" customWidth="1"/>
  </cols>
  <sheetData>
    <row r="1" spans="1:13" x14ac:dyDescent="0.35">
      <c r="A1" s="63" t="s">
        <v>243</v>
      </c>
      <c r="B1" s="29" t="s">
        <v>244</v>
      </c>
      <c r="C1" s="30">
        <f>AVERAGE('Grade Analysis'!AK8:AK164)</f>
        <v>7.5012132241431617</v>
      </c>
      <c r="D1" s="31"/>
      <c r="E1" s="64" t="s">
        <v>245</v>
      </c>
      <c r="F1" s="29" t="s">
        <v>246</v>
      </c>
      <c r="G1" s="33">
        <f>COUNTIF('Grade Analysis'!AF8:AF164,"=1")</f>
        <v>13</v>
      </c>
    </row>
    <row r="2" spans="1:13" x14ac:dyDescent="0.35">
      <c r="A2" s="63"/>
      <c r="B2" s="29" t="s">
        <v>247</v>
      </c>
      <c r="C2" s="30">
        <f>STDEV('Grade Analysis'!AL8:AL164)</f>
        <v>1.5619901835372252</v>
      </c>
      <c r="D2" s="31"/>
      <c r="E2" s="64"/>
      <c r="F2" s="29" t="s">
        <v>248</v>
      </c>
      <c r="G2" s="33">
        <f>COUNTIF('Grade Analysis'!AF9:AF164,"=2")</f>
        <v>10</v>
      </c>
    </row>
    <row r="3" spans="1:13" x14ac:dyDescent="0.35">
      <c r="A3" s="31"/>
      <c r="B3" s="31"/>
      <c r="C3" s="32"/>
      <c r="D3" s="31"/>
      <c r="E3" s="64"/>
      <c r="F3" s="29" t="s">
        <v>249</v>
      </c>
      <c r="G3" s="33">
        <f>COUNTIF('Grade Analysis'!AF10:AF164,"=3")</f>
        <v>3</v>
      </c>
      <c r="I3" s="34" t="s">
        <v>250</v>
      </c>
      <c r="J3" s="33">
        <v>128</v>
      </c>
    </row>
    <row r="4" spans="1:13" x14ac:dyDescent="0.35">
      <c r="A4" s="63" t="s">
        <v>239</v>
      </c>
      <c r="B4" s="29" t="s">
        <v>251</v>
      </c>
      <c r="C4" s="30">
        <f>COUNTIF('Grade Analysis'!AK8:AK164,"&gt;=9")</f>
        <v>7</v>
      </c>
      <c r="D4" s="31"/>
      <c r="E4" s="64"/>
      <c r="F4" s="29" t="s">
        <v>252</v>
      </c>
      <c r="G4" s="33">
        <f>COUNTIF('Grade Analysis'!AF11:AF164,"=4")</f>
        <v>3</v>
      </c>
      <c r="I4" s="34" t="s">
        <v>245</v>
      </c>
      <c r="J4" s="33">
        <f>COUNTIF('Grade Analysis'!AM8:AM164,"=FAIL")-J5</f>
        <v>29</v>
      </c>
    </row>
    <row r="5" spans="1:13" x14ac:dyDescent="0.35">
      <c r="A5" s="63"/>
      <c r="B5" s="22" t="s">
        <v>268</v>
      </c>
      <c r="C5" s="30">
        <f>COUNTIF('Grade Analysis'!AK9:AK164,"&gt;=8.5")</f>
        <v>31</v>
      </c>
      <c r="D5" s="31"/>
      <c r="E5" s="64"/>
      <c r="F5" s="29" t="s">
        <v>253</v>
      </c>
      <c r="G5" s="33">
        <f>COUNTIF('Grade Analysis'!AF12:AF164,"=5")</f>
        <v>0</v>
      </c>
      <c r="I5" s="30" t="s">
        <v>254</v>
      </c>
      <c r="J5" s="30">
        <v>0</v>
      </c>
    </row>
    <row r="6" spans="1:13" x14ac:dyDescent="0.35">
      <c r="A6" s="63"/>
      <c r="B6" s="22" t="s">
        <v>269</v>
      </c>
      <c r="C6" s="30">
        <f>COUNTIF('Grade Analysis'!AK10:AK164,"&gt;=8")</f>
        <v>82</v>
      </c>
      <c r="D6" s="31"/>
      <c r="E6" s="64"/>
      <c r="F6" s="29" t="s">
        <v>255</v>
      </c>
      <c r="G6" s="33">
        <f>COUNTIF('Grade Analysis'!AF13:AF164,"=6")</f>
        <v>0</v>
      </c>
      <c r="I6" s="34" t="s">
        <v>256</v>
      </c>
      <c r="J6" s="33">
        <f>SUM(J3:J4)</f>
        <v>157</v>
      </c>
    </row>
    <row r="7" spans="1:13" x14ac:dyDescent="0.35">
      <c r="A7" s="63"/>
      <c r="B7" s="22" t="s">
        <v>270</v>
      </c>
      <c r="C7" s="30">
        <f>COUNTIF('Grade Analysis'!AK11:AK164,"&gt;=7.5")</f>
        <v>113</v>
      </c>
      <c r="D7" s="31"/>
      <c r="E7" s="64"/>
      <c r="F7" s="29" t="s">
        <v>257</v>
      </c>
      <c r="G7" s="33">
        <f>COUNTIF('Grade Analysis'!AF14:AF164,"=7")</f>
        <v>0</v>
      </c>
      <c r="I7" s="34" t="s">
        <v>272</v>
      </c>
      <c r="J7" s="35">
        <v>81.53</v>
      </c>
    </row>
    <row r="8" spans="1:13" x14ac:dyDescent="0.35">
      <c r="A8" s="63"/>
      <c r="B8" s="22" t="s">
        <v>271</v>
      </c>
      <c r="C8" s="30">
        <f>COUNTIF('Grade Analysis'!AK12:AK164,"&gt;=6")</f>
        <v>132</v>
      </c>
      <c r="D8" s="31"/>
      <c r="E8" s="64"/>
      <c r="F8" s="29" t="s">
        <v>258</v>
      </c>
      <c r="G8" s="33">
        <f>COUNTIF('Grade Analysis'!AF15:AF164,"=8")</f>
        <v>0</v>
      </c>
    </row>
    <row r="9" spans="1:13" x14ac:dyDescent="0.35">
      <c r="C9" s="23"/>
    </row>
    <row r="10" spans="1:13" ht="15.5" x14ac:dyDescent="0.35">
      <c r="A10" s="65" t="s">
        <v>259</v>
      </c>
      <c r="B10" s="22" t="s">
        <v>260</v>
      </c>
      <c r="C10" s="21" t="s">
        <v>3</v>
      </c>
      <c r="D10" s="21" t="s">
        <v>4</v>
      </c>
      <c r="E10" s="21" t="s">
        <v>5</v>
      </c>
      <c r="F10" s="21" t="s">
        <v>6</v>
      </c>
      <c r="G10" s="21" t="s">
        <v>7</v>
      </c>
      <c r="H10" s="21" t="s">
        <v>8</v>
      </c>
      <c r="I10" s="21" t="s">
        <v>9</v>
      </c>
      <c r="J10" s="21" t="s">
        <v>10</v>
      </c>
      <c r="K10" s="21" t="s">
        <v>11</v>
      </c>
      <c r="L10" s="21" t="s">
        <v>12</v>
      </c>
      <c r="M10" s="21" t="s">
        <v>13</v>
      </c>
    </row>
    <row r="11" spans="1:13" x14ac:dyDescent="0.35">
      <c r="A11" s="65"/>
      <c r="B11" s="22" t="s">
        <v>256</v>
      </c>
      <c r="C11" s="16">
        <v>157</v>
      </c>
      <c r="D11" s="16">
        <v>157</v>
      </c>
      <c r="E11" s="16">
        <v>157</v>
      </c>
      <c r="F11" s="16">
        <v>157</v>
      </c>
      <c r="G11" s="16">
        <v>157</v>
      </c>
      <c r="H11" s="16">
        <v>157</v>
      </c>
      <c r="I11" s="16">
        <v>157</v>
      </c>
      <c r="J11" s="16">
        <v>157</v>
      </c>
      <c r="K11" s="16">
        <v>157</v>
      </c>
      <c r="L11" s="16">
        <v>157</v>
      </c>
      <c r="M11" s="16">
        <v>157</v>
      </c>
    </row>
    <row r="12" spans="1:13" x14ac:dyDescent="0.35">
      <c r="A12" s="65"/>
      <c r="B12" s="24" t="s">
        <v>261</v>
      </c>
      <c r="C12" s="43">
        <v>157</v>
      </c>
      <c r="D12" s="43">
        <v>0</v>
      </c>
      <c r="E12" s="43">
        <v>157</v>
      </c>
      <c r="F12" s="43">
        <v>157</v>
      </c>
      <c r="G12" s="43">
        <v>56</v>
      </c>
      <c r="H12" s="43">
        <v>60</v>
      </c>
      <c r="I12" s="43">
        <v>41</v>
      </c>
      <c r="J12" s="43">
        <v>157</v>
      </c>
      <c r="K12" s="43">
        <v>157</v>
      </c>
      <c r="L12" s="43">
        <v>157</v>
      </c>
      <c r="M12" s="43">
        <v>157</v>
      </c>
    </row>
    <row r="13" spans="1:13" x14ac:dyDescent="0.35">
      <c r="A13" s="65"/>
      <c r="B13" s="24" t="s">
        <v>262</v>
      </c>
      <c r="C13" s="43">
        <v>157</v>
      </c>
      <c r="D13" s="43">
        <v>0</v>
      </c>
      <c r="E13" s="43">
        <v>157</v>
      </c>
      <c r="F13" s="43">
        <v>157</v>
      </c>
      <c r="G13" s="43">
        <v>56</v>
      </c>
      <c r="H13" s="43">
        <v>60</v>
      </c>
      <c r="I13" s="43">
        <v>41</v>
      </c>
      <c r="J13" s="43">
        <v>157</v>
      </c>
      <c r="K13" s="43">
        <v>157</v>
      </c>
      <c r="L13" s="43">
        <v>157</v>
      </c>
      <c r="M13" s="43">
        <v>157</v>
      </c>
    </row>
    <row r="14" spans="1:13" x14ac:dyDescent="0.35">
      <c r="A14" s="65"/>
      <c r="B14" s="24" t="s">
        <v>254</v>
      </c>
      <c r="C14" s="25">
        <f>COUNTIF('Result Data'!D3:D159,"=AB")</f>
        <v>0</v>
      </c>
      <c r="D14" s="25">
        <f>COUNTIF('Result Data'!E3:E159,"=AB")</f>
        <v>0</v>
      </c>
      <c r="E14" s="25">
        <f>COUNTIF('Result Data'!F3:F159,"=AB")</f>
        <v>0</v>
      </c>
      <c r="F14" s="25">
        <f>COUNTIF('Result Data'!G3:G159,"=AB")</f>
        <v>0</v>
      </c>
      <c r="G14" s="25">
        <f>COUNTIF('Result Data'!H3:H159,"=AB")</f>
        <v>0</v>
      </c>
      <c r="H14" s="25">
        <f>COUNTIF('Result Data'!I3:I159,"=AB")</f>
        <v>0</v>
      </c>
      <c r="I14" s="25">
        <f>COUNTIF('Result Data'!J3:J159,"=AB")</f>
        <v>0</v>
      </c>
      <c r="J14" s="25">
        <f>COUNTIF('Result Data'!K3:K159,"=AB")</f>
        <v>0</v>
      </c>
      <c r="K14" s="25">
        <f>COUNTIF('Result Data'!L3:L159,"=AB")</f>
        <v>0</v>
      </c>
      <c r="L14" s="25">
        <f>COUNTIF('Result Data'!M3:M159,"=AB")</f>
        <v>0</v>
      </c>
      <c r="M14" s="25">
        <f>COUNTIF('Result Data'!N3:N159,"=AB")</f>
        <v>0</v>
      </c>
    </row>
    <row r="15" spans="1:13" x14ac:dyDescent="0.35">
      <c r="A15" s="65"/>
      <c r="B15" s="24" t="s">
        <v>273</v>
      </c>
      <c r="C15" s="26">
        <f>COUNTIF('Result Data'!D3:D159,"=RA")</f>
        <v>7</v>
      </c>
      <c r="D15" s="26">
        <f>COUNTIF('Result Data'!E3:E159,"=RA")</f>
        <v>0</v>
      </c>
      <c r="E15" s="26">
        <f>COUNTIF('Result Data'!F3:F159,"=RA")</f>
        <v>0</v>
      </c>
      <c r="F15" s="26">
        <f>COUNTIF('Result Data'!G3:G159,"=RA")</f>
        <v>0</v>
      </c>
      <c r="G15" s="26">
        <f>COUNTIF('Result Data'!H3:H159,"=RA")</f>
        <v>0</v>
      </c>
      <c r="H15" s="26">
        <f>COUNTIF('Result Data'!I3:I159,"=RA")</f>
        <v>0</v>
      </c>
      <c r="I15" s="26">
        <f>COUNTIF('Result Data'!J3:J159,"=RA")</f>
        <v>0</v>
      </c>
      <c r="J15" s="26">
        <f>COUNTIF('Result Data'!K3:K159,"=RA")</f>
        <v>12</v>
      </c>
      <c r="K15" s="26">
        <f>COUNTIF('Result Data'!L3:L159,"=RA")</f>
        <v>0</v>
      </c>
      <c r="L15" s="26">
        <f>COUNTIF('Result Data'!M3:M159,"=RA")</f>
        <v>22</v>
      </c>
      <c r="M15" s="26">
        <f>COUNTIF('Result Data'!N3:N159,"=RA")</f>
        <v>13</v>
      </c>
    </row>
    <row r="16" spans="1:13" x14ac:dyDescent="0.35">
      <c r="A16" s="65"/>
      <c r="B16" s="24" t="s">
        <v>238</v>
      </c>
      <c r="C16" s="25">
        <f>COUNTIF('Result Data'!D3:D159,"=WH")</f>
        <v>0</v>
      </c>
      <c r="D16" s="25">
        <f>COUNTIF('Result Data'!E3:E159,"=WH")</f>
        <v>0</v>
      </c>
      <c r="E16" s="25">
        <f>COUNTIF('Result Data'!F3:F159,"=WH")</f>
        <v>0</v>
      </c>
      <c r="F16" s="25">
        <f>COUNTIF('Result Data'!G3:G159,"=WH")</f>
        <v>0</v>
      </c>
      <c r="G16" s="25">
        <f>COUNTIF('Result Data'!H3:H159,"=WH")</f>
        <v>0</v>
      </c>
      <c r="H16" s="25">
        <f>COUNTIF('Result Data'!I3:I159,"=WH")</f>
        <v>0</v>
      </c>
      <c r="I16" s="25">
        <f>COUNTIF('Result Data'!J3:J159,"=WH")</f>
        <v>0</v>
      </c>
      <c r="J16" s="25">
        <f>COUNTIF('Result Data'!K3:K159,"=WH")</f>
        <v>0</v>
      </c>
      <c r="K16" s="25">
        <f>COUNTIF('Result Data'!L3:L159,"=WH")</f>
        <v>0</v>
      </c>
      <c r="L16" s="25">
        <f>COUNTIF('Result Data'!M3:M159,"=WH")</f>
        <v>0</v>
      </c>
      <c r="M16" s="25">
        <f>COUNTIF('Result Data'!N3:N159,"=WH")</f>
        <v>0</v>
      </c>
    </row>
    <row r="17" spans="1:13" ht="26" x14ac:dyDescent="0.35">
      <c r="A17" s="65"/>
      <c r="B17" s="24" t="s">
        <v>274</v>
      </c>
      <c r="C17" s="25">
        <f t="shared" ref="C17:M17" si="0">SUM(C14:C16)</f>
        <v>7</v>
      </c>
      <c r="D17" s="25">
        <f t="shared" si="0"/>
        <v>0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  <c r="I17" s="25">
        <f t="shared" si="0"/>
        <v>0</v>
      </c>
      <c r="J17" s="25">
        <f t="shared" si="0"/>
        <v>12</v>
      </c>
      <c r="K17" s="25">
        <f t="shared" si="0"/>
        <v>0</v>
      </c>
      <c r="L17" s="25">
        <f t="shared" si="0"/>
        <v>22</v>
      </c>
      <c r="M17" s="25">
        <f t="shared" si="0"/>
        <v>13</v>
      </c>
    </row>
    <row r="18" spans="1:13" x14ac:dyDescent="0.35">
      <c r="A18" s="65"/>
      <c r="B18" s="24" t="s">
        <v>263</v>
      </c>
      <c r="C18" s="27">
        <f t="shared" ref="C18:M18" si="1">SUM(C19:C24)</f>
        <v>150</v>
      </c>
      <c r="D18" s="27">
        <f t="shared" si="1"/>
        <v>0</v>
      </c>
      <c r="E18" s="27">
        <f t="shared" si="1"/>
        <v>157</v>
      </c>
      <c r="F18" s="27">
        <f t="shared" si="1"/>
        <v>157</v>
      </c>
      <c r="G18" s="27">
        <f t="shared" si="1"/>
        <v>56</v>
      </c>
      <c r="H18" s="27">
        <f t="shared" si="1"/>
        <v>59</v>
      </c>
      <c r="I18" s="27">
        <f t="shared" si="1"/>
        <v>41</v>
      </c>
      <c r="J18" s="27">
        <f t="shared" si="1"/>
        <v>145</v>
      </c>
      <c r="K18" s="27">
        <f t="shared" si="1"/>
        <v>156</v>
      </c>
      <c r="L18" s="27">
        <f t="shared" si="1"/>
        <v>135</v>
      </c>
      <c r="M18" s="27">
        <f t="shared" si="1"/>
        <v>144</v>
      </c>
    </row>
    <row r="19" spans="1:13" x14ac:dyDescent="0.35">
      <c r="A19" s="65"/>
      <c r="B19" s="28" t="s">
        <v>18</v>
      </c>
      <c r="C19" s="25">
        <f>COUNTIF('Result Data'!D3:D159,"O")</f>
        <v>0</v>
      </c>
      <c r="D19" s="25">
        <f>COUNTIF('Result Data'!E3:E159,"O")</f>
        <v>0</v>
      </c>
      <c r="E19" s="25">
        <f>COUNTIF('Result Data'!F3:F159,"O")</f>
        <v>9</v>
      </c>
      <c r="F19" s="25">
        <f>COUNTIF('Result Data'!G3:G159,"O")</f>
        <v>91</v>
      </c>
      <c r="G19" s="25">
        <f>COUNTIF('Result Data'!H3:H159,"O")</f>
        <v>0</v>
      </c>
      <c r="H19" s="25">
        <f>COUNTIF('Result Data'!I3:I159,"O")</f>
        <v>3</v>
      </c>
      <c r="I19" s="25">
        <f>COUNTIF('Result Data'!J3:J159,"O")</f>
        <v>0</v>
      </c>
      <c r="J19" s="25">
        <f>COUNTIF('Result Data'!K3:K159,"O")</f>
        <v>3</v>
      </c>
      <c r="K19" s="25">
        <f>COUNTIF('Result Data'!L3:L159,"O")</f>
        <v>118</v>
      </c>
      <c r="L19" s="25">
        <f>COUNTIF('Result Data'!M3:M159,"O")</f>
        <v>10</v>
      </c>
      <c r="M19" s="25">
        <f>COUNTIF('Result Data'!N3:N159,"O")</f>
        <v>5</v>
      </c>
    </row>
    <row r="20" spans="1:13" x14ac:dyDescent="0.35">
      <c r="A20" s="65"/>
      <c r="B20" s="28" t="s">
        <v>17</v>
      </c>
      <c r="C20" s="25">
        <f>COUNTIF('Result Data'!D3:D159,"A+")</f>
        <v>8</v>
      </c>
      <c r="D20" s="25">
        <f>COUNTIF('Result Data'!E3:E159,"A+")</f>
        <v>0</v>
      </c>
      <c r="E20" s="25">
        <f>COUNTIF('Result Data'!F3:F159,"A+")</f>
        <v>25</v>
      </c>
      <c r="F20" s="25">
        <f>COUNTIF('Result Data'!G3:G159,"A+")</f>
        <v>58</v>
      </c>
      <c r="G20" s="25">
        <f>COUNTIF('Result Data'!H3:H159,"A+")</f>
        <v>13</v>
      </c>
      <c r="H20" s="25">
        <f>COUNTIF('Result Data'!I3:I159,"A+")</f>
        <v>11</v>
      </c>
      <c r="I20" s="25">
        <f>COUNTIF('Result Data'!J3:J159,"A+")</f>
        <v>0</v>
      </c>
      <c r="J20" s="25">
        <f>COUNTIF('Result Data'!K3:K159,"A+")</f>
        <v>15</v>
      </c>
      <c r="K20" s="25">
        <f>COUNTIF('Result Data'!L3:L159,"A+")</f>
        <v>38</v>
      </c>
      <c r="L20" s="25">
        <f>COUNTIF('Result Data'!M3:M159,"A+")</f>
        <v>26</v>
      </c>
      <c r="M20" s="25">
        <f>COUNTIF('Result Data'!N3:N159,"A+")</f>
        <v>20</v>
      </c>
    </row>
    <row r="21" spans="1:13" x14ac:dyDescent="0.35">
      <c r="A21" s="65"/>
      <c r="B21" s="24" t="s">
        <v>15</v>
      </c>
      <c r="C21" s="25">
        <f>COUNTIF('Result Data'!D3:D159,"A")</f>
        <v>80</v>
      </c>
      <c r="D21" s="25">
        <f>COUNTIF('Result Data'!E3:E159,"A")</f>
        <v>0</v>
      </c>
      <c r="E21" s="25">
        <f>COUNTIF('Result Data'!F3:F159,"A")</f>
        <v>76</v>
      </c>
      <c r="F21" s="25">
        <f>COUNTIF('Result Data'!G3:G159,"A")</f>
        <v>7</v>
      </c>
      <c r="G21" s="25">
        <f>COUNTIF('Result Data'!H3:H159,"A")</f>
        <v>37</v>
      </c>
      <c r="H21" s="25">
        <f>COUNTIF('Result Data'!I3:I159,"A")</f>
        <v>40</v>
      </c>
      <c r="I21" s="25">
        <f>COUNTIF('Result Data'!J3:J159,"A")</f>
        <v>18</v>
      </c>
      <c r="J21" s="25">
        <f>COUNTIF('Result Data'!K3:K159,"A")</f>
        <v>72</v>
      </c>
      <c r="K21" s="25">
        <f>COUNTIF('Result Data'!L3:L159,"A")</f>
        <v>0</v>
      </c>
      <c r="L21" s="25">
        <f>COUNTIF('Result Data'!M3:M159,"A")</f>
        <v>64</v>
      </c>
      <c r="M21" s="25">
        <f>COUNTIF('Result Data'!N3:N159,"A")</f>
        <v>63</v>
      </c>
    </row>
    <row r="22" spans="1:13" x14ac:dyDescent="0.35">
      <c r="A22" s="65"/>
      <c r="B22" s="24" t="s">
        <v>16</v>
      </c>
      <c r="C22" s="25">
        <f>COUNTIF('Result Data'!D3:D159,"B+")</f>
        <v>49</v>
      </c>
      <c r="D22" s="25">
        <f>COUNTIF('Result Data'!E3:E159,"B+")</f>
        <v>0</v>
      </c>
      <c r="E22" s="25">
        <f>COUNTIF('Result Data'!F3:F159,"B+")</f>
        <v>32</v>
      </c>
      <c r="F22" s="25">
        <f>COUNTIF('Result Data'!G3:G159,"B+")</f>
        <v>1</v>
      </c>
      <c r="G22" s="25">
        <f>COUNTIF('Result Data'!H3:H159,"B+")</f>
        <v>6</v>
      </c>
      <c r="H22" s="25">
        <f>COUNTIF('Result Data'!I3:I159,"B+")</f>
        <v>4</v>
      </c>
      <c r="I22" s="25">
        <f>COUNTIF('Result Data'!J3:J159,"B+")</f>
        <v>17</v>
      </c>
      <c r="J22" s="25">
        <f>COUNTIF('Result Data'!K3:K159,"B+")</f>
        <v>40</v>
      </c>
      <c r="K22" s="25">
        <f>COUNTIF('Result Data'!L3:L159,"B+")</f>
        <v>0</v>
      </c>
      <c r="L22" s="25">
        <f>COUNTIF('Result Data'!M3:M159,"B+")</f>
        <v>26</v>
      </c>
      <c r="M22" s="25">
        <f>COUNTIF('Result Data'!N3:N159,"B+")</f>
        <v>37</v>
      </c>
    </row>
    <row r="23" spans="1:13" x14ac:dyDescent="0.35">
      <c r="A23" s="65"/>
      <c r="B23" s="24" t="s">
        <v>20</v>
      </c>
      <c r="C23" s="25">
        <f>COUNTIF('Result Data'!D3:D159,"B")</f>
        <v>12</v>
      </c>
      <c r="D23" s="25">
        <f>COUNTIF('Result Data'!E3:E159,"B")</f>
        <v>0</v>
      </c>
      <c r="E23" s="25">
        <f>COUNTIF('Result Data'!F3:F159,"B")</f>
        <v>14</v>
      </c>
      <c r="F23" s="25">
        <f>COUNTIF('Result Data'!G3:G159,"B")</f>
        <v>0</v>
      </c>
      <c r="G23" s="25">
        <f>COUNTIF('Result Data'!H3:H159,"B")</f>
        <v>0</v>
      </c>
      <c r="H23" s="25">
        <f>COUNTIF('Result Data'!I3:I159,"B")</f>
        <v>0</v>
      </c>
      <c r="I23" s="25">
        <f>COUNTIF('Result Data'!J3:J159,"B")</f>
        <v>4</v>
      </c>
      <c r="J23" s="25">
        <f>COUNTIF('Result Data'!K3:K159,"B")</f>
        <v>13</v>
      </c>
      <c r="K23" s="25">
        <f>COUNTIF('Result Data'!L3:L159,"B")</f>
        <v>0</v>
      </c>
      <c r="L23" s="25">
        <f>COUNTIF('Result Data'!M3:M159,"B")</f>
        <v>6</v>
      </c>
      <c r="M23" s="25">
        <f>COUNTIF('Result Data'!N3:N159,"B")</f>
        <v>17</v>
      </c>
    </row>
    <row r="24" spans="1:13" x14ac:dyDescent="0.35">
      <c r="A24" s="65"/>
      <c r="B24" s="24" t="s">
        <v>64</v>
      </c>
      <c r="C24" s="25">
        <f>COUNTIF('Result Data'!D3:D159,"C")</f>
        <v>1</v>
      </c>
      <c r="D24" s="25">
        <f>COUNTIF('Result Data'!E3:E159,"C")</f>
        <v>0</v>
      </c>
      <c r="E24" s="25">
        <f>COUNTIF('Result Data'!F3:F159,"C")</f>
        <v>1</v>
      </c>
      <c r="F24" s="25">
        <f>COUNTIF('Result Data'!G3:G159,"C")</f>
        <v>0</v>
      </c>
      <c r="G24" s="25">
        <f>COUNTIF('Result Data'!H3:H159,"C")</f>
        <v>0</v>
      </c>
      <c r="H24" s="25">
        <f>COUNTIF('Result Data'!I3:I159,"C")</f>
        <v>1</v>
      </c>
      <c r="I24" s="25">
        <f>COUNTIF('Result Data'!J3:J159,"C")</f>
        <v>2</v>
      </c>
      <c r="J24" s="25">
        <f>COUNTIF('Result Data'!K3:K159,"C")</f>
        <v>2</v>
      </c>
      <c r="K24" s="25">
        <f>COUNTIF('Result Data'!L3:L159,"C")</f>
        <v>0</v>
      </c>
      <c r="L24" s="25">
        <f>COUNTIF('Result Data'!M3:M159,"C")</f>
        <v>3</v>
      </c>
      <c r="M24" s="25">
        <f>COUNTIF('Result Data'!N3:N159,"C")</f>
        <v>2</v>
      </c>
    </row>
    <row r="25" spans="1:13" x14ac:dyDescent="0.35">
      <c r="A25" s="66" t="s">
        <v>264</v>
      </c>
      <c r="B25" s="66"/>
      <c r="C25" s="48">
        <f t="shared" ref="C25:M25" si="2">C18/C12*100</f>
        <v>95.541401273885356</v>
      </c>
      <c r="D25" s="22" t="e">
        <f t="shared" si="2"/>
        <v>#DIV/0!</v>
      </c>
      <c r="E25" s="22">
        <f t="shared" si="2"/>
        <v>100</v>
      </c>
      <c r="F25" s="22">
        <f t="shared" si="2"/>
        <v>100</v>
      </c>
      <c r="G25" s="22">
        <f t="shared" si="2"/>
        <v>100</v>
      </c>
      <c r="H25" s="22">
        <f t="shared" si="2"/>
        <v>98.333333333333329</v>
      </c>
      <c r="I25" s="22">
        <f t="shared" si="2"/>
        <v>100</v>
      </c>
      <c r="J25" s="48">
        <f t="shared" si="2"/>
        <v>92.356687898089177</v>
      </c>
      <c r="K25" s="22">
        <f t="shared" si="2"/>
        <v>99.363057324840767</v>
      </c>
      <c r="L25" s="48">
        <f t="shared" si="2"/>
        <v>85.98726114649682</v>
      </c>
      <c r="M25" s="48">
        <f t="shared" si="2"/>
        <v>91.719745222929944</v>
      </c>
    </row>
  </sheetData>
  <mergeCells count="5">
    <mergeCell ref="A1:A2"/>
    <mergeCell ref="E1:E8"/>
    <mergeCell ref="A4:A8"/>
    <mergeCell ref="A10:A24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Credit information</vt:lpstr>
      <vt:lpstr>Result Data</vt:lpstr>
      <vt:lpstr>Grade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Uniqueshiva S</dc:creator>
  <cp:lastModifiedBy>piriyadharshini alagappan</cp:lastModifiedBy>
  <dcterms:created xsi:type="dcterms:W3CDTF">2023-09-27T14:41:08Z</dcterms:created>
  <dcterms:modified xsi:type="dcterms:W3CDTF">2024-04-07T05:01:34Z</dcterms:modified>
</cp:coreProperties>
</file>