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/java/ASL/asl-fall18-project/miscellaneous/"/>
    </mc:Choice>
  </mc:AlternateContent>
  <xr:revisionPtr revIDLastSave="0" documentId="13_ncr:1_{529120C0-2A27-DB4A-B60D-F7DCD199DBB6}" xr6:coauthVersionLast="40" xr6:coauthVersionMax="40" xr10:uidLastSave="{00000000-0000-0000-0000-000000000000}"/>
  <bookViews>
    <workbookView xWindow="280" yWindow="460" windowWidth="28240" windowHeight="16840" xr2:uid="{FB4EEDB4-DAFB-7041-A06F-0DE0D5EEB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6" i="1" l="1"/>
  <c r="K16" i="1"/>
  <c r="N16" i="1" s="1"/>
  <c r="T16" i="1" l="1"/>
  <c r="R14" i="1"/>
  <c r="K14" i="1"/>
  <c r="N14" i="1" s="1"/>
  <c r="T14" i="1" s="1"/>
  <c r="T17" i="1" l="1"/>
  <c r="U16" i="1"/>
  <c r="K11" i="1"/>
  <c r="N11" i="1" s="1"/>
  <c r="R11" i="1"/>
  <c r="K13" i="1"/>
  <c r="N13" i="1" s="1"/>
  <c r="R13" i="1"/>
  <c r="R7" i="1"/>
  <c r="R8" i="1"/>
  <c r="R9" i="1"/>
  <c r="R10" i="1"/>
  <c r="R12" i="1"/>
  <c r="R15" i="1"/>
  <c r="R6" i="1"/>
  <c r="K7" i="1"/>
  <c r="N7" i="1" s="1"/>
  <c r="K8" i="1"/>
  <c r="N8" i="1" s="1"/>
  <c r="K9" i="1"/>
  <c r="N9" i="1" s="1"/>
  <c r="K10" i="1"/>
  <c r="N10" i="1" s="1"/>
  <c r="K12" i="1"/>
  <c r="N12" i="1" s="1"/>
  <c r="K15" i="1"/>
  <c r="N15" i="1" s="1"/>
  <c r="K6" i="1"/>
  <c r="N6" i="1" s="1"/>
  <c r="T6" i="1" l="1"/>
  <c r="T7" i="1"/>
  <c r="T15" i="1"/>
  <c r="T11" i="1"/>
  <c r="T10" i="1"/>
  <c r="T13" i="1"/>
  <c r="T12" i="1"/>
  <c r="U14" i="1" s="1"/>
  <c r="T9" i="1"/>
  <c r="T8" i="1"/>
  <c r="U15" i="1" l="1"/>
  <c r="U9" i="1"/>
  <c r="U7" i="1"/>
  <c r="T19" i="1"/>
</calcChain>
</file>

<file path=xl/sharedStrings.xml><?xml version="1.0" encoding="utf-8"?>
<sst xmlns="http://schemas.openxmlformats.org/spreadsheetml/2006/main" count="37" uniqueCount="36">
  <si>
    <t>experiment runtime</t>
  </si>
  <si>
    <t>e210</t>
  </si>
  <si>
    <t>e220</t>
  </si>
  <si>
    <t>e310</t>
  </si>
  <si>
    <t>e320</t>
  </si>
  <si>
    <t>e410</t>
  </si>
  <si>
    <t>e510</t>
  </si>
  <si>
    <t>e610</t>
  </si>
  <si>
    <t>iterations</t>
  </si>
  <si>
    <t>cv</t>
  </si>
  <si>
    <t>cc</t>
  </si>
  <si>
    <t>mc</t>
  </si>
  <si>
    <t>mt</t>
  </si>
  <si>
    <t>sc</t>
  </si>
  <si>
    <t>op</t>
  </si>
  <si>
    <t>keys</t>
  </si>
  <si>
    <t>product</t>
  </si>
  <si>
    <t>total time (min)</t>
  </si>
  <si>
    <t>measurement time (s)</t>
  </si>
  <si>
    <t>iperf</t>
  </si>
  <si>
    <t>seq</t>
  </si>
  <si>
    <t>par</t>
  </si>
  <si>
    <t>time (min)</t>
  </si>
  <si>
    <t>total</t>
  </si>
  <si>
    <t>e520</t>
  </si>
  <si>
    <t>experiment loops</t>
  </si>
  <si>
    <t>min</t>
  </si>
  <si>
    <t>hours</t>
  </si>
  <si>
    <t>e500 (loading)</t>
  </si>
  <si>
    <t>e810</t>
  </si>
  <si>
    <t>summarized (hours)</t>
  </si>
  <si>
    <t>runs</t>
  </si>
  <si>
    <t>(not needed in 410-610)</t>
  </si>
  <si>
    <t>(including e500)</t>
  </si>
  <si>
    <t>e820</t>
  </si>
  <si>
    <t>version 2018-12-12, Pirmin Schmid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</si>
</sst>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/>
    <xf numFmtId="0" fontId="0" fillId="0" borderId="0" xfId="0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164" fontId="1" fillId="0" borderId="5" xfId="0" applyNumberFormat="1" applyFont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59E8-42AE-C54A-A915-B1EBE6668FAC}">
  <dimension ref="B2:V21"/>
  <sheetViews>
    <sheetView tabSelected="1" workbookViewId="0"/>
  </sheetViews>
  <sheetFormatPr baseColWidth="10" defaultRowHeight="16" x14ac:dyDescent="0.2"/>
  <cols>
    <col min="2" max="2" width="13.1640625" customWidth="1"/>
    <col min="3" max="3" width="9.83203125" style="9" customWidth="1"/>
    <col min="4" max="5" width="4.5" style="9" customWidth="1"/>
    <col min="6" max="6" width="5.83203125" style="9" customWidth="1"/>
    <col min="7" max="7" width="5.1640625" style="9" customWidth="1"/>
    <col min="8" max="8" width="6.83203125" style="9" customWidth="1"/>
    <col min="9" max="9" width="7" style="9" customWidth="1"/>
    <col min="10" max="10" width="7.83203125" style="9" customWidth="1"/>
    <col min="11" max="11" width="7.33203125" customWidth="1"/>
    <col min="12" max="12" width="5.5" customWidth="1"/>
    <col min="13" max="13" width="19.83203125" customWidth="1"/>
    <col min="14" max="14" width="14.6640625" customWidth="1"/>
    <col min="15" max="15" width="4.33203125" customWidth="1"/>
    <col min="19" max="19" width="4.1640625" customWidth="1"/>
    <col min="21" max="21" width="18.5" customWidth="1"/>
    <col min="22" max="22" width="21.5" customWidth="1"/>
  </cols>
  <sheetData>
    <row r="2" spans="2:22" x14ac:dyDescent="0.2">
      <c r="B2" s="1" t="s">
        <v>0</v>
      </c>
    </row>
    <row r="4" spans="2:22" x14ac:dyDescent="0.2">
      <c r="C4" s="11" t="s">
        <v>25</v>
      </c>
      <c r="P4" s="1" t="s">
        <v>19</v>
      </c>
      <c r="T4" s="1" t="s">
        <v>23</v>
      </c>
      <c r="U4" s="13" t="s">
        <v>31</v>
      </c>
    </row>
    <row r="5" spans="2:22" x14ac:dyDescent="0.2">
      <c r="B5" s="2"/>
      <c r="C5" s="10" t="s">
        <v>8</v>
      </c>
      <c r="D5" s="10" t="s">
        <v>10</v>
      </c>
      <c r="E5" s="10" t="s">
        <v>9</v>
      </c>
      <c r="F5" s="10" t="s">
        <v>15</v>
      </c>
      <c r="G5" s="10" t="s">
        <v>14</v>
      </c>
      <c r="H5" s="10" t="s">
        <v>11</v>
      </c>
      <c r="I5" s="10" t="s">
        <v>12</v>
      </c>
      <c r="J5" s="10" t="s">
        <v>13</v>
      </c>
      <c r="K5" s="12" t="s">
        <v>16</v>
      </c>
      <c r="L5" s="12"/>
      <c r="M5" s="12" t="s">
        <v>18</v>
      </c>
      <c r="N5" s="12" t="s">
        <v>17</v>
      </c>
      <c r="O5" s="12"/>
      <c r="P5" s="12" t="s">
        <v>20</v>
      </c>
      <c r="Q5" s="12" t="s">
        <v>21</v>
      </c>
      <c r="R5" s="12" t="s">
        <v>22</v>
      </c>
      <c r="S5" s="12"/>
      <c r="T5" s="12" t="s">
        <v>22</v>
      </c>
      <c r="U5" s="14" t="s">
        <v>30</v>
      </c>
      <c r="V5" s="2"/>
    </row>
    <row r="6" spans="2:22" x14ac:dyDescent="0.2">
      <c r="B6" s="1" t="s">
        <v>1</v>
      </c>
      <c r="C6" s="9">
        <v>4</v>
      </c>
      <c r="D6" s="9">
        <v>1</v>
      </c>
      <c r="E6" s="9">
        <v>9</v>
      </c>
      <c r="F6" s="9">
        <v>1</v>
      </c>
      <c r="G6" s="9">
        <v>2</v>
      </c>
      <c r="H6" s="9">
        <v>1</v>
      </c>
      <c r="I6" s="9">
        <v>1</v>
      </c>
      <c r="J6" s="9">
        <v>1</v>
      </c>
      <c r="K6">
        <f>C6*D6*E6*F6*G6*H6*I6*J6</f>
        <v>72</v>
      </c>
      <c r="M6">
        <v>90</v>
      </c>
      <c r="N6" s="5">
        <f>K6*M6/60</f>
        <v>108</v>
      </c>
      <c r="P6">
        <v>6</v>
      </c>
      <c r="Q6">
        <v>2</v>
      </c>
      <c r="R6" s="4">
        <f>C6*10*(P6+Q6)/60</f>
        <v>5.333333333333333</v>
      </c>
      <c r="T6" s="4">
        <f>N6+R6+5</f>
        <v>118.33333333333333</v>
      </c>
      <c r="U6" s="13"/>
    </row>
    <row r="7" spans="2:22" x14ac:dyDescent="0.2">
      <c r="B7" s="6" t="s">
        <v>2</v>
      </c>
      <c r="C7" s="10">
        <v>4</v>
      </c>
      <c r="D7" s="10">
        <v>1</v>
      </c>
      <c r="E7" s="10">
        <v>9</v>
      </c>
      <c r="F7" s="10">
        <v>1</v>
      </c>
      <c r="G7" s="10">
        <v>2</v>
      </c>
      <c r="H7" s="10">
        <v>1</v>
      </c>
      <c r="I7" s="10">
        <v>1</v>
      </c>
      <c r="J7" s="10">
        <v>1</v>
      </c>
      <c r="K7" s="2">
        <f t="shared" ref="K7:K16" si="0">C7*D7*E7*F7*G7*H7*I7*J7</f>
        <v>72</v>
      </c>
      <c r="L7" s="2"/>
      <c r="M7" s="2">
        <v>90</v>
      </c>
      <c r="N7" s="7">
        <f t="shared" ref="N7:N16" si="1">K7*M7/60</f>
        <v>108</v>
      </c>
      <c r="O7" s="2"/>
      <c r="P7" s="2">
        <v>4</v>
      </c>
      <c r="Q7" s="2">
        <v>2</v>
      </c>
      <c r="R7" s="8">
        <f t="shared" ref="R7:R16" si="2">C7*10*(P7+Q7)/60</f>
        <v>4</v>
      </c>
      <c r="S7" s="2"/>
      <c r="T7" s="8">
        <f t="shared" ref="T7:T16" si="3">N7+R7+5</f>
        <v>117</v>
      </c>
      <c r="U7" s="15">
        <f>(T6+T7)/60</f>
        <v>3.9222222222222221</v>
      </c>
      <c r="V7" s="2"/>
    </row>
    <row r="8" spans="2:22" x14ac:dyDescent="0.2">
      <c r="B8" s="1" t="s">
        <v>3</v>
      </c>
      <c r="C8" s="9">
        <v>4</v>
      </c>
      <c r="D8" s="9">
        <v>1</v>
      </c>
      <c r="E8" s="9">
        <v>9</v>
      </c>
      <c r="F8" s="9">
        <v>1</v>
      </c>
      <c r="G8" s="9">
        <v>2</v>
      </c>
      <c r="H8" s="9">
        <v>1</v>
      </c>
      <c r="I8" s="9">
        <v>5</v>
      </c>
      <c r="J8" s="9">
        <v>1</v>
      </c>
      <c r="K8">
        <f t="shared" si="0"/>
        <v>360</v>
      </c>
      <c r="M8">
        <v>90</v>
      </c>
      <c r="N8" s="5">
        <f t="shared" si="1"/>
        <v>540</v>
      </c>
      <c r="P8">
        <v>8</v>
      </c>
      <c r="Q8">
        <v>2</v>
      </c>
      <c r="R8" s="4">
        <f t="shared" si="2"/>
        <v>6.666666666666667</v>
      </c>
      <c r="T8" s="4">
        <f t="shared" si="3"/>
        <v>551.66666666666663</v>
      </c>
      <c r="U8" s="13"/>
    </row>
    <row r="9" spans="2:22" x14ac:dyDescent="0.2">
      <c r="B9" s="6" t="s">
        <v>4</v>
      </c>
      <c r="C9" s="10">
        <v>4</v>
      </c>
      <c r="D9" s="10">
        <v>1</v>
      </c>
      <c r="E9" s="10">
        <v>9</v>
      </c>
      <c r="F9" s="10">
        <v>1</v>
      </c>
      <c r="G9" s="10">
        <v>2</v>
      </c>
      <c r="H9" s="10">
        <v>1</v>
      </c>
      <c r="I9" s="10">
        <v>5</v>
      </c>
      <c r="J9" s="10">
        <v>1</v>
      </c>
      <c r="K9" s="2">
        <f t="shared" si="0"/>
        <v>360</v>
      </c>
      <c r="L9" s="2"/>
      <c r="M9" s="2">
        <v>90</v>
      </c>
      <c r="N9" s="7">
        <f t="shared" si="1"/>
        <v>540</v>
      </c>
      <c r="O9" s="2"/>
      <c r="P9" s="2">
        <v>16</v>
      </c>
      <c r="Q9" s="2">
        <v>2</v>
      </c>
      <c r="R9" s="8">
        <f t="shared" si="2"/>
        <v>12</v>
      </c>
      <c r="S9" s="2"/>
      <c r="T9" s="8">
        <f t="shared" si="3"/>
        <v>557</v>
      </c>
      <c r="U9" s="15">
        <f>(T8+T9)/60</f>
        <v>18.477777777777774</v>
      </c>
      <c r="V9" s="2"/>
    </row>
    <row r="10" spans="2:22" x14ac:dyDescent="0.2">
      <c r="B10" s="1" t="s">
        <v>5</v>
      </c>
      <c r="C10" s="9">
        <v>4</v>
      </c>
      <c r="D10" s="9">
        <v>1</v>
      </c>
      <c r="E10" s="9">
        <v>9</v>
      </c>
      <c r="F10" s="9">
        <v>1</v>
      </c>
      <c r="G10" s="9">
        <v>1</v>
      </c>
      <c r="H10" s="9">
        <v>1</v>
      </c>
      <c r="I10" s="9">
        <v>4</v>
      </c>
      <c r="J10" s="9">
        <v>1</v>
      </c>
      <c r="K10">
        <f t="shared" si="0"/>
        <v>144</v>
      </c>
      <c r="M10">
        <v>90</v>
      </c>
      <c r="N10" s="5">
        <f t="shared" si="1"/>
        <v>216</v>
      </c>
      <c r="P10">
        <v>24</v>
      </c>
      <c r="Q10">
        <v>2</v>
      </c>
      <c r="R10" s="4">
        <f t="shared" si="2"/>
        <v>17.333333333333332</v>
      </c>
      <c r="T10" s="4">
        <f t="shared" si="3"/>
        <v>238.33333333333334</v>
      </c>
      <c r="U10" s="13"/>
    </row>
    <row r="11" spans="2:22" x14ac:dyDescent="0.2">
      <c r="B11" s="1" t="s">
        <v>28</v>
      </c>
      <c r="C11" s="9">
        <v>4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>
        <f t="shared" si="0"/>
        <v>4</v>
      </c>
      <c r="M11">
        <v>90</v>
      </c>
      <c r="N11" s="5">
        <f t="shared" si="1"/>
        <v>6</v>
      </c>
      <c r="P11">
        <v>24</v>
      </c>
      <c r="Q11">
        <v>2</v>
      </c>
      <c r="R11" s="4">
        <f t="shared" si="2"/>
        <v>17.333333333333332</v>
      </c>
      <c r="T11" s="4">
        <f t="shared" si="3"/>
        <v>28.333333333333332</v>
      </c>
      <c r="U11" s="13"/>
      <c r="V11" t="s">
        <v>32</v>
      </c>
    </row>
    <row r="12" spans="2:22" x14ac:dyDescent="0.2">
      <c r="B12" s="1" t="s">
        <v>6</v>
      </c>
      <c r="C12" s="9">
        <v>4</v>
      </c>
      <c r="D12" s="9">
        <v>1</v>
      </c>
      <c r="E12" s="9">
        <v>1</v>
      </c>
      <c r="F12" s="9">
        <v>4</v>
      </c>
      <c r="G12" s="9">
        <v>1</v>
      </c>
      <c r="H12" s="9">
        <v>1</v>
      </c>
      <c r="I12" s="9">
        <v>2</v>
      </c>
      <c r="J12" s="9">
        <v>1</v>
      </c>
      <c r="K12">
        <f t="shared" si="0"/>
        <v>32</v>
      </c>
      <c r="M12">
        <v>90</v>
      </c>
      <c r="N12" s="5">
        <f t="shared" si="1"/>
        <v>48</v>
      </c>
      <c r="P12">
        <v>24</v>
      </c>
      <c r="Q12">
        <v>2</v>
      </c>
      <c r="R12" s="4">
        <f t="shared" si="2"/>
        <v>17.333333333333332</v>
      </c>
      <c r="T12" s="4">
        <f t="shared" si="3"/>
        <v>70.333333333333329</v>
      </c>
      <c r="U12" s="13"/>
    </row>
    <row r="13" spans="2:22" x14ac:dyDescent="0.2">
      <c r="B13" s="1" t="s">
        <v>24</v>
      </c>
      <c r="C13" s="9">
        <v>4</v>
      </c>
      <c r="D13" s="9">
        <v>1</v>
      </c>
      <c r="E13" s="9">
        <v>1</v>
      </c>
      <c r="F13" s="9">
        <v>4</v>
      </c>
      <c r="G13" s="9">
        <v>1</v>
      </c>
      <c r="H13" s="9">
        <v>1</v>
      </c>
      <c r="I13" s="9">
        <v>2</v>
      </c>
      <c r="J13" s="9">
        <v>1</v>
      </c>
      <c r="K13">
        <f t="shared" si="0"/>
        <v>32</v>
      </c>
      <c r="M13">
        <v>90</v>
      </c>
      <c r="N13" s="5">
        <f t="shared" ref="N13:N14" si="4">K13*M13/60</f>
        <v>48</v>
      </c>
      <c r="P13">
        <v>24</v>
      </c>
      <c r="Q13">
        <v>2</v>
      </c>
      <c r="R13" s="4">
        <f t="shared" si="2"/>
        <v>17.333333333333332</v>
      </c>
      <c r="T13" s="4">
        <f t="shared" si="3"/>
        <v>70.333333333333329</v>
      </c>
      <c r="U13" s="13"/>
    </row>
    <row r="14" spans="2:22" x14ac:dyDescent="0.2">
      <c r="B14" s="6" t="s">
        <v>7</v>
      </c>
      <c r="C14" s="10">
        <v>4</v>
      </c>
      <c r="D14" s="10">
        <v>1</v>
      </c>
      <c r="E14" s="10">
        <v>1</v>
      </c>
      <c r="F14" s="10">
        <v>1</v>
      </c>
      <c r="G14" s="10">
        <v>2</v>
      </c>
      <c r="H14" s="10">
        <v>2</v>
      </c>
      <c r="I14" s="10">
        <v>2</v>
      </c>
      <c r="J14" s="10">
        <v>2</v>
      </c>
      <c r="K14" s="2">
        <f t="shared" ref="K14" si="5">C14*D14*E14*F14*G14*H14*I14*J14</f>
        <v>64</v>
      </c>
      <c r="L14" s="2"/>
      <c r="M14" s="2">
        <v>90</v>
      </c>
      <c r="N14" s="7">
        <f t="shared" si="4"/>
        <v>96</v>
      </c>
      <c r="O14" s="2"/>
      <c r="P14" s="2">
        <v>24</v>
      </c>
      <c r="Q14" s="2">
        <v>2</v>
      </c>
      <c r="R14" s="8">
        <f t="shared" ref="R14" si="6">C14*10*(P14+Q14)/60</f>
        <v>17.333333333333332</v>
      </c>
      <c r="S14" s="2"/>
      <c r="T14" s="8">
        <f t="shared" ref="T14" si="7">N14+R14+5</f>
        <v>118.33333333333333</v>
      </c>
      <c r="U14" s="15">
        <f>(T10+T12+T13+T14)/60</f>
        <v>8.2888888888888879</v>
      </c>
      <c r="V14" s="2"/>
    </row>
    <row r="15" spans="2:22" x14ac:dyDescent="0.2">
      <c r="B15" s="17" t="s">
        <v>29</v>
      </c>
      <c r="C15" s="18">
        <v>4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9">
        <f t="shared" si="0"/>
        <v>4</v>
      </c>
      <c r="L15" s="19"/>
      <c r="M15" s="19">
        <v>7200</v>
      </c>
      <c r="N15" s="20">
        <f t="shared" si="1"/>
        <v>480</v>
      </c>
      <c r="O15" s="19"/>
      <c r="P15" s="19">
        <v>24</v>
      </c>
      <c r="Q15" s="19">
        <v>2</v>
      </c>
      <c r="R15" s="21">
        <f t="shared" si="2"/>
        <v>17.333333333333332</v>
      </c>
      <c r="S15" s="19"/>
      <c r="T15" s="21">
        <f t="shared" si="3"/>
        <v>502.33333333333331</v>
      </c>
      <c r="U15" s="22">
        <f>(T11+T15)/60</f>
        <v>8.8444444444444432</v>
      </c>
      <c r="V15" s="19" t="s">
        <v>33</v>
      </c>
    </row>
    <row r="16" spans="2:22" s="16" customFormat="1" x14ac:dyDescent="0.2">
      <c r="B16" s="6" t="s">
        <v>34</v>
      </c>
      <c r="C16" s="10">
        <v>4</v>
      </c>
      <c r="D16" s="10">
        <v>1</v>
      </c>
      <c r="E16" s="10">
        <v>10</v>
      </c>
      <c r="F16" s="10">
        <v>1</v>
      </c>
      <c r="G16" s="10">
        <v>1</v>
      </c>
      <c r="H16" s="10">
        <v>1</v>
      </c>
      <c r="I16" s="10">
        <v>4</v>
      </c>
      <c r="J16" s="10">
        <v>1</v>
      </c>
      <c r="K16" s="23">
        <f t="shared" si="0"/>
        <v>160</v>
      </c>
      <c r="L16" s="2"/>
      <c r="M16" s="24">
        <v>90</v>
      </c>
      <c r="N16" s="7">
        <f t="shared" si="1"/>
        <v>240</v>
      </c>
      <c r="O16" s="2"/>
      <c r="P16" s="23">
        <v>24</v>
      </c>
      <c r="Q16" s="23">
        <v>2</v>
      </c>
      <c r="R16" s="8">
        <f t="shared" si="2"/>
        <v>17.333333333333332</v>
      </c>
      <c r="S16" s="2"/>
      <c r="T16" s="8">
        <f t="shared" si="3"/>
        <v>262.33333333333331</v>
      </c>
      <c r="U16" s="15">
        <f>T16/60</f>
        <v>4.3722222222222218</v>
      </c>
      <c r="V16" s="2"/>
    </row>
    <row r="17" spans="2:21" x14ac:dyDescent="0.2">
      <c r="T17" s="3">
        <f>SUM(T6:T16)</f>
        <v>2634.333333333333</v>
      </c>
      <c r="U17" s="1" t="s">
        <v>26</v>
      </c>
    </row>
    <row r="18" spans="2:21" x14ac:dyDescent="0.2">
      <c r="T18" s="1"/>
    </row>
    <row r="19" spans="2:21" x14ac:dyDescent="0.2">
      <c r="T19" s="3">
        <f>T17/60</f>
        <v>43.905555555555551</v>
      </c>
      <c r="U19" s="1" t="s">
        <v>27</v>
      </c>
    </row>
    <row r="21" spans="2:21" x14ac:dyDescent="0.2">
      <c r="B2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Pirmin Schmid</dc:creator>
  <cp:lastModifiedBy>Pirmin Schmid</cp:lastModifiedBy>
  <dcterms:created xsi:type="dcterms:W3CDTF">2018-11-01T18:23:54Z</dcterms:created>
  <dcterms:modified xsi:type="dcterms:W3CDTF">2018-12-12T11:29:11Z</dcterms:modified>
</cp:coreProperties>
</file>