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ga\notebook\data\"/>
    </mc:Choice>
  </mc:AlternateContent>
  <bookViews>
    <workbookView xWindow="-75" yWindow="75" windowWidth="21105" windowHeight="9765" tabRatio="779"/>
  </bookViews>
  <sheets>
    <sheet name="реестр" sheetId="4" r:id="rId1"/>
    <sheet name="круги на льду" sheetId="21" r:id="rId2"/>
    <sheet name="грязевые вулканы " sheetId="22" r:id="rId3"/>
    <sheet name="грифоны " sheetId="23" r:id="rId4"/>
    <sheet name="покмарки " sheetId="24" r:id="rId5"/>
    <sheet name="места выходов битумов " sheetId="25" r:id="rId6"/>
    <sheet name="слики " sheetId="26" r:id="rId7"/>
    <sheet name="пропарины " sheetId="27" r:id="rId8"/>
    <sheet name="сипы " sheetId="28" r:id="rId9"/>
    <sheet name="Лист1" sheetId="29" r:id="rId10"/>
    <sheet name="свод" sheetId="30" r:id="rId11"/>
  </sheets>
  <definedNames>
    <definedName name="_xlnm._FilterDatabase" localSheetId="0" hidden="1">реестр!$A$4:$IE$548</definedName>
    <definedName name="_xlnm.Print_Titles" localSheetId="9">Лист1!$1:$1</definedName>
  </definedNames>
  <calcPr calcId="152511"/>
</workbook>
</file>

<file path=xl/calcChain.xml><?xml version="1.0" encoding="utf-8"?>
<calcChain xmlns="http://schemas.openxmlformats.org/spreadsheetml/2006/main">
  <c r="C556" i="4" l="1"/>
  <c r="J546" i="4"/>
  <c r="K546" i="4" s="1"/>
  <c r="J547" i="4"/>
  <c r="K547" i="4" s="1"/>
  <c r="L547" i="4" s="1"/>
  <c r="M547" i="4" s="1"/>
  <c r="J545" i="4"/>
  <c r="K545" i="4" s="1"/>
  <c r="J542" i="4"/>
  <c r="K542" i="4" s="1"/>
  <c r="J543" i="4"/>
  <c r="K543" i="4" s="1"/>
  <c r="J544" i="4"/>
  <c r="K544" i="4" s="1"/>
  <c r="G542" i="4"/>
  <c r="G543" i="4"/>
  <c r="H543" i="4" s="1"/>
  <c r="G544" i="4"/>
  <c r="G545" i="4"/>
  <c r="G546" i="4"/>
  <c r="H546" i="4" s="1"/>
  <c r="G547" i="4"/>
  <c r="H547" i="4" s="1"/>
  <c r="J539" i="4"/>
  <c r="K539" i="4" s="1"/>
  <c r="J540" i="4"/>
  <c r="K540" i="4" s="1"/>
  <c r="J541" i="4"/>
  <c r="K541" i="4" s="1"/>
  <c r="G539" i="4"/>
  <c r="H539" i="4" s="1"/>
  <c r="I539" i="4" s="1"/>
  <c r="G540" i="4"/>
  <c r="G541" i="4"/>
  <c r="H541" i="4" s="1"/>
  <c r="G538" i="4"/>
  <c r="H538" i="4" s="1"/>
  <c r="I538" i="4" s="1"/>
  <c r="J537" i="4"/>
  <c r="K537" i="4" s="1"/>
  <c r="J538" i="4"/>
  <c r="K538" i="4" s="1"/>
  <c r="G537" i="4"/>
  <c r="H537" i="4" s="1"/>
  <c r="I537" i="4" s="1"/>
  <c r="G536" i="4"/>
  <c r="H536" i="4" s="1"/>
  <c r="J536" i="4"/>
  <c r="K536" i="4" s="1"/>
  <c r="J535" i="4"/>
  <c r="K535" i="4" s="1"/>
  <c r="G535" i="4"/>
  <c r="H535" i="4" s="1"/>
  <c r="J534" i="4"/>
  <c r="K534" i="4" s="1"/>
  <c r="G534" i="4"/>
  <c r="H534" i="4" s="1"/>
  <c r="E262" i="4"/>
  <c r="G271" i="4"/>
  <c r="M271" i="4"/>
  <c r="L535" i="4" l="1"/>
  <c r="M535" i="4" s="1"/>
  <c r="H545" i="4"/>
  <c r="I545" i="4" s="1"/>
  <c r="I535" i="4"/>
  <c r="H542" i="4"/>
  <c r="I542" i="4" s="1"/>
  <c r="I546" i="4"/>
  <c r="L546" i="4"/>
  <c r="M546" i="4" s="1"/>
  <c r="L541" i="4"/>
  <c r="M541" i="4" s="1"/>
  <c r="L542" i="4"/>
  <c r="M542" i="4" s="1"/>
  <c r="L545" i="4"/>
  <c r="M545" i="4" s="1"/>
  <c r="L539" i="4"/>
  <c r="M539" i="4" s="1"/>
  <c r="L544" i="4"/>
  <c r="M544" i="4" s="1"/>
  <c r="L543" i="4"/>
  <c r="M543" i="4" s="1"/>
  <c r="I534" i="4"/>
  <c r="H540" i="4"/>
  <c r="I540" i="4" s="1"/>
  <c r="L540" i="4"/>
  <c r="M540" i="4" s="1"/>
  <c r="I543" i="4"/>
  <c r="L534" i="4"/>
  <c r="M534" i="4" s="1"/>
  <c r="I541" i="4"/>
  <c r="H544" i="4"/>
  <c r="I544" i="4" s="1"/>
  <c r="I547" i="4"/>
  <c r="L538" i="4"/>
  <c r="M538" i="4" s="1"/>
  <c r="L537" i="4"/>
  <c r="M537" i="4" s="1"/>
  <c r="I536" i="4"/>
  <c r="L536" i="4"/>
  <c r="M536" i="4" s="1"/>
  <c r="J548" i="4" l="1"/>
  <c r="K548" i="4" s="1"/>
  <c r="L548" i="4" s="1"/>
  <c r="F548" i="4"/>
  <c r="G548" i="4" s="1"/>
  <c r="H548" i="4" s="1"/>
  <c r="F524" i="4"/>
  <c r="J10" i="4"/>
  <c r="K10" i="4" s="1"/>
  <c r="F10" i="4"/>
  <c r="G10" i="4" s="1"/>
  <c r="H10" i="4" s="1"/>
  <c r="F12" i="4"/>
  <c r="J533" i="4"/>
  <c r="K533" i="4" s="1"/>
  <c r="L533" i="4" s="1"/>
  <c r="F533" i="4"/>
  <c r="G533" i="4" s="1"/>
  <c r="J324" i="4"/>
  <c r="K324" i="4" s="1"/>
  <c r="F324" i="4"/>
  <c r="G324" i="4" s="1"/>
  <c r="H324" i="4" s="1"/>
  <c r="F337" i="4"/>
  <c r="J322" i="4"/>
  <c r="K322" i="4" s="1"/>
  <c r="F322" i="4"/>
  <c r="G322" i="4" s="1"/>
  <c r="J110" i="4"/>
  <c r="K110" i="4" s="1"/>
  <c r="F110" i="4"/>
  <c r="G110" i="4" s="1"/>
  <c r="L10" i="4" l="1"/>
  <c r="M10" i="4" s="1"/>
  <c r="I10" i="4"/>
  <c r="H533" i="4"/>
  <c r="I533" i="4" s="1"/>
  <c r="M548" i="4"/>
  <c r="I548" i="4"/>
  <c r="M533" i="4"/>
  <c r="L324" i="4"/>
  <c r="M324" i="4" s="1"/>
  <c r="I324" i="4"/>
  <c r="L322" i="4"/>
  <c r="M322" i="4" s="1"/>
  <c r="H322" i="4"/>
  <c r="I322" i="4" s="1"/>
  <c r="L110" i="4"/>
  <c r="M110" i="4" s="1"/>
  <c r="H110" i="4"/>
  <c r="I110" i="4" s="1"/>
  <c r="D64" i="4"/>
  <c r="G64" i="4" s="1"/>
  <c r="I271" i="4"/>
  <c r="E275" i="4"/>
  <c r="D275" i="4"/>
  <c r="Q50" i="30" l="1"/>
  <c r="Q49" i="30"/>
  <c r="Q47" i="30"/>
  <c r="P44" i="30"/>
  <c r="W44" i="30" s="1"/>
  <c r="P45" i="30"/>
  <c r="W45" i="30" s="1"/>
  <c r="P38" i="30"/>
  <c r="P39" i="30"/>
  <c r="W39" i="30" s="1"/>
  <c r="P34" i="30"/>
  <c r="W34" i="30" s="1"/>
  <c r="P35" i="30"/>
  <c r="W35" i="30" s="1"/>
  <c r="P30" i="30"/>
  <c r="W30" i="30" s="1"/>
  <c r="P31" i="30"/>
  <c r="W31" i="30" s="1"/>
  <c r="P26" i="30"/>
  <c r="W26" i="30" s="1"/>
  <c r="P27" i="30"/>
  <c r="W27" i="30" s="1"/>
  <c r="P20" i="30"/>
  <c r="W20" i="30" s="1"/>
  <c r="P21" i="30"/>
  <c r="W21" i="30" s="1"/>
  <c r="P16" i="30"/>
  <c r="P17" i="30"/>
  <c r="W17" i="30" s="1"/>
  <c r="P12" i="30"/>
  <c r="W12" i="30" s="1"/>
  <c r="P13" i="30"/>
  <c r="W13" i="30" s="1"/>
  <c r="P8" i="30"/>
  <c r="W8" i="30" s="1"/>
  <c r="P9" i="30"/>
  <c r="O50" i="30"/>
  <c r="W9" i="30"/>
  <c r="K50" i="30"/>
  <c r="K49" i="30"/>
  <c r="K47" i="30"/>
  <c r="K28" i="30"/>
  <c r="P28" i="30" s="1"/>
  <c r="W28" i="30" s="1"/>
  <c r="L50" i="30"/>
  <c r="L49" i="30"/>
  <c r="N50" i="30"/>
  <c r="N49" i="30"/>
  <c r="M50" i="30"/>
  <c r="M49" i="30"/>
  <c r="O49" i="30"/>
  <c r="R49" i="30"/>
  <c r="S49" i="30"/>
  <c r="T49" i="30"/>
  <c r="U49" i="30"/>
  <c r="V49" i="30"/>
  <c r="J40" i="30"/>
  <c r="K40" i="30"/>
  <c r="L40" i="30"/>
  <c r="N40" i="30"/>
  <c r="J50" i="30"/>
  <c r="J49" i="30"/>
  <c r="I50" i="30"/>
  <c r="I49" i="30"/>
  <c r="I46" i="30"/>
  <c r="P46" i="30" s="1"/>
  <c r="W46" i="30" s="1"/>
  <c r="H50" i="30"/>
  <c r="H49" i="30"/>
  <c r="H48" i="30"/>
  <c r="H47" i="30"/>
  <c r="H40" i="30"/>
  <c r="H36" i="30"/>
  <c r="G50" i="30"/>
  <c r="G49" i="30"/>
  <c r="G32" i="30"/>
  <c r="O32" i="30"/>
  <c r="S32" i="30"/>
  <c r="F32" i="30"/>
  <c r="F49" i="30"/>
  <c r="G22" i="30"/>
  <c r="H22" i="30"/>
  <c r="F22" i="30"/>
  <c r="H18" i="30"/>
  <c r="F18" i="30"/>
  <c r="W16" i="30"/>
  <c r="G18" i="30"/>
  <c r="F36" i="30"/>
  <c r="G36" i="30"/>
  <c r="I36" i="30"/>
  <c r="J36" i="30"/>
  <c r="K36" i="30"/>
  <c r="L36" i="30"/>
  <c r="N36" i="30"/>
  <c r="O36" i="30"/>
  <c r="Q36" i="30"/>
  <c r="S36" i="30"/>
  <c r="T36" i="30"/>
  <c r="D18" i="30"/>
  <c r="E18" i="30"/>
  <c r="I18" i="30"/>
  <c r="J18" i="30"/>
  <c r="K18" i="30"/>
  <c r="L18" i="30"/>
  <c r="M18" i="30"/>
  <c r="N18" i="30"/>
  <c r="O18" i="30"/>
  <c r="Q18" i="30"/>
  <c r="R18" i="30"/>
  <c r="S18" i="30"/>
  <c r="T18" i="30"/>
  <c r="U18" i="30"/>
  <c r="V18" i="30"/>
  <c r="C18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Q14" i="30"/>
  <c r="R14" i="30"/>
  <c r="S14" i="30"/>
  <c r="T14" i="30"/>
  <c r="U14" i="30"/>
  <c r="V14" i="30"/>
  <c r="C14" i="30"/>
  <c r="D10" i="30"/>
  <c r="E10" i="30"/>
  <c r="F10" i="30"/>
  <c r="G10" i="30"/>
  <c r="H10" i="30"/>
  <c r="H51" i="30" s="1"/>
  <c r="I10" i="30"/>
  <c r="J10" i="30"/>
  <c r="K10" i="30"/>
  <c r="L10" i="30"/>
  <c r="M10" i="30"/>
  <c r="N10" i="30"/>
  <c r="O10" i="30"/>
  <c r="Q10" i="30"/>
  <c r="R10" i="30"/>
  <c r="S10" i="30"/>
  <c r="T10" i="30"/>
  <c r="U10" i="30"/>
  <c r="V10" i="30"/>
  <c r="C10" i="30"/>
  <c r="W42" i="30"/>
  <c r="W24" i="30"/>
  <c r="D47" i="30"/>
  <c r="D52" i="30" s="1"/>
  <c r="E47" i="30"/>
  <c r="E52" i="30" s="1"/>
  <c r="F47" i="30"/>
  <c r="G47" i="30"/>
  <c r="G52" i="30" s="1"/>
  <c r="I47" i="30"/>
  <c r="J47" i="30"/>
  <c r="L47" i="30"/>
  <c r="M47" i="30"/>
  <c r="M52" i="30" s="1"/>
  <c r="N47" i="30"/>
  <c r="O47" i="30"/>
  <c r="R47" i="30"/>
  <c r="S47" i="30"/>
  <c r="S52" i="30" s="1"/>
  <c r="T47" i="30"/>
  <c r="T52" i="30" s="1"/>
  <c r="U47" i="30"/>
  <c r="U52" i="30" s="1"/>
  <c r="V47" i="30"/>
  <c r="C47" i="30"/>
  <c r="C52" i="30" s="1"/>
  <c r="C48" i="30"/>
  <c r="N52" i="30" l="1"/>
  <c r="H52" i="30"/>
  <c r="V52" i="30"/>
  <c r="R52" i="30"/>
  <c r="F52" i="30"/>
  <c r="L52" i="30"/>
  <c r="F51" i="30"/>
  <c r="I52" i="30"/>
  <c r="X50" i="30"/>
  <c r="P49" i="30"/>
  <c r="W49" i="30" s="1"/>
  <c r="W38" i="30"/>
  <c r="X49" i="30" s="1"/>
  <c r="P40" i="30"/>
  <c r="W40" i="30" s="1"/>
  <c r="P50" i="30"/>
  <c r="W50" i="30" s="1"/>
  <c r="Q52" i="30"/>
  <c r="J52" i="30"/>
  <c r="O52" i="30"/>
  <c r="K52" i="30"/>
  <c r="G51" i="30"/>
  <c r="N51" i="30"/>
  <c r="D51" i="30"/>
  <c r="S51" i="30"/>
  <c r="O51" i="30"/>
  <c r="K51" i="30"/>
  <c r="V51" i="30"/>
  <c r="R51" i="30"/>
  <c r="J51" i="30"/>
  <c r="T51" i="30"/>
  <c r="L51" i="30"/>
  <c r="U51" i="30"/>
  <c r="Q51" i="30"/>
  <c r="M51" i="30"/>
  <c r="I51" i="30"/>
  <c r="E51" i="30"/>
  <c r="C51" i="30"/>
  <c r="P11" i="30"/>
  <c r="P15" i="30"/>
  <c r="P18" i="30" s="1"/>
  <c r="W18" i="30" s="1"/>
  <c r="P19" i="30"/>
  <c r="W23" i="30"/>
  <c r="P25" i="30"/>
  <c r="W25" i="30" s="1"/>
  <c r="P29" i="30"/>
  <c r="P33" i="30"/>
  <c r="W33" i="30" s="1"/>
  <c r="W36" i="30" s="1"/>
  <c r="P37" i="30"/>
  <c r="W41" i="30"/>
  <c r="P43" i="30"/>
  <c r="W43" i="30" s="1"/>
  <c r="P7" i="30"/>
  <c r="P10" i="30" s="1"/>
  <c r="X10" i="30" s="1"/>
  <c r="AB48" i="30"/>
  <c r="F163" i="4"/>
  <c r="G163" i="4" s="1"/>
  <c r="J163" i="4"/>
  <c r="K163" i="4" s="1"/>
  <c r="X51" i="30" l="1"/>
  <c r="W15" i="30"/>
  <c r="X17" i="30" s="1"/>
  <c r="P14" i="30"/>
  <c r="W14" i="30" s="1"/>
  <c r="W11" i="30"/>
  <c r="X13" i="30" s="1"/>
  <c r="Y50" i="30"/>
  <c r="W37" i="30"/>
  <c r="X39" i="30" s="1"/>
  <c r="P47" i="30"/>
  <c r="P52" i="30" s="1"/>
  <c r="P32" i="30"/>
  <c r="W29" i="30"/>
  <c r="W32" i="30" s="1"/>
  <c r="W19" i="30"/>
  <c r="P22" i="30"/>
  <c r="W22" i="30" s="1"/>
  <c r="W51" i="30" s="1"/>
  <c r="W7" i="30"/>
  <c r="W10" i="30" s="1"/>
  <c r="P36" i="30"/>
  <c r="L163" i="4"/>
  <c r="M163" i="4" s="1"/>
  <c r="H163" i="4"/>
  <c r="I163" i="4" s="1"/>
  <c r="J270" i="4"/>
  <c r="K270" i="4" s="1"/>
  <c r="F270" i="4"/>
  <c r="G270" i="4" s="1"/>
  <c r="W47" i="30" l="1"/>
  <c r="AB49" i="30" s="1"/>
  <c r="W52" i="30"/>
  <c r="W48" i="30"/>
  <c r="P51" i="30"/>
  <c r="H270" i="4"/>
  <c r="I270" i="4" s="1"/>
  <c r="L270" i="4"/>
  <c r="M270" i="4" s="1"/>
  <c r="Y51" i="30" l="1"/>
  <c r="AB50" i="30"/>
  <c r="Y49" i="30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E481" i="4"/>
  <c r="D481" i="4"/>
  <c r="G481" i="4" s="1"/>
  <c r="E484" i="4"/>
  <c r="D484" i="4"/>
  <c r="D129" i="4"/>
  <c r="G129" i="4" s="1"/>
  <c r="E59" i="4"/>
  <c r="D59" i="4"/>
  <c r="D262" i="4"/>
  <c r="G262" i="4" s="1"/>
  <c r="E68" i="4"/>
  <c r="D68" i="4"/>
  <c r="D225" i="4"/>
  <c r="E239" i="4"/>
  <c r="D239" i="4"/>
  <c r="D312" i="4"/>
  <c r="D277" i="4"/>
  <c r="E255" i="4"/>
  <c r="D255" i="4"/>
  <c r="E252" i="4"/>
  <c r="D252" i="4"/>
  <c r="D317" i="4"/>
  <c r="E129" i="4"/>
  <c r="D109" i="4"/>
  <c r="E107" i="4"/>
  <c r="D107" i="4"/>
  <c r="G107" i="4" s="1"/>
  <c r="E109" i="4" l="1"/>
  <c r="D125" i="4"/>
  <c r="E133" i="4"/>
  <c r="D133" i="4"/>
  <c r="E125" i="4"/>
  <c r="D106" i="4"/>
  <c r="E105" i="4"/>
  <c r="D105" i="4"/>
  <c r="E106" i="4"/>
  <c r="D336" i="4"/>
  <c r="E317" i="4"/>
  <c r="D320" i="4"/>
  <c r="E320" i="4"/>
  <c r="D319" i="4"/>
  <c r="E336" i="4"/>
  <c r="E319" i="4"/>
  <c r="E318" i="4"/>
  <c r="D318" i="4"/>
  <c r="D251" i="4"/>
  <c r="E274" i="4"/>
  <c r="D274" i="4"/>
  <c r="D280" i="4"/>
  <c r="G280" i="4" s="1"/>
  <c r="E280" i="4"/>
  <c r="E272" i="4"/>
  <c r="D272" i="4"/>
  <c r="E276" i="4"/>
  <c r="D276" i="4"/>
  <c r="E279" i="4" l="1"/>
  <c r="D279" i="4"/>
  <c r="G279" i="4" s="1"/>
  <c r="E278" i="4" l="1"/>
  <c r="D278" i="4"/>
  <c r="G278" i="4" s="1"/>
  <c r="E312" i="4"/>
  <c r="F451" i="4"/>
  <c r="G451" i="4" s="1"/>
  <c r="J451" i="4"/>
  <c r="K451" i="4" s="1"/>
  <c r="E277" i="4"/>
  <c r="E160" i="4"/>
  <c r="D160" i="4"/>
  <c r="E159" i="4"/>
  <c r="D159" i="4"/>
  <c r="G159" i="4" s="1"/>
  <c r="E158" i="4"/>
  <c r="D158" i="4"/>
  <c r="G158" i="4" s="1"/>
  <c r="E156" i="4"/>
  <c r="D156" i="4"/>
  <c r="E157" i="4"/>
  <c r="E225" i="4"/>
  <c r="D157" i="4"/>
  <c r="E155" i="4"/>
  <c r="D155" i="4"/>
  <c r="E259" i="4"/>
  <c r="D259" i="4"/>
  <c r="E263" i="4"/>
  <c r="D263" i="4"/>
  <c r="G263" i="4" s="1"/>
  <c r="E266" i="4"/>
  <c r="D266" i="4"/>
  <c r="G266" i="4" s="1"/>
  <c r="E261" i="4"/>
  <c r="D261" i="4"/>
  <c r="E251" i="4"/>
  <c r="E64" i="4"/>
  <c r="E63" i="4"/>
  <c r="D63" i="4"/>
  <c r="G63" i="4" s="1"/>
  <c r="E79" i="4"/>
  <c r="D79" i="4"/>
  <c r="E74" i="4"/>
  <c r="D74" i="4"/>
  <c r="E66" i="4"/>
  <c r="D66" i="4"/>
  <c r="E71" i="4"/>
  <c r="D71" i="4"/>
  <c r="L451" i="4" l="1"/>
  <c r="M451" i="4" s="1"/>
  <c r="H451" i="4"/>
  <c r="I451" i="4" s="1"/>
  <c r="E26" i="4"/>
  <c r="D26" i="4"/>
  <c r="E31" i="4" l="1"/>
  <c r="D31" i="4"/>
  <c r="E36" i="4"/>
  <c r="D36" i="4"/>
  <c r="E21" i="4"/>
  <c r="D21" i="4"/>
  <c r="D34" i="4"/>
  <c r="E34" i="4"/>
  <c r="E25" i="4"/>
  <c r="D25" i="4"/>
  <c r="E20" i="4"/>
  <c r="D20" i="4"/>
  <c r="G20" i="4" s="1"/>
  <c r="F408" i="4" l="1"/>
  <c r="G408" i="4" s="1"/>
  <c r="H408" i="4" s="1"/>
  <c r="J408" i="4"/>
  <c r="K408" i="4" s="1"/>
  <c r="I408" i="4" l="1"/>
  <c r="L408" i="4"/>
  <c r="M408" i="4" s="1"/>
  <c r="F513" i="4"/>
  <c r="G513" i="4" s="1"/>
  <c r="J513" i="4"/>
  <c r="K513" i="4" s="1"/>
  <c r="J514" i="4"/>
  <c r="K514" i="4" s="1"/>
  <c r="J511" i="4"/>
  <c r="K511" i="4" s="1"/>
  <c r="J512" i="4"/>
  <c r="K512" i="4" s="1"/>
  <c r="J515" i="4"/>
  <c r="K515" i="4" s="1"/>
  <c r="J528" i="4"/>
  <c r="K528" i="4" s="1"/>
  <c r="J502" i="4"/>
  <c r="K502" i="4" s="1"/>
  <c r="J503" i="4"/>
  <c r="K503" i="4" s="1"/>
  <c r="J507" i="4"/>
  <c r="K507" i="4" s="1"/>
  <c r="J504" i="4"/>
  <c r="K504" i="4" s="1"/>
  <c r="J508" i="4"/>
  <c r="K508" i="4" s="1"/>
  <c r="J505" i="4"/>
  <c r="K505" i="4" s="1"/>
  <c r="J500" i="4"/>
  <c r="K500" i="4" s="1"/>
  <c r="J501" i="4"/>
  <c r="K501" i="4" s="1"/>
  <c r="J506" i="4"/>
  <c r="K506" i="4" s="1"/>
  <c r="J475" i="4"/>
  <c r="K475" i="4" s="1"/>
  <c r="J495" i="4"/>
  <c r="K495" i="4" s="1"/>
  <c r="J498" i="4"/>
  <c r="K498" i="4" s="1"/>
  <c r="J482" i="4"/>
  <c r="K482" i="4" s="1"/>
  <c r="J509" i="4"/>
  <c r="K509" i="4" s="1"/>
  <c r="J491" i="4"/>
  <c r="K491" i="4" s="1"/>
  <c r="J492" i="4"/>
  <c r="K492" i="4" s="1"/>
  <c r="J490" i="4"/>
  <c r="K490" i="4" s="1"/>
  <c r="J494" i="4"/>
  <c r="K494" i="4" s="1"/>
  <c r="J493" i="4"/>
  <c r="K493" i="4" s="1"/>
  <c r="J478" i="4"/>
  <c r="K478" i="4" s="1"/>
  <c r="J426" i="4"/>
  <c r="K426" i="4" s="1"/>
  <c r="J476" i="4"/>
  <c r="K476" i="4" s="1"/>
  <c r="J489" i="4"/>
  <c r="K489" i="4" s="1"/>
  <c r="J485" i="4"/>
  <c r="K485" i="4" s="1"/>
  <c r="J427" i="4"/>
  <c r="K427" i="4" s="1"/>
  <c r="J480" i="4"/>
  <c r="K480" i="4" s="1"/>
  <c r="J446" i="4"/>
  <c r="K446" i="4" s="1"/>
  <c r="J479" i="4"/>
  <c r="K479" i="4" s="1"/>
  <c r="J483" i="4"/>
  <c r="K483" i="4" s="1"/>
  <c r="J488" i="4"/>
  <c r="K488" i="4" s="1"/>
  <c r="J474" i="4"/>
  <c r="K474" i="4" s="1"/>
  <c r="J487" i="4"/>
  <c r="K487" i="4" s="1"/>
  <c r="J453" i="4"/>
  <c r="K453" i="4" s="1"/>
  <c r="J455" i="4"/>
  <c r="K455" i="4" s="1"/>
  <c r="J454" i="4"/>
  <c r="K454" i="4" s="1"/>
  <c r="J127" i="4"/>
  <c r="K127" i="4" s="1"/>
  <c r="J434" i="4"/>
  <c r="K434" i="4" s="1"/>
  <c r="J437" i="4"/>
  <c r="K437" i="4" s="1"/>
  <c r="J433" i="4"/>
  <c r="K433" i="4" s="1"/>
  <c r="J436" i="4"/>
  <c r="K436" i="4" s="1"/>
  <c r="J442" i="4"/>
  <c r="K442" i="4" s="1"/>
  <c r="J486" i="4"/>
  <c r="K486" i="4" s="1"/>
  <c r="J432" i="4"/>
  <c r="K432" i="4" s="1"/>
  <c r="J438" i="4"/>
  <c r="K438" i="4" s="1"/>
  <c r="J445" i="4"/>
  <c r="K445" i="4" s="1"/>
  <c r="J122" i="4"/>
  <c r="K122" i="4" s="1"/>
  <c r="J123" i="4"/>
  <c r="K123" i="4" s="1"/>
  <c r="J440" i="4"/>
  <c r="K440" i="4" s="1"/>
  <c r="J126" i="4"/>
  <c r="K126" i="4" s="1"/>
  <c r="J128" i="4"/>
  <c r="K128" i="4" s="1"/>
  <c r="J441" i="4"/>
  <c r="K441" i="4" s="1"/>
  <c r="J435" i="4"/>
  <c r="K435" i="4" s="1"/>
  <c r="J447" i="4"/>
  <c r="K447" i="4" s="1"/>
  <c r="J472" i="4"/>
  <c r="K472" i="4" s="1"/>
  <c r="J428" i="4"/>
  <c r="K428" i="4" s="1"/>
  <c r="J439" i="4"/>
  <c r="K439" i="4" s="1"/>
  <c r="J467" i="4"/>
  <c r="K467" i="4" s="1"/>
  <c r="J466" i="4"/>
  <c r="K466" i="4" s="1"/>
  <c r="J463" i="4"/>
  <c r="K463" i="4" s="1"/>
  <c r="J465" i="4"/>
  <c r="K465" i="4" s="1"/>
  <c r="J464" i="4"/>
  <c r="K464" i="4" s="1"/>
  <c r="J458" i="4"/>
  <c r="K458" i="4" s="1"/>
  <c r="J115" i="4"/>
  <c r="K115" i="4" s="1"/>
  <c r="J152" i="4"/>
  <c r="K152" i="4" s="1"/>
  <c r="J136" i="4"/>
  <c r="K136" i="4" s="1"/>
  <c r="J477" i="4"/>
  <c r="K477" i="4" s="1"/>
  <c r="J473" i="4"/>
  <c r="K473" i="4" s="1"/>
  <c r="J448" i="4"/>
  <c r="K448" i="4" s="1"/>
  <c r="J108" i="4"/>
  <c r="K108" i="4" s="1"/>
  <c r="J457" i="4"/>
  <c r="K457" i="4" s="1"/>
  <c r="J338" i="4"/>
  <c r="K338" i="4" s="1"/>
  <c r="J339" i="4"/>
  <c r="K339" i="4" s="1"/>
  <c r="J431" i="4"/>
  <c r="K431" i="4" s="1"/>
  <c r="J470" i="4"/>
  <c r="K470" i="4" s="1"/>
  <c r="J429" i="4"/>
  <c r="K429" i="4" s="1"/>
  <c r="J111" i="4"/>
  <c r="K111" i="4" s="1"/>
  <c r="J469" i="4"/>
  <c r="K469" i="4" s="1"/>
  <c r="J468" i="4"/>
  <c r="K468" i="4" s="1"/>
  <c r="J443" i="4"/>
  <c r="K443" i="4" s="1"/>
  <c r="J144" i="4"/>
  <c r="K144" i="4" s="1"/>
  <c r="J258" i="4"/>
  <c r="K258" i="4" s="1"/>
  <c r="J146" i="4"/>
  <c r="K146" i="4" s="1"/>
  <c r="J145" i="4"/>
  <c r="K145" i="4" s="1"/>
  <c r="J257" i="4"/>
  <c r="K257" i="4" s="1"/>
  <c r="J444" i="4"/>
  <c r="K444" i="4" s="1"/>
  <c r="J471" i="4"/>
  <c r="K471" i="4" s="1"/>
  <c r="J151" i="4"/>
  <c r="K151" i="4" s="1"/>
  <c r="J138" i="4"/>
  <c r="K138" i="4" s="1"/>
  <c r="J143" i="4"/>
  <c r="K143" i="4" s="1"/>
  <c r="J497" i="4"/>
  <c r="K497" i="4" s="1"/>
  <c r="J147" i="4"/>
  <c r="K147" i="4" s="1"/>
  <c r="J430" i="4"/>
  <c r="K430" i="4" s="1"/>
  <c r="J119" i="4"/>
  <c r="K119" i="4" s="1"/>
  <c r="J135" i="4"/>
  <c r="K135" i="4" s="1"/>
  <c r="J153" i="4"/>
  <c r="K153" i="4" s="1"/>
  <c r="J117" i="4"/>
  <c r="K117" i="4" s="1"/>
  <c r="J116" i="4"/>
  <c r="K116" i="4" s="1"/>
  <c r="J120" i="4"/>
  <c r="K120" i="4" s="1"/>
  <c r="J134" i="4"/>
  <c r="K134" i="4" s="1"/>
  <c r="J456" i="4"/>
  <c r="K456" i="4" s="1"/>
  <c r="J118" i="4"/>
  <c r="K118" i="4" s="1"/>
  <c r="J150" i="4"/>
  <c r="K150" i="4" s="1"/>
  <c r="J253" i="4"/>
  <c r="K253" i="4" s="1"/>
  <c r="J418" i="4"/>
  <c r="K418" i="4" s="1"/>
  <c r="J140" i="4"/>
  <c r="K140" i="4" s="1"/>
  <c r="J419" i="4"/>
  <c r="K419" i="4" s="1"/>
  <c r="J121" i="4"/>
  <c r="K121" i="4" s="1"/>
  <c r="J149" i="4"/>
  <c r="K149" i="4" s="1"/>
  <c r="J113" i="4"/>
  <c r="K113" i="4" s="1"/>
  <c r="J132" i="4"/>
  <c r="K132" i="4" s="1"/>
  <c r="J421" i="4"/>
  <c r="K421" i="4" s="1"/>
  <c r="J139" i="4"/>
  <c r="K139" i="4" s="1"/>
  <c r="J333" i="4"/>
  <c r="K333" i="4" s="1"/>
  <c r="J499" i="4"/>
  <c r="K499" i="4" s="1"/>
  <c r="J114" i="4"/>
  <c r="K114" i="4" s="1"/>
  <c r="J154" i="4"/>
  <c r="K154" i="4" s="1"/>
  <c r="J131" i="4"/>
  <c r="K131" i="4" s="1"/>
  <c r="J425" i="4"/>
  <c r="K425" i="4" s="1"/>
  <c r="J422" i="4"/>
  <c r="K422" i="4" s="1"/>
  <c r="J420" i="4"/>
  <c r="K420" i="4" s="1"/>
  <c r="J423" i="4"/>
  <c r="K423" i="4" s="1"/>
  <c r="J332" i="4"/>
  <c r="K332" i="4" s="1"/>
  <c r="J424" i="4"/>
  <c r="K424" i="4" s="1"/>
  <c r="J142" i="4"/>
  <c r="K142" i="4" s="1"/>
  <c r="J112" i="4"/>
  <c r="K112" i="4" s="1"/>
  <c r="J254" i="4"/>
  <c r="K254" i="4" s="1"/>
  <c r="J256" i="4"/>
  <c r="K256" i="4" s="1"/>
  <c r="J148" i="4"/>
  <c r="K148" i="4" s="1"/>
  <c r="J417" i="4"/>
  <c r="K417" i="4" s="1"/>
  <c r="J461" i="4"/>
  <c r="K461" i="4" s="1"/>
  <c r="J459" i="4"/>
  <c r="K459" i="4" s="1"/>
  <c r="J416" i="4"/>
  <c r="K416" i="4" s="1"/>
  <c r="J460" i="4"/>
  <c r="K460" i="4" s="1"/>
  <c r="J396" i="4"/>
  <c r="K396" i="4" s="1"/>
  <c r="J395" i="4"/>
  <c r="K395" i="4" s="1"/>
  <c r="J334" i="4"/>
  <c r="K334" i="4" s="1"/>
  <c r="J397" i="4"/>
  <c r="K397" i="4" s="1"/>
  <c r="J124" i="4"/>
  <c r="K124" i="4" s="1"/>
  <c r="J407" i="4"/>
  <c r="K407" i="4" s="1"/>
  <c r="J406" i="4"/>
  <c r="K406" i="4" s="1"/>
  <c r="J398" i="4"/>
  <c r="K398" i="4" s="1"/>
  <c r="J329" i="4"/>
  <c r="K329" i="4" s="1"/>
  <c r="J405" i="4"/>
  <c r="K405" i="4" s="1"/>
  <c r="J403" i="4"/>
  <c r="K403" i="4" s="1"/>
  <c r="J404" i="4"/>
  <c r="K404" i="4" s="1"/>
  <c r="J402" i="4"/>
  <c r="K402" i="4" s="1"/>
  <c r="J401" i="4"/>
  <c r="K401" i="4" s="1"/>
  <c r="J400" i="4"/>
  <c r="K400" i="4" s="1"/>
  <c r="J399" i="4"/>
  <c r="K399" i="4" s="1"/>
  <c r="J346" i="4"/>
  <c r="K346" i="4" s="1"/>
  <c r="J412" i="4"/>
  <c r="K412" i="4" s="1"/>
  <c r="J325" i="4"/>
  <c r="K325" i="4" s="1"/>
  <c r="J321" i="4"/>
  <c r="K321" i="4" s="1"/>
  <c r="J331" i="4"/>
  <c r="K331" i="4" s="1"/>
  <c r="J130" i="4"/>
  <c r="K130" i="4" s="1"/>
  <c r="J415" i="4"/>
  <c r="K415" i="4" s="1"/>
  <c r="J323" i="4"/>
  <c r="K323" i="4" s="1"/>
  <c r="J337" i="4"/>
  <c r="K337" i="4" s="1"/>
  <c r="J330" i="4"/>
  <c r="K330" i="4" s="1"/>
  <c r="J326" i="4"/>
  <c r="K326" i="4" s="1"/>
  <c r="J411" i="4"/>
  <c r="K411" i="4" s="1"/>
  <c r="J345" i="4"/>
  <c r="K345" i="4" s="1"/>
  <c r="J414" i="4"/>
  <c r="K414" i="4" s="1"/>
  <c r="J335" i="4"/>
  <c r="K335" i="4" s="1"/>
  <c r="J413" i="4"/>
  <c r="K413" i="4" s="1"/>
  <c r="J409" i="4"/>
  <c r="K409" i="4" s="1"/>
  <c r="J410" i="4"/>
  <c r="K410" i="4" s="1"/>
  <c r="J141" i="4"/>
  <c r="K141" i="4" s="1"/>
  <c r="J347" i="4"/>
  <c r="K347" i="4" s="1"/>
  <c r="J137" i="4"/>
  <c r="K137" i="4" s="1"/>
  <c r="J344" i="4"/>
  <c r="K344" i="4" s="1"/>
  <c r="J385" i="4"/>
  <c r="K385" i="4" s="1"/>
  <c r="J343" i="4"/>
  <c r="K343" i="4" s="1"/>
  <c r="J328" i="4"/>
  <c r="K328" i="4" s="1"/>
  <c r="J383" i="4"/>
  <c r="K383" i="4" s="1"/>
  <c r="M383" i="4" s="1"/>
  <c r="J382" i="4"/>
  <c r="K382" i="4" s="1"/>
  <c r="J384" i="4"/>
  <c r="K384" i="4" s="1"/>
  <c r="J394" i="4"/>
  <c r="K394" i="4" s="1"/>
  <c r="J393" i="4"/>
  <c r="K393" i="4" s="1"/>
  <c r="J391" i="4"/>
  <c r="K391" i="4" s="1"/>
  <c r="J392" i="4"/>
  <c r="K392" i="4" s="1"/>
  <c r="J390" i="4"/>
  <c r="K390" i="4" s="1"/>
  <c r="J389" i="4"/>
  <c r="K389" i="4" s="1"/>
  <c r="J388" i="4"/>
  <c r="K388" i="4" s="1"/>
  <c r="J387" i="4"/>
  <c r="K387" i="4" s="1"/>
  <c r="J386" i="4"/>
  <c r="K386" i="4" s="1"/>
  <c r="J379" i="4"/>
  <c r="K379" i="4" s="1"/>
  <c r="J380" i="4"/>
  <c r="K380" i="4" s="1"/>
  <c r="J381" i="4"/>
  <c r="K381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16" i="4"/>
  <c r="K316" i="4" s="1"/>
  <c r="J248" i="4"/>
  <c r="K248" i="4" s="1"/>
  <c r="J249" i="4"/>
  <c r="K249" i="4" s="1"/>
  <c r="J366" i="4"/>
  <c r="K366" i="4" s="1"/>
  <c r="J367" i="4"/>
  <c r="K367" i="4" s="1"/>
  <c r="J365" i="4"/>
  <c r="K365" i="4" s="1"/>
  <c r="J341" i="4"/>
  <c r="K341" i="4" s="1"/>
  <c r="J364" i="4"/>
  <c r="K364" i="4" s="1"/>
  <c r="J363" i="4"/>
  <c r="K363" i="4" s="1"/>
  <c r="J357" i="4"/>
  <c r="K357" i="4" s="1"/>
  <c r="J359" i="4"/>
  <c r="K359" i="4" s="1"/>
  <c r="J358" i="4"/>
  <c r="K358" i="4" s="1"/>
  <c r="J360" i="4"/>
  <c r="K360" i="4" s="1"/>
  <c r="J356" i="4"/>
  <c r="K356" i="4" s="1"/>
  <c r="J362" i="4"/>
  <c r="K362" i="4" s="1"/>
  <c r="J361" i="4"/>
  <c r="K361" i="4" s="1"/>
  <c r="J355" i="4"/>
  <c r="K355" i="4" s="1"/>
  <c r="J353" i="4"/>
  <c r="K353" i="4" s="1"/>
  <c r="J354" i="4"/>
  <c r="K354" i="4" s="1"/>
  <c r="J352" i="4"/>
  <c r="K352" i="4" s="1"/>
  <c r="J351" i="4"/>
  <c r="K351" i="4" s="1"/>
  <c r="J244" i="4"/>
  <c r="K244" i="4" s="1"/>
  <c r="J340" i="4"/>
  <c r="K340" i="4" s="1"/>
  <c r="J350" i="4"/>
  <c r="K350" i="4" s="1"/>
  <c r="J349" i="4"/>
  <c r="K349" i="4" s="1"/>
  <c r="J327" i="4"/>
  <c r="K327" i="4" s="1"/>
  <c r="J243" i="4"/>
  <c r="K243" i="4" s="1"/>
  <c r="J348" i="4"/>
  <c r="K348" i="4" s="1"/>
  <c r="J250" i="4"/>
  <c r="K250" i="4" s="1"/>
  <c r="J342" i="4"/>
  <c r="K342" i="4" s="1"/>
  <c r="J245" i="4"/>
  <c r="K245" i="4" s="1"/>
  <c r="J247" i="4"/>
  <c r="K247" i="4" s="1"/>
  <c r="J246" i="4"/>
  <c r="K246" i="4" s="1"/>
  <c r="J273" i="4"/>
  <c r="K273" i="4" s="1"/>
  <c r="J315" i="4"/>
  <c r="K315" i="4" s="1"/>
  <c r="J282" i="4"/>
  <c r="K282" i="4" s="1"/>
  <c r="J291" i="4"/>
  <c r="K291" i="4" s="1"/>
  <c r="J296" i="4"/>
  <c r="K296" i="4" s="1"/>
  <c r="J283" i="4"/>
  <c r="K283" i="4" s="1"/>
  <c r="J289" i="4"/>
  <c r="K289" i="4" s="1"/>
  <c r="J290" i="4"/>
  <c r="K290" i="4" s="1"/>
  <c r="J292" i="4"/>
  <c r="K292" i="4" s="1"/>
  <c r="J286" i="4"/>
  <c r="K286" i="4" s="1"/>
  <c r="J295" i="4"/>
  <c r="K295" i="4" s="1"/>
  <c r="J294" i="4"/>
  <c r="K294" i="4" s="1"/>
  <c r="J284" i="4"/>
  <c r="K284" i="4" s="1"/>
  <c r="J300" i="4"/>
  <c r="K300" i="4" s="1"/>
  <c r="J299" i="4"/>
  <c r="K299" i="4" s="1"/>
  <c r="J298" i="4"/>
  <c r="K298" i="4" s="1"/>
  <c r="J297" i="4"/>
  <c r="K297" i="4" s="1"/>
  <c r="J301" i="4"/>
  <c r="K301" i="4" s="1"/>
  <c r="J293" i="4"/>
  <c r="K293" i="4" s="1"/>
  <c r="J287" i="4"/>
  <c r="K287" i="4" s="1"/>
  <c r="J311" i="4"/>
  <c r="K311" i="4" s="1"/>
  <c r="J310" i="4"/>
  <c r="K310" i="4" s="1"/>
  <c r="J306" i="4"/>
  <c r="K306" i="4" s="1"/>
  <c r="J285" i="4"/>
  <c r="K285" i="4" s="1"/>
  <c r="J307" i="4"/>
  <c r="K307" i="4" s="1"/>
  <c r="J305" i="4"/>
  <c r="K305" i="4" s="1"/>
  <c r="J309" i="4"/>
  <c r="K309" i="4" s="1"/>
  <c r="J303" i="4"/>
  <c r="K303" i="4" s="1"/>
  <c r="J304" i="4"/>
  <c r="K304" i="4" s="1"/>
  <c r="J302" i="4"/>
  <c r="K302" i="4" s="1"/>
  <c r="J449" i="4"/>
  <c r="K449" i="4" s="1"/>
  <c r="J288" i="4"/>
  <c r="K288" i="4" s="1"/>
  <c r="J281" i="4"/>
  <c r="K281" i="4" s="1"/>
  <c r="J314" i="4"/>
  <c r="K314" i="4" s="1"/>
  <c r="J237" i="4"/>
  <c r="K237" i="4" s="1"/>
  <c r="J308" i="4"/>
  <c r="K308" i="4" s="1"/>
  <c r="J313" i="4"/>
  <c r="K313" i="4" s="1"/>
  <c r="J208" i="4"/>
  <c r="K208" i="4" s="1"/>
  <c r="J214" i="4"/>
  <c r="K214" i="4" s="1"/>
  <c r="J218" i="4"/>
  <c r="K218" i="4" s="1"/>
  <c r="J216" i="4"/>
  <c r="K216" i="4" s="1"/>
  <c r="J215" i="4"/>
  <c r="K215" i="4" s="1"/>
  <c r="J217" i="4"/>
  <c r="K217" i="4" s="1"/>
  <c r="M217" i="4" s="1"/>
  <c r="J209" i="4"/>
  <c r="K209" i="4" s="1"/>
  <c r="J207" i="4"/>
  <c r="K207" i="4" s="1"/>
  <c r="J210" i="4"/>
  <c r="K210" i="4" s="1"/>
  <c r="J165" i="4"/>
  <c r="K165" i="4" s="1"/>
  <c r="J219" i="4"/>
  <c r="K219" i="4" s="1"/>
  <c r="J213" i="4"/>
  <c r="K213" i="4" s="1"/>
  <c r="J211" i="4"/>
  <c r="K211" i="4" s="1"/>
  <c r="J212" i="4"/>
  <c r="K212" i="4" s="1"/>
  <c r="J221" i="4"/>
  <c r="K221" i="4" s="1"/>
  <c r="J242" i="4"/>
  <c r="K242" i="4" s="1"/>
  <c r="J452" i="4"/>
  <c r="K452" i="4" s="1"/>
  <c r="J220" i="4"/>
  <c r="K220" i="4" s="1"/>
  <c r="J235" i="4"/>
  <c r="K235" i="4" s="1"/>
  <c r="J170" i="4"/>
  <c r="K170" i="4" s="1"/>
  <c r="J191" i="4"/>
  <c r="K191" i="4" s="1"/>
  <c r="J462" i="4"/>
  <c r="K462" i="4" s="1"/>
  <c r="J171" i="4"/>
  <c r="K171" i="4" s="1"/>
  <c r="J228" i="4"/>
  <c r="K228" i="4" s="1"/>
  <c r="J190" i="4"/>
  <c r="K190" i="4" s="1"/>
  <c r="J236" i="4"/>
  <c r="K236" i="4" s="1"/>
  <c r="J226" i="4"/>
  <c r="K226" i="4" s="1"/>
  <c r="J189" i="4"/>
  <c r="K189" i="4" s="1"/>
  <c r="J222" i="4"/>
  <c r="K222" i="4" s="1"/>
  <c r="J169" i="4"/>
  <c r="K169" i="4" s="1"/>
  <c r="J227" i="4"/>
  <c r="K227" i="4" s="1"/>
  <c r="J172" i="4"/>
  <c r="K172" i="4" s="1"/>
  <c r="J167" i="4"/>
  <c r="K167" i="4" s="1"/>
  <c r="J188" i="4"/>
  <c r="K188" i="4" s="1"/>
  <c r="J229" i="4"/>
  <c r="K229" i="4" s="1"/>
  <c r="J185" i="4"/>
  <c r="K185" i="4" s="1"/>
  <c r="J187" i="4"/>
  <c r="K187" i="4" s="1"/>
  <c r="J186" i="4"/>
  <c r="K186" i="4" s="1"/>
  <c r="J184" i="4"/>
  <c r="K184" i="4" s="1"/>
  <c r="J182" i="4"/>
  <c r="K182" i="4" s="1"/>
  <c r="J183" i="4"/>
  <c r="K183" i="4" s="1"/>
  <c r="J180" i="4"/>
  <c r="K180" i="4" s="1"/>
  <c r="J178" i="4"/>
  <c r="K178" i="4" s="1"/>
  <c r="J181" i="4"/>
  <c r="K181" i="4" s="1"/>
  <c r="J179" i="4"/>
  <c r="K179" i="4" s="1"/>
  <c r="J177" i="4"/>
  <c r="K177" i="4" s="1"/>
  <c r="J161" i="4"/>
  <c r="K161" i="4" s="1"/>
  <c r="J205" i="4"/>
  <c r="K205" i="4" s="1"/>
  <c r="J206" i="4"/>
  <c r="K206" i="4" s="1"/>
  <c r="J176" i="4"/>
  <c r="K176" i="4" s="1"/>
  <c r="J196" i="4"/>
  <c r="K196" i="4" s="1"/>
  <c r="J203" i="4"/>
  <c r="K203" i="4" s="1"/>
  <c r="J197" i="4"/>
  <c r="K197" i="4" s="1"/>
  <c r="J202" i="4"/>
  <c r="K202" i="4" s="1"/>
  <c r="J201" i="4"/>
  <c r="K201" i="4" s="1"/>
  <c r="J198" i="4"/>
  <c r="K198" i="4" s="1"/>
  <c r="J162" i="4"/>
  <c r="K162" i="4" s="1"/>
  <c r="J164" i="4"/>
  <c r="K164" i="4" s="1"/>
  <c r="J204" i="4"/>
  <c r="K204" i="4" s="1"/>
  <c r="J199" i="4"/>
  <c r="K199" i="4" s="1"/>
  <c r="J200" i="4"/>
  <c r="K200" i="4" s="1"/>
  <c r="J194" i="4"/>
  <c r="K194" i="4" s="1"/>
  <c r="J240" i="4"/>
  <c r="K240" i="4" s="1"/>
  <c r="J195" i="4"/>
  <c r="K195" i="4" s="1"/>
  <c r="J168" i="4"/>
  <c r="K168" i="4" s="1"/>
  <c r="J516" i="4"/>
  <c r="K516" i="4" s="1"/>
  <c r="J223" i="4"/>
  <c r="K223" i="4" s="1"/>
  <c r="J241" i="4"/>
  <c r="K241" i="4" s="1"/>
  <c r="J193" i="4"/>
  <c r="K193" i="4" s="1"/>
  <c r="J521" i="4"/>
  <c r="K521" i="4" s="1"/>
  <c r="J192" i="4"/>
  <c r="K192" i="4" s="1"/>
  <c r="J230" i="4"/>
  <c r="K230" i="4" s="1"/>
  <c r="J238" i="4"/>
  <c r="K238" i="4" s="1"/>
  <c r="J232" i="4"/>
  <c r="K232" i="4" s="1"/>
  <c r="J231" i="4"/>
  <c r="K231" i="4" s="1"/>
  <c r="J450" i="4"/>
  <c r="K450" i="4" s="1"/>
  <c r="J166" i="4"/>
  <c r="K166" i="4" s="1"/>
  <c r="J175" i="4"/>
  <c r="K175" i="4" s="1"/>
  <c r="J174" i="4"/>
  <c r="K174" i="4" s="1"/>
  <c r="J224" i="4"/>
  <c r="K224" i="4" s="1"/>
  <c r="J233" i="4"/>
  <c r="K233" i="4" s="1"/>
  <c r="J173" i="4"/>
  <c r="K173" i="4" s="1"/>
  <c r="J523" i="4"/>
  <c r="K523" i="4" s="1"/>
  <c r="J524" i="4"/>
  <c r="K524" i="4" s="1"/>
  <c r="J522" i="4"/>
  <c r="K522" i="4" s="1"/>
  <c r="J525" i="4"/>
  <c r="K525" i="4" s="1"/>
  <c r="J69" i="4"/>
  <c r="K69" i="4" s="1"/>
  <c r="J260" i="4"/>
  <c r="K260" i="4" s="1"/>
  <c r="J264" i="4"/>
  <c r="K264" i="4" s="1"/>
  <c r="J234" i="4"/>
  <c r="K234" i="4" s="1"/>
  <c r="J58" i="4"/>
  <c r="K58" i="4" s="1"/>
  <c r="J265" i="4"/>
  <c r="K265" i="4" s="1"/>
  <c r="J517" i="4"/>
  <c r="K517" i="4" s="1"/>
  <c r="J269" i="4"/>
  <c r="K269" i="4" s="1"/>
  <c r="J267" i="4"/>
  <c r="K267" i="4" s="1"/>
  <c r="J87" i="4"/>
  <c r="K87" i="4" s="1"/>
  <c r="J268" i="4"/>
  <c r="K268" i="4" s="1"/>
  <c r="J90" i="4"/>
  <c r="K90" i="4" s="1"/>
  <c r="J89" i="4"/>
  <c r="K89" i="4" s="1"/>
  <c r="J88" i="4"/>
  <c r="K88" i="4" s="1"/>
  <c r="J86" i="4"/>
  <c r="K86" i="4" s="1"/>
  <c r="J85" i="4"/>
  <c r="K85" i="4" s="1"/>
  <c r="J84" i="4"/>
  <c r="K84" i="4" s="1"/>
  <c r="J91" i="4"/>
  <c r="K91" i="4" s="1"/>
  <c r="J518" i="4"/>
  <c r="K518" i="4" s="1"/>
  <c r="J77" i="4"/>
  <c r="K77" i="4" s="1"/>
  <c r="J76" i="4"/>
  <c r="K76" i="4" s="1"/>
  <c r="J78" i="4"/>
  <c r="K78" i="4" s="1"/>
  <c r="J80" i="4"/>
  <c r="K80" i="4" s="1"/>
  <c r="J62" i="4"/>
  <c r="K62" i="4" s="1"/>
  <c r="M62" i="4" s="1"/>
  <c r="J73" i="4"/>
  <c r="K73" i="4" s="1"/>
  <c r="J92" i="4"/>
  <c r="K92" i="4" s="1"/>
  <c r="J530" i="4"/>
  <c r="K530" i="4" s="1"/>
  <c r="J81" i="4"/>
  <c r="K81" i="4" s="1"/>
  <c r="J529" i="4"/>
  <c r="K529" i="4" s="1"/>
  <c r="J93" i="4"/>
  <c r="K93" i="4" s="1"/>
  <c r="J82" i="4"/>
  <c r="K82" i="4" s="1"/>
  <c r="J61" i="4"/>
  <c r="K61" i="4" s="1"/>
  <c r="J94" i="4"/>
  <c r="K94" i="4" s="1"/>
  <c r="J101" i="4"/>
  <c r="K101" i="4" s="1"/>
  <c r="J95" i="4"/>
  <c r="K95" i="4" s="1"/>
  <c r="J96" i="4"/>
  <c r="K96" i="4" s="1"/>
  <c r="J97" i="4"/>
  <c r="K97" i="4" s="1"/>
  <c r="J102" i="4"/>
  <c r="K102" i="4" s="1"/>
  <c r="J104" i="4"/>
  <c r="K104" i="4" s="1"/>
  <c r="J103" i="4"/>
  <c r="K103" i="4" s="1"/>
  <c r="J98" i="4"/>
  <c r="K98" i="4" s="1"/>
  <c r="J100" i="4"/>
  <c r="K100" i="4" s="1"/>
  <c r="J67" i="4"/>
  <c r="K67" i="4" s="1"/>
  <c r="J65" i="4"/>
  <c r="K65" i="4" s="1"/>
  <c r="J75" i="4"/>
  <c r="K75" i="4" s="1"/>
  <c r="J99" i="4"/>
  <c r="K99" i="4" s="1"/>
  <c r="J83" i="4"/>
  <c r="K83" i="4" s="1"/>
  <c r="J70" i="4"/>
  <c r="K70" i="4" s="1"/>
  <c r="J60" i="4"/>
  <c r="K60" i="4" s="1"/>
  <c r="J520" i="4"/>
  <c r="K520" i="4" s="1"/>
  <c r="J72" i="4"/>
  <c r="K72" i="4" s="1"/>
  <c r="J519" i="4"/>
  <c r="K519" i="4" s="1"/>
  <c r="J49" i="4"/>
  <c r="K49" i="4" s="1"/>
  <c r="J57" i="4"/>
  <c r="K57" i="4" s="1"/>
  <c r="J50" i="4"/>
  <c r="K50" i="4" s="1"/>
  <c r="J40" i="4"/>
  <c r="K40" i="4" s="1"/>
  <c r="J526" i="4"/>
  <c r="K526" i="4" s="1"/>
  <c r="J527" i="4"/>
  <c r="K527" i="4" s="1"/>
  <c r="J43" i="4"/>
  <c r="K43" i="4" s="1"/>
  <c r="J27" i="4"/>
  <c r="K27" i="4" s="1"/>
  <c r="J51" i="4"/>
  <c r="K51" i="4" s="1"/>
  <c r="J44" i="4"/>
  <c r="K44" i="4" s="1"/>
  <c r="J41" i="4"/>
  <c r="K41" i="4" s="1"/>
  <c r="J28" i="4"/>
  <c r="K28" i="4" s="1"/>
  <c r="J45" i="4"/>
  <c r="K45" i="4" s="1"/>
  <c r="J46" i="4"/>
  <c r="K46" i="4" s="1"/>
  <c r="J42" i="4"/>
  <c r="K42" i="4" s="1"/>
  <c r="J48" i="4"/>
  <c r="K48" i="4" s="1"/>
  <c r="J47" i="4"/>
  <c r="K47" i="4" s="1"/>
  <c r="J52" i="4"/>
  <c r="K52" i="4" s="1"/>
  <c r="J35" i="4"/>
  <c r="K35" i="4" s="1"/>
  <c r="J53" i="4"/>
  <c r="K53" i="4" s="1"/>
  <c r="J55" i="4"/>
  <c r="K55" i="4" s="1"/>
  <c r="J54" i="4"/>
  <c r="K54" i="4" s="1"/>
  <c r="J56" i="4"/>
  <c r="K56" i="4" s="1"/>
  <c r="J33" i="4"/>
  <c r="K33" i="4" s="1"/>
  <c r="J19" i="4"/>
  <c r="K19" i="4" s="1"/>
  <c r="J32" i="4"/>
  <c r="K32" i="4" s="1"/>
  <c r="J30" i="4"/>
  <c r="K30" i="4" s="1"/>
  <c r="J29" i="4"/>
  <c r="K29" i="4" s="1"/>
  <c r="J37" i="4"/>
  <c r="K37" i="4" s="1"/>
  <c r="J38" i="4"/>
  <c r="K38" i="4" s="1"/>
  <c r="J22" i="4"/>
  <c r="K22" i="4" s="1"/>
  <c r="J18" i="4"/>
  <c r="K18" i="4" s="1"/>
  <c r="J24" i="4"/>
  <c r="K24" i="4" s="1"/>
  <c r="J531" i="4"/>
  <c r="K531" i="4" s="1"/>
  <c r="J39" i="4"/>
  <c r="K39" i="4" s="1"/>
  <c r="J23" i="4"/>
  <c r="K23" i="4" s="1"/>
  <c r="J532" i="4"/>
  <c r="K532" i="4" s="1"/>
  <c r="J17" i="4"/>
  <c r="K17" i="4" s="1"/>
  <c r="J16" i="4"/>
  <c r="K16" i="4" s="1"/>
  <c r="J13" i="4"/>
  <c r="K13" i="4" s="1"/>
  <c r="J15" i="4"/>
  <c r="K15" i="4" s="1"/>
  <c r="J14" i="4"/>
  <c r="K14" i="4" s="1"/>
  <c r="J11" i="4"/>
  <c r="K11" i="4" s="1"/>
  <c r="J12" i="4"/>
  <c r="K12" i="4" s="1"/>
  <c r="J510" i="4"/>
  <c r="K510" i="4" s="1"/>
  <c r="F514" i="4"/>
  <c r="G514" i="4" s="1"/>
  <c r="F511" i="4"/>
  <c r="G511" i="4" s="1"/>
  <c r="F512" i="4"/>
  <c r="G512" i="4" s="1"/>
  <c r="F515" i="4"/>
  <c r="G515" i="4" s="1"/>
  <c r="F528" i="4"/>
  <c r="G528" i="4" s="1"/>
  <c r="F502" i="4"/>
  <c r="G502" i="4" s="1"/>
  <c r="F503" i="4"/>
  <c r="G503" i="4" s="1"/>
  <c r="F507" i="4"/>
  <c r="G507" i="4" s="1"/>
  <c r="F504" i="4"/>
  <c r="G504" i="4" s="1"/>
  <c r="F508" i="4"/>
  <c r="G508" i="4" s="1"/>
  <c r="H508" i="4" s="1"/>
  <c r="F505" i="4"/>
  <c r="G505" i="4" s="1"/>
  <c r="F500" i="4"/>
  <c r="G500" i="4" s="1"/>
  <c r="F501" i="4"/>
  <c r="G501" i="4" s="1"/>
  <c r="F506" i="4"/>
  <c r="G506" i="4" s="1"/>
  <c r="F475" i="4"/>
  <c r="G475" i="4" s="1"/>
  <c r="F495" i="4"/>
  <c r="G495" i="4" s="1"/>
  <c r="F498" i="4"/>
  <c r="G498" i="4" s="1"/>
  <c r="F482" i="4"/>
  <c r="G482" i="4" s="1"/>
  <c r="F509" i="4"/>
  <c r="G509" i="4" s="1"/>
  <c r="F491" i="4"/>
  <c r="G491" i="4" s="1"/>
  <c r="F492" i="4"/>
  <c r="G492" i="4" s="1"/>
  <c r="F490" i="4"/>
  <c r="G490" i="4" s="1"/>
  <c r="F494" i="4"/>
  <c r="G494" i="4" s="1"/>
  <c r="F493" i="4"/>
  <c r="G493" i="4" s="1"/>
  <c r="F478" i="4"/>
  <c r="G478" i="4" s="1"/>
  <c r="F426" i="4"/>
  <c r="G426" i="4" s="1"/>
  <c r="H426" i="4" s="1"/>
  <c r="F476" i="4"/>
  <c r="G476" i="4" s="1"/>
  <c r="F489" i="4"/>
  <c r="G489" i="4" s="1"/>
  <c r="F485" i="4"/>
  <c r="G485" i="4" s="1"/>
  <c r="H485" i="4" s="1"/>
  <c r="F427" i="4"/>
  <c r="G427" i="4" s="1"/>
  <c r="F480" i="4"/>
  <c r="G480" i="4" s="1"/>
  <c r="F446" i="4"/>
  <c r="G446" i="4" s="1"/>
  <c r="F479" i="4"/>
  <c r="G479" i="4" s="1"/>
  <c r="F483" i="4"/>
  <c r="G483" i="4" s="1"/>
  <c r="F488" i="4"/>
  <c r="G488" i="4" s="1"/>
  <c r="F474" i="4"/>
  <c r="G474" i="4" s="1"/>
  <c r="F487" i="4"/>
  <c r="G487" i="4" s="1"/>
  <c r="F453" i="4"/>
  <c r="G453" i="4" s="1"/>
  <c r="F455" i="4"/>
  <c r="G455" i="4" s="1"/>
  <c r="F454" i="4"/>
  <c r="G454" i="4" s="1"/>
  <c r="F127" i="4"/>
  <c r="G127" i="4" s="1"/>
  <c r="F434" i="4"/>
  <c r="G434" i="4" s="1"/>
  <c r="F437" i="4"/>
  <c r="G437" i="4" s="1"/>
  <c r="F433" i="4"/>
  <c r="G433" i="4" s="1"/>
  <c r="F436" i="4"/>
  <c r="G436" i="4" s="1"/>
  <c r="F442" i="4"/>
  <c r="G442" i="4" s="1"/>
  <c r="F486" i="4"/>
  <c r="G486" i="4" s="1"/>
  <c r="F432" i="4"/>
  <c r="G432" i="4" s="1"/>
  <c r="F438" i="4"/>
  <c r="G438" i="4" s="1"/>
  <c r="F445" i="4"/>
  <c r="G445" i="4" s="1"/>
  <c r="F122" i="4"/>
  <c r="G122" i="4" s="1"/>
  <c r="F123" i="4"/>
  <c r="G123" i="4" s="1"/>
  <c r="F440" i="4"/>
  <c r="G440" i="4" s="1"/>
  <c r="F126" i="4"/>
  <c r="G126" i="4" s="1"/>
  <c r="F128" i="4"/>
  <c r="G128" i="4" s="1"/>
  <c r="F441" i="4"/>
  <c r="G441" i="4" s="1"/>
  <c r="H441" i="4" s="1"/>
  <c r="F435" i="4"/>
  <c r="G435" i="4" s="1"/>
  <c r="F447" i="4"/>
  <c r="G447" i="4" s="1"/>
  <c r="F472" i="4"/>
  <c r="G472" i="4" s="1"/>
  <c r="F428" i="4"/>
  <c r="G428" i="4" s="1"/>
  <c r="F439" i="4"/>
  <c r="G439" i="4" s="1"/>
  <c r="F467" i="4"/>
  <c r="G467" i="4" s="1"/>
  <c r="F466" i="4"/>
  <c r="G466" i="4" s="1"/>
  <c r="F463" i="4"/>
  <c r="G463" i="4" s="1"/>
  <c r="F465" i="4"/>
  <c r="G465" i="4" s="1"/>
  <c r="F464" i="4"/>
  <c r="G464" i="4" s="1"/>
  <c r="F458" i="4"/>
  <c r="G458" i="4" s="1"/>
  <c r="F115" i="4"/>
  <c r="G115" i="4" s="1"/>
  <c r="F152" i="4"/>
  <c r="G152" i="4" s="1"/>
  <c r="F136" i="4"/>
  <c r="G136" i="4" s="1"/>
  <c r="F477" i="4"/>
  <c r="G477" i="4" s="1"/>
  <c r="F473" i="4"/>
  <c r="G473" i="4" s="1"/>
  <c r="F448" i="4"/>
  <c r="G448" i="4" s="1"/>
  <c r="F108" i="4"/>
  <c r="G108" i="4" s="1"/>
  <c r="F457" i="4"/>
  <c r="G457" i="4" s="1"/>
  <c r="F338" i="4"/>
  <c r="G338" i="4" s="1"/>
  <c r="F339" i="4"/>
  <c r="G339" i="4" s="1"/>
  <c r="F431" i="4"/>
  <c r="G431" i="4" s="1"/>
  <c r="F470" i="4"/>
  <c r="G470" i="4" s="1"/>
  <c r="F429" i="4"/>
  <c r="G429" i="4" s="1"/>
  <c r="F111" i="4"/>
  <c r="G111" i="4" s="1"/>
  <c r="F469" i="4"/>
  <c r="G469" i="4" s="1"/>
  <c r="F468" i="4"/>
  <c r="G468" i="4" s="1"/>
  <c r="F443" i="4"/>
  <c r="G443" i="4" s="1"/>
  <c r="H443" i="4" s="1"/>
  <c r="F144" i="4"/>
  <c r="G144" i="4" s="1"/>
  <c r="F258" i="4"/>
  <c r="G258" i="4" s="1"/>
  <c r="F146" i="4"/>
  <c r="G146" i="4" s="1"/>
  <c r="F145" i="4"/>
  <c r="G145" i="4" s="1"/>
  <c r="F257" i="4"/>
  <c r="G257" i="4" s="1"/>
  <c r="F444" i="4"/>
  <c r="G444" i="4" s="1"/>
  <c r="F471" i="4"/>
  <c r="G471" i="4" s="1"/>
  <c r="F151" i="4"/>
  <c r="G151" i="4" s="1"/>
  <c r="F138" i="4"/>
  <c r="G138" i="4" s="1"/>
  <c r="F143" i="4"/>
  <c r="G143" i="4" s="1"/>
  <c r="F497" i="4"/>
  <c r="G497" i="4" s="1"/>
  <c r="F147" i="4"/>
  <c r="G147" i="4" s="1"/>
  <c r="F430" i="4"/>
  <c r="G430" i="4" s="1"/>
  <c r="F119" i="4"/>
  <c r="G119" i="4" s="1"/>
  <c r="F135" i="4"/>
  <c r="G135" i="4" s="1"/>
  <c r="F153" i="4"/>
  <c r="G153" i="4" s="1"/>
  <c r="F117" i="4"/>
  <c r="G117" i="4" s="1"/>
  <c r="F116" i="4"/>
  <c r="G116" i="4" s="1"/>
  <c r="F120" i="4"/>
  <c r="G120" i="4" s="1"/>
  <c r="F134" i="4"/>
  <c r="G134" i="4" s="1"/>
  <c r="F456" i="4"/>
  <c r="G456" i="4" s="1"/>
  <c r="F118" i="4"/>
  <c r="G118" i="4" s="1"/>
  <c r="F150" i="4"/>
  <c r="G150" i="4" s="1"/>
  <c r="F253" i="4"/>
  <c r="G253" i="4" s="1"/>
  <c r="F418" i="4"/>
  <c r="G418" i="4" s="1"/>
  <c r="F140" i="4"/>
  <c r="G140" i="4" s="1"/>
  <c r="F419" i="4"/>
  <c r="G419" i="4" s="1"/>
  <c r="F121" i="4"/>
  <c r="G121" i="4" s="1"/>
  <c r="F149" i="4"/>
  <c r="G149" i="4" s="1"/>
  <c r="F113" i="4"/>
  <c r="G113" i="4" s="1"/>
  <c r="F132" i="4"/>
  <c r="G132" i="4" s="1"/>
  <c r="F421" i="4"/>
  <c r="G421" i="4" s="1"/>
  <c r="F139" i="4"/>
  <c r="G139" i="4" s="1"/>
  <c r="F333" i="4"/>
  <c r="G333" i="4" s="1"/>
  <c r="F499" i="4"/>
  <c r="G499" i="4" s="1"/>
  <c r="F114" i="4"/>
  <c r="G114" i="4" s="1"/>
  <c r="F154" i="4"/>
  <c r="G154" i="4" s="1"/>
  <c r="F131" i="4"/>
  <c r="G131" i="4" s="1"/>
  <c r="F425" i="4"/>
  <c r="G425" i="4" s="1"/>
  <c r="F422" i="4"/>
  <c r="G422" i="4" s="1"/>
  <c r="F420" i="4"/>
  <c r="G420" i="4" s="1"/>
  <c r="F423" i="4"/>
  <c r="G423" i="4" s="1"/>
  <c r="F332" i="4"/>
  <c r="G332" i="4" s="1"/>
  <c r="F424" i="4"/>
  <c r="G424" i="4" s="1"/>
  <c r="F142" i="4"/>
  <c r="G142" i="4" s="1"/>
  <c r="F112" i="4"/>
  <c r="G112" i="4" s="1"/>
  <c r="F254" i="4"/>
  <c r="G254" i="4" s="1"/>
  <c r="F256" i="4"/>
  <c r="G256" i="4" s="1"/>
  <c r="F148" i="4"/>
  <c r="G148" i="4" s="1"/>
  <c r="F417" i="4"/>
  <c r="G417" i="4" s="1"/>
  <c r="F461" i="4"/>
  <c r="G461" i="4" s="1"/>
  <c r="F459" i="4"/>
  <c r="G459" i="4" s="1"/>
  <c r="H459" i="4" s="1"/>
  <c r="F416" i="4"/>
  <c r="G416" i="4" s="1"/>
  <c r="F460" i="4"/>
  <c r="G460" i="4" s="1"/>
  <c r="F396" i="4"/>
  <c r="G396" i="4" s="1"/>
  <c r="F395" i="4"/>
  <c r="G395" i="4" s="1"/>
  <c r="F334" i="4"/>
  <c r="G334" i="4" s="1"/>
  <c r="F397" i="4"/>
  <c r="G397" i="4" s="1"/>
  <c r="F124" i="4"/>
  <c r="G124" i="4" s="1"/>
  <c r="F407" i="4"/>
  <c r="G407" i="4" s="1"/>
  <c r="F406" i="4"/>
  <c r="G406" i="4" s="1"/>
  <c r="F398" i="4"/>
  <c r="G398" i="4" s="1"/>
  <c r="F329" i="4"/>
  <c r="G329" i="4" s="1"/>
  <c r="F405" i="4"/>
  <c r="G405" i="4" s="1"/>
  <c r="F403" i="4"/>
  <c r="G403" i="4" s="1"/>
  <c r="F404" i="4"/>
  <c r="G404" i="4" s="1"/>
  <c r="F402" i="4"/>
  <c r="G402" i="4" s="1"/>
  <c r="F401" i="4"/>
  <c r="G401" i="4" s="1"/>
  <c r="F400" i="4"/>
  <c r="G400" i="4" s="1"/>
  <c r="F399" i="4"/>
  <c r="G399" i="4" s="1"/>
  <c r="F346" i="4"/>
  <c r="G346" i="4" s="1"/>
  <c r="F412" i="4"/>
  <c r="G412" i="4" s="1"/>
  <c r="F325" i="4"/>
  <c r="G325" i="4" s="1"/>
  <c r="F321" i="4"/>
  <c r="G321" i="4" s="1"/>
  <c r="F331" i="4"/>
  <c r="G331" i="4" s="1"/>
  <c r="F130" i="4"/>
  <c r="G130" i="4" s="1"/>
  <c r="F415" i="4"/>
  <c r="G415" i="4" s="1"/>
  <c r="F323" i="4"/>
  <c r="G323" i="4" s="1"/>
  <c r="G337" i="4"/>
  <c r="H337" i="4" s="1"/>
  <c r="F330" i="4"/>
  <c r="G330" i="4" s="1"/>
  <c r="F326" i="4"/>
  <c r="G326" i="4" s="1"/>
  <c r="F411" i="4"/>
  <c r="G411" i="4" s="1"/>
  <c r="F345" i="4"/>
  <c r="G345" i="4" s="1"/>
  <c r="F414" i="4"/>
  <c r="G414" i="4" s="1"/>
  <c r="F335" i="4"/>
  <c r="G335" i="4" s="1"/>
  <c r="F413" i="4"/>
  <c r="G413" i="4" s="1"/>
  <c r="F409" i="4"/>
  <c r="G409" i="4" s="1"/>
  <c r="F410" i="4"/>
  <c r="G410" i="4" s="1"/>
  <c r="F141" i="4"/>
  <c r="G141" i="4" s="1"/>
  <c r="F347" i="4"/>
  <c r="G347" i="4" s="1"/>
  <c r="F137" i="4"/>
  <c r="G137" i="4" s="1"/>
  <c r="F344" i="4"/>
  <c r="G344" i="4" s="1"/>
  <c r="F385" i="4"/>
  <c r="G385" i="4" s="1"/>
  <c r="F343" i="4"/>
  <c r="G343" i="4" s="1"/>
  <c r="H343" i="4" s="1"/>
  <c r="F328" i="4"/>
  <c r="G328" i="4" s="1"/>
  <c r="F383" i="4"/>
  <c r="G383" i="4" s="1"/>
  <c r="F382" i="4"/>
  <c r="G382" i="4" s="1"/>
  <c r="F384" i="4"/>
  <c r="G384" i="4" s="1"/>
  <c r="F394" i="4"/>
  <c r="G394" i="4" s="1"/>
  <c r="F393" i="4"/>
  <c r="G393" i="4" s="1"/>
  <c r="F391" i="4"/>
  <c r="G391" i="4" s="1"/>
  <c r="F392" i="4"/>
  <c r="G392" i="4" s="1"/>
  <c r="F390" i="4"/>
  <c r="G390" i="4" s="1"/>
  <c r="F389" i="4"/>
  <c r="G389" i="4" s="1"/>
  <c r="F388" i="4"/>
  <c r="G388" i="4" s="1"/>
  <c r="F387" i="4"/>
  <c r="G387" i="4" s="1"/>
  <c r="F386" i="4"/>
  <c r="G386" i="4" s="1"/>
  <c r="F379" i="4"/>
  <c r="G379" i="4" s="1"/>
  <c r="F380" i="4"/>
  <c r="G380" i="4" s="1"/>
  <c r="F381" i="4"/>
  <c r="G381" i="4" s="1"/>
  <c r="F378" i="4"/>
  <c r="G378" i="4" s="1"/>
  <c r="F377" i="4"/>
  <c r="G377" i="4" s="1"/>
  <c r="F376" i="4"/>
  <c r="G376" i="4" s="1"/>
  <c r="F375" i="4"/>
  <c r="G375" i="4" s="1"/>
  <c r="F374" i="4"/>
  <c r="G374" i="4" s="1"/>
  <c r="H374" i="4" s="1"/>
  <c r="F373" i="4"/>
  <c r="G373" i="4" s="1"/>
  <c r="F372" i="4"/>
  <c r="G372" i="4" s="1"/>
  <c r="F371" i="4"/>
  <c r="G371" i="4" s="1"/>
  <c r="F370" i="4"/>
  <c r="G370" i="4" s="1"/>
  <c r="F369" i="4"/>
  <c r="G369" i="4" s="1"/>
  <c r="F368" i="4"/>
  <c r="G368" i="4" s="1"/>
  <c r="F316" i="4"/>
  <c r="G316" i="4" s="1"/>
  <c r="F248" i="4"/>
  <c r="G248" i="4" s="1"/>
  <c r="F249" i="4"/>
  <c r="G249" i="4" s="1"/>
  <c r="F366" i="4"/>
  <c r="G366" i="4" s="1"/>
  <c r="F367" i="4"/>
  <c r="G367" i="4" s="1"/>
  <c r="F365" i="4"/>
  <c r="G365" i="4" s="1"/>
  <c r="F341" i="4"/>
  <c r="G341" i="4" s="1"/>
  <c r="F364" i="4"/>
  <c r="G364" i="4" s="1"/>
  <c r="F363" i="4"/>
  <c r="G363" i="4" s="1"/>
  <c r="F357" i="4"/>
  <c r="G357" i="4" s="1"/>
  <c r="F359" i="4"/>
  <c r="G359" i="4" s="1"/>
  <c r="F358" i="4"/>
  <c r="G358" i="4" s="1"/>
  <c r="F360" i="4"/>
  <c r="G360" i="4" s="1"/>
  <c r="F356" i="4"/>
  <c r="G356" i="4" s="1"/>
  <c r="F362" i="4"/>
  <c r="G362" i="4" s="1"/>
  <c r="F361" i="4"/>
  <c r="G361" i="4" s="1"/>
  <c r="F355" i="4"/>
  <c r="G355" i="4" s="1"/>
  <c r="F353" i="4"/>
  <c r="G353" i="4" s="1"/>
  <c r="F354" i="4"/>
  <c r="G354" i="4" s="1"/>
  <c r="F352" i="4"/>
  <c r="G352" i="4" s="1"/>
  <c r="F351" i="4"/>
  <c r="G351" i="4" s="1"/>
  <c r="H351" i="4" s="1"/>
  <c r="F244" i="4"/>
  <c r="G244" i="4" s="1"/>
  <c r="H244" i="4" s="1"/>
  <c r="F340" i="4"/>
  <c r="G340" i="4" s="1"/>
  <c r="F350" i="4"/>
  <c r="G350" i="4" s="1"/>
  <c r="F349" i="4"/>
  <c r="G349" i="4" s="1"/>
  <c r="F327" i="4"/>
  <c r="G327" i="4" s="1"/>
  <c r="F243" i="4"/>
  <c r="G243" i="4" s="1"/>
  <c r="F348" i="4"/>
  <c r="G348" i="4" s="1"/>
  <c r="F250" i="4"/>
  <c r="G250" i="4" s="1"/>
  <c r="F342" i="4"/>
  <c r="G342" i="4" s="1"/>
  <c r="F245" i="4"/>
  <c r="G245" i="4" s="1"/>
  <c r="F247" i="4"/>
  <c r="G247" i="4" s="1"/>
  <c r="F246" i="4"/>
  <c r="G246" i="4" s="1"/>
  <c r="F273" i="4"/>
  <c r="G273" i="4" s="1"/>
  <c r="F315" i="4"/>
  <c r="G315" i="4" s="1"/>
  <c r="F282" i="4"/>
  <c r="G282" i="4" s="1"/>
  <c r="F291" i="4"/>
  <c r="G291" i="4" s="1"/>
  <c r="F296" i="4"/>
  <c r="G296" i="4" s="1"/>
  <c r="F283" i="4"/>
  <c r="G283" i="4" s="1"/>
  <c r="F289" i="4"/>
  <c r="G289" i="4" s="1"/>
  <c r="F290" i="4"/>
  <c r="G290" i="4" s="1"/>
  <c r="F292" i="4"/>
  <c r="G292" i="4" s="1"/>
  <c r="F286" i="4"/>
  <c r="G286" i="4" s="1"/>
  <c r="F295" i="4"/>
  <c r="G295" i="4" s="1"/>
  <c r="F294" i="4"/>
  <c r="G294" i="4" s="1"/>
  <c r="F284" i="4"/>
  <c r="G284" i="4" s="1"/>
  <c r="F300" i="4"/>
  <c r="G300" i="4" s="1"/>
  <c r="F299" i="4"/>
  <c r="G299" i="4" s="1"/>
  <c r="F298" i="4"/>
  <c r="G298" i="4" s="1"/>
  <c r="F297" i="4"/>
  <c r="G297" i="4" s="1"/>
  <c r="F301" i="4"/>
  <c r="G301" i="4" s="1"/>
  <c r="F293" i="4"/>
  <c r="G293" i="4" s="1"/>
  <c r="F287" i="4"/>
  <c r="G287" i="4" s="1"/>
  <c r="H287" i="4" s="1"/>
  <c r="F311" i="4"/>
  <c r="G311" i="4" s="1"/>
  <c r="F310" i="4"/>
  <c r="G310" i="4" s="1"/>
  <c r="F306" i="4"/>
  <c r="G306" i="4" s="1"/>
  <c r="F285" i="4"/>
  <c r="G285" i="4" s="1"/>
  <c r="F307" i="4"/>
  <c r="G307" i="4" s="1"/>
  <c r="H307" i="4" s="1"/>
  <c r="F305" i="4"/>
  <c r="G305" i="4" s="1"/>
  <c r="F309" i="4"/>
  <c r="G309" i="4" s="1"/>
  <c r="F303" i="4"/>
  <c r="G303" i="4" s="1"/>
  <c r="F304" i="4"/>
  <c r="G304" i="4" s="1"/>
  <c r="F302" i="4"/>
  <c r="G302" i="4" s="1"/>
  <c r="F449" i="4"/>
  <c r="G449" i="4" s="1"/>
  <c r="F288" i="4"/>
  <c r="G288" i="4" s="1"/>
  <c r="F281" i="4"/>
  <c r="G281" i="4" s="1"/>
  <c r="F314" i="4"/>
  <c r="G314" i="4" s="1"/>
  <c r="F237" i="4"/>
  <c r="G237" i="4" s="1"/>
  <c r="F308" i="4"/>
  <c r="G308" i="4" s="1"/>
  <c r="H308" i="4" s="1"/>
  <c r="F313" i="4"/>
  <c r="G313" i="4" s="1"/>
  <c r="F208" i="4"/>
  <c r="G208" i="4" s="1"/>
  <c r="F214" i="4"/>
  <c r="G214" i="4" s="1"/>
  <c r="F218" i="4"/>
  <c r="G218" i="4" s="1"/>
  <c r="F216" i="4"/>
  <c r="G216" i="4" s="1"/>
  <c r="F215" i="4"/>
  <c r="G215" i="4" s="1"/>
  <c r="F217" i="4"/>
  <c r="G217" i="4" s="1"/>
  <c r="F209" i="4"/>
  <c r="G209" i="4" s="1"/>
  <c r="F207" i="4"/>
  <c r="G207" i="4" s="1"/>
  <c r="F210" i="4"/>
  <c r="G210" i="4" s="1"/>
  <c r="F165" i="4"/>
  <c r="G165" i="4" s="1"/>
  <c r="F219" i="4"/>
  <c r="G219" i="4" s="1"/>
  <c r="F213" i="4"/>
  <c r="G213" i="4" s="1"/>
  <c r="F211" i="4"/>
  <c r="G211" i="4" s="1"/>
  <c r="F212" i="4"/>
  <c r="G212" i="4" s="1"/>
  <c r="H212" i="4" s="1"/>
  <c r="F221" i="4"/>
  <c r="G221" i="4" s="1"/>
  <c r="F242" i="4"/>
  <c r="G242" i="4" s="1"/>
  <c r="F452" i="4"/>
  <c r="G452" i="4" s="1"/>
  <c r="F220" i="4"/>
  <c r="G220" i="4" s="1"/>
  <c r="F235" i="4"/>
  <c r="G235" i="4" s="1"/>
  <c r="F170" i="4"/>
  <c r="G170" i="4" s="1"/>
  <c r="F191" i="4"/>
  <c r="G191" i="4" s="1"/>
  <c r="F462" i="4"/>
  <c r="G462" i="4" s="1"/>
  <c r="F171" i="4"/>
  <c r="G171" i="4" s="1"/>
  <c r="F228" i="4"/>
  <c r="G228" i="4" s="1"/>
  <c r="F190" i="4"/>
  <c r="G190" i="4" s="1"/>
  <c r="F236" i="4"/>
  <c r="G236" i="4" s="1"/>
  <c r="F226" i="4"/>
  <c r="G226" i="4" s="1"/>
  <c r="F189" i="4"/>
  <c r="G189" i="4" s="1"/>
  <c r="F222" i="4"/>
  <c r="G222" i="4" s="1"/>
  <c r="F169" i="4"/>
  <c r="G169" i="4" s="1"/>
  <c r="F227" i="4"/>
  <c r="G227" i="4" s="1"/>
  <c r="F172" i="4"/>
  <c r="G172" i="4" s="1"/>
  <c r="F167" i="4"/>
  <c r="G167" i="4" s="1"/>
  <c r="F188" i="4"/>
  <c r="G188" i="4" s="1"/>
  <c r="F229" i="4"/>
  <c r="G229" i="4" s="1"/>
  <c r="F185" i="4"/>
  <c r="G185" i="4" s="1"/>
  <c r="F187" i="4"/>
  <c r="G187" i="4" s="1"/>
  <c r="F186" i="4"/>
  <c r="G186" i="4" s="1"/>
  <c r="F184" i="4"/>
  <c r="G184" i="4" s="1"/>
  <c r="F182" i="4"/>
  <c r="G182" i="4" s="1"/>
  <c r="F183" i="4"/>
  <c r="G183" i="4" s="1"/>
  <c r="F180" i="4"/>
  <c r="G180" i="4" s="1"/>
  <c r="F178" i="4"/>
  <c r="G178" i="4" s="1"/>
  <c r="F181" i="4"/>
  <c r="G181" i="4" s="1"/>
  <c r="F179" i="4"/>
  <c r="G179" i="4" s="1"/>
  <c r="F177" i="4"/>
  <c r="G177" i="4" s="1"/>
  <c r="F161" i="4"/>
  <c r="G161" i="4" s="1"/>
  <c r="F205" i="4"/>
  <c r="G205" i="4" s="1"/>
  <c r="F206" i="4"/>
  <c r="G206" i="4" s="1"/>
  <c r="F176" i="4"/>
  <c r="G176" i="4" s="1"/>
  <c r="F196" i="4"/>
  <c r="G196" i="4" s="1"/>
  <c r="F203" i="4"/>
  <c r="G203" i="4" s="1"/>
  <c r="F197" i="4"/>
  <c r="G197" i="4" s="1"/>
  <c r="F202" i="4"/>
  <c r="G202" i="4" s="1"/>
  <c r="F201" i="4"/>
  <c r="G201" i="4" s="1"/>
  <c r="F198" i="4"/>
  <c r="G198" i="4" s="1"/>
  <c r="F162" i="4"/>
  <c r="G162" i="4" s="1"/>
  <c r="F164" i="4"/>
  <c r="G164" i="4" s="1"/>
  <c r="F204" i="4"/>
  <c r="G204" i="4" s="1"/>
  <c r="F199" i="4"/>
  <c r="G199" i="4" s="1"/>
  <c r="F200" i="4"/>
  <c r="G200" i="4" s="1"/>
  <c r="F194" i="4"/>
  <c r="G194" i="4" s="1"/>
  <c r="F240" i="4"/>
  <c r="G240" i="4" s="1"/>
  <c r="F195" i="4"/>
  <c r="G195" i="4" s="1"/>
  <c r="F168" i="4"/>
  <c r="G168" i="4" s="1"/>
  <c r="F516" i="4"/>
  <c r="G516" i="4" s="1"/>
  <c r="F223" i="4"/>
  <c r="G223" i="4" s="1"/>
  <c r="F241" i="4"/>
  <c r="G241" i="4" s="1"/>
  <c r="F193" i="4"/>
  <c r="G193" i="4" s="1"/>
  <c r="F521" i="4"/>
  <c r="G521" i="4" s="1"/>
  <c r="F192" i="4"/>
  <c r="G192" i="4" s="1"/>
  <c r="F230" i="4"/>
  <c r="G230" i="4" s="1"/>
  <c r="F238" i="4"/>
  <c r="G238" i="4" s="1"/>
  <c r="F232" i="4"/>
  <c r="G232" i="4" s="1"/>
  <c r="F231" i="4"/>
  <c r="G231" i="4" s="1"/>
  <c r="F450" i="4"/>
  <c r="G450" i="4" s="1"/>
  <c r="F166" i="4"/>
  <c r="G166" i="4" s="1"/>
  <c r="F175" i="4"/>
  <c r="G175" i="4" s="1"/>
  <c r="F174" i="4"/>
  <c r="G174" i="4" s="1"/>
  <c r="F224" i="4"/>
  <c r="G224" i="4" s="1"/>
  <c r="F233" i="4"/>
  <c r="G233" i="4" s="1"/>
  <c r="F173" i="4"/>
  <c r="G173" i="4" s="1"/>
  <c r="F523" i="4"/>
  <c r="G523" i="4" s="1"/>
  <c r="G524" i="4"/>
  <c r="F522" i="4"/>
  <c r="G522" i="4" s="1"/>
  <c r="F525" i="4"/>
  <c r="G525" i="4" s="1"/>
  <c r="F69" i="4"/>
  <c r="G69" i="4" s="1"/>
  <c r="F260" i="4"/>
  <c r="G260" i="4" s="1"/>
  <c r="F264" i="4"/>
  <c r="G264" i="4" s="1"/>
  <c r="F234" i="4"/>
  <c r="G234" i="4" s="1"/>
  <c r="F58" i="4"/>
  <c r="G58" i="4" s="1"/>
  <c r="F265" i="4"/>
  <c r="G265" i="4" s="1"/>
  <c r="F517" i="4"/>
  <c r="G517" i="4" s="1"/>
  <c r="F269" i="4"/>
  <c r="G269" i="4" s="1"/>
  <c r="H269" i="4" s="1"/>
  <c r="F267" i="4"/>
  <c r="G267" i="4" s="1"/>
  <c r="F87" i="4"/>
  <c r="G87" i="4" s="1"/>
  <c r="F268" i="4"/>
  <c r="G268" i="4" s="1"/>
  <c r="F90" i="4"/>
  <c r="G90" i="4" s="1"/>
  <c r="F89" i="4"/>
  <c r="G89" i="4" s="1"/>
  <c r="F88" i="4"/>
  <c r="G88" i="4" s="1"/>
  <c r="F86" i="4"/>
  <c r="G86" i="4" s="1"/>
  <c r="F85" i="4"/>
  <c r="G85" i="4" s="1"/>
  <c r="F84" i="4"/>
  <c r="G84" i="4" s="1"/>
  <c r="F91" i="4"/>
  <c r="G91" i="4" s="1"/>
  <c r="F518" i="4"/>
  <c r="G518" i="4" s="1"/>
  <c r="F77" i="4"/>
  <c r="G77" i="4" s="1"/>
  <c r="F76" i="4"/>
  <c r="G76" i="4" s="1"/>
  <c r="F78" i="4"/>
  <c r="G78" i="4" s="1"/>
  <c r="F80" i="4"/>
  <c r="G80" i="4" s="1"/>
  <c r="F62" i="4"/>
  <c r="G62" i="4" s="1"/>
  <c r="F73" i="4"/>
  <c r="G73" i="4" s="1"/>
  <c r="F92" i="4"/>
  <c r="G92" i="4" s="1"/>
  <c r="F530" i="4"/>
  <c r="G530" i="4" s="1"/>
  <c r="F81" i="4"/>
  <c r="G81" i="4" s="1"/>
  <c r="F529" i="4"/>
  <c r="G529" i="4" s="1"/>
  <c r="F93" i="4"/>
  <c r="G93" i="4" s="1"/>
  <c r="F82" i="4"/>
  <c r="G82" i="4" s="1"/>
  <c r="F61" i="4"/>
  <c r="G61" i="4" s="1"/>
  <c r="F94" i="4"/>
  <c r="G94" i="4" s="1"/>
  <c r="F101" i="4"/>
  <c r="G101" i="4" s="1"/>
  <c r="F95" i="4"/>
  <c r="G95" i="4" s="1"/>
  <c r="F96" i="4"/>
  <c r="G96" i="4" s="1"/>
  <c r="F97" i="4"/>
  <c r="G97" i="4" s="1"/>
  <c r="F102" i="4"/>
  <c r="G102" i="4" s="1"/>
  <c r="F104" i="4"/>
  <c r="G104" i="4" s="1"/>
  <c r="F103" i="4"/>
  <c r="G103" i="4" s="1"/>
  <c r="F98" i="4"/>
  <c r="G98" i="4" s="1"/>
  <c r="F100" i="4"/>
  <c r="G100" i="4" s="1"/>
  <c r="F67" i="4"/>
  <c r="G67" i="4" s="1"/>
  <c r="F65" i="4"/>
  <c r="G65" i="4" s="1"/>
  <c r="F75" i="4"/>
  <c r="G75" i="4" s="1"/>
  <c r="F99" i="4"/>
  <c r="G99" i="4" s="1"/>
  <c r="F83" i="4"/>
  <c r="G83" i="4" s="1"/>
  <c r="F70" i="4"/>
  <c r="G70" i="4" s="1"/>
  <c r="F60" i="4"/>
  <c r="G60" i="4" s="1"/>
  <c r="F520" i="4"/>
  <c r="G520" i="4" s="1"/>
  <c r="F72" i="4"/>
  <c r="G72" i="4" s="1"/>
  <c r="F519" i="4"/>
  <c r="G519" i="4" s="1"/>
  <c r="F49" i="4"/>
  <c r="G49" i="4" s="1"/>
  <c r="F57" i="4"/>
  <c r="G57" i="4" s="1"/>
  <c r="F50" i="4"/>
  <c r="G50" i="4" s="1"/>
  <c r="F40" i="4"/>
  <c r="G40" i="4" s="1"/>
  <c r="F526" i="4"/>
  <c r="G526" i="4" s="1"/>
  <c r="F527" i="4"/>
  <c r="G527" i="4" s="1"/>
  <c r="F43" i="4"/>
  <c r="G43" i="4" s="1"/>
  <c r="F27" i="4"/>
  <c r="G27" i="4" s="1"/>
  <c r="F51" i="4"/>
  <c r="G51" i="4" s="1"/>
  <c r="F44" i="4"/>
  <c r="G44" i="4" s="1"/>
  <c r="F41" i="4"/>
  <c r="G41" i="4" s="1"/>
  <c r="F28" i="4"/>
  <c r="G28" i="4" s="1"/>
  <c r="F45" i="4"/>
  <c r="G45" i="4" s="1"/>
  <c r="F46" i="4"/>
  <c r="G46" i="4" s="1"/>
  <c r="F42" i="4"/>
  <c r="G42" i="4" s="1"/>
  <c r="F48" i="4"/>
  <c r="G48" i="4" s="1"/>
  <c r="F47" i="4"/>
  <c r="G47" i="4" s="1"/>
  <c r="F52" i="4"/>
  <c r="G52" i="4" s="1"/>
  <c r="F35" i="4"/>
  <c r="G35" i="4" s="1"/>
  <c r="F53" i="4"/>
  <c r="G53" i="4" s="1"/>
  <c r="F55" i="4"/>
  <c r="G55" i="4" s="1"/>
  <c r="F54" i="4"/>
  <c r="G54" i="4" s="1"/>
  <c r="F56" i="4"/>
  <c r="G56" i="4" s="1"/>
  <c r="F33" i="4"/>
  <c r="G33" i="4" s="1"/>
  <c r="F19" i="4"/>
  <c r="G19" i="4" s="1"/>
  <c r="F32" i="4"/>
  <c r="G32" i="4" s="1"/>
  <c r="F30" i="4"/>
  <c r="G30" i="4" s="1"/>
  <c r="F29" i="4"/>
  <c r="G29" i="4" s="1"/>
  <c r="F37" i="4"/>
  <c r="G37" i="4" s="1"/>
  <c r="F38" i="4"/>
  <c r="G38" i="4" s="1"/>
  <c r="F22" i="4"/>
  <c r="G22" i="4" s="1"/>
  <c r="F18" i="4"/>
  <c r="G18" i="4" s="1"/>
  <c r="F24" i="4"/>
  <c r="G24" i="4" s="1"/>
  <c r="F531" i="4"/>
  <c r="G531" i="4" s="1"/>
  <c r="F39" i="4"/>
  <c r="G39" i="4" s="1"/>
  <c r="F23" i="4"/>
  <c r="G23" i="4" s="1"/>
  <c r="F532" i="4"/>
  <c r="G532" i="4" s="1"/>
  <c r="F17" i="4"/>
  <c r="G17" i="4" s="1"/>
  <c r="F16" i="4"/>
  <c r="G16" i="4" s="1"/>
  <c r="F13" i="4"/>
  <c r="G13" i="4" s="1"/>
  <c r="F15" i="4"/>
  <c r="G15" i="4" s="1"/>
  <c r="F14" i="4"/>
  <c r="G14" i="4" s="1"/>
  <c r="F11" i="4"/>
  <c r="G11" i="4" s="1"/>
  <c r="G12" i="4"/>
  <c r="F510" i="4"/>
  <c r="G510" i="4" s="1"/>
  <c r="L513" i="4" l="1"/>
  <c r="M513" i="4" s="1"/>
  <c r="H513" i="4"/>
  <c r="I513" i="4" s="1"/>
  <c r="H15" i="4"/>
  <c r="I15" i="4" s="1"/>
  <c r="H37" i="4"/>
  <c r="I37" i="4" s="1"/>
  <c r="H47" i="4"/>
  <c r="I47" i="4" s="1"/>
  <c r="H526" i="4"/>
  <c r="I526" i="4" s="1"/>
  <c r="H75" i="4"/>
  <c r="I75" i="4" s="1"/>
  <c r="H94" i="4"/>
  <c r="I94" i="4" s="1"/>
  <c r="H76" i="4"/>
  <c r="I76" i="4" s="1"/>
  <c r="H267" i="4"/>
  <c r="I267" i="4" s="1"/>
  <c r="H524" i="4"/>
  <c r="I524" i="4" s="1"/>
  <c r="H230" i="4"/>
  <c r="I230" i="4" s="1"/>
  <c r="H198" i="4"/>
  <c r="I198" i="4" s="1"/>
  <c r="H181" i="4"/>
  <c r="I181" i="4" s="1"/>
  <c r="H167" i="4"/>
  <c r="I167" i="4" s="1"/>
  <c r="H191" i="4"/>
  <c r="I191" i="4" s="1"/>
  <c r="H12" i="4"/>
  <c r="I12" i="4" s="1"/>
  <c r="H13" i="4"/>
  <c r="I13" i="4" s="1"/>
  <c r="H23" i="4"/>
  <c r="I23" i="4" s="1"/>
  <c r="H18" i="4"/>
  <c r="I18" i="4" s="1"/>
  <c r="H29" i="4"/>
  <c r="I29" i="4" s="1"/>
  <c r="H33" i="4"/>
  <c r="I33" i="4" s="1"/>
  <c r="H53" i="4"/>
  <c r="I53" i="4" s="1"/>
  <c r="H48" i="4"/>
  <c r="I48" i="4" s="1"/>
  <c r="H28" i="4"/>
  <c r="I28" i="4" s="1"/>
  <c r="H27" i="4"/>
  <c r="I27" i="4" s="1"/>
  <c r="H40" i="4"/>
  <c r="I40" i="4" s="1"/>
  <c r="H519" i="4"/>
  <c r="I519" i="4" s="1"/>
  <c r="H70" i="4"/>
  <c r="I70" i="4" s="1"/>
  <c r="H65" i="4"/>
  <c r="I65" i="4" s="1"/>
  <c r="H103" i="4"/>
  <c r="I103" i="4" s="1"/>
  <c r="H96" i="4"/>
  <c r="I96" i="4" s="1"/>
  <c r="H61" i="4"/>
  <c r="I61" i="4" s="1"/>
  <c r="H81" i="4"/>
  <c r="I81" i="4" s="1"/>
  <c r="H62" i="4"/>
  <c r="I62" i="4" s="1"/>
  <c r="H77" i="4"/>
  <c r="I77" i="4" s="1"/>
  <c r="H85" i="4"/>
  <c r="I85" i="4" s="1"/>
  <c r="H90" i="4"/>
  <c r="I90" i="4" s="1"/>
  <c r="H58" i="4"/>
  <c r="I58" i="4" s="1"/>
  <c r="H69" i="4"/>
  <c r="I69" i="4" s="1"/>
  <c r="H523" i="4"/>
  <c r="I523" i="4" s="1"/>
  <c r="H174" i="4"/>
  <c r="I174" i="4" s="1"/>
  <c r="H231" i="4"/>
  <c r="I231" i="4" s="1"/>
  <c r="H192" i="4"/>
  <c r="I192" i="4" s="1"/>
  <c r="H223" i="4"/>
  <c r="I223" i="4" s="1"/>
  <c r="H240" i="4"/>
  <c r="I240" i="4" s="1"/>
  <c r="H204" i="4"/>
  <c r="I204" i="4" s="1"/>
  <c r="H201" i="4"/>
  <c r="I201" i="4" s="1"/>
  <c r="H196" i="4"/>
  <c r="I196" i="4" s="1"/>
  <c r="H161" i="4"/>
  <c r="I161" i="4" s="1"/>
  <c r="H178" i="4"/>
  <c r="I178" i="4" s="1"/>
  <c r="H182" i="4"/>
  <c r="I182" i="4" s="1"/>
  <c r="H185" i="4"/>
  <c r="I185" i="4" s="1"/>
  <c r="H172" i="4"/>
  <c r="I172" i="4" s="1"/>
  <c r="H189" i="4"/>
  <c r="I189" i="4" s="1"/>
  <c r="H228" i="4"/>
  <c r="I228" i="4" s="1"/>
  <c r="H170" i="4"/>
  <c r="I170" i="4" s="1"/>
  <c r="H510" i="4"/>
  <c r="I510" i="4" s="1"/>
  <c r="H24" i="4"/>
  <c r="I24" i="4" s="1"/>
  <c r="H55" i="4"/>
  <c r="I55" i="4" s="1"/>
  <c r="H45" i="4"/>
  <c r="I45" i="4" s="1"/>
  <c r="H49" i="4"/>
  <c r="I49" i="4" s="1"/>
  <c r="H98" i="4"/>
  <c r="I98" i="4" s="1"/>
  <c r="H73" i="4"/>
  <c r="I73" i="4" s="1"/>
  <c r="H89" i="4"/>
  <c r="I89" i="4" s="1"/>
  <c r="H260" i="4"/>
  <c r="I260" i="4" s="1"/>
  <c r="H450" i="4"/>
  <c r="I450" i="4" s="1"/>
  <c r="H199" i="4"/>
  <c r="I199" i="4" s="1"/>
  <c r="H205" i="4"/>
  <c r="I205" i="4" s="1"/>
  <c r="H187" i="4"/>
  <c r="I187" i="4" s="1"/>
  <c r="H190" i="4"/>
  <c r="I190" i="4" s="1"/>
  <c r="H242" i="4"/>
  <c r="I242" i="4" s="1"/>
  <c r="H11" i="4"/>
  <c r="I11" i="4" s="1"/>
  <c r="H16" i="4"/>
  <c r="I16" i="4" s="1"/>
  <c r="H39" i="4"/>
  <c r="I39" i="4" s="1"/>
  <c r="H22" i="4"/>
  <c r="I22" i="4" s="1"/>
  <c r="H30" i="4"/>
  <c r="I30" i="4" s="1"/>
  <c r="H56" i="4"/>
  <c r="I56" i="4" s="1"/>
  <c r="H35" i="4"/>
  <c r="I35" i="4" s="1"/>
  <c r="H42" i="4"/>
  <c r="I42" i="4" s="1"/>
  <c r="H41" i="4"/>
  <c r="I41" i="4" s="1"/>
  <c r="H43" i="4"/>
  <c r="I43" i="4" s="1"/>
  <c r="H50" i="4"/>
  <c r="I50" i="4" s="1"/>
  <c r="H72" i="4"/>
  <c r="I72" i="4" s="1"/>
  <c r="H83" i="4"/>
  <c r="I83" i="4" s="1"/>
  <c r="H67" i="4"/>
  <c r="I67" i="4" s="1"/>
  <c r="H104" i="4"/>
  <c r="I104" i="4" s="1"/>
  <c r="H95" i="4"/>
  <c r="I95" i="4" s="1"/>
  <c r="H82" i="4"/>
  <c r="I82" i="4" s="1"/>
  <c r="H530" i="4"/>
  <c r="I530" i="4" s="1"/>
  <c r="H80" i="4"/>
  <c r="I80" i="4" s="1"/>
  <c r="H518" i="4"/>
  <c r="I518" i="4" s="1"/>
  <c r="H86" i="4"/>
  <c r="I86" i="4" s="1"/>
  <c r="H268" i="4"/>
  <c r="I268" i="4" s="1"/>
  <c r="I269" i="4"/>
  <c r="H234" i="4"/>
  <c r="I234" i="4" s="1"/>
  <c r="H525" i="4"/>
  <c r="I525" i="4" s="1"/>
  <c r="H173" i="4"/>
  <c r="I173" i="4" s="1"/>
  <c r="H175" i="4"/>
  <c r="I175" i="4" s="1"/>
  <c r="H232" i="4"/>
  <c r="I232" i="4" s="1"/>
  <c r="H521" i="4"/>
  <c r="I521" i="4" s="1"/>
  <c r="H516" i="4"/>
  <c r="I516" i="4" s="1"/>
  <c r="H194" i="4"/>
  <c r="I194" i="4" s="1"/>
  <c r="H164" i="4"/>
  <c r="I164" i="4" s="1"/>
  <c r="H202" i="4"/>
  <c r="I202" i="4" s="1"/>
  <c r="H176" i="4"/>
  <c r="I176" i="4" s="1"/>
  <c r="H177" i="4"/>
  <c r="I177" i="4" s="1"/>
  <c r="H184" i="4"/>
  <c r="I184" i="4" s="1"/>
  <c r="H229" i="4"/>
  <c r="I229" i="4" s="1"/>
  <c r="H227" i="4"/>
  <c r="I227" i="4" s="1"/>
  <c r="H226" i="4"/>
  <c r="I226" i="4" s="1"/>
  <c r="H171" i="4"/>
  <c r="I171" i="4" s="1"/>
  <c r="H235" i="4"/>
  <c r="I235" i="4" s="1"/>
  <c r="H491" i="4"/>
  <c r="I491" i="4" s="1"/>
  <c r="H495" i="4"/>
  <c r="I495" i="4" s="1"/>
  <c r="H500" i="4"/>
  <c r="I500" i="4" s="1"/>
  <c r="H507" i="4"/>
  <c r="I507" i="4" s="1"/>
  <c r="H514" i="4"/>
  <c r="I514" i="4" s="1"/>
  <c r="H532" i="4"/>
  <c r="I532" i="4" s="1"/>
  <c r="H19" i="4"/>
  <c r="I19" i="4" s="1"/>
  <c r="H51" i="4"/>
  <c r="I51" i="4" s="1"/>
  <c r="H60" i="4"/>
  <c r="I60" i="4" s="1"/>
  <c r="H97" i="4"/>
  <c r="I97" i="4" s="1"/>
  <c r="H529" i="4"/>
  <c r="I529" i="4" s="1"/>
  <c r="H84" i="4"/>
  <c r="I84" i="4" s="1"/>
  <c r="H265" i="4"/>
  <c r="I265" i="4" s="1"/>
  <c r="H224" i="4"/>
  <c r="I224" i="4" s="1"/>
  <c r="H241" i="4"/>
  <c r="I241" i="4" s="1"/>
  <c r="H195" i="4"/>
  <c r="I195" i="4" s="1"/>
  <c r="H203" i="4"/>
  <c r="I203" i="4" s="1"/>
  <c r="H183" i="4"/>
  <c r="I183" i="4" s="1"/>
  <c r="H222" i="4"/>
  <c r="I222" i="4" s="1"/>
  <c r="H452" i="4"/>
  <c r="I452" i="4" s="1"/>
  <c r="H14" i="4"/>
  <c r="I14" i="4" s="1"/>
  <c r="H17" i="4"/>
  <c r="I17" i="4" s="1"/>
  <c r="H531" i="4"/>
  <c r="I531" i="4" s="1"/>
  <c r="H38" i="4"/>
  <c r="I38" i="4" s="1"/>
  <c r="H32" i="4"/>
  <c r="I32" i="4" s="1"/>
  <c r="H54" i="4"/>
  <c r="I54" i="4" s="1"/>
  <c r="H52" i="4"/>
  <c r="I52" i="4" s="1"/>
  <c r="H46" i="4"/>
  <c r="I46" i="4" s="1"/>
  <c r="H44" i="4"/>
  <c r="I44" i="4" s="1"/>
  <c r="H527" i="4"/>
  <c r="I527" i="4" s="1"/>
  <c r="H57" i="4"/>
  <c r="I57" i="4" s="1"/>
  <c r="H520" i="4"/>
  <c r="I520" i="4" s="1"/>
  <c r="H99" i="4"/>
  <c r="I99" i="4" s="1"/>
  <c r="H100" i="4"/>
  <c r="I100" i="4" s="1"/>
  <c r="H102" i="4"/>
  <c r="I102" i="4" s="1"/>
  <c r="H101" i="4"/>
  <c r="I101" i="4" s="1"/>
  <c r="H93" i="4"/>
  <c r="I93" i="4" s="1"/>
  <c r="H92" i="4"/>
  <c r="I92" i="4" s="1"/>
  <c r="H78" i="4"/>
  <c r="I78" i="4" s="1"/>
  <c r="H91" i="4"/>
  <c r="I91" i="4" s="1"/>
  <c r="H88" i="4"/>
  <c r="I88" i="4" s="1"/>
  <c r="H87" i="4"/>
  <c r="I87" i="4" s="1"/>
  <c r="H517" i="4"/>
  <c r="I517" i="4" s="1"/>
  <c r="H264" i="4"/>
  <c r="I264" i="4" s="1"/>
  <c r="H522" i="4"/>
  <c r="I522" i="4" s="1"/>
  <c r="H233" i="4"/>
  <c r="I233" i="4" s="1"/>
  <c r="H166" i="4"/>
  <c r="I166" i="4" s="1"/>
  <c r="H238" i="4"/>
  <c r="I238" i="4" s="1"/>
  <c r="H193" i="4"/>
  <c r="I193" i="4" s="1"/>
  <c r="H168" i="4"/>
  <c r="I168" i="4" s="1"/>
  <c r="H200" i="4"/>
  <c r="I200" i="4" s="1"/>
  <c r="H162" i="4"/>
  <c r="I162" i="4" s="1"/>
  <c r="H197" i="4"/>
  <c r="I197" i="4" s="1"/>
  <c r="H206" i="4"/>
  <c r="I206" i="4" s="1"/>
  <c r="H179" i="4"/>
  <c r="I179" i="4" s="1"/>
  <c r="H180" i="4"/>
  <c r="I180" i="4" s="1"/>
  <c r="H186" i="4"/>
  <c r="I186" i="4" s="1"/>
  <c r="H188" i="4"/>
  <c r="I188" i="4" s="1"/>
  <c r="H169" i="4"/>
  <c r="I169" i="4" s="1"/>
  <c r="H236" i="4"/>
  <c r="I236" i="4" s="1"/>
  <c r="H462" i="4"/>
  <c r="I462" i="4" s="1"/>
  <c r="H220" i="4"/>
  <c r="I220" i="4" s="1"/>
  <c r="H211" i="4"/>
  <c r="I211" i="4" s="1"/>
  <c r="H210" i="4"/>
  <c r="I210" i="4" s="1"/>
  <c r="H215" i="4"/>
  <c r="I215" i="4" s="1"/>
  <c r="H208" i="4"/>
  <c r="I208" i="4" s="1"/>
  <c r="H237" i="4"/>
  <c r="I237" i="4" s="1"/>
  <c r="H449" i="4"/>
  <c r="I449" i="4" s="1"/>
  <c r="H309" i="4"/>
  <c r="I309" i="4" s="1"/>
  <c r="H293" i="4"/>
  <c r="I293" i="4" s="1"/>
  <c r="H299" i="4"/>
  <c r="I299" i="4" s="1"/>
  <c r="H295" i="4"/>
  <c r="I295" i="4" s="1"/>
  <c r="H282" i="4"/>
  <c r="I282" i="4" s="1"/>
  <c r="H247" i="4"/>
  <c r="I247" i="4" s="1"/>
  <c r="H348" i="4"/>
  <c r="I348" i="4" s="1"/>
  <c r="H352" i="4"/>
  <c r="I352" i="4" s="1"/>
  <c r="H361" i="4"/>
  <c r="I361" i="4" s="1"/>
  <c r="H358" i="4"/>
  <c r="I358" i="4" s="1"/>
  <c r="H366" i="4"/>
  <c r="I366" i="4" s="1"/>
  <c r="H368" i="4"/>
  <c r="I368" i="4" s="1"/>
  <c r="H372" i="4"/>
  <c r="I372" i="4" s="1"/>
  <c r="H380" i="4"/>
  <c r="I380" i="4" s="1"/>
  <c r="H388" i="4"/>
  <c r="I388" i="4" s="1"/>
  <c r="H391" i="4"/>
  <c r="I391" i="4" s="1"/>
  <c r="H385" i="4"/>
  <c r="I385" i="4" s="1"/>
  <c r="H347" i="4"/>
  <c r="I347" i="4" s="1"/>
  <c r="H413" i="4"/>
  <c r="I413" i="4" s="1"/>
  <c r="H323" i="4"/>
  <c r="I323" i="4" s="1"/>
  <c r="H321" i="4"/>
  <c r="I321" i="4" s="1"/>
  <c r="H399" i="4"/>
  <c r="I399" i="4" s="1"/>
  <c r="H398" i="4"/>
  <c r="I398" i="4" s="1"/>
  <c r="H397" i="4"/>
  <c r="I397" i="4" s="1"/>
  <c r="H460" i="4"/>
  <c r="I460" i="4" s="1"/>
  <c r="H112" i="4"/>
  <c r="I112" i="4" s="1"/>
  <c r="H423" i="4"/>
  <c r="I423" i="4" s="1"/>
  <c r="H131" i="4"/>
  <c r="I131" i="4" s="1"/>
  <c r="H113" i="4"/>
  <c r="I113" i="4" s="1"/>
  <c r="H140" i="4"/>
  <c r="I140" i="4" s="1"/>
  <c r="H118" i="4"/>
  <c r="I118" i="4" s="1"/>
  <c r="H119" i="4"/>
  <c r="I119" i="4" s="1"/>
  <c r="H143" i="4"/>
  <c r="I143" i="4" s="1"/>
  <c r="H444" i="4"/>
  <c r="I444" i="4" s="1"/>
  <c r="H469" i="4"/>
  <c r="I469" i="4" s="1"/>
  <c r="H431" i="4"/>
  <c r="I431" i="4" s="1"/>
  <c r="H108" i="4"/>
  <c r="I108" i="4" s="1"/>
  <c r="H464" i="4"/>
  <c r="I464" i="4" s="1"/>
  <c r="H467" i="4"/>
  <c r="I467" i="4" s="1"/>
  <c r="H447" i="4"/>
  <c r="I447" i="4" s="1"/>
  <c r="H445" i="4"/>
  <c r="I445" i="4" s="1"/>
  <c r="H442" i="4"/>
  <c r="I442" i="4" s="1"/>
  <c r="H434" i="4"/>
  <c r="I434" i="4" s="1"/>
  <c r="H483" i="4"/>
  <c r="I483" i="4" s="1"/>
  <c r="H427" i="4"/>
  <c r="I427" i="4" s="1"/>
  <c r="H476" i="4"/>
  <c r="I476" i="4" s="1"/>
  <c r="H290" i="4"/>
  <c r="I290" i="4" s="1"/>
  <c r="H349" i="4"/>
  <c r="I349" i="4" s="1"/>
  <c r="H363" i="4"/>
  <c r="I363" i="4" s="1"/>
  <c r="H384" i="4"/>
  <c r="I384" i="4" s="1"/>
  <c r="H345" i="4"/>
  <c r="I345" i="4" s="1"/>
  <c r="H402" i="4"/>
  <c r="I402" i="4" s="1"/>
  <c r="H461" i="4"/>
  <c r="I461" i="4" s="1"/>
  <c r="H332" i="4"/>
  <c r="I332" i="4" s="1"/>
  <c r="H499" i="4"/>
  <c r="I499" i="4" s="1"/>
  <c r="H419" i="4"/>
  <c r="I419" i="4" s="1"/>
  <c r="H120" i="4"/>
  <c r="I120" i="4" s="1"/>
  <c r="H497" i="4"/>
  <c r="I497" i="4" s="1"/>
  <c r="H146" i="4"/>
  <c r="I146" i="4" s="1"/>
  <c r="H470" i="4"/>
  <c r="I470" i="4" s="1"/>
  <c r="H477" i="4"/>
  <c r="I477" i="4" s="1"/>
  <c r="H466" i="4"/>
  <c r="I466" i="4" s="1"/>
  <c r="H128" i="4"/>
  <c r="I128" i="4" s="1"/>
  <c r="H486" i="4"/>
  <c r="I486" i="4" s="1"/>
  <c r="H437" i="4"/>
  <c r="I437" i="4" s="1"/>
  <c r="H455" i="4"/>
  <c r="I455" i="4" s="1"/>
  <c r="H488" i="4"/>
  <c r="I488" i="4" s="1"/>
  <c r="H480" i="4"/>
  <c r="I480" i="4" s="1"/>
  <c r="H489" i="4"/>
  <c r="I489" i="4" s="1"/>
  <c r="H493" i="4"/>
  <c r="I493" i="4" s="1"/>
  <c r="H306" i="4"/>
  <c r="I306" i="4" s="1"/>
  <c r="H289" i="4"/>
  <c r="I289" i="4" s="1"/>
  <c r="H350" i="4"/>
  <c r="I350" i="4" s="1"/>
  <c r="H364" i="4"/>
  <c r="I364" i="4" s="1"/>
  <c r="H376" i="4"/>
  <c r="I376" i="4" s="1"/>
  <c r="H382" i="4"/>
  <c r="I382" i="4" s="1"/>
  <c r="H411" i="4"/>
  <c r="I411" i="4" s="1"/>
  <c r="H404" i="4"/>
  <c r="I404" i="4" s="1"/>
  <c r="H417" i="4"/>
  <c r="I417" i="4" s="1"/>
  <c r="H333" i="4"/>
  <c r="I333" i="4" s="1"/>
  <c r="H116" i="4"/>
  <c r="I116" i="4" s="1"/>
  <c r="H258" i="4"/>
  <c r="I258" i="4" s="1"/>
  <c r="H136" i="4"/>
  <c r="I136" i="4" s="1"/>
  <c r="H126" i="4"/>
  <c r="I126" i="4" s="1"/>
  <c r="H453" i="4"/>
  <c r="I453" i="4" s="1"/>
  <c r="H494" i="4"/>
  <c r="I494" i="4" s="1"/>
  <c r="H381" i="4"/>
  <c r="I381" i="4" s="1"/>
  <c r="H254" i="4"/>
  <c r="I254" i="4" s="1"/>
  <c r="H135" i="4"/>
  <c r="I135" i="4" s="1"/>
  <c r="H458" i="4"/>
  <c r="I458" i="4" s="1"/>
  <c r="I374" i="4"/>
  <c r="H246" i="4"/>
  <c r="I246" i="4" s="1"/>
  <c r="H137" i="4"/>
  <c r="I137" i="4" s="1"/>
  <c r="H124" i="4"/>
  <c r="I124" i="4" s="1"/>
  <c r="H509" i="4"/>
  <c r="I509" i="4" s="1"/>
  <c r="H475" i="4"/>
  <c r="I475" i="4" s="1"/>
  <c r="H505" i="4"/>
  <c r="I505" i="4" s="1"/>
  <c r="H503" i="4"/>
  <c r="I503" i="4" s="1"/>
  <c r="H515" i="4"/>
  <c r="I515" i="4" s="1"/>
  <c r="H217" i="4"/>
  <c r="I217" i="4" s="1"/>
  <c r="H294" i="4"/>
  <c r="I294" i="4" s="1"/>
  <c r="H360" i="4"/>
  <c r="I360" i="4" s="1"/>
  <c r="H392" i="4"/>
  <c r="I392" i="4" s="1"/>
  <c r="H346" i="4"/>
  <c r="I346" i="4" s="1"/>
  <c r="H425" i="4"/>
  <c r="I425" i="4" s="1"/>
  <c r="H471" i="4"/>
  <c r="I471" i="4" s="1"/>
  <c r="H472" i="4"/>
  <c r="I472" i="4" s="1"/>
  <c r="I307" i="4"/>
  <c r="I343" i="4"/>
  <c r="I443" i="4"/>
  <c r="H165" i="4"/>
  <c r="I165" i="4" s="1"/>
  <c r="H214" i="4"/>
  <c r="I214" i="4" s="1"/>
  <c r="H288" i="4"/>
  <c r="I288" i="4" s="1"/>
  <c r="I287" i="4"/>
  <c r="I351" i="4"/>
  <c r="H375" i="4"/>
  <c r="I375" i="4" s="1"/>
  <c r="H387" i="4"/>
  <c r="I387" i="4" s="1"/>
  <c r="H331" i="4"/>
  <c r="I331" i="4" s="1"/>
  <c r="H213" i="4"/>
  <c r="I213" i="4" s="1"/>
  <c r="H207" i="4"/>
  <c r="I207" i="4" s="1"/>
  <c r="H216" i="4"/>
  <c r="I216" i="4" s="1"/>
  <c r="H314" i="4"/>
  <c r="I314" i="4" s="1"/>
  <c r="H302" i="4"/>
  <c r="I302" i="4" s="1"/>
  <c r="H305" i="4"/>
  <c r="I305" i="4" s="1"/>
  <c r="H310" i="4"/>
  <c r="I310" i="4" s="1"/>
  <c r="H301" i="4"/>
  <c r="I301" i="4" s="1"/>
  <c r="H300" i="4"/>
  <c r="I300" i="4" s="1"/>
  <c r="H286" i="4"/>
  <c r="I286" i="4" s="1"/>
  <c r="H283" i="4"/>
  <c r="I283" i="4" s="1"/>
  <c r="H315" i="4"/>
  <c r="I315" i="4" s="1"/>
  <c r="H245" i="4"/>
  <c r="I245" i="4" s="1"/>
  <c r="H243" i="4"/>
  <c r="I243" i="4" s="1"/>
  <c r="H340" i="4"/>
  <c r="I340" i="4" s="1"/>
  <c r="H354" i="4"/>
  <c r="I354" i="4" s="1"/>
  <c r="H362" i="4"/>
  <c r="I362" i="4" s="1"/>
  <c r="H359" i="4"/>
  <c r="I359" i="4" s="1"/>
  <c r="H341" i="4"/>
  <c r="I341" i="4" s="1"/>
  <c r="H249" i="4"/>
  <c r="I249" i="4" s="1"/>
  <c r="H369" i="4"/>
  <c r="I369" i="4" s="1"/>
  <c r="H373" i="4"/>
  <c r="I373" i="4" s="1"/>
  <c r="H377" i="4"/>
  <c r="I377" i="4" s="1"/>
  <c r="H379" i="4"/>
  <c r="I379" i="4" s="1"/>
  <c r="H389" i="4"/>
  <c r="I389" i="4" s="1"/>
  <c r="H393" i="4"/>
  <c r="I393" i="4" s="1"/>
  <c r="H383" i="4"/>
  <c r="I383" i="4" s="1"/>
  <c r="H141" i="4"/>
  <c r="I141" i="4" s="1"/>
  <c r="H335" i="4"/>
  <c r="I335" i="4" s="1"/>
  <c r="H326" i="4"/>
  <c r="I326" i="4" s="1"/>
  <c r="H415" i="4"/>
  <c r="I415" i="4" s="1"/>
  <c r="H325" i="4"/>
  <c r="I325" i="4" s="1"/>
  <c r="H400" i="4"/>
  <c r="I400" i="4" s="1"/>
  <c r="H403" i="4"/>
  <c r="I403" i="4" s="1"/>
  <c r="H406" i="4"/>
  <c r="I406" i="4" s="1"/>
  <c r="H334" i="4"/>
  <c r="I334" i="4" s="1"/>
  <c r="H416" i="4"/>
  <c r="I416" i="4" s="1"/>
  <c r="H148" i="4"/>
  <c r="I148" i="4" s="1"/>
  <c r="H142" i="4"/>
  <c r="I142" i="4" s="1"/>
  <c r="H420" i="4"/>
  <c r="I420" i="4" s="1"/>
  <c r="H154" i="4"/>
  <c r="I154" i="4" s="1"/>
  <c r="H139" i="4"/>
  <c r="I139" i="4" s="1"/>
  <c r="H149" i="4"/>
  <c r="I149" i="4" s="1"/>
  <c r="H418" i="4"/>
  <c r="I418" i="4" s="1"/>
  <c r="H456" i="4"/>
  <c r="I456" i="4" s="1"/>
  <c r="H117" i="4"/>
  <c r="I117" i="4" s="1"/>
  <c r="H430" i="4"/>
  <c r="I430" i="4" s="1"/>
  <c r="H138" i="4"/>
  <c r="I138" i="4" s="1"/>
  <c r="H257" i="4"/>
  <c r="I257" i="4" s="1"/>
  <c r="H144" i="4"/>
  <c r="I144" i="4" s="1"/>
  <c r="H111" i="4"/>
  <c r="I111" i="4" s="1"/>
  <c r="H339" i="4"/>
  <c r="I339" i="4" s="1"/>
  <c r="H448" i="4"/>
  <c r="I448" i="4" s="1"/>
  <c r="H152" i="4"/>
  <c r="I152" i="4" s="1"/>
  <c r="H465" i="4"/>
  <c r="I465" i="4" s="1"/>
  <c r="H439" i="4"/>
  <c r="I439" i="4" s="1"/>
  <c r="H435" i="4"/>
  <c r="I435" i="4" s="1"/>
  <c r="H440" i="4"/>
  <c r="I440" i="4" s="1"/>
  <c r="H438" i="4"/>
  <c r="I438" i="4" s="1"/>
  <c r="H436" i="4"/>
  <c r="I436" i="4" s="1"/>
  <c r="H487" i="4"/>
  <c r="I487" i="4" s="1"/>
  <c r="H479" i="4"/>
  <c r="I479" i="4" s="1"/>
  <c r="I426" i="4"/>
  <c r="H490" i="4"/>
  <c r="I490" i="4" s="1"/>
  <c r="H482" i="4"/>
  <c r="I482" i="4" s="1"/>
  <c r="H506" i="4"/>
  <c r="I506" i="4" s="1"/>
  <c r="I508" i="4"/>
  <c r="H502" i="4"/>
  <c r="I502" i="4" s="1"/>
  <c r="H512" i="4"/>
  <c r="I512" i="4" s="1"/>
  <c r="H291" i="4"/>
  <c r="I291" i="4" s="1"/>
  <c r="H367" i="4"/>
  <c r="I367" i="4" s="1"/>
  <c r="H329" i="4"/>
  <c r="I329" i="4" s="1"/>
  <c r="H132" i="4"/>
  <c r="I132" i="4" s="1"/>
  <c r="H468" i="4"/>
  <c r="I468" i="4" s="1"/>
  <c r="H122" i="4"/>
  <c r="I122" i="4" s="1"/>
  <c r="I441" i="4"/>
  <c r="I212" i="4"/>
  <c r="I308" i="4"/>
  <c r="H285" i="4"/>
  <c r="I285" i="4" s="1"/>
  <c r="H298" i="4"/>
  <c r="I298" i="4" s="1"/>
  <c r="H355" i="4"/>
  <c r="I355" i="4" s="1"/>
  <c r="H316" i="4"/>
  <c r="I316" i="4" s="1"/>
  <c r="I337" i="4"/>
  <c r="H221" i="4"/>
  <c r="I221" i="4" s="1"/>
  <c r="H219" i="4"/>
  <c r="I219" i="4" s="1"/>
  <c r="H209" i="4"/>
  <c r="I209" i="4" s="1"/>
  <c r="H218" i="4"/>
  <c r="I218" i="4" s="1"/>
  <c r="H313" i="4"/>
  <c r="I313" i="4" s="1"/>
  <c r="H281" i="4"/>
  <c r="I281" i="4" s="1"/>
  <c r="H304" i="4"/>
  <c r="I304" i="4" s="1"/>
  <c r="H311" i="4"/>
  <c r="I311" i="4" s="1"/>
  <c r="H297" i="4"/>
  <c r="I297" i="4" s="1"/>
  <c r="H284" i="4"/>
  <c r="I284" i="4" s="1"/>
  <c r="H292" i="4"/>
  <c r="I292" i="4" s="1"/>
  <c r="H296" i="4"/>
  <c r="I296" i="4" s="1"/>
  <c r="H273" i="4"/>
  <c r="I273" i="4" s="1"/>
  <c r="H342" i="4"/>
  <c r="I342" i="4" s="1"/>
  <c r="H327" i="4"/>
  <c r="I327" i="4" s="1"/>
  <c r="I244" i="4"/>
  <c r="H353" i="4"/>
  <c r="I353" i="4" s="1"/>
  <c r="H356" i="4"/>
  <c r="I356" i="4" s="1"/>
  <c r="H357" i="4"/>
  <c r="I357" i="4" s="1"/>
  <c r="H365" i="4"/>
  <c r="I365" i="4" s="1"/>
  <c r="H248" i="4"/>
  <c r="I248" i="4" s="1"/>
  <c r="H370" i="4"/>
  <c r="I370" i="4" s="1"/>
  <c r="H378" i="4"/>
  <c r="I378" i="4" s="1"/>
  <c r="H386" i="4"/>
  <c r="I386" i="4" s="1"/>
  <c r="H390" i="4"/>
  <c r="I390" i="4" s="1"/>
  <c r="H394" i="4"/>
  <c r="I394" i="4" s="1"/>
  <c r="H328" i="4"/>
  <c r="I328" i="4" s="1"/>
  <c r="H344" i="4"/>
  <c r="I344" i="4" s="1"/>
  <c r="H410" i="4"/>
  <c r="I410" i="4" s="1"/>
  <c r="H414" i="4"/>
  <c r="I414" i="4" s="1"/>
  <c r="H330" i="4"/>
  <c r="I330" i="4" s="1"/>
  <c r="H130" i="4"/>
  <c r="I130" i="4" s="1"/>
  <c r="H412" i="4"/>
  <c r="I412" i="4" s="1"/>
  <c r="H401" i="4"/>
  <c r="I401" i="4" s="1"/>
  <c r="H405" i="4"/>
  <c r="I405" i="4" s="1"/>
  <c r="H407" i="4"/>
  <c r="I407" i="4" s="1"/>
  <c r="H395" i="4"/>
  <c r="I395" i="4" s="1"/>
  <c r="H256" i="4"/>
  <c r="I256" i="4" s="1"/>
  <c r="H424" i="4"/>
  <c r="I424" i="4" s="1"/>
  <c r="H422" i="4"/>
  <c r="I422" i="4" s="1"/>
  <c r="H114" i="4"/>
  <c r="I114" i="4" s="1"/>
  <c r="H421" i="4"/>
  <c r="I421" i="4" s="1"/>
  <c r="H121" i="4"/>
  <c r="I121" i="4" s="1"/>
  <c r="H253" i="4"/>
  <c r="I253" i="4" s="1"/>
  <c r="H134" i="4"/>
  <c r="I134" i="4" s="1"/>
  <c r="H153" i="4"/>
  <c r="I153" i="4" s="1"/>
  <c r="H147" i="4"/>
  <c r="I147" i="4" s="1"/>
  <c r="H151" i="4"/>
  <c r="I151" i="4" s="1"/>
  <c r="H145" i="4"/>
  <c r="I145" i="4" s="1"/>
  <c r="H429" i="4"/>
  <c r="I429" i="4" s="1"/>
  <c r="H338" i="4"/>
  <c r="I338" i="4" s="1"/>
  <c r="H473" i="4"/>
  <c r="I473" i="4" s="1"/>
  <c r="H115" i="4"/>
  <c r="I115" i="4" s="1"/>
  <c r="H463" i="4"/>
  <c r="I463" i="4" s="1"/>
  <c r="H428" i="4"/>
  <c r="I428" i="4" s="1"/>
  <c r="H123" i="4"/>
  <c r="I123" i="4" s="1"/>
  <c r="H432" i="4"/>
  <c r="I432" i="4" s="1"/>
  <c r="H433" i="4"/>
  <c r="I433" i="4" s="1"/>
  <c r="H454" i="4"/>
  <c r="I454" i="4" s="1"/>
  <c r="H474" i="4"/>
  <c r="I474" i="4" s="1"/>
  <c r="H446" i="4"/>
  <c r="I446" i="4" s="1"/>
  <c r="H478" i="4"/>
  <c r="I478" i="4" s="1"/>
  <c r="H492" i="4"/>
  <c r="I492" i="4" s="1"/>
  <c r="H498" i="4"/>
  <c r="I498" i="4" s="1"/>
  <c r="H501" i="4"/>
  <c r="I501" i="4" s="1"/>
  <c r="H504" i="4"/>
  <c r="I504" i="4" s="1"/>
  <c r="H528" i="4"/>
  <c r="I528" i="4" s="1"/>
  <c r="H511" i="4"/>
  <c r="I511" i="4" s="1"/>
  <c r="H303" i="4"/>
  <c r="I303" i="4" s="1"/>
  <c r="H250" i="4"/>
  <c r="I250" i="4" s="1"/>
  <c r="H371" i="4"/>
  <c r="I371" i="4" s="1"/>
  <c r="H409" i="4"/>
  <c r="I409" i="4" s="1"/>
  <c r="H396" i="4"/>
  <c r="I396" i="4" s="1"/>
  <c r="H150" i="4"/>
  <c r="I150" i="4" s="1"/>
  <c r="H457" i="4"/>
  <c r="I457" i="4" s="1"/>
  <c r="H127" i="4"/>
  <c r="I127" i="4" s="1"/>
  <c r="I459" i="4"/>
  <c r="I485" i="4"/>
  <c r="L510" i="4"/>
  <c r="M510" i="4" s="1"/>
  <c r="L12" i="4"/>
  <c r="M12" i="4" s="1"/>
  <c r="L227" i="4"/>
  <c r="M227" i="4" s="1"/>
  <c r="L491" i="4"/>
  <c r="M491" i="4" s="1"/>
  <c r="L478" i="4"/>
  <c r="M478" i="4" s="1"/>
  <c r="L14" i="4"/>
  <c r="M14" i="4" s="1"/>
  <c r="L13" i="4"/>
  <c r="M13" i="4" s="1"/>
  <c r="L17" i="4"/>
  <c r="M17" i="4" s="1"/>
  <c r="L23" i="4"/>
  <c r="M23" i="4" s="1"/>
  <c r="L531" i="4"/>
  <c r="M531" i="4" s="1"/>
  <c r="L18" i="4"/>
  <c r="M18" i="4" s="1"/>
  <c r="L38" i="4"/>
  <c r="M38" i="4" s="1"/>
  <c r="L29" i="4"/>
  <c r="M29" i="4" s="1"/>
  <c r="L32" i="4"/>
  <c r="M32" i="4" s="1"/>
  <c r="L33" i="4"/>
  <c r="M33" i="4" s="1"/>
  <c r="L54" i="4"/>
  <c r="M54" i="4" s="1"/>
  <c r="L53" i="4"/>
  <c r="M53" i="4" s="1"/>
  <c r="L52" i="4"/>
  <c r="M52" i="4" s="1"/>
  <c r="L48" i="4"/>
  <c r="M48" i="4" s="1"/>
  <c r="L46" i="4"/>
  <c r="M46" i="4" s="1"/>
  <c r="L28" i="4"/>
  <c r="M28" i="4" s="1"/>
  <c r="L44" i="4"/>
  <c r="M44" i="4" s="1"/>
  <c r="L27" i="4"/>
  <c r="M27" i="4" s="1"/>
  <c r="L527" i="4"/>
  <c r="M527" i="4" s="1"/>
  <c r="L40" i="4"/>
  <c r="M40" i="4" s="1"/>
  <c r="L519" i="4"/>
  <c r="M519" i="4" s="1"/>
  <c r="L70" i="4"/>
  <c r="M70" i="4" s="1"/>
  <c r="L99" i="4"/>
  <c r="M99" i="4" s="1"/>
  <c r="L65" i="4"/>
  <c r="M65" i="4" s="1"/>
  <c r="L100" i="4"/>
  <c r="M100" i="4" s="1"/>
  <c r="L103" i="4"/>
  <c r="M103" i="4" s="1"/>
  <c r="L102" i="4"/>
  <c r="M102" i="4" s="1"/>
  <c r="L96" i="4"/>
  <c r="M96" i="4" s="1"/>
  <c r="L101" i="4"/>
  <c r="M101" i="4" s="1"/>
  <c r="L61" i="4"/>
  <c r="M61" i="4" s="1"/>
  <c r="L93" i="4"/>
  <c r="M93" i="4" s="1"/>
  <c r="L73" i="4"/>
  <c r="M73" i="4" s="1"/>
  <c r="L78" i="4"/>
  <c r="M78" i="4" s="1"/>
  <c r="L91" i="4"/>
  <c r="M91" i="4" s="1"/>
  <c r="L84" i="4"/>
  <c r="M84" i="4" s="1"/>
  <c r="L85" i="4"/>
  <c r="M85" i="4" s="1"/>
  <c r="L88" i="4"/>
  <c r="M88" i="4" s="1"/>
  <c r="L89" i="4"/>
  <c r="M89" i="4" s="1"/>
  <c r="L90" i="4"/>
  <c r="M90" i="4" s="1"/>
  <c r="L268" i="4"/>
  <c r="M268" i="4" s="1"/>
  <c r="L87" i="4"/>
  <c r="M87" i="4" s="1"/>
  <c r="L267" i="4"/>
  <c r="M267" i="4" s="1"/>
  <c r="L517" i="4"/>
  <c r="M517" i="4" s="1"/>
  <c r="L265" i="4"/>
  <c r="M265" i="4" s="1"/>
  <c r="L58" i="4"/>
  <c r="M58" i="4" s="1"/>
  <c r="L234" i="4"/>
  <c r="M234" i="4" s="1"/>
  <c r="L264" i="4"/>
  <c r="M264" i="4" s="1"/>
  <c r="L69" i="4"/>
  <c r="M69" i="4" s="1"/>
  <c r="L525" i="4"/>
  <c r="M525" i="4" s="1"/>
  <c r="L522" i="4"/>
  <c r="M522" i="4" s="1"/>
  <c r="L524" i="4"/>
  <c r="M524" i="4" s="1"/>
  <c r="L523" i="4"/>
  <c r="M523" i="4" s="1"/>
  <c r="L233" i="4"/>
  <c r="M233" i="4" s="1"/>
  <c r="L224" i="4"/>
  <c r="M224" i="4" s="1"/>
  <c r="L174" i="4"/>
  <c r="M174" i="4" s="1"/>
  <c r="L175" i="4"/>
  <c r="M175" i="4" s="1"/>
  <c r="L450" i="4"/>
  <c r="M450" i="4" s="1"/>
  <c r="L230" i="4"/>
  <c r="M230" i="4" s="1"/>
  <c r="L521" i="4"/>
  <c r="M521" i="4" s="1"/>
  <c r="L516" i="4"/>
  <c r="M516" i="4" s="1"/>
  <c r="L194" i="4"/>
  <c r="M194" i="4" s="1"/>
  <c r="L164" i="4"/>
  <c r="M164" i="4" s="1"/>
  <c r="L202" i="4"/>
  <c r="M202" i="4" s="1"/>
  <c r="L176" i="4"/>
  <c r="M176" i="4" s="1"/>
  <c r="L206" i="4"/>
  <c r="M206" i="4" s="1"/>
  <c r="L205" i="4"/>
  <c r="M205" i="4" s="1"/>
  <c r="L161" i="4"/>
  <c r="M161" i="4" s="1"/>
  <c r="L181" i="4"/>
  <c r="M181" i="4" s="1"/>
  <c r="L178" i="4"/>
  <c r="M178" i="4" s="1"/>
  <c r="L180" i="4"/>
  <c r="M180" i="4" s="1"/>
  <c r="L183" i="4"/>
  <c r="M183" i="4" s="1"/>
  <c r="L186" i="4"/>
  <c r="M186" i="4" s="1"/>
  <c r="L187" i="4"/>
  <c r="M187" i="4" s="1"/>
  <c r="L188" i="4"/>
  <c r="M188" i="4" s="1"/>
  <c r="L167" i="4"/>
  <c r="M167" i="4" s="1"/>
  <c r="L172" i="4"/>
  <c r="M172" i="4" s="1"/>
  <c r="L169" i="4"/>
  <c r="M169" i="4" s="1"/>
  <c r="L222" i="4"/>
  <c r="M222" i="4" s="1"/>
  <c r="L189" i="4"/>
  <c r="M189" i="4" s="1"/>
  <c r="L226" i="4"/>
  <c r="M226" i="4" s="1"/>
  <c r="L236" i="4"/>
  <c r="M236" i="4" s="1"/>
  <c r="L462" i="4"/>
  <c r="M462" i="4" s="1"/>
  <c r="L191" i="4"/>
  <c r="M191" i="4" s="1"/>
  <c r="L220" i="4"/>
  <c r="M220" i="4" s="1"/>
  <c r="L452" i="4"/>
  <c r="M452" i="4" s="1"/>
  <c r="L242" i="4"/>
  <c r="M242" i="4" s="1"/>
  <c r="L212" i="4"/>
  <c r="M212" i="4" s="1"/>
  <c r="L211" i="4"/>
  <c r="M211" i="4" s="1"/>
  <c r="L213" i="4"/>
  <c r="M213" i="4" s="1"/>
  <c r="L219" i="4"/>
  <c r="M219" i="4" s="1"/>
  <c r="L165" i="4"/>
  <c r="M165" i="4" s="1"/>
  <c r="L216" i="4"/>
  <c r="M216" i="4" s="1"/>
  <c r="L214" i="4"/>
  <c r="M214" i="4" s="1"/>
  <c r="L313" i="4"/>
  <c r="M313" i="4" s="1"/>
  <c r="L308" i="4"/>
  <c r="M308" i="4" s="1"/>
  <c r="L237" i="4"/>
  <c r="M237" i="4" s="1"/>
  <c r="L314" i="4"/>
  <c r="M314" i="4" s="1"/>
  <c r="L281" i="4"/>
  <c r="M281" i="4" s="1"/>
  <c r="L288" i="4"/>
  <c r="M288" i="4" s="1"/>
  <c r="L302" i="4"/>
  <c r="M302" i="4" s="1"/>
  <c r="L304" i="4"/>
  <c r="M304" i="4" s="1"/>
  <c r="L303" i="4"/>
  <c r="M303" i="4" s="1"/>
  <c r="L305" i="4"/>
  <c r="M305" i="4" s="1"/>
  <c r="L285" i="4"/>
  <c r="M285" i="4" s="1"/>
  <c r="L310" i="4"/>
  <c r="M310" i="4" s="1"/>
  <c r="L311" i="4"/>
  <c r="M311" i="4" s="1"/>
  <c r="L287" i="4"/>
  <c r="M287" i="4" s="1"/>
  <c r="L293" i="4"/>
  <c r="M293" i="4" s="1"/>
  <c r="L301" i="4"/>
  <c r="M301" i="4" s="1"/>
  <c r="L297" i="4"/>
  <c r="M297" i="4" s="1"/>
  <c r="L300" i="4"/>
  <c r="M300" i="4" s="1"/>
  <c r="L284" i="4"/>
  <c r="M284" i="4" s="1"/>
  <c r="L294" i="4"/>
  <c r="M294" i="4" s="1"/>
  <c r="L286" i="4"/>
  <c r="M286" i="4" s="1"/>
  <c r="L290" i="4"/>
  <c r="M290" i="4" s="1"/>
  <c r="L283" i="4"/>
  <c r="M283" i="4" s="1"/>
  <c r="L296" i="4"/>
  <c r="M296" i="4" s="1"/>
  <c r="L282" i="4"/>
  <c r="M282" i="4" s="1"/>
  <c r="L315" i="4"/>
  <c r="M315" i="4" s="1"/>
  <c r="L273" i="4"/>
  <c r="M273" i="4" s="1"/>
  <c r="L246" i="4"/>
  <c r="M246" i="4" s="1"/>
  <c r="L245" i="4"/>
  <c r="M245" i="4" s="1"/>
  <c r="L250" i="4"/>
  <c r="M250" i="4" s="1"/>
  <c r="L348" i="4"/>
  <c r="M348" i="4" s="1"/>
  <c r="L243" i="4"/>
  <c r="M243" i="4" s="1"/>
  <c r="L327" i="4"/>
  <c r="M327" i="4" s="1"/>
  <c r="L349" i="4"/>
  <c r="M349" i="4" s="1"/>
  <c r="L340" i="4"/>
  <c r="M340" i="4" s="1"/>
  <c r="L351" i="4"/>
  <c r="M351" i="4" s="1"/>
  <c r="L352" i="4"/>
  <c r="M352" i="4" s="1"/>
  <c r="L354" i="4"/>
  <c r="M354" i="4" s="1"/>
  <c r="L353" i="4"/>
  <c r="M353" i="4" s="1"/>
  <c r="L355" i="4"/>
  <c r="M355" i="4" s="1"/>
  <c r="L362" i="4"/>
  <c r="M362" i="4" s="1"/>
  <c r="L356" i="4"/>
  <c r="M356" i="4" s="1"/>
  <c r="L360" i="4"/>
  <c r="M360" i="4" s="1"/>
  <c r="L358" i="4"/>
  <c r="M358" i="4" s="1"/>
  <c r="L359" i="4"/>
  <c r="M359" i="4" s="1"/>
  <c r="L357" i="4"/>
  <c r="M357" i="4" s="1"/>
  <c r="L363" i="4"/>
  <c r="M363" i="4" s="1"/>
  <c r="L364" i="4"/>
  <c r="M364" i="4" s="1"/>
  <c r="L341" i="4"/>
  <c r="M341" i="4" s="1"/>
  <c r="L365" i="4"/>
  <c r="M365" i="4" s="1"/>
  <c r="L367" i="4"/>
  <c r="M367" i="4" s="1"/>
  <c r="L366" i="4"/>
  <c r="M366" i="4" s="1"/>
  <c r="L249" i="4"/>
  <c r="M249" i="4" s="1"/>
  <c r="L248" i="4"/>
  <c r="M248" i="4" s="1"/>
  <c r="L316" i="4"/>
  <c r="M316" i="4" s="1"/>
  <c r="L368" i="4"/>
  <c r="M368" i="4" s="1"/>
  <c r="L369" i="4"/>
  <c r="M369" i="4" s="1"/>
  <c r="L370" i="4"/>
  <c r="M370" i="4" s="1"/>
  <c r="L371" i="4"/>
  <c r="M371" i="4" s="1"/>
  <c r="L372" i="4"/>
  <c r="M372" i="4" s="1"/>
  <c r="L373" i="4"/>
  <c r="M373" i="4" s="1"/>
  <c r="L374" i="4"/>
  <c r="M374" i="4" s="1"/>
  <c r="L375" i="4"/>
  <c r="M375" i="4" s="1"/>
  <c r="L376" i="4"/>
  <c r="M376" i="4" s="1"/>
  <c r="L377" i="4"/>
  <c r="M377" i="4" s="1"/>
  <c r="L378" i="4"/>
  <c r="M378" i="4" s="1"/>
  <c r="L381" i="4"/>
  <c r="M381" i="4" s="1"/>
  <c r="L380" i="4"/>
  <c r="M380" i="4" s="1"/>
  <c r="L379" i="4"/>
  <c r="M379" i="4" s="1"/>
  <c r="L386" i="4"/>
  <c r="M386" i="4" s="1"/>
  <c r="L387" i="4"/>
  <c r="M387" i="4" s="1"/>
  <c r="L388" i="4"/>
  <c r="M388" i="4" s="1"/>
  <c r="L389" i="4"/>
  <c r="M389" i="4" s="1"/>
  <c r="L390" i="4"/>
  <c r="M390" i="4" s="1"/>
  <c r="L392" i="4"/>
  <c r="M392" i="4" s="1"/>
  <c r="L394" i="4"/>
  <c r="M394" i="4" s="1"/>
  <c r="L384" i="4"/>
  <c r="M384" i="4" s="1"/>
  <c r="L382" i="4"/>
  <c r="M382" i="4" s="1"/>
  <c r="L328" i="4"/>
  <c r="M328" i="4" s="1"/>
  <c r="L343" i="4"/>
  <c r="M343" i="4" s="1"/>
  <c r="L385" i="4"/>
  <c r="M385" i="4" s="1"/>
  <c r="L344" i="4"/>
  <c r="M344" i="4" s="1"/>
  <c r="L141" i="4"/>
  <c r="M141" i="4" s="1"/>
  <c r="L410" i="4"/>
  <c r="M410" i="4" s="1"/>
  <c r="L409" i="4"/>
  <c r="M409" i="4" s="1"/>
  <c r="L335" i="4"/>
  <c r="M335" i="4" s="1"/>
  <c r="L414" i="4"/>
  <c r="M414" i="4" s="1"/>
  <c r="L345" i="4"/>
  <c r="M345" i="4" s="1"/>
  <c r="L411" i="4"/>
  <c r="M411" i="4" s="1"/>
  <c r="L326" i="4"/>
  <c r="M326" i="4" s="1"/>
  <c r="L337" i="4"/>
  <c r="M337" i="4" s="1"/>
  <c r="L323" i="4"/>
  <c r="M323" i="4" s="1"/>
  <c r="L415" i="4"/>
  <c r="M415" i="4" s="1"/>
  <c r="L130" i="4"/>
  <c r="M130" i="4" s="1"/>
  <c r="L321" i="4"/>
  <c r="M321" i="4" s="1"/>
  <c r="L325" i="4"/>
  <c r="M325" i="4" s="1"/>
  <c r="L412" i="4"/>
  <c r="M412" i="4" s="1"/>
  <c r="L346" i="4"/>
  <c r="M346" i="4" s="1"/>
  <c r="L400" i="4"/>
  <c r="M400" i="4" s="1"/>
  <c r="L401" i="4"/>
  <c r="M401" i="4" s="1"/>
  <c r="L402" i="4"/>
  <c r="M402" i="4" s="1"/>
  <c r="L404" i="4"/>
  <c r="M404" i="4" s="1"/>
  <c r="L403" i="4"/>
  <c r="M403" i="4" s="1"/>
  <c r="L329" i="4"/>
  <c r="M329" i="4" s="1"/>
  <c r="L398" i="4"/>
  <c r="M398" i="4" s="1"/>
  <c r="L406" i="4"/>
  <c r="M406" i="4" s="1"/>
  <c r="L407" i="4"/>
  <c r="M407" i="4" s="1"/>
  <c r="L397" i="4"/>
  <c r="M397" i="4" s="1"/>
  <c r="L334" i="4"/>
  <c r="M334" i="4" s="1"/>
  <c r="L395" i="4"/>
  <c r="M395" i="4" s="1"/>
  <c r="L396" i="4"/>
  <c r="M396" i="4" s="1"/>
  <c r="L416" i="4"/>
  <c r="M416" i="4" s="1"/>
  <c r="L459" i="4"/>
  <c r="M459" i="4" s="1"/>
  <c r="L461" i="4"/>
  <c r="M461" i="4" s="1"/>
  <c r="L417" i="4"/>
  <c r="M417" i="4" s="1"/>
  <c r="L148" i="4"/>
  <c r="M148" i="4" s="1"/>
  <c r="L254" i="4"/>
  <c r="M254" i="4" s="1"/>
  <c r="L112" i="4"/>
  <c r="M112" i="4" s="1"/>
  <c r="L142" i="4"/>
  <c r="M142" i="4" s="1"/>
  <c r="L424" i="4"/>
  <c r="M424" i="4" s="1"/>
  <c r="L423" i="4"/>
  <c r="M423" i="4" s="1"/>
  <c r="L420" i="4"/>
  <c r="M420" i="4" s="1"/>
  <c r="L422" i="4"/>
  <c r="M422" i="4" s="1"/>
  <c r="L425" i="4"/>
  <c r="M425" i="4" s="1"/>
  <c r="L131" i="4"/>
  <c r="M131" i="4" s="1"/>
  <c r="L154" i="4"/>
  <c r="M154" i="4" s="1"/>
  <c r="L114" i="4"/>
  <c r="M114" i="4" s="1"/>
  <c r="L499" i="4"/>
  <c r="M499" i="4" s="1"/>
  <c r="L333" i="4"/>
  <c r="M333" i="4" s="1"/>
  <c r="L139" i="4"/>
  <c r="M139" i="4" s="1"/>
  <c r="L132" i="4"/>
  <c r="M132" i="4" s="1"/>
  <c r="L113" i="4"/>
  <c r="M113" i="4" s="1"/>
  <c r="L149" i="4"/>
  <c r="M149" i="4" s="1"/>
  <c r="L121" i="4"/>
  <c r="M121" i="4" s="1"/>
  <c r="L419" i="4"/>
  <c r="M419" i="4" s="1"/>
  <c r="L418" i="4"/>
  <c r="M418" i="4" s="1"/>
  <c r="L253" i="4"/>
  <c r="M253" i="4" s="1"/>
  <c r="L150" i="4"/>
  <c r="M150" i="4" s="1"/>
  <c r="L118" i="4"/>
  <c r="M118" i="4" s="1"/>
  <c r="L456" i="4"/>
  <c r="M456" i="4" s="1"/>
  <c r="L134" i="4"/>
  <c r="M134" i="4" s="1"/>
  <c r="L120" i="4"/>
  <c r="M120" i="4" s="1"/>
  <c r="L116" i="4"/>
  <c r="M116" i="4" s="1"/>
  <c r="L117" i="4"/>
  <c r="M117" i="4" s="1"/>
  <c r="L119" i="4"/>
  <c r="M119" i="4" s="1"/>
  <c r="L430" i="4"/>
  <c r="M430" i="4" s="1"/>
  <c r="L147" i="4"/>
  <c r="M147" i="4" s="1"/>
  <c r="L497" i="4"/>
  <c r="M497" i="4" s="1"/>
  <c r="L138" i="4"/>
  <c r="M138" i="4" s="1"/>
  <c r="L151" i="4"/>
  <c r="M151" i="4" s="1"/>
  <c r="L471" i="4"/>
  <c r="M471" i="4" s="1"/>
  <c r="L444" i="4"/>
  <c r="M444" i="4" s="1"/>
  <c r="L257" i="4"/>
  <c r="M257" i="4" s="1"/>
  <c r="L145" i="4"/>
  <c r="M145" i="4" s="1"/>
  <c r="L146" i="4"/>
  <c r="M146" i="4" s="1"/>
  <c r="L258" i="4"/>
  <c r="M258" i="4" s="1"/>
  <c r="L144" i="4"/>
  <c r="M144" i="4" s="1"/>
  <c r="L443" i="4"/>
  <c r="M443" i="4" s="1"/>
  <c r="L468" i="4"/>
  <c r="M468" i="4" s="1"/>
  <c r="L469" i="4"/>
  <c r="M469" i="4" s="1"/>
  <c r="L111" i="4"/>
  <c r="M111" i="4" s="1"/>
  <c r="L429" i="4"/>
  <c r="M429" i="4" s="1"/>
  <c r="L470" i="4"/>
  <c r="M470" i="4" s="1"/>
  <c r="L431" i="4"/>
  <c r="M431" i="4" s="1"/>
  <c r="L339" i="4"/>
  <c r="M339" i="4" s="1"/>
  <c r="L338" i="4"/>
  <c r="M338" i="4" s="1"/>
  <c r="L457" i="4"/>
  <c r="M457" i="4" s="1"/>
  <c r="L108" i="4"/>
  <c r="M108" i="4" s="1"/>
  <c r="L448" i="4"/>
  <c r="M448" i="4" s="1"/>
  <c r="L473" i="4"/>
  <c r="M473" i="4" s="1"/>
  <c r="L477" i="4"/>
  <c r="M477" i="4" s="1"/>
  <c r="L136" i="4"/>
  <c r="M136" i="4" s="1"/>
  <c r="L152" i="4"/>
  <c r="M152" i="4" s="1"/>
  <c r="L115" i="4"/>
  <c r="M115" i="4" s="1"/>
  <c r="L458" i="4"/>
  <c r="M458" i="4" s="1"/>
  <c r="L464" i="4"/>
  <c r="M464" i="4" s="1"/>
  <c r="L465" i="4"/>
  <c r="M465" i="4" s="1"/>
  <c r="L463" i="4"/>
  <c r="M463" i="4" s="1"/>
  <c r="L466" i="4"/>
  <c r="M466" i="4" s="1"/>
  <c r="L467" i="4"/>
  <c r="M467" i="4" s="1"/>
  <c r="L439" i="4"/>
  <c r="M439" i="4" s="1"/>
  <c r="L428" i="4"/>
  <c r="M428" i="4" s="1"/>
  <c r="L472" i="4"/>
  <c r="M472" i="4" s="1"/>
  <c r="L447" i="4"/>
  <c r="M447" i="4" s="1"/>
  <c r="L435" i="4"/>
  <c r="M435" i="4" s="1"/>
  <c r="L441" i="4"/>
  <c r="M441" i="4" s="1"/>
  <c r="L128" i="4"/>
  <c r="M128" i="4" s="1"/>
  <c r="L126" i="4"/>
  <c r="M126" i="4" s="1"/>
  <c r="L440" i="4"/>
  <c r="M440" i="4" s="1"/>
  <c r="L123" i="4"/>
  <c r="M123" i="4" s="1"/>
  <c r="L122" i="4"/>
  <c r="M122" i="4" s="1"/>
  <c r="L445" i="4"/>
  <c r="M445" i="4" s="1"/>
  <c r="L438" i="4"/>
  <c r="M438" i="4" s="1"/>
  <c r="L432" i="4"/>
  <c r="M432" i="4" s="1"/>
  <c r="L486" i="4"/>
  <c r="M486" i="4" s="1"/>
  <c r="L442" i="4"/>
  <c r="M442" i="4" s="1"/>
  <c r="L436" i="4"/>
  <c r="M436" i="4" s="1"/>
  <c r="L433" i="4"/>
  <c r="M433" i="4" s="1"/>
  <c r="L437" i="4"/>
  <c r="M437" i="4" s="1"/>
  <c r="L434" i="4"/>
  <c r="M434" i="4" s="1"/>
  <c r="L127" i="4"/>
  <c r="M127" i="4" s="1"/>
  <c r="L454" i="4"/>
  <c r="M454" i="4" s="1"/>
  <c r="L455" i="4"/>
  <c r="M455" i="4" s="1"/>
  <c r="L453" i="4"/>
  <c r="M453" i="4" s="1"/>
  <c r="L487" i="4"/>
  <c r="M487" i="4" s="1"/>
  <c r="L474" i="4"/>
  <c r="M474" i="4" s="1"/>
  <c r="L488" i="4"/>
  <c r="M488" i="4" s="1"/>
  <c r="L483" i="4"/>
  <c r="M483" i="4" s="1"/>
  <c r="L479" i="4"/>
  <c r="M479" i="4" s="1"/>
  <c r="L446" i="4"/>
  <c r="M446" i="4" s="1"/>
  <c r="L480" i="4"/>
  <c r="M480" i="4" s="1"/>
  <c r="L427" i="4"/>
  <c r="M427" i="4" s="1"/>
  <c r="L485" i="4"/>
  <c r="M485" i="4" s="1"/>
  <c r="L489" i="4"/>
  <c r="M489" i="4" s="1"/>
  <c r="L476" i="4"/>
  <c r="M476" i="4" s="1"/>
  <c r="L426" i="4"/>
  <c r="M426" i="4" s="1"/>
  <c r="L493" i="4"/>
  <c r="M493" i="4" s="1"/>
  <c r="L494" i="4"/>
  <c r="M494" i="4" s="1"/>
  <c r="L490" i="4"/>
  <c r="M490" i="4" s="1"/>
  <c r="L492" i="4"/>
  <c r="M492" i="4" s="1"/>
  <c r="L509" i="4"/>
  <c r="M509" i="4" s="1"/>
  <c r="L482" i="4"/>
  <c r="M482" i="4" s="1"/>
  <c r="L498" i="4"/>
  <c r="M498" i="4" s="1"/>
  <c r="L475" i="4"/>
  <c r="M475" i="4" s="1"/>
  <c r="L506" i="4"/>
  <c r="M506" i="4" s="1"/>
  <c r="L501" i="4"/>
  <c r="M501" i="4" s="1"/>
  <c r="L500" i="4"/>
  <c r="M500" i="4" s="1"/>
  <c r="L508" i="4"/>
  <c r="M508" i="4" s="1"/>
  <c r="L504" i="4"/>
  <c r="M504" i="4" s="1"/>
  <c r="L507" i="4"/>
  <c r="M507" i="4" s="1"/>
  <c r="L502" i="4"/>
  <c r="M502" i="4" s="1"/>
  <c r="L528" i="4"/>
  <c r="M528" i="4" s="1"/>
  <c r="L512" i="4"/>
  <c r="M512" i="4" s="1"/>
  <c r="L511" i="4"/>
  <c r="M511" i="4" s="1"/>
  <c r="L514" i="4"/>
  <c r="M514" i="4" s="1"/>
  <c r="L135" i="4" l="1"/>
  <c r="M135" i="4" s="1"/>
  <c r="L140" i="4"/>
  <c r="M140" i="4" s="1"/>
  <c r="L124" i="4"/>
  <c r="M124" i="4" s="1"/>
  <c r="L143" i="4"/>
  <c r="M143" i="4" s="1"/>
  <c r="L218" i="4"/>
  <c r="M218" i="4" s="1"/>
  <c r="L215" i="4"/>
  <c r="M215" i="4" s="1"/>
  <c r="L170" i="4"/>
  <c r="M170" i="4" s="1"/>
  <c r="L190" i="4"/>
  <c r="M190" i="4" s="1"/>
  <c r="L173" i="4"/>
  <c r="M173" i="4" s="1"/>
  <c r="L530" i="4"/>
  <c r="M530" i="4" s="1"/>
  <c r="L529" i="4"/>
  <c r="M529" i="4" s="1"/>
  <c r="L57" i="4"/>
  <c r="M57" i="4" s="1"/>
  <c r="L421" i="4"/>
  <c r="M421" i="4" s="1"/>
  <c r="L399" i="4"/>
  <c r="M399" i="4" s="1"/>
  <c r="L350" i="4"/>
  <c r="M350" i="4" s="1"/>
  <c r="L307" i="4"/>
  <c r="M307" i="4" s="1"/>
  <c r="L309" i="4"/>
  <c r="M309" i="4" s="1"/>
  <c r="L207" i="4"/>
  <c r="M207" i="4" s="1"/>
  <c r="L153" i="4"/>
  <c r="M153" i="4" s="1"/>
  <c r="L332" i="4"/>
  <c r="M332" i="4" s="1"/>
  <c r="L256" i="4"/>
  <c r="M256" i="4" s="1"/>
  <c r="L460" i="4"/>
  <c r="M460" i="4" s="1"/>
  <c r="L331" i="4"/>
  <c r="M331" i="4" s="1"/>
  <c r="L330" i="4"/>
  <c r="M330" i="4" s="1"/>
  <c r="L413" i="4"/>
  <c r="M413" i="4" s="1"/>
  <c r="L361" i="4"/>
  <c r="M361" i="4" s="1"/>
  <c r="L342" i="4"/>
  <c r="M342" i="4" s="1"/>
  <c r="L247" i="4"/>
  <c r="M247" i="4" s="1"/>
  <c r="L298" i="4"/>
  <c r="M298" i="4" s="1"/>
  <c r="L210" i="4"/>
  <c r="M210" i="4" s="1"/>
  <c r="L229" i="4"/>
  <c r="M229" i="4" s="1"/>
  <c r="L182" i="4"/>
  <c r="M182" i="4" s="1"/>
  <c r="L203" i="4"/>
  <c r="M203" i="4" s="1"/>
  <c r="L199" i="4"/>
  <c r="M199" i="4" s="1"/>
  <c r="L241" i="4"/>
  <c r="M241" i="4" s="1"/>
  <c r="L405" i="4"/>
  <c r="M405" i="4" s="1"/>
  <c r="L137" i="4"/>
  <c r="M137" i="4" s="1"/>
  <c r="L244" i="4"/>
  <c r="M244" i="4" s="1"/>
  <c r="L292" i="4"/>
  <c r="M292" i="4" s="1"/>
  <c r="L295" i="4"/>
  <c r="M295" i="4" s="1"/>
  <c r="L235" i="4"/>
  <c r="M235" i="4" s="1"/>
  <c r="L228" i="4"/>
  <c r="M228" i="4" s="1"/>
  <c r="L179" i="4"/>
  <c r="M179" i="4" s="1"/>
  <c r="L232" i="4"/>
  <c r="M232" i="4" s="1"/>
  <c r="L269" i="4"/>
  <c r="M269" i="4" s="1"/>
  <c r="L81" i="4"/>
  <c r="M81" i="4" s="1"/>
  <c r="L520" i="4"/>
  <c r="M520" i="4" s="1"/>
  <c r="L347" i="4"/>
  <c r="M347" i="4" s="1"/>
  <c r="L291" i="4"/>
  <c r="M291" i="4" s="1"/>
  <c r="L185" i="4"/>
  <c r="M185" i="4" s="1"/>
  <c r="L198" i="4"/>
  <c r="M198" i="4" s="1"/>
  <c r="L195" i="4"/>
  <c r="M195" i="4" s="1"/>
  <c r="L260" i="4"/>
  <c r="M260" i="4" s="1"/>
  <c r="L77" i="4"/>
  <c r="M77" i="4" s="1"/>
  <c r="L515" i="4"/>
  <c r="M515" i="4" s="1"/>
  <c r="L503" i="4"/>
  <c r="M503" i="4" s="1"/>
  <c r="L505" i="4"/>
  <c r="M505" i="4" s="1"/>
  <c r="L495" i="4"/>
  <c r="M495" i="4" s="1"/>
  <c r="L299" i="4"/>
  <c r="M299" i="4" s="1"/>
  <c r="L449" i="4"/>
  <c r="M449" i="4" s="1"/>
  <c r="L393" i="4"/>
  <c r="M393" i="4" s="1"/>
  <c r="L289" i="4"/>
  <c r="M289" i="4" s="1"/>
  <c r="L306" i="4"/>
  <c r="M306" i="4" s="1"/>
  <c r="L208" i="4"/>
  <c r="M208" i="4" s="1"/>
  <c r="L192" i="4"/>
  <c r="M192" i="4" s="1"/>
  <c r="L391" i="4"/>
  <c r="M391" i="4" s="1"/>
  <c r="L221" i="4"/>
  <c r="M221" i="4" s="1"/>
  <c r="L177" i="4"/>
  <c r="M177" i="4" s="1"/>
  <c r="L209" i="4"/>
  <c r="M209" i="4" s="1"/>
  <c r="L171" i="4"/>
  <c r="M171" i="4" s="1"/>
  <c r="L184" i="4"/>
  <c r="M184" i="4" s="1"/>
  <c r="L197" i="4"/>
  <c r="M197" i="4" s="1"/>
  <c r="L162" i="4"/>
  <c r="M162" i="4" s="1"/>
  <c r="L200" i="4"/>
  <c r="M200" i="4" s="1"/>
  <c r="L168" i="4"/>
  <c r="M168" i="4" s="1"/>
  <c r="L193" i="4"/>
  <c r="M193" i="4" s="1"/>
  <c r="L166" i="4"/>
  <c r="M166" i="4" s="1"/>
  <c r="L86" i="4"/>
  <c r="M86" i="4" s="1"/>
  <c r="L82" i="4"/>
  <c r="M82" i="4" s="1"/>
  <c r="L95" i="4"/>
  <c r="M95" i="4" s="1"/>
  <c r="L104" i="4"/>
  <c r="M104" i="4" s="1"/>
  <c r="L67" i="4"/>
  <c r="M67" i="4" s="1"/>
  <c r="L231" i="4"/>
  <c r="M231" i="4" s="1"/>
  <c r="L196" i="4"/>
  <c r="M196" i="4" s="1"/>
  <c r="L201" i="4"/>
  <c r="M201" i="4" s="1"/>
  <c r="L204" i="4"/>
  <c r="M204" i="4" s="1"/>
  <c r="L240" i="4"/>
  <c r="M240" i="4" s="1"/>
  <c r="L223" i="4"/>
  <c r="M223" i="4" s="1"/>
  <c r="L238" i="4"/>
  <c r="M238" i="4" s="1"/>
  <c r="L80" i="4"/>
  <c r="M80" i="4" s="1"/>
  <c r="L518" i="4"/>
  <c r="M518" i="4" s="1"/>
  <c r="L92" i="4"/>
  <c r="M92" i="4" s="1"/>
  <c r="L94" i="4"/>
  <c r="M94" i="4" s="1"/>
  <c r="L97" i="4"/>
  <c r="M97" i="4" s="1"/>
  <c r="L98" i="4"/>
  <c r="M98" i="4" s="1"/>
  <c r="L76" i="4"/>
  <c r="M76" i="4" s="1"/>
  <c r="L75" i="4"/>
  <c r="M75" i="4" s="1"/>
  <c r="L83" i="4"/>
  <c r="M83" i="4" s="1"/>
  <c r="L60" i="4"/>
  <c r="M60" i="4" s="1"/>
  <c r="L72" i="4"/>
  <c r="M72" i="4" s="1"/>
  <c r="L49" i="4"/>
  <c r="M49" i="4" s="1"/>
  <c r="L50" i="4"/>
  <c r="M50" i="4" s="1"/>
  <c r="L526" i="4"/>
  <c r="M526" i="4" s="1"/>
  <c r="L43" i="4"/>
  <c r="M43" i="4" s="1"/>
  <c r="L51" i="4"/>
  <c r="M51" i="4" s="1"/>
  <c r="L41" i="4"/>
  <c r="M41" i="4" s="1"/>
  <c r="L45" i="4"/>
  <c r="M45" i="4" s="1"/>
  <c r="L42" i="4"/>
  <c r="M42" i="4" s="1"/>
  <c r="L47" i="4"/>
  <c r="M47" i="4" s="1"/>
  <c r="L35" i="4"/>
  <c r="M35" i="4" s="1"/>
  <c r="L55" i="4"/>
  <c r="M55" i="4" s="1"/>
  <c r="L56" i="4"/>
  <c r="M56" i="4" s="1"/>
  <c r="L19" i="4"/>
  <c r="M19" i="4" s="1"/>
  <c r="L30" i="4"/>
  <c r="M30" i="4" s="1"/>
  <c r="L37" i="4"/>
  <c r="M37" i="4" s="1"/>
  <c r="L22" i="4"/>
  <c r="M22" i="4" s="1"/>
  <c r="L24" i="4"/>
  <c r="M24" i="4" s="1"/>
  <c r="L39" i="4"/>
  <c r="M39" i="4" s="1"/>
  <c r="L532" i="4"/>
  <c r="M532" i="4" s="1"/>
  <c r="L16" i="4"/>
  <c r="M16" i="4" s="1"/>
  <c r="L15" i="4"/>
  <c r="M15" i="4" s="1"/>
  <c r="L11" i="4"/>
  <c r="M11" i="4" s="1"/>
</calcChain>
</file>

<file path=xl/sharedStrings.xml><?xml version="1.0" encoding="utf-8"?>
<sst xmlns="http://schemas.openxmlformats.org/spreadsheetml/2006/main" count="9467" uniqueCount="574">
  <si>
    <t>№</t>
  </si>
  <si>
    <t>Расположена в 2,5 км к CВ от с. Заречье, в 1,2 км от берега</t>
  </si>
  <si>
    <t>З-12</t>
  </si>
  <si>
    <t>грифон</t>
  </si>
  <si>
    <t>газ</t>
  </si>
  <si>
    <t>установленные</t>
  </si>
  <si>
    <t>акватория</t>
  </si>
  <si>
    <t>Расположенав заливе Провал</t>
  </si>
  <si>
    <t>Крупная пропарина размерами около 150 м в ширину и 500 м в длину. Лёд очень тонкий, проба газа не отобрана.</t>
  </si>
  <si>
    <t>З-13</t>
  </si>
  <si>
    <t>З-14</t>
  </si>
  <si>
    <t>З-17</t>
  </si>
  <si>
    <t>З-18</t>
  </si>
  <si>
    <t>З-19</t>
  </si>
  <si>
    <t>З-20</t>
  </si>
  <si>
    <t>З-21</t>
  </si>
  <si>
    <t>З-22</t>
  </si>
  <si>
    <t>З-23</t>
  </si>
  <si>
    <t>з-26</t>
  </si>
  <si>
    <t>з-27</t>
  </si>
  <si>
    <t>з-28</t>
  </si>
  <si>
    <t>з-30</t>
  </si>
  <si>
    <t>з-31</t>
  </si>
  <si>
    <t>з-32</t>
  </si>
  <si>
    <t>з-33</t>
  </si>
  <si>
    <t>з-34</t>
  </si>
  <si>
    <t>з-35</t>
  </si>
  <si>
    <t>з-36</t>
  </si>
  <si>
    <t>з-37</t>
  </si>
  <si>
    <t>з-38</t>
  </si>
  <si>
    <t>з-39</t>
  </si>
  <si>
    <t>з-40</t>
  </si>
  <si>
    <t>з-41</t>
  </si>
  <si>
    <t>з-42</t>
  </si>
  <si>
    <t>з-43</t>
  </si>
  <si>
    <t>з-44</t>
  </si>
  <si>
    <t>з-46</t>
  </si>
  <si>
    <t>з-61</t>
  </si>
  <si>
    <t>з-62</t>
  </si>
  <si>
    <t>з-63</t>
  </si>
  <si>
    <t>з-64</t>
  </si>
  <si>
    <t>з-65</t>
  </si>
  <si>
    <t>з-66</t>
  </si>
  <si>
    <t>з-67</t>
  </si>
  <si>
    <t>Нефтегазо-проявление «Горевой утёс»</t>
  </si>
  <si>
    <t>Вулкан «Тельный»</t>
  </si>
  <si>
    <t xml:space="preserve"> </t>
  </si>
  <si>
    <t>Муринская банка</t>
  </si>
  <si>
    <t>«Снежный»</t>
  </si>
  <si>
    <t>«Толстый мыс»</t>
  </si>
  <si>
    <t>Напротив горы Бабаевской</t>
  </si>
  <si>
    <t>Акватория ЮВ берега в районе г. Бабушкина</t>
  </si>
  <si>
    <t>Район побережья Мантуриха-Боярский</t>
  </si>
  <si>
    <t>Район акватории озера напротив залива «Посольский»</t>
  </si>
  <si>
    <t>Южная часть Селенгинского мелководья. Район Посольской банки</t>
  </si>
  <si>
    <t>Посольская банка</t>
  </si>
  <si>
    <t>Селенгинское мелководье. Центральная часть.</t>
  </si>
  <si>
    <t>Селенгинское мелководье. Северная часть. (Залив Провал, Кокуйский каньон).</t>
  </si>
  <si>
    <t>Прибрежная акватория юго-восточного побережья озера от м. Лиственничного до м. Крестовый</t>
  </si>
  <si>
    <t>Акватория Баргузинского залива</t>
  </si>
  <si>
    <t>Селенгинское мелководье. Центральная часть</t>
  </si>
  <si>
    <t>Дельта Селенги, возле  скв. 132</t>
  </si>
  <si>
    <t>У маяка Харауз в 5 м от берега</t>
  </si>
  <si>
    <t>12,5 км к З-СЗ от с. Истомино</t>
  </si>
  <si>
    <t>Напротив Лемасово</t>
  </si>
  <si>
    <t>Напротив Посольска, 2,6 км</t>
  </si>
  <si>
    <t>У косы возле Посольска 0,5 км от берега</t>
  </si>
  <si>
    <t>там же, где точка з-26</t>
  </si>
  <si>
    <t>Напротив Ст. Энхалука</t>
  </si>
  <si>
    <t>у о. Кокуй</t>
  </si>
  <si>
    <t>Восточный берег Байкала в районе г. Бабушкина.</t>
  </si>
  <si>
    <t>В 8 км от г. Байкальска к СВ</t>
  </si>
  <si>
    <t>В 7 км к СВ от с. Мурино и в 9 км от устья р. Хара-Мурин</t>
  </si>
  <si>
    <t>Расположен восточнее Муринской банки, в 4 км к северу от м. Снежный и устья р. Снежной.</t>
  </si>
  <si>
    <t>Объекты расположены  к ЗСЗ и СЗ от ст. Кедровая на расстоянии от 5 до 10 км.</t>
  </si>
  <si>
    <t>Четыре объекта расположены к западу и СЗ от ст. Танхой</t>
  </si>
  <si>
    <t>Объект с отм. 979 м напротив м. Голоустный в 5 км от берега</t>
  </si>
  <si>
    <t>Бол. Тельнинский каньон</t>
  </si>
  <si>
    <t>Расположена в центре озера на широте сёл Бол. Голоустное  - Посольск.</t>
  </si>
  <si>
    <t>Контрастный объект с отм. 288 м при изобате 400 м</t>
  </si>
  <si>
    <t>На севере центральной части два крупных объекта</t>
  </si>
  <si>
    <t>Главной примечательностью является глубокий извилистый каньон</t>
  </si>
  <si>
    <t>Расположен в 9 км к западу от пропарины з-26</t>
  </si>
  <si>
    <t>В 1,2 км от берега напротив устьев руч. Бол. и Мал. Зеленовские. Глубина 200 м.</t>
  </si>
  <si>
    <t>13 км к западу от поселка Турка</t>
  </si>
  <si>
    <t>В 5 км к западу от м. Ниж. Изголовье</t>
  </si>
  <si>
    <t>Нефть (озокерит)</t>
  </si>
  <si>
    <t>Расположен под водой в 2 км от ст. Тельная на прибрежном окончании каньона Большой Тельный. Открыт и изучен сотрудниками кафедры геологии нефти и газа в апреле 2011 г. Исаев В.П., Известия ИГУ, сер. Наук о Земле, 2015, т. 11, С.30-37. http://isu.ru/isves</t>
  </si>
  <si>
    <t>Один из них, напротив Боярского, имеет отм. 34,6 м при глубине озера 100 м.</t>
  </si>
  <si>
    <t>Высота предполагаемого вулкана более 90 м</t>
  </si>
  <si>
    <t>На этой акватории интерес представляет объект, вытянутый с юга на север, имеющий отметки 89, 53, 56 м.</t>
  </si>
  <si>
    <t>Объект простирается с юга на север на 2 км. Предположительно отождествляется с грязевым вулканом.</t>
  </si>
  <si>
    <t>Крупный объект, простирающийся на СВ. Предположительно отождествляется с грязевым вулканом.</t>
  </si>
  <si>
    <t>Второй объект меньше по размерам, имеет отметку вершины  820 м при залегании объекта между изобатами 900 и 1000 м. Относительная высота – более 100 м.</t>
  </si>
  <si>
    <t>Обнаружению, обследованию и опробованию подлежат объекты с отм. 495, 190, 179 (координаты) и др. В районе нефтегазопроявления «Горевой утёс» необходимо обследовать морфологию дна: не исключено, что это постоянно действующий газонефтяной (грязевый) вулкан</t>
  </si>
  <si>
    <t>Крупный объект (грязевый вулкан), СВ простирания, расположен на южном склоне каньона. Его отметка 37 м при изобате более 100 м.</t>
  </si>
  <si>
    <t>В осевой части Баргузинского каньона расположен контрастный объект, высотой около 125 м, очевидно являющийся грязевым (газонефтяным) вулканом</t>
  </si>
  <si>
    <t>Покмарк глубиной около 80 м.</t>
  </si>
  <si>
    <t>Покмарк глубиной более 30 м (отм. 130 м при изобате 100 м)</t>
  </si>
  <si>
    <t>Вытянутый, СВ-простирания покмарк, имеющий отметку 60 м при изобате 50 м.</t>
  </si>
  <si>
    <t>В весеннее время отмечаются на льду многочисленные чёрные пятна нефти.</t>
  </si>
  <si>
    <t>предпологаемые</t>
  </si>
  <si>
    <t>нефть</t>
  </si>
  <si>
    <t>газ и нефть</t>
  </si>
  <si>
    <t>Две круглые пропарины, диаметром 1,5 м. Рядом с ними ледяной купол высотой 0,5 м, диаметром 3-4 м. Подо льдом виден живой газ. Много вмороженных пузырей. При протыкании свода купола пошёл газ. Рядом с ними пропарина длиной 150 м, шириной  50 м</t>
  </si>
  <si>
    <t>пропарина</t>
  </si>
  <si>
    <t xml:space="preserve"> нефть</t>
  </si>
  <si>
    <t>пропарина, пузырьки газа в воде, нефть</t>
  </si>
  <si>
    <t>грязевой вулкан</t>
  </si>
  <si>
    <t>покмарк</t>
  </si>
  <si>
    <t>круг га льду</t>
  </si>
  <si>
    <t>Б/Н-1</t>
  </si>
  <si>
    <t>В 0,65 км к ЮВ от точки Б/Н-1</t>
  </si>
  <si>
    <t>группа</t>
  </si>
  <si>
    <t>пропарина, пузырьки газа во льду</t>
  </si>
  <si>
    <t xml:space="preserve">Наиболее вероятный объект с отм. 197 м расположен между изобатами 300 и 200 м. Три других имеют отм. 95, 53 и 183 м, хотя расположены на изобате 100 м. </t>
  </si>
  <si>
    <t xml:space="preserve">Три предполагаемых объекта. Основной расположен у отм. 627 м. </t>
  </si>
  <si>
    <t xml:space="preserve">У мыса Толстого объект с отм. 775 м при общей глубине более 1000 м. Предполагаемая относительная высота объекта более 250 м. </t>
  </si>
  <si>
    <t xml:space="preserve">Объект с отм. 658 м расположен между изобатами 800 и 700 м. Высота объекта более 100 м. </t>
  </si>
  <si>
    <t xml:space="preserve">Подводная гора высотой около 1 км. Имеет три вершины с отм.: 34 (см. координаты), 50 и 198 м. К западу и ЮЗ от вершины имеются другие контрастные объекты (например, с отм. 472 м). </t>
  </si>
  <si>
    <t>В южной части залива расположен объект с отм. 8 м при изобате 100 м.  В Баргузинском заливе есть другие более мелкие объекты.</t>
  </si>
  <si>
    <t xml:space="preserve">25.03.1999.  В.П. Исаев. ИГУ. полевой дневник </t>
  </si>
  <si>
    <t>150 м ширина, 500 м длина</t>
  </si>
  <si>
    <t xml:space="preserve">1998. В.П. Исаев. ИГУ. полевой дневник </t>
  </si>
  <si>
    <t xml:space="preserve">Самая крупная пропарина. Посещалась многократно. Местоположение стабильно. Диаметр грифона – около 6 м. </t>
  </si>
  <si>
    <t>около 6 м</t>
  </si>
  <si>
    <t xml:space="preserve">1998-99. В.П. Исаев. ИГУ. полевой дневник </t>
  </si>
  <si>
    <t xml:space="preserve">Выход нефти. </t>
  </si>
  <si>
    <t xml:space="preserve">Газ выделяется вместе с лёгкой нефтью. Нефтегазопроявление изучалось со льда специалистами ИГУ и «Бурятгеоцентра» в 2008 г. Детально изучено специалистами ЛИН и ГИН СО РАН при погружениях «Миров» в 2008-2010 гг. </t>
  </si>
  <si>
    <t>2011. В.П.Исаев. ИГУ</t>
  </si>
  <si>
    <t xml:space="preserve">Глубина 550 м. Источник: батиметрическая карта «Озеро Байкал. Южная часть». М-б 1:200000. </t>
  </si>
  <si>
    <t xml:space="preserve">Объект выделяется отметкой 757 м </t>
  </si>
  <si>
    <t xml:space="preserve">Вершина Муринской банки (13 м). Кроме этого выделяются ещё два объекта с отм. 704 м и 575 м. Высота последнего – 75 м. </t>
  </si>
  <si>
    <t xml:space="preserve">Объект находится на глубинах более 1000 м. В этом же районе, к З-ЮЗ от этой точки, расположена группа пропарин. </t>
  </si>
  <si>
    <t>диаметр 1.5 м</t>
  </si>
  <si>
    <t>4км.</t>
  </si>
  <si>
    <t>704  575</t>
  </si>
  <si>
    <t>943  750</t>
  </si>
  <si>
    <t>385  580  627</t>
  </si>
  <si>
    <t>900-1000</t>
  </si>
  <si>
    <t>34,6</t>
  </si>
  <si>
    <t>34  50  198</t>
  </si>
  <si>
    <t>89 53 56</t>
  </si>
  <si>
    <t>495  190  179</t>
  </si>
  <si>
    <t>ЛИН</t>
  </si>
  <si>
    <t>Грязевой вулкан</t>
  </si>
  <si>
    <t>Сип</t>
  </si>
  <si>
    <t xml:space="preserve">Нефтяной сип </t>
  </si>
  <si>
    <t>Маленький</t>
  </si>
  <si>
    <t>Большой</t>
  </si>
  <si>
    <t>К-2</t>
  </si>
  <si>
    <t>К-0</t>
  </si>
  <si>
    <t>Малютка</t>
  </si>
  <si>
    <t>К-6</t>
  </si>
  <si>
    <t>Песчанка (Р-2)</t>
  </si>
  <si>
    <t>Голоустное (Г 1-3)</t>
  </si>
  <si>
    <t>Горевой Утес</t>
  </si>
  <si>
    <t>Санкт-Петербург</t>
  </si>
  <si>
    <t>К-1</t>
  </si>
  <si>
    <t>К-9</t>
  </si>
  <si>
    <t>К-10</t>
  </si>
  <si>
    <t>Новосибирск</t>
  </si>
  <si>
    <t>К-8</t>
  </si>
  <si>
    <t>К-11</t>
  </si>
  <si>
    <t>К-12</t>
  </si>
  <si>
    <t>К-4</t>
  </si>
  <si>
    <t>Крест</t>
  </si>
  <si>
    <t>2008-2010</t>
  </si>
  <si>
    <t>2006-2008</t>
  </si>
  <si>
    <t>круг на льду</t>
  </si>
  <si>
    <t>11.09.2015 ВСЕГЕИ</t>
  </si>
  <si>
    <t>12.09.2015 ВСЕГЕИ</t>
  </si>
  <si>
    <t>13.09.2015 ВСЕГЕИ</t>
  </si>
  <si>
    <t>15Б-V1</t>
  </si>
  <si>
    <t>15Б-V2</t>
  </si>
  <si>
    <t>15Б-V3</t>
  </si>
  <si>
    <t>15Б-V4</t>
  </si>
  <si>
    <t>15Б-V5</t>
  </si>
  <si>
    <t>15Б-V6</t>
  </si>
  <si>
    <t>15Б-V7</t>
  </si>
  <si>
    <t>15Б-V8</t>
  </si>
  <si>
    <t>15Б-V9</t>
  </si>
  <si>
    <t>15Б-V10</t>
  </si>
  <si>
    <t>15Б-V11</t>
  </si>
  <si>
    <t>15Б-V12</t>
  </si>
  <si>
    <t>15Б-V13</t>
  </si>
  <si>
    <t>15Б-V15</t>
  </si>
  <si>
    <t>15Б-V16</t>
  </si>
  <si>
    <t>15Б-V17</t>
  </si>
  <si>
    <t>15Б-V18</t>
  </si>
  <si>
    <t>15Б-V19</t>
  </si>
  <si>
    <t>15Б-V20</t>
  </si>
  <si>
    <t>15Б-V21</t>
  </si>
  <si>
    <t>слики нефти</t>
  </si>
  <si>
    <t>хобой</t>
  </si>
  <si>
    <t>Ухан-Тонкий</t>
  </si>
  <si>
    <t>Красный Яр</t>
  </si>
  <si>
    <t>Кедровый</t>
  </si>
  <si>
    <t>52,12338</t>
  </si>
  <si>
    <t>105,97999</t>
  </si>
  <si>
    <t>диаметр 180м</t>
  </si>
  <si>
    <t>20.08.2015 Росгеолфонд</t>
  </si>
  <si>
    <t>22.08.2015 Росгеолфонд</t>
  </si>
  <si>
    <t>выход газа</t>
  </si>
  <si>
    <t xml:space="preserve">грифон </t>
  </si>
  <si>
    <t>22.04.2003 Росгеолфонд</t>
  </si>
  <si>
    <t>12.04.2014 Росгеолфонд</t>
  </si>
  <si>
    <t>08.05.2003 Росгеолфонд</t>
  </si>
  <si>
    <t>04.05.2013 Росгеолфонд</t>
  </si>
  <si>
    <t>1999. Росгеолфонд</t>
  </si>
  <si>
    <t>2008. Росгеолфонд</t>
  </si>
  <si>
    <t>2009. Росгеолфонд</t>
  </si>
  <si>
    <t>2005. Росгеолфонд</t>
  </si>
  <si>
    <t>ООО ИТЦ "СКАНЭКС"</t>
  </si>
  <si>
    <t xml:space="preserve">Размеры </t>
  </si>
  <si>
    <t>Росгеолфонд</t>
  </si>
  <si>
    <t>диаметр 45м</t>
  </si>
  <si>
    <t>25.09.2015 Росгеолфонд</t>
  </si>
  <si>
    <t>пропарина, выход газа</t>
  </si>
  <si>
    <t>газопроявление</t>
  </si>
  <si>
    <t>выход битумов</t>
  </si>
  <si>
    <r>
      <t>Небольшая пропарина шириной от 0,5 до 3 м, длиной 15 м. Азимут простирания ЮВ 100</t>
    </r>
    <r>
      <rPr>
        <vertAlign val="superscript"/>
        <sz val="8"/>
        <color indexed="8"/>
        <rFont val="Times New Roman"/>
        <family val="1"/>
        <charset val="204"/>
      </rPr>
      <t>О</t>
    </r>
    <r>
      <rPr>
        <sz val="8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</si>
  <si>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t>Северный объект имеет отметку 943 м при общей глубине в этом месте 1100 м, т.е. высота объекта 150 м. Южный объект предполагается на глубине 750 м.</t>
  </si>
  <si>
    <t xml:space="preserve">Небольшой по размеру, но контрастный  объект с отм. 285 м между изобатами 400 и 300 м. Высота 65 м. </t>
  </si>
  <si>
    <t>Три объекта с отметками 385, 580 и 627 м. Наибольший интерес представляет объект с отм. 385 м, имеющий относительную высоту 65 м. Его координаты приведены в графах  3, 4. Интерес представляет так же объект, высотой 70 м</t>
  </si>
  <si>
    <t xml:space="preserve">Каньон простирается в северо-западном направлении от берега до глубин 900-1000 м. Здесь расположен вулкан Тельный. </t>
  </si>
  <si>
    <t>Этот объект, видимо, не один, так как  изобата 300 м образует  здесь широкую площадку. Севернее описанных объектов расположены ещё два объекта, на широтах 12 мин. (76 м) и 14 мин. (без отметки).</t>
  </si>
  <si>
    <r>
      <t>напротив устья р.Б.и М. Зеленовская в 1,2 км от берега к СЗ 305</t>
    </r>
    <r>
      <rPr>
        <vertAlign val="superscript"/>
        <sz val="8"/>
        <color indexed="8"/>
        <rFont val="Times New Roman"/>
        <family val="1"/>
        <charset val="204"/>
      </rPr>
      <t>о</t>
    </r>
  </si>
  <si>
    <t>у Баргузинского залива, напротив м. Горевой утёс</t>
  </si>
  <si>
    <t>В юго-западной части Байкала, в 6,5 км к СВ от г. Слюдянка</t>
  </si>
  <si>
    <t>Р-н г. Байкальска, в 8-10 км от него к ССВ</t>
  </si>
  <si>
    <t>Расположен в акватории северного побережья южной части озера.</t>
  </si>
  <si>
    <t>Предполагаемый объект в 1,3 км от берега с отм. 98 м</t>
  </si>
  <si>
    <t>ширина от 0,5 до 3 м, длина 15 м</t>
  </si>
  <si>
    <t>В.П.Исаев. ИГУ</t>
  </si>
  <si>
    <t>2008. В.П.Исаев. ИГУ, "бурятгеоцентр". 2008-2010. ЛИН, ГИН СО РАН</t>
  </si>
  <si>
    <t>500 м</t>
  </si>
  <si>
    <t>высота до 25 м, диаметр основания 1,1 км.</t>
  </si>
  <si>
    <t>425х500     200х880         210х460</t>
  </si>
  <si>
    <t>4 км</t>
  </si>
  <si>
    <t>3 км</t>
  </si>
  <si>
    <t xml:space="preserve">Этот круг появлялся четыре раза в 1999, 2003, 2005, 2008 гг. Радиус круга почти всегда 4 км. Очевидно,  в этом месте расположено крупное скопление горючих газов. </t>
  </si>
  <si>
    <t>в юго-западной части Байкала</t>
  </si>
  <si>
    <t>район мыса Крестовский напротив м. Баро-Елга , в 2 км от берега,</t>
  </si>
  <si>
    <t>Обнаружен в 2009 г. одновременно с кругом у Ниж. Изголовья. Радиус 4 км</t>
  </si>
  <si>
    <t xml:space="preserve">Резко расчленён-ный рельеф, переходящий в каньон. Три предполагаемых объекта. Основной расположен у отм. 627 м. </t>
  </si>
  <si>
    <t xml:space="preserve">Район губы Мамай </t>
  </si>
  <si>
    <t>Акватория ЮВ берега в районе г. Бабушкина. Бол. Тельнинский каньон</t>
  </si>
  <si>
    <t xml:space="preserve">Район побережья Мантуриха-Боярский. На расстоянии 4 км от берега </t>
  </si>
  <si>
    <t>2 км.</t>
  </si>
  <si>
    <t>Объект с отм. 658 м расположен между изобатами 800 и 700 м. Высота объекта более 100 м. Крупный объект около 2 км в длину</t>
  </si>
  <si>
    <t>Южная часть Селенгинского мелководья. Район Посольской банки.  расположен в каньоне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</si>
  <si>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</si>
  <si>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Расположен в 4 км к СЗ от пропарины з-26</t>
  </si>
  <si>
    <t>Расположен в 4 км к северу от пропарины з-26</t>
  </si>
  <si>
    <t>Район губы Мамай. Резко расчленён-ный рельеф, переходящий в каньон</t>
  </si>
  <si>
    <t>СЗ побережье озера между м. Кадильным и устьем р. Голоустной, в 5 км от берега</t>
  </si>
  <si>
    <t>Район побережья Мантуриха-Боярский в 4 км от берега</t>
  </si>
  <si>
    <t>2 км в длинну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</si>
  <si>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</si>
  <si>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19.08.2015 Росгеолфонд</t>
  </si>
  <si>
    <t>выход газа, струи пузырей в водной толще</t>
  </si>
  <si>
    <t>x</t>
  </si>
  <si>
    <t>y</t>
  </si>
  <si>
    <t>z</t>
  </si>
  <si>
    <t>размеры</t>
  </si>
  <si>
    <t>описание</t>
  </si>
  <si>
    <t>имя</t>
  </si>
  <si>
    <t>тип</t>
  </si>
  <si>
    <t>выход</t>
  </si>
  <si>
    <t>модальность</t>
  </si>
  <si>
    <t>проявление</t>
  </si>
  <si>
    <t>средства</t>
  </si>
  <si>
    <t>первичное_описание</t>
  </si>
  <si>
    <t>расположение</t>
  </si>
  <si>
    <t>Признак_группы_обьектов</t>
  </si>
  <si>
    <t>описание_расположения</t>
  </si>
  <si>
    <t>наблюдаемое_проявление</t>
  </si>
  <si>
    <t>привязка_к_структурным_элементам</t>
  </si>
  <si>
    <t xml:space="preserve">Участок_изучения_и_наблюдения </t>
  </si>
  <si>
    <t>визуальные_средства_регистрации</t>
  </si>
  <si>
    <t>дзз</t>
  </si>
  <si>
    <t>эхолот</t>
  </si>
  <si>
    <t>мл-эхолот</t>
  </si>
  <si>
    <t>нсп</t>
  </si>
  <si>
    <t>гбо</t>
  </si>
  <si>
    <t>профилограф</t>
  </si>
  <si>
    <t>гхф-зонд</t>
  </si>
  <si>
    <t>фото/видео</t>
  </si>
  <si>
    <t>аэросъемка</t>
  </si>
  <si>
    <t>дебит</t>
  </si>
  <si>
    <t>анализ_газа</t>
  </si>
  <si>
    <t>анализ_газогидратов</t>
  </si>
  <si>
    <t>анализ_воды</t>
  </si>
  <si>
    <t>анализ_нефти</t>
  </si>
  <si>
    <t>сип</t>
  </si>
  <si>
    <t>тип_code</t>
  </si>
  <si>
    <t>выход_code</t>
  </si>
  <si>
    <t>набл_проявл_code</t>
  </si>
  <si>
    <t>1, 2</t>
  </si>
  <si>
    <t>пропарина, пузырьки газа в приповерхностном слое</t>
  </si>
  <si>
    <t>L_code</t>
  </si>
  <si>
    <t>1,3</t>
  </si>
  <si>
    <t>3,8</t>
  </si>
  <si>
    <t>3,2,7</t>
  </si>
  <si>
    <t>1,7</t>
  </si>
  <si>
    <t>модальность_code</t>
  </si>
  <si>
    <t>0/1/1,3/1</t>
  </si>
  <si>
    <t>0/0/3/1</t>
  </si>
  <si>
    <t>0/1/3,8/1</t>
  </si>
  <si>
    <t>1/1/3/1</t>
  </si>
  <si>
    <t>0/2/2/1</t>
  </si>
  <si>
    <t>0/0/2/1</t>
  </si>
  <si>
    <t>4/1, 2/3,2,7/1</t>
  </si>
  <si>
    <t>2/0/0/1</t>
  </si>
  <si>
    <t>2/0/0/0</t>
  </si>
  <si>
    <t>2/0/3/0</t>
  </si>
  <si>
    <t>3/0/0/0</t>
  </si>
  <si>
    <t>1/0/0/1</t>
  </si>
  <si>
    <t>0/0/4/0</t>
  </si>
  <si>
    <t>0/0/4/1</t>
  </si>
  <si>
    <t>4/0/0/1</t>
  </si>
  <si>
    <t>0/1/1/1</t>
  </si>
  <si>
    <t>1/1/1,7/0</t>
  </si>
  <si>
    <t>1/1/1/1</t>
  </si>
  <si>
    <t>3/0/0/1</t>
  </si>
  <si>
    <t>0/0/5/1</t>
  </si>
  <si>
    <t>0/0/6/1</t>
  </si>
  <si>
    <t>ВСЕГЕИ</t>
  </si>
  <si>
    <r>
      <t>Небольшая пропарина шириной от 0,5 до 3 м, длиной 15 м. Азимут простирания ЮВ 100</t>
    </r>
    <r>
      <rPr>
        <vertAlign val="superscript"/>
        <sz val="10"/>
        <color indexed="8"/>
        <rFont val="Times New Roman"/>
        <family val="1"/>
        <charset val="204"/>
      </rPr>
      <t>О</t>
    </r>
    <r>
      <rPr>
        <sz val="10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</si>
  <si>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r>
      <t>напротив устья р.Б.и М. Зеленовская в 1,2 км от берега к СЗ 305</t>
    </r>
    <r>
      <rPr>
        <vertAlign val="superscript"/>
        <sz val="10"/>
        <color indexed="8"/>
        <rFont val="Times New Roman"/>
        <family val="1"/>
        <charset val="204"/>
      </rPr>
      <t>о</t>
    </r>
  </si>
  <si>
    <t>предпол.</t>
  </si>
  <si>
    <t>устан.</t>
  </si>
  <si>
    <t>аква.</t>
  </si>
  <si>
    <t xml:space="preserve">Участок 
изучения и 
наблюдения </t>
  </si>
  <si>
    <t>2009. 
РГФ</t>
  </si>
  <si>
    <t>Зона разгрузки</t>
  </si>
  <si>
    <t>Имя</t>
  </si>
  <si>
    <t>Описание
расположения</t>
  </si>
  <si>
    <t>Описание в ретро-источнике</t>
  </si>
  <si>
    <t>Расположение</t>
  </si>
  <si>
    <t>Привязка к 
структурным 
элементам</t>
  </si>
  <si>
    <t>Аномалии по результатам работ (год - № рейса)</t>
  </si>
  <si>
    <t>Аномалии по результатам
 хим. анализов (год - № рейса)</t>
  </si>
  <si>
    <t>ФЦП</t>
  </si>
  <si>
    <t>ДЗЗ</t>
  </si>
  <si>
    <t>Эхолот</t>
  </si>
  <si>
    <t>НСП</t>
  </si>
  <si>
    <t>ГБО</t>
  </si>
  <si>
    <t>ГХФ-зонд</t>
  </si>
  <si>
    <t>Фото/видео</t>
  </si>
  <si>
    <t>Аэросъемка</t>
  </si>
  <si>
    <t>Ледомер</t>
  </si>
  <si>
    <t>Профилограф</t>
  </si>
  <si>
    <t>битум</t>
  </si>
  <si>
    <t>суша</t>
  </si>
  <si>
    <t xml:space="preserve">главный </t>
  </si>
  <si>
    <t>регионал.</t>
  </si>
  <si>
    <t>локальный</t>
  </si>
  <si>
    <t>Анализ воды</t>
  </si>
  <si>
    <t>Анализ газогидратов</t>
  </si>
  <si>
    <t xml:space="preserve">Анализ нефти </t>
  </si>
  <si>
    <t>Анализ донных 
отложений</t>
  </si>
  <si>
    <t>Дебит</t>
  </si>
  <si>
    <t>гряз. вулкан</t>
  </si>
  <si>
    <t>подз. воды</t>
  </si>
  <si>
    <t>МЛ- эхолот</t>
  </si>
  <si>
    <t>диаметр 180 м</t>
  </si>
  <si>
    <t>диаметр 1,5 м</t>
  </si>
  <si>
    <t>2 000 м в длину</t>
  </si>
  <si>
    <t>Толстый мыс</t>
  </si>
  <si>
    <t>Снежный</t>
  </si>
  <si>
    <t>Бол. Тельнин-ский каньон</t>
  </si>
  <si>
    <t>Тельный</t>
  </si>
  <si>
    <t>Красный
 Яр</t>
  </si>
  <si>
    <t>Селенгинск. мелководье. 
Центральная 
часть</t>
  </si>
  <si>
    <t>з-20</t>
  </si>
  <si>
    <t>з-23</t>
  </si>
  <si>
    <t>з-22</t>
  </si>
  <si>
    <t>з-17</t>
  </si>
  <si>
    <t>з-18</t>
  </si>
  <si>
    <t>з-19</t>
  </si>
  <si>
    <t>з-13</t>
  </si>
  <si>
    <t>з-14</t>
  </si>
  <si>
    <t>з-12</t>
  </si>
  <si>
    <t>з-21</t>
  </si>
  <si>
    <t>Хобой</t>
  </si>
  <si>
    <t>Горевой утёс</t>
  </si>
  <si>
    <t>В.П.
Исаев. ИГУ</t>
  </si>
  <si>
    <t xml:space="preserve"> Источник: батиметрическая карта «Озеро Байкал. Южная часть». 
М-б 1:200000. </t>
  </si>
  <si>
    <t>Северный объект имеет отметку 943 м при общей глубине в этом месте 1100 м, т.е. высота объекта 150 м. Южный объект предполага-
ется на глубине 750 м.</t>
  </si>
  <si>
    <t xml:space="preserve">Три объекта с отметками 385, 580 и 627 м. Наибольший интерес представляет объект с отм. 385 м, имеющий относительную высоту 65 м.  </t>
  </si>
  <si>
    <t>Тип строки</t>
  </si>
  <si>
    <t>ретро</t>
  </si>
  <si>
    <t>РГФ</t>
  </si>
  <si>
    <t>Пропарина в районе вулкана К10</t>
  </si>
  <si>
    <t xml:space="preserve">пропарина </t>
  </si>
  <si>
    <t>2016 
№ 1</t>
  </si>
  <si>
    <t>2016 
№ 1 СГ</t>
  </si>
  <si>
    <t>х, мин</t>
  </si>
  <si>
    <t>у, мин</t>
  </si>
  <si>
    <t>мин</t>
  </si>
  <si>
    <t>х</t>
  </si>
  <si>
    <t>град</t>
  </si>
  <si>
    <t>сек</t>
  </si>
  <si>
    <t>у</t>
  </si>
  <si>
    <t>z, м</t>
  </si>
  <si>
    <t xml:space="preserve">Раз-
меры (м) </t>
  </si>
  <si>
    <t>Выход 
УВ и ПВ</t>
  </si>
  <si>
    <t>Модаль-
ность</t>
  </si>
  <si>
    <t>ЛИН
2003</t>
  </si>
  <si>
    <t>ЛИН
2006</t>
  </si>
  <si>
    <t>ЛИН
2000</t>
  </si>
  <si>
    <t>ЛИН
2007</t>
  </si>
  <si>
    <t>ЛИН
2010</t>
  </si>
  <si>
    <t xml:space="preserve"> РГФ
19.08.
2015</t>
  </si>
  <si>
    <t>13.09.
2015</t>
  </si>
  <si>
    <t>2015
22.08</t>
  </si>
  <si>
    <t>22.04.
2003 РГФ</t>
  </si>
  <si>
    <t xml:space="preserve">13.09.
2015 </t>
  </si>
  <si>
    <t>Вытянутый, СВ-простирания 
покмарк, имеющий отметку 60 м 
при изобате 50 м. РГФ</t>
  </si>
  <si>
    <t>12.09.
2015</t>
  </si>
  <si>
    <t xml:space="preserve">12.09.
2015 </t>
  </si>
  <si>
    <t xml:space="preserve">11.09.
2015 </t>
  </si>
  <si>
    <t>11.09.
2015</t>
  </si>
  <si>
    <t>1999.
РГФ</t>
  </si>
  <si>
    <t>2008.
РГФ</t>
  </si>
  <si>
    <t>2005,
РГФ</t>
  </si>
  <si>
    <t xml:space="preserve">22.08.
2015 </t>
  </si>
  <si>
    <t>Расположена в заливе Провал</t>
  </si>
  <si>
    <t>08.05.
2003 РГФ</t>
  </si>
  <si>
    <t>2008
РГФ</t>
  </si>
  <si>
    <t>04.05.
2013 РГФ</t>
  </si>
  <si>
    <t>ДЗЗ. Обнаружен в 2009 г. одновременно с кругом у Ниж. Изголовья. Радиус 4 км</t>
  </si>
  <si>
    <t>_</t>
  </si>
  <si>
    <t>выход нефти</t>
  </si>
  <si>
    <t>Проявление в водной среде</t>
  </si>
  <si>
    <t>Ретро-источ-ник, год</t>
  </si>
  <si>
    <t>Местоположение</t>
  </si>
  <si>
    <t xml:space="preserve">Визуально
 </t>
  </si>
  <si>
    <t>Газ выделяется вместе с лёгкой нефтью. изучалось со льда  в 2008 г. Детально изучено  в 2008-2010 гг.  при погружениях «Миров»</t>
  </si>
  <si>
    <t>2015
ВРГ</t>
  </si>
  <si>
    <t xml:space="preserve">2016
№1
</t>
  </si>
  <si>
    <t>2016
№ 1</t>
  </si>
  <si>
    <t>2016
№ 1
ВРГ</t>
  </si>
  <si>
    <t>2015,
2016
№ 1</t>
  </si>
  <si>
    <t>Место регулярного провала автомобилей под лед по сведениям МЧС п. Усть-Баргузин (не обследовалась)</t>
  </si>
  <si>
    <t>2016
№ 1
 ВРГ</t>
  </si>
  <si>
    <t>14 км к западу от поселка Турка</t>
  </si>
  <si>
    <t>Анализ газа (СГ)</t>
  </si>
  <si>
    <t>Анализ газа (ВРГ)</t>
  </si>
  <si>
    <t>В районе ур. Загза</t>
  </si>
  <si>
    <t xml:space="preserve">ДЗЗ. Образование кругов на льду 
зафиксировано в 1999, 2003, 2005
 и 2008 годах </t>
  </si>
  <si>
    <t xml:space="preserve">2016 
</t>
  </si>
  <si>
    <t>Мыс Кресто-
вский</t>
  </si>
  <si>
    <t>Кукуйский каньон</t>
  </si>
  <si>
    <t>Район мыса 
Облом</t>
  </si>
  <si>
    <t>группа 
пропарин</t>
  </si>
  <si>
    <t>Залив Провал</t>
  </si>
  <si>
    <t xml:space="preserve">2016
</t>
  </si>
  <si>
    <t>В 0,65 км к ЮВ от точки Б/Н-2</t>
  </si>
  <si>
    <t>2016,
№ 1</t>
  </si>
  <si>
    <t>Север. часть 
Селенгинского 
мелководья</t>
  </si>
  <si>
    <t xml:space="preserve">2016
№ 1
</t>
  </si>
  <si>
    <t xml:space="preserve">2015
</t>
  </si>
  <si>
    <t>группа
 пропарин</t>
  </si>
  <si>
    <t xml:space="preserve">2015 
</t>
  </si>
  <si>
    <t xml:space="preserve">2016
№ 1 
</t>
  </si>
  <si>
    <t xml:space="preserve">2015
2016
№1 
</t>
  </si>
  <si>
    <t>Центральн. часть 
Селенгинского 
мелководья</t>
  </si>
  <si>
    <t>группа
пропарин</t>
  </si>
  <si>
    <t>2015
2016
№ 1</t>
  </si>
  <si>
    <t xml:space="preserve">2015
2016
</t>
  </si>
  <si>
    <t xml:space="preserve">2015
2016
№ 1
</t>
  </si>
  <si>
    <t>2015
2016</t>
  </si>
  <si>
    <t>Залив 
Сор-Черкалово</t>
  </si>
  <si>
    <t>в районе грифонов 15Б-V17, 15Б-V18, 15Б-V19</t>
  </si>
  <si>
    <t xml:space="preserve">2015
</t>
  </si>
  <si>
    <t>Группа пропарин вблизи пос. Истомино</t>
  </si>
  <si>
    <t>с - признак связи ретро и ФЦП</t>
  </si>
  <si>
    <t>с</t>
  </si>
  <si>
    <t>Посольский сор</t>
  </si>
  <si>
    <t>Кукуйский 
каньон</t>
  </si>
  <si>
    <t>ЛИН
2011</t>
  </si>
  <si>
    <t>c</t>
  </si>
  <si>
    <t>2016
№ 1
отриц.</t>
  </si>
  <si>
    <t>В районе причала пос.
 Клюевка</t>
  </si>
  <si>
    <t>Расположен в 9 км к
 западу от пропарины з-26</t>
  </si>
  <si>
    <t>Группа мелких пропарин в Посольском соре (мелководье - наземн.)</t>
  </si>
  <si>
    <t>22.08.
2015</t>
  </si>
  <si>
    <t>20.08
.2015</t>
  </si>
  <si>
    <t>20.08.
2015</t>
  </si>
  <si>
    <t>Селенгинское мелководье. Северная часть. (Залив Провал, Кукуйский каньон).</t>
  </si>
  <si>
    <t>19.08.
2015</t>
  </si>
  <si>
    <t>Тип проявления
 УВ</t>
  </si>
  <si>
    <t>группа 
выходов газа</t>
  </si>
  <si>
    <t xml:space="preserve">Расположен в 4 км к СЗ 
от пропарины з-26. Покмарк  глубиной более  30 м (отм. 130 м при изобате 100 м). </t>
  </si>
  <si>
    <t>12,5 км к З-СЗ от с. Истомино.Газовый грифон с самым высоким дебитом на Селенгинском мелководье</t>
  </si>
  <si>
    <t xml:space="preserve"> в районе грифона 
15Б-V7</t>
  </si>
  <si>
    <t xml:space="preserve"> в районе грифона 
15Б-V6</t>
  </si>
  <si>
    <t xml:space="preserve"> в районе грифона 
15Б-V3</t>
  </si>
  <si>
    <t xml:space="preserve"> в районе грифона 
15Б-V5</t>
  </si>
  <si>
    <t>в районе грифона 
15Б-V2</t>
  </si>
  <si>
    <t>В районе грифона 
15Б - VI</t>
  </si>
  <si>
    <t>битум. поля</t>
  </si>
  <si>
    <t>пузыри газа
на поверх-ности</t>
  </si>
  <si>
    <t>струи газа</t>
  </si>
  <si>
    <t>струя газа</t>
  </si>
  <si>
    <t xml:space="preserve">струи газа </t>
  </si>
  <si>
    <t xml:space="preserve">струи газа
 </t>
  </si>
  <si>
    <t>битум поля</t>
  </si>
  <si>
    <t>пропарина, пузыри газа в воде, нефть</t>
  </si>
  <si>
    <t xml:space="preserve"> битум. поля</t>
  </si>
  <si>
    <t>ЛИН, 2005</t>
  </si>
  <si>
    <t>ЛИН, 2006</t>
  </si>
  <si>
    <t>ЛИН, 2010</t>
  </si>
  <si>
    <t>ЛИН, 2008</t>
  </si>
  <si>
    <t>ЛИН, 2009</t>
  </si>
  <si>
    <t>ЛИН,2010</t>
  </si>
  <si>
    <t>ЛИН, 2011</t>
  </si>
  <si>
    <t>группа пропарин</t>
  </si>
  <si>
    <t>пузыри газа во льду, группа пропарин</t>
  </si>
  <si>
    <t>Участки</t>
  </si>
  <si>
    <t>вне</t>
  </si>
  <si>
    <t xml:space="preserve">  -      </t>
  </si>
  <si>
    <t xml:space="preserve"> -  </t>
  </si>
  <si>
    <t>пузыри газа
во льду</t>
  </si>
  <si>
    <t>нефть (озокерит)</t>
  </si>
  <si>
    <t>Всего</t>
  </si>
  <si>
    <t>Юго-западное 
побережье</t>
  </si>
  <si>
    <t>Расположен в 
4 км к северу от
 пропарины з-26</t>
  </si>
  <si>
    <t>Сор-Черка-
лово</t>
  </si>
  <si>
    <t>Провал</t>
  </si>
  <si>
    <t>Вне участ-
ков</t>
  </si>
  <si>
    <t>Кукуй-
ский 
каньон</t>
  </si>
  <si>
    <t>Район мыса Облом</t>
  </si>
  <si>
    <t>В районе мыса 
Облом</t>
  </si>
  <si>
    <t>Тип 
проявления</t>
  </si>
  <si>
    <t>Север
Селен.
мелк.</t>
  </si>
  <si>
    <t>Центр Селен. 
мелк.</t>
  </si>
  <si>
    <t>Сводная таблица по каталогу  проявлений углеводородов и проявлений углеводородов
 в водной среде на 18.07.2016</t>
  </si>
  <si>
    <t xml:space="preserve"> - </t>
  </si>
  <si>
    <t>Покмарк глубиной 
около 80 м. РГФ</t>
  </si>
  <si>
    <t>Всего 
объекты</t>
  </si>
  <si>
    <t>повтор</t>
  </si>
  <si>
    <t>Посоль-
ский 
сор</t>
  </si>
  <si>
    <t>строки реестра</t>
  </si>
  <si>
    <t>из них ФЦП</t>
  </si>
  <si>
    <t>из них новые</t>
  </si>
  <si>
    <t>гряз. вулканы</t>
  </si>
  <si>
    <t>покмарки</t>
  </si>
  <si>
    <t>выходы газа</t>
  </si>
  <si>
    <t>выходы нефти</t>
  </si>
  <si>
    <t>круги</t>
  </si>
  <si>
    <t>пропарины</t>
  </si>
  <si>
    <t>строки 
реестра</t>
  </si>
  <si>
    <t>Всего строки</t>
  </si>
  <si>
    <t>строки
 реестра</t>
  </si>
  <si>
    <t>*) Строка "Всего объекты" = "Всего строки"-"из них ФЦП"+"из них новые"</t>
  </si>
  <si>
    <t>выход газа, 
вулкан</t>
  </si>
  <si>
    <t xml:space="preserve">выход газа
</t>
  </si>
  <si>
    <t>20.08.
2015,
2016
№ 2</t>
  </si>
  <si>
    <t>2016 
№3</t>
  </si>
  <si>
    <t>2016 
№1</t>
  </si>
  <si>
    <t>вулкан 
предпол.</t>
  </si>
  <si>
    <t>2015
25.09
2016
№2</t>
  </si>
  <si>
    <t>2016
№ 2</t>
  </si>
  <si>
    <t>2016 
№2, №3</t>
  </si>
  <si>
    <t>2016 
№2</t>
  </si>
  <si>
    <t>воронка</t>
  </si>
  <si>
    <t>2016
№ 3</t>
  </si>
  <si>
    <t xml:space="preserve">22.08.
2015,
2016
№3 </t>
  </si>
  <si>
    <t>автогруппировка (графы - алгоритм треугольники)</t>
  </si>
  <si>
    <t>автогруппировка (по расстоянию 100м)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</si>
</sst>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8"/>
      <color indexed="8"/>
      <name val="Times New Roman"/>
      <family val="1"/>
      <charset val="204"/>
    </font>
    <font>
      <vertAlign val="superscript"/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3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left" vertical="top"/>
    </xf>
    <xf numFmtId="0" fontId="3" fillId="0" borderId="2" xfId="0" applyFont="1" applyBorder="1"/>
    <xf numFmtId="0" fontId="3" fillId="2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14" fontId="3" fillId="2" borderId="2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3" fillId="0" borderId="4" xfId="0" applyFont="1" applyBorder="1"/>
    <xf numFmtId="0" fontId="3" fillId="0" borderId="6" xfId="0" applyFont="1" applyBorder="1" applyAlignment="1">
      <alignment horizontal="left" vertical="top"/>
    </xf>
    <xf numFmtId="0" fontId="3" fillId="0" borderId="6" xfId="0" applyFont="1" applyBorder="1"/>
    <xf numFmtId="0" fontId="0" fillId="0" borderId="6" xfId="0" applyBorder="1"/>
    <xf numFmtId="0" fontId="3" fillId="0" borderId="8" xfId="0" applyFont="1" applyBorder="1"/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/>
    <xf numFmtId="0" fontId="4" fillId="0" borderId="9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/>
    <xf numFmtId="0" fontId="4" fillId="0" borderId="13" xfId="0" applyFont="1" applyBorder="1"/>
    <xf numFmtId="0" fontId="8" fillId="0" borderId="12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/>
    <xf numFmtId="0" fontId="0" fillId="0" borderId="5" xfId="0" applyBorder="1"/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12" xfId="0" applyFont="1" applyBorder="1"/>
    <xf numFmtId="0" fontId="3" fillId="0" borderId="1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/>
    </xf>
    <xf numFmtId="0" fontId="4" fillId="0" borderId="2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 wrapText="1"/>
    </xf>
    <xf numFmtId="0" fontId="4" fillId="0" borderId="24" xfId="0" applyFont="1" applyBorder="1" applyAlignment="1">
      <alignment horizontal="right" vertical="top"/>
    </xf>
    <xf numFmtId="0" fontId="0" fillId="0" borderId="26" xfId="0" applyBorder="1" applyAlignment="1">
      <alignment horizontal="right"/>
    </xf>
    <xf numFmtId="0" fontId="4" fillId="0" borderId="24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4" fillId="2" borderId="5" xfId="0" applyFont="1" applyFill="1" applyBorder="1" applyAlignment="1">
      <alignment horizontal="right" vertical="top" wrapText="1"/>
    </xf>
    <xf numFmtId="0" fontId="4" fillId="0" borderId="7" xfId="0" applyFont="1" applyBorder="1" applyAlignment="1">
      <alignment horizontal="right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2" fontId="3" fillId="3" borderId="1" xfId="0" applyNumberFormat="1" applyFont="1" applyFill="1" applyBorder="1" applyAlignment="1">
      <alignment horizontal="left" vertical="top"/>
    </xf>
    <xf numFmtId="0" fontId="3" fillId="3" borderId="0" xfId="0" applyFont="1" applyFill="1" applyBorder="1"/>
    <xf numFmtId="0" fontId="4" fillId="0" borderId="3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0" borderId="0" xfId="0" applyFont="1" applyBorder="1"/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9" fillId="2" borderId="0" xfId="0" applyFont="1" applyFill="1" applyBorder="1"/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center"/>
    </xf>
    <xf numFmtId="0" fontId="4" fillId="0" borderId="37" xfId="0" applyFont="1" applyBorder="1" applyAlignment="1">
      <alignment horizontal="right" vertical="center"/>
    </xf>
    <xf numFmtId="0" fontId="4" fillId="0" borderId="39" xfId="0" applyFont="1" applyBorder="1" applyAlignment="1">
      <alignment horizontal="right" vertical="center"/>
    </xf>
    <xf numFmtId="0" fontId="0" fillId="0" borderId="40" xfId="0" applyBorder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/>
    <xf numFmtId="0" fontId="3" fillId="3" borderId="41" xfId="0" applyFont="1" applyFill="1" applyBorder="1"/>
    <xf numFmtId="0" fontId="4" fillId="0" borderId="22" xfId="0" applyFont="1" applyBorder="1"/>
    <xf numFmtId="0" fontId="4" fillId="0" borderId="2" xfId="0" applyFont="1" applyBorder="1" applyAlignment="1">
      <alignment horizontal="right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43" xfId="0" applyFont="1" applyBorder="1"/>
    <xf numFmtId="0" fontId="4" fillId="0" borderId="42" xfId="0" applyFont="1" applyBorder="1" applyAlignment="1">
      <alignment horizontal="right"/>
    </xf>
    <xf numFmtId="0" fontId="4" fillId="0" borderId="42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right" vertical="top"/>
    </xf>
    <xf numFmtId="0" fontId="4" fillId="0" borderId="23" xfId="0" applyFont="1" applyBorder="1"/>
    <xf numFmtId="0" fontId="4" fillId="0" borderId="45" xfId="0" applyFont="1" applyBorder="1" applyAlignment="1">
      <alignment horizontal="right"/>
    </xf>
    <xf numFmtId="0" fontId="4" fillId="0" borderId="45" xfId="0" applyFont="1" applyBorder="1" applyAlignment="1">
      <alignment horizontal="left" vertical="top"/>
    </xf>
    <xf numFmtId="0" fontId="4" fillId="0" borderId="45" xfId="0" applyFont="1" applyBorder="1" applyAlignment="1">
      <alignment horizontal="left" vertical="top" wrapText="1"/>
    </xf>
    <xf numFmtId="0" fontId="4" fillId="0" borderId="45" xfId="0" applyFont="1" applyBorder="1" applyAlignment="1">
      <alignment horizontal="right" vertical="top"/>
    </xf>
    <xf numFmtId="0" fontId="3" fillId="0" borderId="44" xfId="0" applyFont="1" applyBorder="1"/>
    <xf numFmtId="0" fontId="3" fillId="0" borderId="42" xfId="0" applyFont="1" applyBorder="1"/>
    <xf numFmtId="0" fontId="3" fillId="0" borderId="46" xfId="0" applyFont="1" applyBorder="1"/>
    <xf numFmtId="0" fontId="3" fillId="0" borderId="45" xfId="0" applyFont="1" applyBorder="1"/>
    <xf numFmtId="0" fontId="4" fillId="0" borderId="34" xfId="0" applyFont="1" applyBorder="1" applyAlignment="1">
      <alignment horizontal="right" vertical="top"/>
    </xf>
    <xf numFmtId="0" fontId="4" fillId="0" borderId="46" xfId="0" applyFont="1" applyBorder="1" applyAlignment="1">
      <alignment horizontal="left" vertical="top"/>
    </xf>
    <xf numFmtId="0" fontId="4" fillId="0" borderId="4" xfId="0" applyFont="1" applyFill="1" applyBorder="1" applyAlignment="1">
      <alignment horizontal="right" vertical="top" wrapText="1"/>
    </xf>
    <xf numFmtId="0" fontId="3" fillId="0" borderId="23" xfId="0" applyFont="1" applyBorder="1"/>
    <xf numFmtId="0" fontId="4" fillId="0" borderId="45" xfId="0" applyFont="1" applyBorder="1" applyAlignment="1">
      <alignment horizontal="center" vertical="top"/>
    </xf>
    <xf numFmtId="0" fontId="4" fillId="0" borderId="44" xfId="0" applyFont="1" applyBorder="1" applyAlignment="1">
      <alignment horizontal="right"/>
    </xf>
    <xf numFmtId="0" fontId="4" fillId="0" borderId="46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top"/>
    </xf>
    <xf numFmtId="0" fontId="3" fillId="0" borderId="9" xfId="0" applyFont="1" applyBorder="1"/>
    <xf numFmtId="0" fontId="4" fillId="0" borderId="2" xfId="0" applyFont="1" applyBorder="1" applyAlignment="1">
      <alignment horizontal="center" vertical="top"/>
    </xf>
    <xf numFmtId="0" fontId="3" fillId="0" borderId="0" xfId="0" applyFont="1" applyFill="1" applyBorder="1"/>
    <xf numFmtId="0" fontId="8" fillId="0" borderId="4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right" vertical="center"/>
    </xf>
    <xf numFmtId="0" fontId="4" fillId="0" borderId="27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right"/>
    </xf>
    <xf numFmtId="0" fontId="4" fillId="0" borderId="45" xfId="0" applyFont="1" applyFill="1" applyBorder="1" applyAlignment="1">
      <alignment horizontal="right"/>
    </xf>
    <xf numFmtId="0" fontId="4" fillId="0" borderId="42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5" xfId="0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/>
    <xf numFmtId="0" fontId="3" fillId="0" borderId="45" xfId="0" applyFont="1" applyFill="1" applyBorder="1"/>
    <xf numFmtId="0" fontId="3" fillId="0" borderId="42" xfId="0" applyFont="1" applyFill="1" applyBorder="1"/>
    <xf numFmtId="0" fontId="0" fillId="0" borderId="1" xfId="0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Fill="1" applyBorder="1"/>
    <xf numFmtId="0" fontId="3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right" vertical="top"/>
    </xf>
    <xf numFmtId="0" fontId="4" fillId="0" borderId="21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right" vertical="top" wrapText="1"/>
    </xf>
    <xf numFmtId="0" fontId="4" fillId="0" borderId="22" xfId="0" applyFont="1" applyFill="1" applyBorder="1"/>
    <xf numFmtId="0" fontId="4" fillId="0" borderId="4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4" fillId="0" borderId="45" xfId="0" applyFont="1" applyFill="1" applyBorder="1" applyAlignment="1">
      <alignment horizontal="right" vertical="top"/>
    </xf>
    <xf numFmtId="0" fontId="3" fillId="0" borderId="43" xfId="0" applyFont="1" applyBorder="1"/>
    <xf numFmtId="0" fontId="4" fillId="0" borderId="23" xfId="0" applyFont="1" applyBorder="1" applyAlignment="1">
      <alignment horizontal="left" vertical="top"/>
    </xf>
    <xf numFmtId="0" fontId="9" fillId="0" borderId="0" xfId="0" applyFont="1" applyFill="1" applyBorder="1"/>
    <xf numFmtId="0" fontId="4" fillId="3" borderId="1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top" wrapText="1"/>
    </xf>
    <xf numFmtId="0" fontId="4" fillId="0" borderId="45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right" vertical="top" wrapText="1"/>
    </xf>
    <xf numFmtId="0" fontId="4" fillId="0" borderId="45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42" xfId="0" applyFont="1" applyBorder="1" applyAlignment="1">
      <alignment horizontal="center" vertical="top"/>
    </xf>
    <xf numFmtId="0" fontId="3" fillId="0" borderId="45" xfId="0" applyFont="1" applyBorder="1" applyAlignment="1">
      <alignment horizontal="left" vertical="top"/>
    </xf>
    <xf numFmtId="1" fontId="3" fillId="3" borderId="2" xfId="0" applyNumberFormat="1" applyFont="1" applyFill="1" applyBorder="1" applyAlignment="1">
      <alignment horizontal="left" vertical="top"/>
    </xf>
    <xf numFmtId="1" fontId="3" fillId="3" borderId="42" xfId="0" applyNumberFormat="1" applyFont="1" applyFill="1" applyBorder="1" applyAlignment="1">
      <alignment horizontal="left" vertical="top"/>
    </xf>
    <xf numFmtId="0" fontId="3" fillId="0" borderId="22" xfId="0" applyFont="1" applyBorder="1"/>
    <xf numFmtId="0" fontId="4" fillId="0" borderId="42" xfId="0" applyFont="1" applyFill="1" applyBorder="1" applyAlignment="1">
      <alignment horizontal="right" vertical="top"/>
    </xf>
    <xf numFmtId="0" fontId="4" fillId="0" borderId="45" xfId="0" applyFont="1" applyFill="1" applyBorder="1" applyAlignment="1">
      <alignment horizontal="left" vertical="top" wrapText="1"/>
    </xf>
    <xf numFmtId="0" fontId="3" fillId="0" borderId="42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right"/>
    </xf>
    <xf numFmtId="1" fontId="3" fillId="0" borderId="4" xfId="0" applyNumberFormat="1" applyFont="1" applyFill="1" applyBorder="1" applyAlignment="1">
      <alignment horizontal="left" vertical="top"/>
    </xf>
    <xf numFmtId="1" fontId="3" fillId="3" borderId="45" xfId="0" applyNumberFormat="1" applyFont="1" applyFill="1" applyBorder="1" applyAlignment="1">
      <alignment horizontal="left" vertical="top"/>
    </xf>
    <xf numFmtId="0" fontId="3" fillId="0" borderId="42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 vertical="top"/>
    </xf>
    <xf numFmtId="0" fontId="4" fillId="0" borderId="4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right"/>
    </xf>
    <xf numFmtId="0" fontId="4" fillId="0" borderId="48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right" vertical="top" wrapText="1"/>
    </xf>
    <xf numFmtId="0" fontId="4" fillId="0" borderId="6" xfId="0" applyFont="1" applyFill="1" applyBorder="1"/>
    <xf numFmtId="0" fontId="4" fillId="0" borderId="6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165" fontId="4" fillId="0" borderId="1" xfId="0" applyNumberFormat="1" applyFont="1" applyFill="1" applyBorder="1" applyAlignment="1">
      <alignment horizontal="right" vertical="top"/>
    </xf>
    <xf numFmtId="0" fontId="3" fillId="0" borderId="5" xfId="0" applyFont="1" applyFill="1" applyBorder="1"/>
    <xf numFmtId="0" fontId="9" fillId="0" borderId="0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left" vertical="top"/>
    </xf>
    <xf numFmtId="0" fontId="4" fillId="0" borderId="23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right"/>
    </xf>
    <xf numFmtId="14" fontId="4" fillId="0" borderId="2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vertical="top"/>
    </xf>
    <xf numFmtId="0" fontId="4" fillId="2" borderId="44" xfId="0" applyFont="1" applyFill="1" applyBorder="1" applyAlignment="1">
      <alignment horizontal="left" vertical="top"/>
    </xf>
    <xf numFmtId="2" fontId="3" fillId="3" borderId="45" xfId="0" applyNumberFormat="1" applyFont="1" applyFill="1" applyBorder="1" applyAlignment="1">
      <alignment horizontal="left" vertical="top"/>
    </xf>
    <xf numFmtId="2" fontId="3" fillId="3" borderId="4" xfId="0" applyNumberFormat="1" applyFont="1" applyFill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2" fontId="3" fillId="3" borderId="8" xfId="0" applyNumberFormat="1" applyFont="1" applyFill="1" applyBorder="1" applyAlignment="1">
      <alignment horizontal="left" vertical="top"/>
    </xf>
    <xf numFmtId="2" fontId="3" fillId="0" borderId="4" xfId="0" applyNumberFormat="1" applyFont="1" applyFill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2" fontId="3" fillId="3" borderId="2" xfId="0" applyNumberFormat="1" applyFont="1" applyFill="1" applyBorder="1" applyAlignment="1">
      <alignment horizontal="left" vertical="top"/>
    </xf>
    <xf numFmtId="2" fontId="3" fillId="0" borderId="42" xfId="0" applyNumberFormat="1" applyFont="1" applyBorder="1" applyAlignment="1">
      <alignment horizontal="left" vertical="top"/>
    </xf>
    <xf numFmtId="2" fontId="3" fillId="3" borderId="42" xfId="0" applyNumberFormat="1" applyFont="1" applyFill="1" applyBorder="1" applyAlignment="1">
      <alignment horizontal="left" vertical="top"/>
    </xf>
    <xf numFmtId="2" fontId="3" fillId="0" borderId="45" xfId="0" applyNumberFormat="1" applyFont="1" applyBorder="1" applyAlignment="1">
      <alignment horizontal="left" vertical="top"/>
    </xf>
    <xf numFmtId="2" fontId="3" fillId="0" borderId="4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1" fontId="3" fillId="0" borderId="42" xfId="0" applyNumberFormat="1" applyFont="1" applyBorder="1" applyAlignment="1">
      <alignment horizontal="left" vertical="top"/>
    </xf>
    <xf numFmtId="1" fontId="3" fillId="0" borderId="45" xfId="0" applyNumberFormat="1" applyFont="1" applyBorder="1" applyAlignment="1">
      <alignment horizontal="left" vertical="top"/>
    </xf>
    <xf numFmtId="1" fontId="3" fillId="0" borderId="4" xfId="0" applyNumberFormat="1" applyFont="1" applyBorder="1" applyAlignment="1">
      <alignment horizontal="left" vertical="top"/>
    </xf>
    <xf numFmtId="1" fontId="3" fillId="3" borderId="4" xfId="0" applyNumberFormat="1" applyFont="1" applyFill="1" applyBorder="1" applyAlignment="1">
      <alignment horizontal="left" vertical="top"/>
    </xf>
    <xf numFmtId="1" fontId="3" fillId="3" borderId="8" xfId="0" applyNumberFormat="1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/>
    </xf>
    <xf numFmtId="14" fontId="4" fillId="0" borderId="8" xfId="0" applyNumberFormat="1" applyFont="1" applyFill="1" applyBorder="1" applyAlignment="1">
      <alignment horizontal="right" vertical="top" wrapText="1"/>
    </xf>
    <xf numFmtId="14" fontId="4" fillId="0" borderId="4" xfId="0" applyNumberFormat="1" applyFont="1" applyFill="1" applyBorder="1" applyAlignment="1">
      <alignment horizontal="right" vertical="top" wrapText="1"/>
    </xf>
    <xf numFmtId="0" fontId="3" fillId="0" borderId="25" xfId="0" applyFont="1" applyFill="1" applyBorder="1" applyAlignment="1">
      <alignment horizontal="right" vertical="center"/>
    </xf>
    <xf numFmtId="0" fontId="3" fillId="0" borderId="39" xfId="0" applyFont="1" applyFill="1" applyBorder="1" applyAlignment="1">
      <alignment horizontal="right" vertical="center"/>
    </xf>
    <xf numFmtId="0" fontId="3" fillId="0" borderId="27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8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3" fillId="0" borderId="45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top"/>
    </xf>
    <xf numFmtId="0" fontId="3" fillId="0" borderId="55" xfId="0" applyFont="1" applyBorder="1"/>
    <xf numFmtId="0" fontId="3" fillId="3" borderId="55" xfId="0" applyFont="1" applyFill="1" applyBorder="1"/>
    <xf numFmtId="0" fontId="4" fillId="0" borderId="56" xfId="0" applyFont="1" applyBorder="1" applyAlignment="1">
      <alignment horizontal="left" vertical="top"/>
    </xf>
    <xf numFmtId="0" fontId="4" fillId="0" borderId="54" xfId="0" applyFont="1" applyBorder="1" applyAlignment="1">
      <alignment horizontal="left" vertical="center"/>
    </xf>
    <xf numFmtId="0" fontId="4" fillId="0" borderId="52" xfId="0" applyFont="1" applyBorder="1" applyAlignment="1">
      <alignment horizontal="right" vertical="center"/>
    </xf>
    <xf numFmtId="0" fontId="4" fillId="0" borderId="54" xfId="0" applyFont="1" applyBorder="1" applyAlignment="1">
      <alignment horizontal="right" vertical="center"/>
    </xf>
    <xf numFmtId="0" fontId="0" fillId="0" borderId="56" xfId="0" applyBorder="1" applyAlignment="1">
      <alignment horizontal="right"/>
    </xf>
    <xf numFmtId="0" fontId="4" fillId="0" borderId="54" xfId="0" applyFont="1" applyFill="1" applyBorder="1" applyAlignment="1">
      <alignment horizontal="right" vertical="center"/>
    </xf>
    <xf numFmtId="0" fontId="3" fillId="0" borderId="54" xfId="0" applyFont="1" applyFill="1" applyBorder="1" applyAlignment="1">
      <alignment horizontal="righ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top"/>
    </xf>
    <xf numFmtId="1" fontId="3" fillId="0" borderId="51" xfId="0" applyNumberFormat="1" applyFont="1" applyBorder="1" applyAlignment="1">
      <alignment horizontal="left" vertical="top"/>
    </xf>
    <xf numFmtId="2" fontId="3" fillId="0" borderId="51" xfId="0" applyNumberFormat="1" applyFont="1" applyBorder="1" applyAlignment="1">
      <alignment horizontal="left" vertical="top"/>
    </xf>
    <xf numFmtId="1" fontId="3" fillId="3" borderId="51" xfId="0" applyNumberFormat="1" applyFont="1" applyFill="1" applyBorder="1" applyAlignment="1">
      <alignment horizontal="left" vertical="top"/>
    </xf>
    <xf numFmtId="2" fontId="3" fillId="3" borderId="51" xfId="0" applyNumberFormat="1" applyFont="1" applyFill="1" applyBorder="1" applyAlignment="1">
      <alignment horizontal="left" vertical="top"/>
    </xf>
    <xf numFmtId="0" fontId="4" fillId="0" borderId="51" xfId="0" applyFont="1" applyBorder="1" applyAlignment="1">
      <alignment horizontal="right" vertical="top"/>
    </xf>
    <xf numFmtId="0" fontId="4" fillId="0" borderId="5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4" fillId="0" borderId="51" xfId="0" applyFont="1" applyFill="1" applyBorder="1" applyAlignment="1">
      <alignment horizontal="left" vertical="top"/>
    </xf>
    <xf numFmtId="0" fontId="4" fillId="0" borderId="51" xfId="0" applyFont="1" applyBorder="1" applyAlignment="1">
      <alignment horizontal="left" vertical="top" wrapText="1"/>
    </xf>
    <xf numFmtId="0" fontId="4" fillId="0" borderId="51" xfId="0" applyFont="1" applyFill="1" applyBorder="1" applyAlignment="1">
      <alignment horizontal="right" vertical="top"/>
    </xf>
    <xf numFmtId="0" fontId="3" fillId="0" borderId="51" xfId="0" applyFont="1" applyFill="1" applyBorder="1" applyAlignment="1">
      <alignment horizontal="right" vertical="top"/>
    </xf>
    <xf numFmtId="0" fontId="3" fillId="0" borderId="57" xfId="0" applyFont="1" applyBorder="1" applyAlignment="1">
      <alignment horizontal="left" vertical="top"/>
    </xf>
    <xf numFmtId="0" fontId="3" fillId="0" borderId="51" xfId="0" applyFont="1" applyFill="1" applyBorder="1" applyAlignment="1">
      <alignment horizontal="left" vertical="top"/>
    </xf>
    <xf numFmtId="0" fontId="3" fillId="0" borderId="51" xfId="0" applyFont="1" applyBorder="1" applyAlignment="1">
      <alignment horizontal="left" vertical="top"/>
    </xf>
    <xf numFmtId="0" fontId="3" fillId="0" borderId="5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1" fontId="3" fillId="0" borderId="8" xfId="0" applyNumberFormat="1" applyFont="1" applyBorder="1" applyAlignment="1">
      <alignment horizontal="left" vertical="top"/>
    </xf>
    <xf numFmtId="2" fontId="3" fillId="0" borderId="8" xfId="0" applyNumberFormat="1" applyFont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7" xfId="0" applyFont="1" applyBorder="1"/>
    <xf numFmtId="0" fontId="4" fillId="0" borderId="59" xfId="0" applyFont="1" applyBorder="1" applyAlignment="1">
      <alignment horizontal="center" vertical="top"/>
    </xf>
    <xf numFmtId="1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Border="1" applyAlignment="1">
      <alignment horizontal="right" vertical="top"/>
    </xf>
    <xf numFmtId="0" fontId="4" fillId="0" borderId="7" xfId="0" applyFont="1" applyFill="1" applyBorder="1" applyAlignment="1">
      <alignment horizontal="left" vertical="top"/>
    </xf>
    <xf numFmtId="0" fontId="4" fillId="0" borderId="4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1" fontId="3" fillId="0" borderId="51" xfId="0" applyNumberFormat="1" applyFont="1" applyFill="1" applyBorder="1" applyAlignment="1">
      <alignment horizontal="left" vertical="top"/>
    </xf>
    <xf numFmtId="0" fontId="3" fillId="0" borderId="51" xfId="0" applyFont="1" applyBorder="1"/>
    <xf numFmtId="0" fontId="4" fillId="0" borderId="13" xfId="0" applyFont="1" applyFill="1" applyBorder="1" applyAlignment="1">
      <alignment horizontal="left" vertical="top" wrapText="1"/>
    </xf>
    <xf numFmtId="0" fontId="4" fillId="0" borderId="51" xfId="0" applyFont="1" applyBorder="1" applyAlignment="1">
      <alignment horizontal="right"/>
    </xf>
    <xf numFmtId="14" fontId="4" fillId="0" borderId="51" xfId="0" applyNumberFormat="1" applyFont="1" applyFill="1" applyBorder="1" applyAlignment="1">
      <alignment horizontal="right" vertical="top" wrapText="1"/>
    </xf>
    <xf numFmtId="0" fontId="4" fillId="0" borderId="51" xfId="0" applyFont="1" applyFill="1" applyBorder="1" applyAlignment="1">
      <alignment horizontal="right"/>
    </xf>
    <xf numFmtId="0" fontId="3" fillId="0" borderId="51" xfId="0" applyFont="1" applyFill="1" applyBorder="1" applyAlignment="1">
      <alignment horizontal="right"/>
    </xf>
    <xf numFmtId="0" fontId="3" fillId="0" borderId="51" xfId="0" applyFont="1" applyFill="1" applyBorder="1"/>
    <xf numFmtId="0" fontId="3" fillId="0" borderId="58" xfId="0" applyFont="1" applyBorder="1"/>
    <xf numFmtId="0" fontId="3" fillId="0" borderId="23" xfId="0" applyFont="1" applyBorder="1" applyAlignment="1">
      <alignment horizontal="left" vertical="top"/>
    </xf>
    <xf numFmtId="0" fontId="4" fillId="0" borderId="58" xfId="0" applyFont="1" applyBorder="1"/>
    <xf numFmtId="0" fontId="4" fillId="0" borderId="3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4" fillId="0" borderId="40" xfId="0" applyFont="1" applyBorder="1" applyAlignment="1">
      <alignment horizontal="center" vertical="center"/>
    </xf>
    <xf numFmtId="0" fontId="4" fillId="0" borderId="63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2" borderId="62" xfId="0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2" xfId="0" applyFont="1" applyFill="1" applyBorder="1" applyAlignment="1">
      <alignment horizontal="left" vertical="top" wrapText="1"/>
    </xf>
    <xf numFmtId="0" fontId="4" fillId="2" borderId="66" xfId="0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/>
    </xf>
    <xf numFmtId="0" fontId="4" fillId="0" borderId="62" xfId="0" applyFont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14" fontId="4" fillId="2" borderId="22" xfId="0" applyNumberFormat="1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/>
    </xf>
    <xf numFmtId="14" fontId="4" fillId="2" borderId="13" xfId="0" applyNumberFormat="1" applyFont="1" applyFill="1" applyBorder="1" applyAlignment="1">
      <alignment horizontal="left" vertical="top" wrapText="1"/>
    </xf>
    <xf numFmtId="0" fontId="4" fillId="2" borderId="58" xfId="0" applyFont="1" applyFill="1" applyBorder="1" applyAlignment="1">
      <alignment horizontal="left" vertical="top" wrapText="1"/>
    </xf>
    <xf numFmtId="0" fontId="4" fillId="2" borderId="57" xfId="0" applyFont="1" applyFill="1" applyBorder="1" applyAlignment="1">
      <alignment horizontal="left" vertical="top"/>
    </xf>
    <xf numFmtId="0" fontId="4" fillId="2" borderId="46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right"/>
    </xf>
    <xf numFmtId="0" fontId="3" fillId="0" borderId="50" xfId="0" applyFont="1" applyBorder="1"/>
    <xf numFmtId="0" fontId="4" fillId="0" borderId="46" xfId="0" applyFont="1" applyBorder="1" applyAlignment="1">
      <alignment horizontal="right"/>
    </xf>
    <xf numFmtId="0" fontId="5" fillId="0" borderId="6" xfId="0" applyFont="1" applyBorder="1"/>
    <xf numFmtId="0" fontId="4" fillId="0" borderId="5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21" xfId="0" applyFont="1" applyBorder="1" applyAlignment="1">
      <alignment horizontal="right"/>
    </xf>
    <xf numFmtId="0" fontId="4" fillId="0" borderId="57" xfId="0" applyFont="1" applyBorder="1" applyAlignment="1">
      <alignment horizontal="right"/>
    </xf>
    <xf numFmtId="0" fontId="4" fillId="0" borderId="43" xfId="0" applyFont="1" applyBorder="1" applyAlignment="1">
      <alignment horizontal="left" vertical="top"/>
    </xf>
    <xf numFmtId="0" fontId="4" fillId="0" borderId="12" xfId="0" applyFont="1" applyBorder="1" applyAlignment="1">
      <alignment horizontal="right" vertical="top"/>
    </xf>
    <xf numFmtId="0" fontId="3" fillId="0" borderId="57" xfId="0" applyFont="1" applyBorder="1"/>
    <xf numFmtId="0" fontId="3" fillId="0" borderId="21" xfId="0" applyFont="1" applyBorder="1"/>
    <xf numFmtId="0" fontId="4" fillId="0" borderId="5" xfId="0" applyFont="1" applyFill="1" applyBorder="1"/>
    <xf numFmtId="0" fontId="4" fillId="0" borderId="5" xfId="0" applyFont="1" applyBorder="1"/>
    <xf numFmtId="0" fontId="3" fillId="0" borderId="46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Fill="1" applyBorder="1" applyAlignment="1">
      <alignment horizontal="left" vertical="top" wrapText="1"/>
    </xf>
    <xf numFmtId="2" fontId="3" fillId="0" borderId="2" xfId="0" applyNumberFormat="1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14" fontId="4" fillId="2" borderId="23" xfId="0" applyNumberFormat="1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4" fillId="0" borderId="21" xfId="0" applyFont="1" applyFill="1" applyBorder="1" applyAlignment="1">
      <alignment horizontal="right"/>
    </xf>
    <xf numFmtId="0" fontId="3" fillId="0" borderId="21" xfId="0" applyFont="1" applyFill="1" applyBorder="1"/>
    <xf numFmtId="0" fontId="3" fillId="0" borderId="22" xfId="0" applyFont="1" applyFill="1" applyBorder="1"/>
    <xf numFmtId="2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Fill="1" applyBorder="1" applyAlignment="1">
      <alignment horizontal="right" vertical="top"/>
    </xf>
    <xf numFmtId="14" fontId="4" fillId="0" borderId="42" xfId="0" applyNumberFormat="1" applyFont="1" applyFill="1" applyBorder="1" applyAlignment="1">
      <alignment horizontal="right" vertical="top" wrapText="1"/>
    </xf>
    <xf numFmtId="14" fontId="4" fillId="2" borderId="43" xfId="0" applyNumberFormat="1" applyFont="1" applyFill="1" applyBorder="1" applyAlignment="1">
      <alignment horizontal="left" vertical="top" wrapText="1"/>
    </xf>
    <xf numFmtId="0" fontId="4" fillId="0" borderId="70" xfId="0" applyFont="1" applyFill="1" applyBorder="1" applyAlignment="1">
      <alignment horizontal="right"/>
    </xf>
    <xf numFmtId="0" fontId="4" fillId="0" borderId="54" xfId="0" applyFont="1" applyFill="1" applyBorder="1" applyAlignment="1">
      <alignment horizontal="right"/>
    </xf>
    <xf numFmtId="0" fontId="3" fillId="0" borderId="54" xfId="0" applyFont="1" applyFill="1" applyBorder="1"/>
    <xf numFmtId="0" fontId="11" fillId="0" borderId="0" xfId="0" applyFont="1" applyBorder="1"/>
    <xf numFmtId="0" fontId="4" fillId="0" borderId="57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1" xfId="0" applyFont="1" applyBorder="1" applyAlignment="1">
      <alignment horizontal="right" vertical="top"/>
    </xf>
    <xf numFmtId="0" fontId="4" fillId="0" borderId="49" xfId="0" applyFont="1" applyBorder="1" applyAlignment="1">
      <alignment horizontal="right" vertical="top"/>
    </xf>
    <xf numFmtId="0" fontId="4" fillId="0" borderId="46" xfId="0" applyFont="1" applyBorder="1" applyAlignment="1">
      <alignment horizontal="right" vertical="top"/>
    </xf>
    <xf numFmtId="0" fontId="4" fillId="0" borderId="21" xfId="0" applyFont="1" applyFill="1" applyBorder="1" applyAlignment="1">
      <alignment horizontal="right" vertical="top"/>
    </xf>
    <xf numFmtId="0" fontId="4" fillId="0" borderId="12" xfId="0" applyFont="1" applyFill="1" applyBorder="1" applyAlignment="1">
      <alignment horizontal="right" vertical="top"/>
    </xf>
    <xf numFmtId="0" fontId="4" fillId="0" borderId="44" xfId="0" applyFont="1" applyBorder="1" applyAlignment="1">
      <alignment horizontal="right" vertical="top"/>
    </xf>
    <xf numFmtId="0" fontId="4" fillId="0" borderId="25" xfId="0" applyFont="1" applyFill="1" applyBorder="1" applyAlignment="1">
      <alignment horizontal="right" vertical="top"/>
    </xf>
    <xf numFmtId="0" fontId="4" fillId="0" borderId="54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top"/>
    </xf>
    <xf numFmtId="164" fontId="4" fillId="0" borderId="45" xfId="0" applyNumberFormat="1" applyFont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164" fontId="4" fillId="0" borderId="51" xfId="0" applyNumberFormat="1" applyFont="1" applyBorder="1" applyAlignment="1">
      <alignment horizontal="right" vertical="top"/>
    </xf>
    <xf numFmtId="164" fontId="4" fillId="0" borderId="8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0" borderId="4" xfId="0" applyNumberFormat="1" applyFont="1" applyFill="1" applyBorder="1" applyAlignment="1">
      <alignment horizontal="right" vertical="top"/>
    </xf>
    <xf numFmtId="164" fontId="4" fillId="0" borderId="48" xfId="0" applyNumberFormat="1" applyFont="1" applyBorder="1" applyAlignment="1">
      <alignment horizontal="right" vertical="top"/>
    </xf>
    <xf numFmtId="0" fontId="4" fillId="0" borderId="46" xfId="0" applyFont="1" applyFill="1" applyBorder="1" applyAlignment="1">
      <alignment horizontal="left" vertical="top"/>
    </xf>
    <xf numFmtId="0" fontId="4" fillId="0" borderId="69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70" xfId="0" applyFont="1" applyBorder="1" applyAlignment="1">
      <alignment horizontal="left" vertical="top"/>
    </xf>
    <xf numFmtId="164" fontId="4" fillId="0" borderId="42" xfId="0" applyNumberFormat="1" applyFont="1" applyBorder="1" applyAlignment="1">
      <alignment horizontal="right" vertical="top"/>
    </xf>
    <xf numFmtId="164" fontId="4" fillId="0" borderId="70" xfId="0" applyNumberFormat="1" applyFont="1" applyBorder="1" applyAlignment="1">
      <alignment horizontal="right" vertical="top"/>
    </xf>
    <xf numFmtId="164" fontId="4" fillId="0" borderId="54" xfId="0" applyNumberFormat="1" applyFont="1" applyBorder="1" applyAlignment="1">
      <alignment horizontal="right" vertical="top"/>
    </xf>
    <xf numFmtId="1" fontId="3" fillId="0" borderId="70" xfId="0" applyNumberFormat="1" applyFont="1" applyBorder="1" applyAlignment="1">
      <alignment horizontal="left" vertical="top"/>
    </xf>
    <xf numFmtId="2" fontId="3" fillId="0" borderId="70" xfId="0" applyNumberFormat="1" applyFont="1" applyBorder="1" applyAlignment="1">
      <alignment horizontal="left" vertical="top"/>
    </xf>
    <xf numFmtId="2" fontId="3" fillId="0" borderId="51" xfId="0" applyNumberFormat="1" applyFont="1" applyFill="1" applyBorder="1" applyAlignment="1">
      <alignment horizontal="left" vertical="top"/>
    </xf>
    <xf numFmtId="1" fontId="3" fillId="3" borderId="54" xfId="0" applyNumberFormat="1" applyFont="1" applyFill="1" applyBorder="1" applyAlignment="1">
      <alignment horizontal="left" vertical="top"/>
    </xf>
    <xf numFmtId="1" fontId="3" fillId="3" borderId="70" xfId="0" applyNumberFormat="1" applyFont="1" applyFill="1" applyBorder="1" applyAlignment="1">
      <alignment horizontal="left" vertical="top"/>
    </xf>
    <xf numFmtId="2" fontId="3" fillId="3" borderId="70" xfId="0" applyNumberFormat="1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0" borderId="57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 wrapText="1"/>
    </xf>
    <xf numFmtId="0" fontId="4" fillId="0" borderId="51" xfId="0" applyFont="1" applyFill="1" applyBorder="1" applyAlignment="1">
      <alignment horizontal="left" vertical="top" wrapText="1"/>
    </xf>
    <xf numFmtId="14" fontId="4" fillId="2" borderId="62" xfId="0" applyNumberFormat="1" applyFont="1" applyFill="1" applyBorder="1" applyAlignment="1">
      <alignment horizontal="left" vertical="top" wrapText="1"/>
    </xf>
    <xf numFmtId="0" fontId="4" fillId="0" borderId="62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top"/>
    </xf>
    <xf numFmtId="0" fontId="4" fillId="0" borderId="69" xfId="0" applyFont="1" applyBorder="1" applyAlignment="1">
      <alignment horizontal="left" vertical="top"/>
    </xf>
    <xf numFmtId="0" fontId="4" fillId="0" borderId="54" xfId="0" applyFont="1" applyBorder="1" applyAlignment="1">
      <alignment horizontal="right" vertical="top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50" xfId="0" applyFont="1" applyBorder="1" applyAlignment="1">
      <alignment horizontal="right"/>
    </xf>
    <xf numFmtId="14" fontId="4" fillId="0" borderId="0" xfId="0" applyNumberFormat="1" applyFont="1" applyFill="1" applyBorder="1" applyAlignment="1">
      <alignment horizontal="right" vertical="top" wrapText="1"/>
    </xf>
    <xf numFmtId="14" fontId="4" fillId="0" borderId="1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/>
    </xf>
    <xf numFmtId="0" fontId="3" fillId="0" borderId="54" xfId="0" applyFont="1" applyBorder="1"/>
    <xf numFmtId="0" fontId="3" fillId="0" borderId="56" xfId="0" applyFont="1" applyBorder="1"/>
    <xf numFmtId="0" fontId="4" fillId="0" borderId="58" xfId="0" applyFont="1" applyFill="1" applyBorder="1" applyAlignment="1">
      <alignment horizontal="left" vertical="top"/>
    </xf>
    <xf numFmtId="0" fontId="4" fillId="0" borderId="34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0" fontId="3" fillId="0" borderId="48" xfId="0" applyFont="1" applyFill="1" applyBorder="1" applyAlignment="1">
      <alignment horizontal="right" vertical="top"/>
    </xf>
    <xf numFmtId="0" fontId="3" fillId="0" borderId="48" xfId="0" applyFont="1" applyFill="1" applyBorder="1" applyAlignment="1">
      <alignment horizontal="left" vertical="top"/>
    </xf>
    <xf numFmtId="0" fontId="4" fillId="0" borderId="67" xfId="0" applyFont="1" applyBorder="1" applyAlignment="1">
      <alignment horizontal="left" vertical="top" wrapText="1"/>
    </xf>
    <xf numFmtId="0" fontId="13" fillId="0" borderId="0" xfId="0" applyFont="1" applyBorder="1"/>
    <xf numFmtId="0" fontId="4" fillId="0" borderId="48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right"/>
    </xf>
    <xf numFmtId="0" fontId="3" fillId="0" borderId="49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60" xfId="0" applyFont="1" applyBorder="1" applyAlignment="1">
      <alignment horizontal="left" vertical="top"/>
    </xf>
    <xf numFmtId="0" fontId="0" fillId="0" borderId="5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6" xfId="0" applyFill="1" applyBorder="1" applyAlignment="1">
      <alignment horizontal="right" vertical="top"/>
    </xf>
    <xf numFmtId="0" fontId="0" fillId="0" borderId="22" xfId="0" applyFill="1" applyBorder="1" applyAlignment="1">
      <alignment horizontal="right" vertical="top"/>
    </xf>
    <xf numFmtId="0" fontId="0" fillId="0" borderId="43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56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4" fillId="0" borderId="58" xfId="0" applyFont="1" applyFill="1" applyBorder="1" applyAlignment="1">
      <alignment horizontal="left" vertical="top" wrapText="1"/>
    </xf>
    <xf numFmtId="0" fontId="3" fillId="0" borderId="61" xfId="0" applyFont="1" applyBorder="1"/>
    <xf numFmtId="0" fontId="3" fillId="0" borderId="55" xfId="0" applyFont="1" applyFill="1" applyBorder="1"/>
    <xf numFmtId="0" fontId="13" fillId="0" borderId="0" xfId="0" applyFont="1" applyBorder="1" applyAlignment="1">
      <alignment vertical="top"/>
    </xf>
    <xf numFmtId="0" fontId="15" fillId="0" borderId="0" xfId="0" applyFont="1" applyBorder="1"/>
    <xf numFmtId="0" fontId="13" fillId="0" borderId="0" xfId="0" applyFont="1" applyBorder="1" applyAlignment="1">
      <alignment vertical="top" wrapText="1"/>
    </xf>
    <xf numFmtId="0" fontId="4" fillId="0" borderId="58" xfId="0" applyFont="1" applyFill="1" applyBorder="1"/>
    <xf numFmtId="0" fontId="4" fillId="0" borderId="4" xfId="0" applyFont="1" applyFill="1" applyBorder="1" applyAlignment="1">
      <alignment horizontal="left" vertical="top" wrapText="1"/>
    </xf>
    <xf numFmtId="14" fontId="4" fillId="2" borderId="58" xfId="0" applyNumberFormat="1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 vertical="top" wrapText="1"/>
    </xf>
    <xf numFmtId="0" fontId="3" fillId="0" borderId="57" xfId="0" applyFont="1" applyFill="1" applyBorder="1"/>
    <xf numFmtId="0" fontId="3" fillId="0" borderId="76" xfId="0" applyFont="1" applyBorder="1"/>
    <xf numFmtId="0" fontId="3" fillId="0" borderId="58" xfId="0" applyFont="1" applyFill="1" applyBorder="1"/>
    <xf numFmtId="0" fontId="4" fillId="0" borderId="4" xfId="0" applyFont="1" applyFill="1" applyBorder="1" applyAlignment="1">
      <alignment horizontal="center" vertical="top"/>
    </xf>
    <xf numFmtId="0" fontId="4" fillId="0" borderId="52" xfId="0" applyFont="1" applyBorder="1" applyAlignment="1">
      <alignment horizontal="left" vertical="top"/>
    </xf>
    <xf numFmtId="0" fontId="4" fillId="0" borderId="48" xfId="0" applyFont="1" applyFill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64" xfId="0" applyFont="1" applyBorder="1" applyAlignment="1">
      <alignment horizontal="right"/>
    </xf>
    <xf numFmtId="0" fontId="3" fillId="0" borderId="52" xfId="0" applyFont="1" applyBorder="1"/>
    <xf numFmtId="0" fontId="3" fillId="0" borderId="24" xfId="0" applyFont="1" applyBorder="1"/>
    <xf numFmtId="0" fontId="4" fillId="0" borderId="31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/>
    </xf>
    <xf numFmtId="0" fontId="4" fillId="0" borderId="25" xfId="0" applyFont="1" applyBorder="1" applyAlignment="1">
      <alignment horizontal="right" vertical="top"/>
    </xf>
    <xf numFmtId="0" fontId="4" fillId="0" borderId="54" xfId="0" applyFont="1" applyFill="1" applyBorder="1" applyAlignment="1">
      <alignment horizontal="right" vertical="top"/>
    </xf>
    <xf numFmtId="0" fontId="3" fillId="0" borderId="54" xfId="0" applyFont="1" applyFill="1" applyBorder="1" applyAlignment="1">
      <alignment horizontal="right" vertical="top"/>
    </xf>
    <xf numFmtId="0" fontId="3" fillId="0" borderId="25" xfId="0" applyFont="1" applyFill="1" applyBorder="1" applyAlignment="1">
      <alignment horizontal="right" vertical="top"/>
    </xf>
    <xf numFmtId="0" fontId="4" fillId="0" borderId="6" xfId="0" applyFont="1" applyFill="1" applyBorder="1" applyAlignment="1">
      <alignment vertical="top"/>
    </xf>
    <xf numFmtId="0" fontId="4" fillId="0" borderId="26" xfId="0" applyFont="1" applyBorder="1" applyAlignment="1">
      <alignment horizontal="left" vertical="top"/>
    </xf>
    <xf numFmtId="0" fontId="3" fillId="0" borderId="5" xfId="0" applyFont="1" applyFill="1" applyBorder="1" applyAlignment="1">
      <alignment vertical="top"/>
    </xf>
    <xf numFmtId="0" fontId="3" fillId="0" borderId="24" xfId="0" applyFont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3" fillId="0" borderId="25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4" fillId="0" borderId="10" xfId="0" applyFont="1" applyBorder="1"/>
    <xf numFmtId="0" fontId="4" fillId="0" borderId="22" xfId="0" applyFont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4" fillId="2" borderId="52" xfId="0" applyFont="1" applyFill="1" applyBorder="1" applyAlignment="1">
      <alignment horizontal="left" vertical="top"/>
    </xf>
    <xf numFmtId="0" fontId="4" fillId="0" borderId="5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35" xfId="0" applyBorder="1" applyAlignment="1">
      <alignment horizontal="right" vertical="top"/>
    </xf>
    <xf numFmtId="0" fontId="3" fillId="0" borderId="49" xfId="0" applyFont="1" applyBorder="1"/>
    <xf numFmtId="0" fontId="4" fillId="0" borderId="52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4" fillId="0" borderId="54" xfId="0" applyFont="1" applyBorder="1" applyAlignment="1">
      <alignment horizontal="right"/>
    </xf>
    <xf numFmtId="0" fontId="3" fillId="0" borderId="54" xfId="0" applyFont="1" applyFill="1" applyBorder="1" applyAlignment="1">
      <alignment horizontal="right"/>
    </xf>
    <xf numFmtId="0" fontId="3" fillId="0" borderId="70" xfId="0" applyFont="1" applyBorder="1"/>
    <xf numFmtId="0" fontId="8" fillId="0" borderId="51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0" fontId="8" fillId="0" borderId="4" xfId="0" applyFont="1" applyBorder="1" applyAlignment="1">
      <alignment horizontal="right" vertical="top"/>
    </xf>
    <xf numFmtId="0" fontId="8" fillId="0" borderId="2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 vertical="top"/>
    </xf>
    <xf numFmtId="0" fontId="8" fillId="0" borderId="48" xfId="0" applyFont="1" applyBorder="1" applyAlignment="1">
      <alignment horizontal="right" vertical="top"/>
    </xf>
    <xf numFmtId="0" fontId="8" fillId="0" borderId="45" xfId="0" applyFont="1" applyBorder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0" fontId="8" fillId="0" borderId="42" xfId="0" applyFont="1" applyBorder="1" applyAlignment="1">
      <alignment horizontal="right" vertical="top"/>
    </xf>
    <xf numFmtId="0" fontId="8" fillId="0" borderId="4" xfId="0" applyFont="1" applyFill="1" applyBorder="1" applyAlignment="1">
      <alignment horizontal="right" vertical="top"/>
    </xf>
    <xf numFmtId="0" fontId="8" fillId="0" borderId="51" xfId="0" applyFont="1" applyFill="1" applyBorder="1" applyAlignment="1">
      <alignment horizontal="right" vertical="top"/>
    </xf>
    <xf numFmtId="0" fontId="8" fillId="0" borderId="34" xfId="0" applyFont="1" applyBorder="1" applyAlignment="1">
      <alignment horizontal="right" vertical="top"/>
    </xf>
    <xf numFmtId="0" fontId="8" fillId="0" borderId="54" xfId="0" applyFont="1" applyBorder="1" applyAlignment="1">
      <alignment horizontal="right" vertical="top"/>
    </xf>
    <xf numFmtId="0" fontId="4" fillId="0" borderId="81" xfId="0" applyFont="1" applyBorder="1" applyAlignment="1">
      <alignment horizontal="left" vertical="top"/>
    </xf>
    <xf numFmtId="0" fontId="4" fillId="0" borderId="89" xfId="0" applyFont="1" applyBorder="1" applyAlignment="1">
      <alignment horizontal="left" vertical="top"/>
    </xf>
    <xf numFmtId="0" fontId="4" fillId="0" borderId="90" xfId="0" applyFont="1" applyBorder="1" applyAlignment="1">
      <alignment horizontal="left" vertical="top"/>
    </xf>
    <xf numFmtId="0" fontId="4" fillId="0" borderId="89" xfId="0" applyFont="1" applyFill="1" applyBorder="1" applyAlignment="1">
      <alignment horizontal="left" vertical="top"/>
    </xf>
    <xf numFmtId="0" fontId="4" fillId="0" borderId="91" xfId="0" applyFont="1" applyBorder="1" applyAlignment="1">
      <alignment horizontal="left" vertical="top"/>
    </xf>
    <xf numFmtId="0" fontId="4" fillId="0" borderId="92" xfId="0" applyFont="1" applyBorder="1" applyAlignment="1">
      <alignment horizontal="left" vertical="top"/>
    </xf>
    <xf numFmtId="1" fontId="3" fillId="0" borderId="48" xfId="0" applyNumberFormat="1" applyFont="1" applyBorder="1" applyAlignment="1">
      <alignment horizontal="left" vertical="top"/>
    </xf>
    <xf numFmtId="2" fontId="3" fillId="0" borderId="48" xfId="0" applyNumberFormat="1" applyFont="1" applyBorder="1" applyAlignment="1">
      <alignment horizontal="left" vertical="top"/>
    </xf>
    <xf numFmtId="0" fontId="0" fillId="0" borderId="60" xfId="0" applyBorder="1" applyAlignment="1">
      <alignment horizontal="right" vertical="top"/>
    </xf>
    <xf numFmtId="164" fontId="4" fillId="0" borderId="34" xfId="0" applyNumberFormat="1" applyFont="1" applyBorder="1" applyAlignment="1">
      <alignment horizontal="right" vertical="top"/>
    </xf>
    <xf numFmtId="1" fontId="3" fillId="0" borderId="34" xfId="0" applyNumberFormat="1" applyFont="1" applyBorder="1" applyAlignment="1">
      <alignment horizontal="left" vertical="top"/>
    </xf>
    <xf numFmtId="2" fontId="3" fillId="0" borderId="34" xfId="0" applyNumberFormat="1" applyFont="1" applyBorder="1" applyAlignment="1">
      <alignment horizontal="left" vertical="top"/>
    </xf>
    <xf numFmtId="1" fontId="3" fillId="3" borderId="34" xfId="0" applyNumberFormat="1" applyFont="1" applyFill="1" applyBorder="1" applyAlignment="1">
      <alignment horizontal="left" vertical="top"/>
    </xf>
    <xf numFmtId="2" fontId="3" fillId="3" borderId="34" xfId="0" applyNumberFormat="1" applyFont="1" applyFill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3" fillId="0" borderId="52" xfId="0" applyFont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164" fontId="4" fillId="0" borderId="25" xfId="0" applyNumberFormat="1" applyFont="1" applyBorder="1" applyAlignment="1">
      <alignment horizontal="right" vertical="top"/>
    </xf>
    <xf numFmtId="1" fontId="3" fillId="0" borderId="25" xfId="0" applyNumberFormat="1" applyFont="1" applyBorder="1" applyAlignment="1">
      <alignment horizontal="left" vertical="top"/>
    </xf>
    <xf numFmtId="2" fontId="3" fillId="0" borderId="25" xfId="0" applyNumberFormat="1" applyFont="1" applyBorder="1" applyAlignment="1">
      <alignment horizontal="left" vertical="top"/>
    </xf>
    <xf numFmtId="1" fontId="3" fillId="3" borderId="25" xfId="0" applyNumberFormat="1" applyFont="1" applyFill="1" applyBorder="1" applyAlignment="1">
      <alignment horizontal="left" vertical="top"/>
    </xf>
    <xf numFmtId="2" fontId="3" fillId="3" borderId="25" xfId="0" applyNumberFormat="1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/>
    </xf>
    <xf numFmtId="0" fontId="8" fillId="0" borderId="25" xfId="0" applyFont="1" applyBorder="1" applyAlignment="1">
      <alignment horizontal="right" vertical="top"/>
    </xf>
    <xf numFmtId="0" fontId="0" fillId="0" borderId="26" xfId="0" applyBorder="1" applyAlignment="1">
      <alignment horizontal="right" vertical="top"/>
    </xf>
    <xf numFmtId="0" fontId="3" fillId="0" borderId="26" xfId="0" applyFont="1" applyBorder="1" applyAlignment="1">
      <alignment horizontal="left" vertical="top"/>
    </xf>
    <xf numFmtId="0" fontId="4" fillId="0" borderId="95" xfId="0" applyFont="1" applyBorder="1" applyAlignment="1">
      <alignment horizontal="center" vertical="top"/>
    </xf>
    <xf numFmtId="0" fontId="4" fillId="0" borderId="96" xfId="0" applyFont="1" applyBorder="1" applyAlignment="1">
      <alignment horizontal="center" vertical="top"/>
    </xf>
    <xf numFmtId="164" fontId="4" fillId="0" borderId="95" xfId="0" applyNumberFormat="1" applyFont="1" applyBorder="1" applyAlignment="1">
      <alignment horizontal="right" vertical="top"/>
    </xf>
    <xf numFmtId="1" fontId="3" fillId="0" borderId="95" xfId="0" applyNumberFormat="1" applyFont="1" applyBorder="1" applyAlignment="1">
      <alignment horizontal="left" vertical="top"/>
    </xf>
    <xf numFmtId="2" fontId="3" fillId="0" borderId="95" xfId="0" applyNumberFormat="1" applyFont="1" applyBorder="1" applyAlignment="1">
      <alignment horizontal="left" vertical="top"/>
    </xf>
    <xf numFmtId="1" fontId="3" fillId="3" borderId="95" xfId="0" applyNumberFormat="1" applyFont="1" applyFill="1" applyBorder="1" applyAlignment="1">
      <alignment horizontal="left" vertical="top"/>
    </xf>
    <xf numFmtId="2" fontId="3" fillId="3" borderId="95" xfId="0" applyNumberFormat="1" applyFont="1" applyFill="1" applyBorder="1" applyAlignment="1">
      <alignment horizontal="left" vertical="top"/>
    </xf>
    <xf numFmtId="0" fontId="4" fillId="0" borderId="95" xfId="0" applyFont="1" applyBorder="1" applyAlignment="1">
      <alignment horizontal="right" vertical="top"/>
    </xf>
    <xf numFmtId="0" fontId="4" fillId="0" borderId="94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 wrapText="1"/>
    </xf>
    <xf numFmtId="0" fontId="3" fillId="0" borderId="95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/>
    </xf>
    <xf numFmtId="0" fontId="4" fillId="0" borderId="97" xfId="0" applyFont="1" applyBorder="1" applyAlignment="1">
      <alignment horizontal="left" vertical="top"/>
    </xf>
    <xf numFmtId="0" fontId="8" fillId="0" borderId="95" xfId="0" applyFont="1" applyBorder="1" applyAlignment="1">
      <alignment horizontal="right" vertical="top"/>
    </xf>
    <xf numFmtId="0" fontId="3" fillId="0" borderId="97" xfId="0" applyFont="1" applyBorder="1"/>
    <xf numFmtId="0" fontId="4" fillId="0" borderId="95" xfId="0" applyFont="1" applyFill="1" applyBorder="1" applyAlignment="1">
      <alignment horizontal="right" vertical="top"/>
    </xf>
    <xf numFmtId="0" fontId="3" fillId="0" borderId="95" xfId="0" applyFont="1" applyFill="1" applyBorder="1" applyAlignment="1">
      <alignment horizontal="right" vertical="top"/>
    </xf>
    <xf numFmtId="0" fontId="3" fillId="0" borderId="97" xfId="0" applyFont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94" xfId="0" applyFont="1" applyBorder="1" applyAlignment="1">
      <alignment horizontal="left" vertical="top"/>
    </xf>
    <xf numFmtId="0" fontId="4" fillId="0" borderId="99" xfId="0" applyFont="1" applyBorder="1" applyAlignment="1">
      <alignment horizontal="right" vertical="top"/>
    </xf>
    <xf numFmtId="0" fontId="4" fillId="0" borderId="100" xfId="0" applyFont="1" applyBorder="1" applyAlignment="1">
      <alignment horizontal="center" vertical="top"/>
    </xf>
    <xf numFmtId="164" fontId="4" fillId="0" borderId="100" xfId="0" applyNumberFormat="1" applyFont="1" applyBorder="1" applyAlignment="1">
      <alignment horizontal="right" vertical="top"/>
    </xf>
    <xf numFmtId="1" fontId="3" fillId="0" borderId="100" xfId="0" applyNumberFormat="1" applyFont="1" applyBorder="1" applyAlignment="1">
      <alignment horizontal="left" vertical="top"/>
    </xf>
    <xf numFmtId="2" fontId="3" fillId="0" borderId="100" xfId="0" applyNumberFormat="1" applyFont="1" applyBorder="1" applyAlignment="1">
      <alignment horizontal="left" vertical="top"/>
    </xf>
    <xf numFmtId="1" fontId="3" fillId="3" borderId="100" xfId="0" applyNumberFormat="1" applyFont="1" applyFill="1" applyBorder="1" applyAlignment="1">
      <alignment horizontal="left" vertical="top"/>
    </xf>
    <xf numFmtId="2" fontId="3" fillId="3" borderId="100" xfId="0" applyNumberFormat="1" applyFont="1" applyFill="1" applyBorder="1" applyAlignment="1">
      <alignment horizontal="left" vertical="top"/>
    </xf>
    <xf numFmtId="0" fontId="4" fillId="0" borderId="100" xfId="0" applyFont="1" applyBorder="1" applyAlignment="1">
      <alignment horizontal="right" vertical="top"/>
    </xf>
    <xf numFmtId="0" fontId="4" fillId="0" borderId="101" xfId="0" applyFont="1" applyBorder="1" applyAlignment="1">
      <alignment horizontal="left" vertical="top"/>
    </xf>
    <xf numFmtId="0" fontId="3" fillId="0" borderId="100" xfId="0" applyFont="1" applyBorder="1" applyAlignment="1">
      <alignment horizontal="left" vertical="top"/>
    </xf>
    <xf numFmtId="0" fontId="4" fillId="0" borderId="100" xfId="0" applyFont="1" applyBorder="1" applyAlignment="1">
      <alignment horizontal="left" vertical="top"/>
    </xf>
    <xf numFmtId="0" fontId="4" fillId="0" borderId="103" xfId="0" applyFont="1" applyBorder="1" applyAlignment="1">
      <alignment horizontal="left" vertical="top"/>
    </xf>
    <xf numFmtId="0" fontId="8" fillId="0" borderId="100" xfId="0" applyFont="1" applyBorder="1" applyAlignment="1">
      <alignment horizontal="right" vertical="top"/>
    </xf>
    <xf numFmtId="0" fontId="3" fillId="0" borderId="99" xfId="0" applyFont="1" applyBorder="1"/>
    <xf numFmtId="0" fontId="4" fillId="0" borderId="100" xfId="0" applyFont="1" applyFill="1" applyBorder="1" applyAlignment="1">
      <alignment horizontal="right" vertical="top"/>
    </xf>
    <xf numFmtId="0" fontId="3" fillId="0" borderId="100" xfId="0" applyFont="1" applyFill="1" applyBorder="1" applyAlignment="1">
      <alignment horizontal="right" vertical="top"/>
    </xf>
    <xf numFmtId="0" fontId="3" fillId="0" borderId="99" xfId="0" applyFont="1" applyBorder="1" applyAlignment="1">
      <alignment horizontal="left" vertical="top"/>
    </xf>
    <xf numFmtId="0" fontId="3" fillId="0" borderId="100" xfId="0" applyFont="1" applyFill="1" applyBorder="1" applyAlignment="1">
      <alignment horizontal="left" vertical="top"/>
    </xf>
    <xf numFmtId="0" fontId="3" fillId="0" borderId="101" xfId="0" applyFont="1" applyBorder="1" applyAlignment="1">
      <alignment horizontal="left" vertical="top"/>
    </xf>
    <xf numFmtId="0" fontId="4" fillId="0" borderId="104" xfId="0" applyFont="1" applyBorder="1" applyAlignment="1">
      <alignment horizontal="left" vertical="top"/>
    </xf>
    <xf numFmtId="0" fontId="3" fillId="0" borderId="34" xfId="0" applyFont="1" applyFill="1" applyBorder="1" applyAlignment="1">
      <alignment horizontal="right" vertical="top"/>
    </xf>
    <xf numFmtId="0" fontId="3" fillId="0" borderId="34" xfId="0" applyFont="1" applyFill="1" applyBorder="1" applyAlignment="1">
      <alignment horizontal="left" vertical="top"/>
    </xf>
    <xf numFmtId="0" fontId="4" fillId="0" borderId="105" xfId="0" applyFont="1" applyBorder="1" applyAlignment="1">
      <alignment horizontal="right" vertical="top"/>
    </xf>
    <xf numFmtId="0" fontId="4" fillId="0" borderId="106" xfId="0" applyFont="1" applyBorder="1" applyAlignment="1">
      <alignment horizontal="center" vertical="top"/>
    </xf>
    <xf numFmtId="164" fontId="4" fillId="0" borderId="106" xfId="0" applyNumberFormat="1" applyFont="1" applyBorder="1" applyAlignment="1">
      <alignment horizontal="right" vertical="top"/>
    </xf>
    <xf numFmtId="1" fontId="3" fillId="0" borderId="106" xfId="0" applyNumberFormat="1" applyFont="1" applyBorder="1" applyAlignment="1">
      <alignment horizontal="left" vertical="top"/>
    </xf>
    <xf numFmtId="2" fontId="3" fillId="0" borderId="106" xfId="0" applyNumberFormat="1" applyFont="1" applyBorder="1" applyAlignment="1">
      <alignment horizontal="left" vertical="top"/>
    </xf>
    <xf numFmtId="1" fontId="3" fillId="3" borderId="106" xfId="0" applyNumberFormat="1" applyFont="1" applyFill="1" applyBorder="1" applyAlignment="1">
      <alignment horizontal="left" vertical="top"/>
    </xf>
    <xf numFmtId="2" fontId="3" fillId="3" borderId="106" xfId="0" applyNumberFormat="1" applyFont="1" applyFill="1" applyBorder="1" applyAlignment="1">
      <alignment horizontal="left" vertical="top"/>
    </xf>
    <xf numFmtId="0" fontId="4" fillId="0" borderId="106" xfId="0" applyFont="1" applyBorder="1" applyAlignment="1">
      <alignment horizontal="left" vertical="top"/>
    </xf>
    <xf numFmtId="0" fontId="4" fillId="0" borderId="109" xfId="0" applyFont="1" applyBorder="1" applyAlignment="1">
      <alignment horizontal="left" vertical="top"/>
    </xf>
    <xf numFmtId="0" fontId="8" fillId="0" borderId="106" xfId="0" applyFont="1" applyBorder="1" applyAlignment="1">
      <alignment horizontal="right" vertical="top"/>
    </xf>
    <xf numFmtId="0" fontId="0" fillId="0" borderId="107" xfId="0" applyBorder="1" applyAlignment="1">
      <alignment horizontal="right" vertical="top"/>
    </xf>
    <xf numFmtId="0" fontId="3" fillId="0" borderId="105" xfId="0" applyFont="1" applyBorder="1"/>
    <xf numFmtId="0" fontId="4" fillId="0" borderId="78" xfId="0" applyFont="1" applyBorder="1" applyAlignment="1">
      <alignment horizontal="left" vertical="top"/>
    </xf>
    <xf numFmtId="0" fontId="4" fillId="0" borderId="78" xfId="0" applyFont="1" applyFill="1" applyBorder="1" applyAlignment="1">
      <alignment horizontal="left" vertical="top"/>
    </xf>
    <xf numFmtId="0" fontId="4" fillId="0" borderId="77" xfId="0" applyFont="1" applyBorder="1" applyAlignment="1">
      <alignment horizontal="left" vertical="top"/>
    </xf>
    <xf numFmtId="0" fontId="4" fillId="0" borderId="75" xfId="0" applyFont="1" applyBorder="1" applyAlignment="1">
      <alignment horizontal="left" vertical="top"/>
    </xf>
    <xf numFmtId="0" fontId="4" fillId="0" borderId="56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right" vertical="top"/>
    </xf>
    <xf numFmtId="0" fontId="4" fillId="0" borderId="39" xfId="0" applyFont="1" applyBorder="1" applyAlignment="1">
      <alignment horizontal="center" vertical="top"/>
    </xf>
    <xf numFmtId="164" fontId="4" fillId="0" borderId="39" xfId="0" applyNumberFormat="1" applyFont="1" applyBorder="1" applyAlignment="1">
      <alignment horizontal="right" vertical="top"/>
    </xf>
    <xf numFmtId="1" fontId="3" fillId="0" borderId="39" xfId="0" applyNumberFormat="1" applyFont="1" applyBorder="1" applyAlignment="1">
      <alignment horizontal="left" vertical="top"/>
    </xf>
    <xf numFmtId="1" fontId="3" fillId="3" borderId="39" xfId="0" applyNumberFormat="1" applyFont="1" applyFill="1" applyBorder="1" applyAlignment="1">
      <alignment horizontal="left" vertical="top"/>
    </xf>
    <xf numFmtId="0" fontId="8" fillId="0" borderId="39" xfId="0" applyFont="1" applyBorder="1" applyAlignment="1">
      <alignment horizontal="right" vertical="top"/>
    </xf>
    <xf numFmtId="14" fontId="4" fillId="0" borderId="34" xfId="0" applyNumberFormat="1" applyFont="1" applyFill="1" applyBorder="1" applyAlignment="1">
      <alignment horizontal="right" vertical="top" wrapText="1"/>
    </xf>
    <xf numFmtId="0" fontId="4" fillId="0" borderId="34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/>
    </xf>
    <xf numFmtId="0" fontId="3" fillId="0" borderId="34" xfId="0" applyFont="1" applyFill="1" applyBorder="1"/>
    <xf numFmtId="0" fontId="3" fillId="0" borderId="34" xfId="0" applyFont="1" applyBorder="1"/>
    <xf numFmtId="0" fontId="4" fillId="0" borderId="10" xfId="0" applyFont="1" applyFill="1" applyBorder="1"/>
    <xf numFmtId="0" fontId="4" fillId="0" borderId="80" xfId="0" applyFont="1" applyBorder="1"/>
    <xf numFmtId="0" fontId="4" fillId="0" borderId="73" xfId="0" applyFont="1" applyBorder="1"/>
    <xf numFmtId="0" fontId="4" fillId="0" borderId="27" xfId="0" applyFont="1" applyBorder="1" applyAlignment="1">
      <alignment horizontal="center" vertical="top"/>
    </xf>
    <xf numFmtId="0" fontId="4" fillId="0" borderId="28" xfId="0" applyFont="1" applyBorder="1" applyAlignment="1">
      <alignment horizontal="right" vertical="top"/>
    </xf>
    <xf numFmtId="164" fontId="4" fillId="0" borderId="27" xfId="0" applyNumberFormat="1" applyFont="1" applyBorder="1" applyAlignment="1">
      <alignment horizontal="right" vertical="top"/>
    </xf>
    <xf numFmtId="1" fontId="3" fillId="0" borderId="27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1" fontId="3" fillId="3" borderId="27" xfId="0" applyNumberFormat="1" applyFont="1" applyFill="1" applyBorder="1" applyAlignment="1">
      <alignment horizontal="left" vertical="top"/>
    </xf>
    <xf numFmtId="2" fontId="3" fillId="3" borderId="27" xfId="0" applyNumberFormat="1" applyFont="1" applyFill="1" applyBorder="1" applyAlignment="1">
      <alignment horizontal="left" vertical="top"/>
    </xf>
    <xf numFmtId="0" fontId="4" fillId="0" borderId="28" xfId="0" applyFont="1" applyBorder="1" applyAlignment="1">
      <alignment horizontal="right"/>
    </xf>
    <xf numFmtId="0" fontId="8" fillId="0" borderId="27" xfId="0" applyFont="1" applyBorder="1" applyAlignment="1">
      <alignment horizontal="right" vertical="top"/>
    </xf>
    <xf numFmtId="0" fontId="4" fillId="0" borderId="29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right"/>
    </xf>
    <xf numFmtId="0" fontId="3" fillId="0" borderId="27" xfId="0" applyFont="1" applyFill="1" applyBorder="1" applyAlignment="1">
      <alignment horizontal="right"/>
    </xf>
    <xf numFmtId="0" fontId="4" fillId="0" borderId="29" xfId="0" applyFont="1" applyBorder="1"/>
    <xf numFmtId="0" fontId="4" fillId="2" borderId="28" xfId="0" applyFont="1" applyFill="1" applyBorder="1" applyAlignment="1">
      <alignment horizontal="left" vertical="top"/>
    </xf>
    <xf numFmtId="0" fontId="0" fillId="0" borderId="29" xfId="0" applyBorder="1" applyAlignment="1">
      <alignment horizontal="right" vertical="top"/>
    </xf>
    <xf numFmtId="0" fontId="3" fillId="0" borderId="28" xfId="0" applyFont="1" applyBorder="1"/>
    <xf numFmtId="0" fontId="3" fillId="0" borderId="27" xfId="0" applyFont="1" applyFill="1" applyBorder="1"/>
    <xf numFmtId="0" fontId="3" fillId="0" borderId="27" xfId="0" applyFont="1" applyBorder="1"/>
    <xf numFmtId="0" fontId="4" fillId="0" borderId="41" xfId="0" applyFont="1" applyBorder="1" applyAlignment="1">
      <alignment horizontal="left" vertical="top"/>
    </xf>
    <xf numFmtId="0" fontId="3" fillId="0" borderId="29" xfId="0" applyFont="1" applyBorder="1"/>
    <xf numFmtId="0" fontId="4" fillId="0" borderId="35" xfId="0" applyFont="1" applyBorder="1"/>
    <xf numFmtId="0" fontId="3" fillId="0" borderId="31" xfId="0" applyFont="1" applyBorder="1"/>
    <xf numFmtId="0" fontId="4" fillId="0" borderId="52" xfId="0" applyFont="1" applyBorder="1" applyAlignment="1">
      <alignment horizontal="right" vertical="top"/>
    </xf>
    <xf numFmtId="0" fontId="4" fillId="0" borderId="54" xfId="0" applyFont="1" applyBorder="1" applyAlignment="1">
      <alignment horizontal="center" vertical="top"/>
    </xf>
    <xf numFmtId="1" fontId="3" fillId="0" borderId="54" xfId="0" applyNumberFormat="1" applyFont="1" applyBorder="1" applyAlignment="1">
      <alignment horizontal="left" vertical="top"/>
    </xf>
    <xf numFmtId="2" fontId="3" fillId="0" borderId="54" xfId="0" applyNumberFormat="1" applyFont="1" applyBorder="1" applyAlignment="1">
      <alignment horizontal="left" vertical="top"/>
    </xf>
    <xf numFmtId="2" fontId="3" fillId="3" borderId="54" xfId="0" applyNumberFormat="1" applyFont="1" applyFill="1" applyBorder="1" applyAlignment="1">
      <alignment horizontal="left" vertical="top"/>
    </xf>
    <xf numFmtId="0" fontId="4" fillId="0" borderId="27" xfId="0" applyFont="1" applyBorder="1" applyAlignment="1">
      <alignment horizontal="right" vertical="top"/>
    </xf>
    <xf numFmtId="0" fontId="4" fillId="0" borderId="27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7" xfId="0" applyFont="1" applyFill="1" applyBorder="1" applyAlignment="1">
      <alignment horizontal="right" vertical="top"/>
    </xf>
    <xf numFmtId="0" fontId="3" fillId="0" borderId="27" xfId="0" applyFont="1" applyFill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4" fillId="0" borderId="117" xfId="0" applyFont="1" applyBorder="1" applyAlignment="1">
      <alignment horizontal="right" vertical="top"/>
    </xf>
    <xf numFmtId="1" fontId="3" fillId="0" borderId="119" xfId="0" applyNumberFormat="1" applyFont="1" applyBorder="1" applyAlignment="1">
      <alignment horizontal="left" vertical="top"/>
    </xf>
    <xf numFmtId="2" fontId="3" fillId="0" borderId="119" xfId="0" applyNumberFormat="1" applyFont="1" applyBorder="1" applyAlignment="1">
      <alignment horizontal="left" vertical="top"/>
    </xf>
    <xf numFmtId="1" fontId="3" fillId="3" borderId="119" xfId="0" applyNumberFormat="1" applyFont="1" applyFill="1" applyBorder="1" applyAlignment="1">
      <alignment horizontal="left" vertical="top"/>
    </xf>
    <xf numFmtId="2" fontId="3" fillId="3" borderId="119" xfId="0" applyNumberFormat="1" applyFont="1" applyFill="1" applyBorder="1" applyAlignment="1">
      <alignment horizontal="left" vertical="top"/>
    </xf>
    <xf numFmtId="0" fontId="4" fillId="0" borderId="119" xfId="0" applyFont="1" applyBorder="1" applyAlignment="1">
      <alignment horizontal="left" vertical="top"/>
    </xf>
    <xf numFmtId="0" fontId="8" fillId="0" borderId="119" xfId="0" applyFont="1" applyBorder="1" applyAlignment="1">
      <alignment horizontal="right" vertical="top"/>
    </xf>
    <xf numFmtId="0" fontId="3" fillId="0" borderId="123" xfId="0" applyFont="1" applyFill="1" applyBorder="1"/>
    <xf numFmtId="0" fontId="4" fillId="0" borderId="124" xfId="0" applyFont="1" applyFill="1" applyBorder="1" applyAlignment="1">
      <alignment horizontal="left" vertical="top" wrapText="1"/>
    </xf>
    <xf numFmtId="0" fontId="3" fillId="0" borderId="117" xfId="0" applyFont="1" applyBorder="1"/>
    <xf numFmtId="0" fontId="4" fillId="0" borderId="25" xfId="0" applyFont="1" applyFill="1" applyBorder="1" applyAlignment="1">
      <alignment horizontal="left" vertical="top" wrapText="1"/>
    </xf>
    <xf numFmtId="0" fontId="4" fillId="0" borderId="60" xfId="0" applyFont="1" applyFill="1" applyBorder="1" applyAlignment="1">
      <alignment horizontal="left" vertical="top" wrapText="1"/>
    </xf>
    <xf numFmtId="0" fontId="4" fillId="0" borderId="101" xfId="0" applyFont="1" applyFill="1" applyBorder="1" applyAlignment="1">
      <alignment horizontal="left" vertical="top" wrapText="1"/>
    </xf>
    <xf numFmtId="0" fontId="4" fillId="0" borderId="127" xfId="0" applyFont="1" applyBorder="1" applyAlignment="1">
      <alignment horizontal="left" vertical="top"/>
    </xf>
    <xf numFmtId="0" fontId="4" fillId="0" borderId="86" xfId="0" applyFont="1" applyBorder="1" applyAlignment="1">
      <alignment horizontal="right"/>
    </xf>
    <xf numFmtId="1" fontId="3" fillId="0" borderId="27" xfId="0" applyNumberFormat="1" applyFont="1" applyFill="1" applyBorder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right"/>
    </xf>
    <xf numFmtId="0" fontId="4" fillId="0" borderId="56" xfId="0" applyFont="1" applyBorder="1"/>
    <xf numFmtId="14" fontId="4" fillId="0" borderId="54" xfId="0" applyNumberFormat="1" applyFont="1" applyFill="1" applyBorder="1" applyAlignment="1">
      <alignment horizontal="right" vertical="top" wrapText="1"/>
    </xf>
    <xf numFmtId="0" fontId="0" fillId="0" borderId="0" xfId="0" applyFill="1"/>
    <xf numFmtId="14" fontId="4" fillId="2" borderId="56" xfId="0" applyNumberFormat="1" applyFont="1" applyFill="1" applyBorder="1" applyAlignment="1">
      <alignment horizontal="left" vertical="top" wrapText="1"/>
    </xf>
    <xf numFmtId="0" fontId="16" fillId="0" borderId="0" xfId="0" applyFont="1" applyBorder="1"/>
    <xf numFmtId="0" fontId="16" fillId="0" borderId="0" xfId="0" applyFont="1" applyBorder="1" applyAlignment="1">
      <alignment vertical="top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Fill="1"/>
    <xf numFmtId="0" fontId="4" fillId="0" borderId="28" xfId="0" applyFont="1" applyFill="1" applyBorder="1" applyAlignment="1">
      <alignment horizontal="right" vertical="top"/>
    </xf>
    <xf numFmtId="0" fontId="4" fillId="0" borderId="121" xfId="0" applyFont="1" applyBorder="1" applyAlignment="1">
      <alignment horizontal="right" vertical="top"/>
    </xf>
    <xf numFmtId="0" fontId="4" fillId="0" borderId="27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left" vertical="top"/>
    </xf>
    <xf numFmtId="164" fontId="4" fillId="0" borderId="27" xfId="0" applyNumberFormat="1" applyFont="1" applyFill="1" applyBorder="1" applyAlignment="1">
      <alignment horizontal="right" vertical="top"/>
    </xf>
    <xf numFmtId="1" fontId="3" fillId="0" borderId="123" xfId="0" applyNumberFormat="1" applyFont="1" applyBorder="1" applyAlignment="1">
      <alignment horizontal="left" vertical="top"/>
    </xf>
    <xf numFmtId="1" fontId="3" fillId="0" borderId="42" xfId="0" applyNumberFormat="1" applyFont="1" applyFill="1" applyBorder="1" applyAlignment="1">
      <alignment horizontal="left" vertical="top"/>
    </xf>
    <xf numFmtId="2" fontId="3" fillId="0" borderId="27" xfId="0" applyNumberFormat="1" applyFont="1" applyFill="1" applyBorder="1" applyAlignment="1">
      <alignment horizontal="left" vertical="top"/>
    </xf>
    <xf numFmtId="2" fontId="3" fillId="0" borderId="123" xfId="0" applyNumberFormat="1" applyFont="1" applyBorder="1" applyAlignment="1">
      <alignment horizontal="left" vertical="top"/>
    </xf>
    <xf numFmtId="2" fontId="3" fillId="0" borderId="45" xfId="0" applyNumberFormat="1" applyFont="1" applyFill="1" applyBorder="1" applyAlignment="1">
      <alignment horizontal="left" vertical="top"/>
    </xf>
    <xf numFmtId="2" fontId="3" fillId="0" borderId="42" xfId="0" applyNumberFormat="1" applyFont="1" applyFill="1" applyBorder="1" applyAlignment="1">
      <alignment horizontal="left" vertical="top"/>
    </xf>
    <xf numFmtId="1" fontId="3" fillId="3" borderId="123" xfId="0" applyNumberFormat="1" applyFont="1" applyFill="1" applyBorder="1" applyAlignment="1">
      <alignment horizontal="left" vertical="top"/>
    </xf>
    <xf numFmtId="2" fontId="3" fillId="3" borderId="123" xfId="0" applyNumberFormat="1" applyFont="1" applyFill="1" applyBorder="1" applyAlignment="1">
      <alignment horizontal="left" vertical="top"/>
    </xf>
    <xf numFmtId="0" fontId="4" fillId="0" borderId="123" xfId="0" applyFont="1" applyBorder="1" applyAlignment="1">
      <alignment horizontal="right"/>
    </xf>
    <xf numFmtId="0" fontId="4" fillId="0" borderId="119" xfId="0" applyFont="1" applyBorder="1" applyAlignment="1">
      <alignment horizontal="right"/>
    </xf>
    <xf numFmtId="0" fontId="4" fillId="0" borderId="124" xfId="0" applyFont="1" applyBorder="1"/>
    <xf numFmtId="0" fontId="4" fillId="0" borderId="29" xfId="0" applyFont="1" applyFill="1" applyBorder="1" applyAlignment="1">
      <alignment horizontal="left" vertical="top"/>
    </xf>
    <xf numFmtId="0" fontId="4" fillId="0" borderId="120" xfId="0" applyFont="1" applyBorder="1"/>
    <xf numFmtId="0" fontId="4" fillId="0" borderId="80" xfId="0" applyFont="1" applyBorder="1" applyAlignment="1">
      <alignment horizontal="left" vertical="top"/>
    </xf>
    <xf numFmtId="0" fontId="4" fillId="0" borderId="43" xfId="0" applyFont="1" applyFill="1" applyBorder="1"/>
    <xf numFmtId="0" fontId="4" fillId="0" borderId="28" xfId="0" applyFont="1" applyBorder="1" applyAlignment="1">
      <alignment horizontal="left" vertical="top"/>
    </xf>
    <xf numFmtId="0" fontId="4" fillId="0" borderId="25" xfId="0" applyFont="1" applyFill="1" applyBorder="1" applyAlignment="1">
      <alignment horizontal="left" vertical="top"/>
    </xf>
    <xf numFmtId="0" fontId="4" fillId="0" borderId="39" xfId="0" applyFont="1" applyFill="1" applyBorder="1" applyAlignment="1">
      <alignment horizontal="left" vertical="top"/>
    </xf>
    <xf numFmtId="0" fontId="4" fillId="0" borderId="123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 wrapText="1"/>
    </xf>
    <xf numFmtId="0" fontId="4" fillId="0" borderId="41" xfId="0" applyFont="1" applyFill="1" applyBorder="1" applyAlignment="1">
      <alignment horizontal="left" vertical="top"/>
    </xf>
    <xf numFmtId="0" fontId="4" fillId="0" borderId="128" xfId="0" applyFont="1" applyBorder="1" applyAlignment="1">
      <alignment horizontal="left" vertical="top"/>
    </xf>
    <xf numFmtId="0" fontId="8" fillId="0" borderId="27" xfId="0" applyFont="1" applyFill="1" applyBorder="1" applyAlignment="1">
      <alignment horizontal="right" vertical="top"/>
    </xf>
    <xf numFmtId="0" fontId="8" fillId="0" borderId="123" xfId="0" applyFont="1" applyBorder="1" applyAlignment="1">
      <alignment horizontal="right" vertical="top"/>
    </xf>
    <xf numFmtId="0" fontId="3" fillId="0" borderId="28" xfId="0" applyFont="1" applyFill="1" applyBorder="1"/>
    <xf numFmtId="0" fontId="4" fillId="0" borderId="121" xfId="0" applyFont="1" applyBorder="1" applyAlignment="1">
      <alignment horizontal="right"/>
    </xf>
    <xf numFmtId="0" fontId="4" fillId="0" borderId="117" xfId="0" applyFont="1" applyBorder="1" applyAlignment="1">
      <alignment horizontal="right"/>
    </xf>
    <xf numFmtId="0" fontId="4" fillId="0" borderId="44" xfId="0" applyFont="1" applyFill="1" applyBorder="1" applyAlignment="1">
      <alignment horizontal="right"/>
    </xf>
    <xf numFmtId="0" fontId="4" fillId="0" borderId="123" xfId="0" applyFont="1" applyFill="1" applyBorder="1" applyAlignment="1">
      <alignment horizontal="right"/>
    </xf>
    <xf numFmtId="0" fontId="4" fillId="0" borderId="119" xfId="0" applyFont="1" applyFill="1" applyBorder="1" applyAlignment="1">
      <alignment horizontal="right"/>
    </xf>
    <xf numFmtId="0" fontId="3" fillId="0" borderId="123" xfId="0" applyFont="1" applyFill="1" applyBorder="1" applyAlignment="1">
      <alignment horizontal="right"/>
    </xf>
    <xf numFmtId="0" fontId="3" fillId="0" borderId="119" xfId="0" applyFont="1" applyFill="1" applyBorder="1" applyAlignment="1">
      <alignment horizontal="right"/>
    </xf>
    <xf numFmtId="0" fontId="3" fillId="0" borderId="28" xfId="0" applyFont="1" applyFill="1" applyBorder="1" applyAlignment="1">
      <alignment horizontal="left" vertical="top"/>
    </xf>
    <xf numFmtId="0" fontId="3" fillId="0" borderId="121" xfId="0" applyFont="1" applyBorder="1"/>
    <xf numFmtId="0" fontId="3" fillId="0" borderId="31" xfId="0" applyFont="1" applyBorder="1" applyAlignment="1">
      <alignment horizontal="left" vertical="top"/>
    </xf>
    <xf numFmtId="0" fontId="3" fillId="0" borderId="44" xfId="0" applyFont="1" applyFill="1" applyBorder="1"/>
    <xf numFmtId="0" fontId="3" fillId="0" borderId="119" xfId="0" applyFont="1" applyFill="1" applyBorder="1"/>
    <xf numFmtId="0" fontId="3" fillId="0" borderId="123" xfId="0" applyFont="1" applyBorder="1"/>
    <xf numFmtId="0" fontId="3" fillId="0" borderId="34" xfId="0" applyFont="1" applyBorder="1" applyAlignment="1">
      <alignment horizontal="left" vertical="top"/>
    </xf>
    <xf numFmtId="0" fontId="3" fillId="0" borderId="119" xfId="0" applyFont="1" applyBorder="1"/>
    <xf numFmtId="0" fontId="3" fillId="0" borderId="29" xfId="0" applyFont="1" applyFill="1" applyBorder="1" applyAlignment="1">
      <alignment horizontal="left" vertical="top"/>
    </xf>
    <xf numFmtId="0" fontId="3" fillId="0" borderId="124" xfId="0" applyFont="1" applyBorder="1"/>
    <xf numFmtId="0" fontId="3" fillId="0" borderId="35" xfId="0" applyFont="1" applyBorder="1" applyAlignment="1">
      <alignment horizontal="left" vertical="top"/>
    </xf>
    <xf numFmtId="0" fontId="3" fillId="0" borderId="120" xfId="0" applyFont="1" applyBorder="1"/>
    <xf numFmtId="0" fontId="3" fillId="0" borderId="43" xfId="0" applyFont="1" applyFill="1" applyBorder="1"/>
    <xf numFmtId="0" fontId="4" fillId="0" borderId="78" xfId="0" applyFont="1" applyBorder="1" applyAlignment="1">
      <alignment horizontal="right" vertical="top"/>
    </xf>
    <xf numFmtId="0" fontId="16" fillId="0" borderId="0" xfId="0" applyFont="1" applyFill="1" applyBorder="1" applyAlignment="1">
      <alignment vertical="top"/>
    </xf>
    <xf numFmtId="0" fontId="13" fillId="0" borderId="12" xfId="0" applyFont="1" applyBorder="1" applyAlignment="1">
      <alignment horizontal="left" vertical="top" wrapText="1"/>
    </xf>
    <xf numFmtId="0" fontId="13" fillId="0" borderId="21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13" fillId="0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22" xfId="0" applyFont="1" applyFill="1" applyBorder="1" applyAlignment="1">
      <alignment horizontal="center" vertical="top"/>
    </xf>
    <xf numFmtId="0" fontId="13" fillId="0" borderId="57" xfId="0" applyFont="1" applyBorder="1" applyAlignment="1">
      <alignment horizontal="left" vertical="top" wrapText="1"/>
    </xf>
    <xf numFmtId="0" fontId="17" fillId="0" borderId="51" xfId="0" applyFont="1" applyBorder="1" applyAlignment="1">
      <alignment vertical="top"/>
    </xf>
    <xf numFmtId="0" fontId="13" fillId="0" borderId="51" xfId="0" applyFont="1" applyBorder="1" applyAlignment="1">
      <alignment vertical="top"/>
    </xf>
    <xf numFmtId="0" fontId="13" fillId="0" borderId="84" xfId="0" applyFont="1" applyBorder="1" applyAlignment="1">
      <alignment vertical="top"/>
    </xf>
    <xf numFmtId="0" fontId="13" fillId="0" borderId="57" xfId="0" applyFont="1" applyBorder="1" applyAlignment="1">
      <alignment vertical="top"/>
    </xf>
    <xf numFmtId="0" fontId="13" fillId="0" borderId="51" xfId="0" applyFont="1" applyFill="1" applyBorder="1" applyAlignment="1">
      <alignment vertical="top"/>
    </xf>
    <xf numFmtId="0" fontId="13" fillId="0" borderId="17" xfId="0" applyFont="1" applyFill="1" applyBorder="1" applyAlignment="1">
      <alignment vertical="top"/>
    </xf>
    <xf numFmtId="0" fontId="13" fillId="0" borderId="130" xfId="0" applyFont="1" applyFill="1" applyBorder="1" applyAlignment="1">
      <alignment vertical="top"/>
    </xf>
    <xf numFmtId="0" fontId="13" fillId="0" borderId="84" xfId="0" applyFont="1" applyFill="1" applyBorder="1" applyAlignment="1">
      <alignment vertical="top"/>
    </xf>
    <xf numFmtId="0" fontId="13" fillId="0" borderId="58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3" fillId="0" borderId="79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13" fillId="0" borderId="22" xfId="0" applyFont="1" applyFill="1" applyBorder="1" applyAlignment="1">
      <alignment vertical="top"/>
    </xf>
    <xf numFmtId="0" fontId="13" fillId="0" borderId="81" xfId="0" applyFont="1" applyFill="1" applyBorder="1" applyAlignment="1">
      <alignment vertical="top"/>
    </xf>
    <xf numFmtId="0" fontId="13" fillId="0" borderId="79" xfId="0" applyFont="1" applyFill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7" fillId="0" borderId="12" xfId="0" applyFont="1" applyBorder="1" applyAlignment="1">
      <alignment horizontal="left" vertical="top" wrapText="1"/>
    </xf>
    <xf numFmtId="0" fontId="17" fillId="0" borderId="54" xfId="0" applyFont="1" applyBorder="1" applyAlignment="1">
      <alignment vertical="top"/>
    </xf>
    <xf numFmtId="0" fontId="17" fillId="0" borderId="129" xfId="0" applyFont="1" applyBorder="1" applyAlignment="1">
      <alignment vertical="top"/>
    </xf>
    <xf numFmtId="0" fontId="17" fillId="0" borderId="52" xfId="0" applyFont="1" applyBorder="1" applyAlignment="1">
      <alignment vertical="top"/>
    </xf>
    <xf numFmtId="0" fontId="17" fillId="0" borderId="54" xfId="0" applyFont="1" applyFill="1" applyBorder="1" applyAlignment="1">
      <alignment vertical="top"/>
    </xf>
    <xf numFmtId="0" fontId="17" fillId="0" borderId="56" xfId="0" applyFont="1" applyFill="1" applyBorder="1" applyAlignment="1">
      <alignment vertical="top"/>
    </xf>
    <xf numFmtId="0" fontId="17" fillId="0" borderId="53" xfId="0" applyFont="1" applyFill="1" applyBorder="1" applyAlignment="1">
      <alignment vertical="top"/>
    </xf>
    <xf numFmtId="0" fontId="17" fillId="0" borderId="56" xfId="0" applyFont="1" applyBorder="1" applyAlignment="1">
      <alignment vertical="top"/>
    </xf>
    <xf numFmtId="0" fontId="17" fillId="0" borderId="57" xfId="0" applyFont="1" applyBorder="1" applyAlignment="1">
      <alignment vertical="top"/>
    </xf>
    <xf numFmtId="0" fontId="17" fillId="0" borderId="51" xfId="0" applyFont="1" applyFill="1" applyBorder="1" applyAlignment="1">
      <alignment vertical="top"/>
    </xf>
    <xf numFmtId="0" fontId="17" fillId="0" borderId="17" xfId="0" applyFont="1" applyFill="1" applyBorder="1" applyAlignment="1">
      <alignment vertical="top"/>
    </xf>
    <xf numFmtId="0" fontId="17" fillId="0" borderId="130" xfId="0" applyFont="1" applyFill="1" applyBorder="1" applyAlignment="1">
      <alignment vertical="top"/>
    </xf>
    <xf numFmtId="0" fontId="17" fillId="0" borderId="84" xfId="0" applyFont="1" applyFill="1" applyBorder="1" applyAlignment="1">
      <alignment vertical="top"/>
    </xf>
    <xf numFmtId="0" fontId="17" fillId="0" borderId="84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Fill="1" applyBorder="1" applyAlignment="1">
      <alignment vertical="top"/>
    </xf>
    <xf numFmtId="0" fontId="13" fillId="0" borderId="13" xfId="0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7" fillId="0" borderId="31" xfId="0" applyFont="1" applyBorder="1" applyAlignment="1">
      <alignment horizontal="left" vertical="top" wrapText="1"/>
    </xf>
    <xf numFmtId="0" fontId="13" fillId="0" borderId="80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0" fontId="17" fillId="0" borderId="83" xfId="0" applyFont="1" applyFill="1" applyBorder="1" applyAlignment="1">
      <alignment vertical="top"/>
    </xf>
    <xf numFmtId="0" fontId="5" fillId="0" borderId="0" xfId="0" applyFont="1" applyBorder="1"/>
    <xf numFmtId="0" fontId="17" fillId="0" borderId="52" xfId="0" applyFont="1" applyBorder="1" applyAlignment="1">
      <alignment horizontal="left" vertical="top" wrapText="1"/>
    </xf>
    <xf numFmtId="0" fontId="13" fillId="0" borderId="8" xfId="0" applyFont="1" applyBorder="1" applyAlignment="1">
      <alignment vertical="top"/>
    </xf>
    <xf numFmtId="0" fontId="13" fillId="0" borderId="82" xfId="0" applyFont="1" applyBorder="1" applyAlignment="1">
      <alignment vertical="top"/>
    </xf>
    <xf numFmtId="0" fontId="13" fillId="0" borderId="8" xfId="0" applyFont="1" applyFill="1" applyBorder="1" applyAlignment="1">
      <alignment vertical="top"/>
    </xf>
    <xf numFmtId="0" fontId="13" fillId="0" borderId="131" xfId="0" applyFont="1" applyFill="1" applyBorder="1" applyAlignment="1">
      <alignment vertical="top"/>
    </xf>
    <xf numFmtId="0" fontId="17" fillId="0" borderId="4" xfId="0" applyFont="1" applyBorder="1" applyAlignment="1">
      <alignment vertical="top"/>
    </xf>
    <xf numFmtId="0" fontId="17" fillId="0" borderId="4" xfId="0" applyFont="1" applyFill="1" applyBorder="1" applyAlignment="1">
      <alignment vertical="top"/>
    </xf>
    <xf numFmtId="0" fontId="17" fillId="0" borderId="34" xfId="0" applyFont="1" applyFill="1" applyBorder="1" applyAlignment="1">
      <alignment vertical="top"/>
    </xf>
    <xf numFmtId="0" fontId="17" fillId="0" borderId="35" xfId="0" applyFont="1" applyFill="1" applyBorder="1" applyAlignment="1">
      <alignment vertical="top"/>
    </xf>
    <xf numFmtId="0" fontId="17" fillId="0" borderId="11" xfId="0" applyFont="1" applyFill="1" applyBorder="1" applyAlignment="1">
      <alignment vertical="top"/>
    </xf>
    <xf numFmtId="0" fontId="13" fillId="0" borderId="13" xfId="0" applyFont="1" applyBorder="1" applyAlignment="1">
      <alignment vertical="top"/>
    </xf>
    <xf numFmtId="0" fontId="13" fillId="0" borderId="47" xfId="0" applyFont="1" applyBorder="1" applyAlignment="1">
      <alignment vertical="top"/>
    </xf>
    <xf numFmtId="0" fontId="13" fillId="0" borderId="35" xfId="0" applyFont="1" applyFill="1" applyBorder="1" applyAlignment="1">
      <alignment vertical="top"/>
    </xf>
    <xf numFmtId="0" fontId="5" fillId="0" borderId="10" xfId="0" applyFont="1" applyBorder="1"/>
    <xf numFmtId="0" fontId="17" fillId="0" borderId="7" xfId="0" applyFont="1" applyBorder="1" applyAlignment="1">
      <alignment vertical="top" wrapText="1"/>
    </xf>
    <xf numFmtId="0" fontId="13" fillId="0" borderId="54" xfId="0" applyFont="1" applyBorder="1" applyAlignment="1">
      <alignment vertical="top"/>
    </xf>
    <xf numFmtId="0" fontId="13" fillId="0" borderId="5" xfId="0" applyFont="1" applyBorder="1" applyAlignment="1">
      <alignment horizontal="left" vertical="top" wrapText="1"/>
    </xf>
    <xf numFmtId="0" fontId="13" fillId="0" borderId="34" xfId="0" applyFont="1" applyBorder="1" applyAlignment="1">
      <alignment vertical="top"/>
    </xf>
    <xf numFmtId="0" fontId="13" fillId="0" borderId="34" xfId="0" applyFont="1" applyFill="1" applyBorder="1" applyAlignment="1">
      <alignment vertical="top"/>
    </xf>
    <xf numFmtId="0" fontId="13" fillId="0" borderId="58" xfId="0" applyFont="1" applyFill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7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0" fontId="17" fillId="0" borderId="8" xfId="0" applyFont="1" applyFill="1" applyBorder="1" applyAlignment="1">
      <alignment vertical="top"/>
    </xf>
    <xf numFmtId="0" fontId="17" fillId="0" borderId="131" xfId="0" applyFont="1" applyFill="1" applyBorder="1" applyAlignment="1">
      <alignment vertical="top"/>
    </xf>
    <xf numFmtId="0" fontId="17" fillId="0" borderId="82" xfId="0" applyFont="1" applyBorder="1" applyAlignment="1">
      <alignment vertical="top"/>
    </xf>
    <xf numFmtId="0" fontId="13" fillId="0" borderId="5" xfId="0" applyFont="1" applyBorder="1"/>
    <xf numFmtId="0" fontId="13" fillId="0" borderId="1" xfId="0" applyFont="1" applyBorder="1"/>
    <xf numFmtId="0" fontId="13" fillId="0" borderId="10" xfId="0" applyFont="1" applyBorder="1"/>
    <xf numFmtId="0" fontId="13" fillId="0" borderId="1" xfId="0" applyFont="1" applyFill="1" applyBorder="1"/>
    <xf numFmtId="0" fontId="13" fillId="0" borderId="6" xfId="0" applyFont="1" applyFill="1" applyBorder="1"/>
    <xf numFmtId="0" fontId="13" fillId="0" borderId="3" xfId="0" applyFont="1" applyFill="1" applyBorder="1"/>
    <xf numFmtId="0" fontId="13" fillId="0" borderId="2" xfId="0" applyFont="1" applyBorder="1"/>
    <xf numFmtId="0" fontId="13" fillId="0" borderId="80" xfId="0" applyFont="1" applyBorder="1"/>
    <xf numFmtId="0" fontId="13" fillId="0" borderId="2" xfId="0" applyFont="1" applyFill="1" applyBorder="1"/>
    <xf numFmtId="0" fontId="17" fillId="0" borderId="133" xfId="0" applyFont="1" applyBorder="1" applyAlignment="1">
      <alignment wrapText="1"/>
    </xf>
    <xf numFmtId="0" fontId="13" fillId="0" borderId="57" xfId="0" applyFont="1" applyBorder="1" applyAlignment="1">
      <alignment vertical="top" wrapText="1"/>
    </xf>
    <xf numFmtId="0" fontId="13" fillId="0" borderId="57" xfId="0" applyFont="1" applyBorder="1" applyAlignment="1">
      <alignment horizontal="left" vertical="top"/>
    </xf>
    <xf numFmtId="0" fontId="13" fillId="0" borderId="83" xfId="0" applyFont="1" applyFill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80" xfId="0" applyFont="1" applyBorder="1" applyAlignment="1">
      <alignment vertical="top"/>
    </xf>
    <xf numFmtId="0" fontId="17" fillId="0" borderId="21" xfId="0" applyFont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22" xfId="0" applyFont="1" applyFill="1" applyBorder="1" applyAlignment="1">
      <alignment vertical="top"/>
    </xf>
    <xf numFmtId="0" fontId="17" fillId="0" borderId="14" xfId="0" applyFont="1" applyFill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9" xfId="0" applyFont="1" applyFill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3" fillId="0" borderId="16" xfId="0" applyFont="1" applyFill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2" xfId="0" applyFont="1" applyFill="1" applyBorder="1" applyAlignment="1">
      <alignment vertical="top"/>
    </xf>
    <xf numFmtId="0" fontId="17" fillId="0" borderId="35" xfId="0" applyFont="1" applyBorder="1" applyAlignment="1">
      <alignment vertical="top"/>
    </xf>
    <xf numFmtId="0" fontId="13" fillId="0" borderId="51" xfId="0" applyFont="1" applyBorder="1"/>
    <xf numFmtId="0" fontId="13" fillId="0" borderId="84" xfId="0" applyFont="1" applyBorder="1"/>
    <xf numFmtId="0" fontId="13" fillId="0" borderId="57" xfId="0" applyFont="1" applyBorder="1"/>
    <xf numFmtId="0" fontId="13" fillId="0" borderId="51" xfId="0" applyFont="1" applyFill="1" applyBorder="1"/>
    <xf numFmtId="0" fontId="13" fillId="0" borderId="58" xfId="0" applyFont="1" applyFill="1" applyBorder="1"/>
    <xf numFmtId="0" fontId="13" fillId="0" borderId="83" xfId="0" applyFont="1" applyFill="1" applyBorder="1"/>
    <xf numFmtId="0" fontId="13" fillId="0" borderId="58" xfId="0" applyFont="1" applyBorder="1"/>
    <xf numFmtId="0" fontId="13" fillId="0" borderId="6" xfId="0" applyFont="1" applyBorder="1"/>
    <xf numFmtId="0" fontId="13" fillId="0" borderId="21" xfId="0" applyFont="1" applyBorder="1"/>
    <xf numFmtId="0" fontId="13" fillId="0" borderId="22" xfId="0" applyFont="1" applyFill="1" applyBorder="1"/>
    <xf numFmtId="0" fontId="13" fillId="0" borderId="14" xfId="0" applyFont="1" applyFill="1" applyBorder="1"/>
    <xf numFmtId="0" fontId="13" fillId="0" borderId="22" xfId="0" applyFont="1" applyBorder="1"/>
    <xf numFmtId="0" fontId="17" fillId="0" borderId="85" xfId="0" applyFont="1" applyBorder="1"/>
    <xf numFmtId="0" fontId="17" fillId="0" borderId="135" xfId="0" applyFont="1" applyBorder="1"/>
    <xf numFmtId="0" fontId="17" fillId="0" borderId="133" xfId="0" applyFont="1" applyBorder="1"/>
    <xf numFmtId="0" fontId="17" fillId="0" borderId="85" xfId="0" applyFont="1" applyFill="1" applyBorder="1"/>
    <xf numFmtId="0" fontId="17" fillId="0" borderId="134" xfId="0" applyFont="1" applyFill="1" applyBorder="1"/>
    <xf numFmtId="0" fontId="17" fillId="0" borderId="136" xfId="0" applyFont="1" applyFill="1" applyBorder="1"/>
    <xf numFmtId="0" fontId="17" fillId="0" borderId="134" xfId="0" applyFont="1" applyBorder="1"/>
    <xf numFmtId="0" fontId="17" fillId="0" borderId="31" xfId="0" applyFont="1" applyBorder="1" applyAlignment="1">
      <alignment vertical="top" wrapText="1"/>
    </xf>
    <xf numFmtId="0" fontId="4" fillId="0" borderId="46" xfId="0" applyFont="1" applyFill="1" applyBorder="1" applyAlignment="1">
      <alignment horizontal="right" vertical="top"/>
    </xf>
    <xf numFmtId="0" fontId="4" fillId="0" borderId="4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164" fontId="4" fillId="0" borderId="51" xfId="0" applyNumberFormat="1" applyFont="1" applyFill="1" applyBorder="1" applyAlignment="1">
      <alignment horizontal="right" vertical="top"/>
    </xf>
    <xf numFmtId="1" fontId="3" fillId="0" borderId="45" xfId="0" applyNumberFormat="1" applyFont="1" applyFill="1" applyBorder="1" applyAlignment="1">
      <alignment horizontal="left" vertical="top"/>
    </xf>
    <xf numFmtId="0" fontId="4" fillId="0" borderId="106" xfId="0" applyFont="1" applyBorder="1" applyAlignment="1">
      <alignment horizontal="right" vertical="top"/>
    </xf>
    <xf numFmtId="0" fontId="4" fillId="0" borderId="70" xfId="0" applyFont="1" applyBorder="1" applyAlignment="1">
      <alignment horizontal="right"/>
    </xf>
    <xf numFmtId="0" fontId="4" fillId="0" borderId="13" xfId="0" applyFont="1" applyFill="1" applyBorder="1" applyAlignment="1">
      <alignment horizontal="left" vertical="top"/>
    </xf>
    <xf numFmtId="0" fontId="4" fillId="0" borderId="71" xfId="0" applyFont="1" applyBorder="1"/>
    <xf numFmtId="0" fontId="4" fillId="2" borderId="31" xfId="0" applyFont="1" applyFill="1" applyBorder="1" applyAlignment="1">
      <alignment horizontal="left" vertical="top"/>
    </xf>
    <xf numFmtId="0" fontId="4" fillId="0" borderId="100" xfId="0" applyFont="1" applyBorder="1" applyAlignment="1">
      <alignment horizontal="left" vertical="top" wrapText="1"/>
    </xf>
    <xf numFmtId="14" fontId="4" fillId="0" borderId="62" xfId="0" applyNumberFormat="1" applyFont="1" applyFill="1" applyBorder="1" applyAlignment="1">
      <alignment horizontal="left" vertical="top" wrapText="1"/>
    </xf>
    <xf numFmtId="0" fontId="4" fillId="2" borderId="115" xfId="0" applyFont="1" applyFill="1" applyBorder="1" applyAlignment="1">
      <alignment horizontal="left" vertical="top" wrapText="1"/>
    </xf>
    <xf numFmtId="0" fontId="4" fillId="0" borderId="90" xfId="0" applyFont="1" applyFill="1" applyBorder="1" applyAlignment="1">
      <alignment horizontal="left" vertical="top"/>
    </xf>
    <xf numFmtId="0" fontId="3" fillId="0" borderId="12" xfId="0" applyFont="1" applyFill="1" applyBorder="1"/>
    <xf numFmtId="0" fontId="3" fillId="0" borderId="77" xfId="0" applyFont="1" applyBorder="1"/>
    <xf numFmtId="0" fontId="4" fillId="0" borderId="39" xfId="0" applyFont="1" applyFill="1" applyBorder="1" applyAlignment="1">
      <alignment horizontal="right" vertical="top"/>
    </xf>
    <xf numFmtId="0" fontId="3" fillId="0" borderId="70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left" vertical="top"/>
    </xf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0" fontId="3" fillId="0" borderId="13" xfId="0" applyFont="1" applyFill="1" applyBorder="1" applyAlignment="1">
      <alignment horizontal="left" vertical="top"/>
    </xf>
    <xf numFmtId="0" fontId="0" fillId="0" borderId="9" xfId="0" applyBorder="1"/>
    <xf numFmtId="0" fontId="17" fillId="0" borderId="16" xfId="0" applyFont="1" applyFill="1" applyBorder="1" applyAlignment="1">
      <alignment vertical="top"/>
    </xf>
    <xf numFmtId="0" fontId="17" fillId="0" borderId="58" xfId="0" applyFont="1" applyBorder="1" applyAlignment="1">
      <alignment vertical="top"/>
    </xf>
    <xf numFmtId="0" fontId="13" fillId="0" borderId="52" xfId="0" applyFont="1" applyBorder="1" applyAlignment="1">
      <alignment horizontal="left" vertical="top"/>
    </xf>
    <xf numFmtId="0" fontId="17" fillId="0" borderId="52" xfId="0" applyFont="1" applyBorder="1" applyAlignment="1">
      <alignment horizontal="left" vertical="top"/>
    </xf>
    <xf numFmtId="0" fontId="13" fillId="0" borderId="7" xfId="0" applyFont="1" applyBorder="1" applyAlignment="1">
      <alignment vertical="top"/>
    </xf>
    <xf numFmtId="0" fontId="13" fillId="0" borderId="56" xfId="0" applyFont="1" applyFill="1" applyBorder="1" applyAlignment="1">
      <alignment vertical="top"/>
    </xf>
    <xf numFmtId="0" fontId="17" fillId="0" borderId="82" xfId="0" applyFont="1" applyFill="1" applyBorder="1" applyAlignment="1">
      <alignment vertical="top"/>
    </xf>
    <xf numFmtId="0" fontId="8" fillId="0" borderId="42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right" vertical="top" wrapText="1"/>
    </xf>
    <xf numFmtId="0" fontId="4" fillId="0" borderId="44" xfId="0" applyFont="1" applyFill="1" applyBorder="1" applyAlignment="1">
      <alignment horizontal="right" vertical="top"/>
    </xf>
    <xf numFmtId="0" fontId="4" fillId="0" borderId="25" xfId="0" applyFont="1" applyFill="1" applyBorder="1" applyAlignment="1">
      <alignment horizontal="center" vertical="top"/>
    </xf>
    <xf numFmtId="0" fontId="4" fillId="0" borderId="34" xfId="0" applyFont="1" applyFill="1" applyBorder="1" applyAlignment="1">
      <alignment horizontal="center" vertical="top"/>
    </xf>
    <xf numFmtId="164" fontId="4" fillId="0" borderId="42" xfId="0" applyNumberFormat="1" applyFont="1" applyFill="1" applyBorder="1" applyAlignment="1">
      <alignment horizontal="right" vertical="top"/>
    </xf>
    <xf numFmtId="164" fontId="4" fillId="2" borderId="4" xfId="0" applyNumberFormat="1" applyFont="1" applyFill="1" applyBorder="1" applyAlignment="1">
      <alignment horizontal="right" vertical="top"/>
    </xf>
    <xf numFmtId="0" fontId="4" fillId="0" borderId="34" xfId="0" applyFont="1" applyBorder="1" applyAlignment="1">
      <alignment horizontal="right"/>
    </xf>
    <xf numFmtId="0" fontId="4" fillId="0" borderId="42" xfId="0" applyFont="1" applyFill="1" applyBorder="1" applyAlignment="1">
      <alignment horizontal="right" vertical="top" wrapText="1"/>
    </xf>
    <xf numFmtId="0" fontId="4" fillId="0" borderId="13" xfId="0" applyFont="1" applyFill="1" applyBorder="1"/>
    <xf numFmtId="0" fontId="4" fillId="0" borderId="43" xfId="0" applyFont="1" applyFill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 wrapText="1"/>
    </xf>
    <xf numFmtId="0" fontId="4" fillId="0" borderId="54" xfId="0" applyFont="1" applyFill="1" applyBorder="1" applyAlignment="1">
      <alignment horizontal="left" vertical="top"/>
    </xf>
    <xf numFmtId="0" fontId="4" fillId="0" borderId="42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/>
    </xf>
    <xf numFmtId="14" fontId="4" fillId="2" borderId="35" xfId="0" applyNumberFormat="1" applyFont="1" applyFill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/>
    </xf>
    <xf numFmtId="14" fontId="4" fillId="0" borderId="43" xfId="0" applyNumberFormat="1" applyFont="1" applyFill="1" applyBorder="1" applyAlignment="1">
      <alignment horizontal="left" vertical="top" wrapText="1"/>
    </xf>
    <xf numFmtId="14" fontId="4" fillId="0" borderId="13" xfId="0" applyNumberFormat="1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right"/>
    </xf>
    <xf numFmtId="0" fontId="4" fillId="0" borderId="50" xfId="0" applyFont="1" applyFill="1" applyBorder="1" applyAlignment="1">
      <alignment horizontal="right"/>
    </xf>
    <xf numFmtId="0" fontId="18" fillId="0" borderId="4" xfId="0" applyFont="1" applyFill="1" applyBorder="1" applyAlignment="1">
      <alignment horizontal="right" vertical="top" wrapText="1"/>
    </xf>
    <xf numFmtId="0" fontId="4" fillId="0" borderId="2" xfId="0" applyFont="1" applyFill="1" applyBorder="1"/>
    <xf numFmtId="0" fontId="3" fillId="0" borderId="35" xfId="0" applyFont="1" applyBorder="1"/>
    <xf numFmtId="0" fontId="3" fillId="0" borderId="13" xfId="0" applyFont="1" applyFill="1" applyBorder="1"/>
    <xf numFmtId="0" fontId="4" fillId="0" borderId="15" xfId="0" applyFont="1" applyBorder="1" applyAlignment="1">
      <alignment horizontal="right" vertical="top"/>
    </xf>
    <xf numFmtId="0" fontId="4" fillId="0" borderId="7" xfId="0" applyFont="1" applyFill="1" applyBorder="1" applyAlignment="1">
      <alignment horizontal="right" vertical="top"/>
    </xf>
    <xf numFmtId="0" fontId="4" fillId="0" borderId="33" xfId="0" applyFont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164" fontId="4" fillId="0" borderId="8" xfId="0" applyNumberFormat="1" applyFont="1" applyFill="1" applyBorder="1" applyAlignment="1">
      <alignment horizontal="right" vertical="top"/>
    </xf>
    <xf numFmtId="1" fontId="3" fillId="0" borderId="16" xfId="0" applyNumberFormat="1" applyFont="1" applyBorder="1" applyAlignment="1">
      <alignment horizontal="left" vertical="top"/>
    </xf>
    <xf numFmtId="1" fontId="3" fillId="0" borderId="8" xfId="0" applyNumberFormat="1" applyFont="1" applyFill="1" applyBorder="1" applyAlignment="1">
      <alignment horizontal="left" vertical="top"/>
    </xf>
    <xf numFmtId="2" fontId="3" fillId="0" borderId="16" xfId="0" applyNumberFormat="1" applyFont="1" applyBorder="1" applyAlignment="1">
      <alignment horizontal="left" vertical="top"/>
    </xf>
    <xf numFmtId="2" fontId="3" fillId="0" borderId="8" xfId="0" applyNumberFormat="1" applyFont="1" applyFill="1" applyBorder="1" applyAlignment="1">
      <alignment horizontal="left" vertical="top"/>
    </xf>
    <xf numFmtId="1" fontId="3" fillId="3" borderId="16" xfId="0" applyNumberFormat="1" applyFont="1" applyFill="1" applyBorder="1" applyAlignment="1">
      <alignment horizontal="left" vertical="top"/>
    </xf>
    <xf numFmtId="2" fontId="3" fillId="3" borderId="16" xfId="0" applyNumberFormat="1" applyFont="1" applyFill="1" applyBorder="1" applyAlignment="1">
      <alignment horizontal="left" vertical="top"/>
    </xf>
    <xf numFmtId="165" fontId="4" fillId="0" borderId="42" xfId="0" applyNumberFormat="1" applyFont="1" applyFill="1" applyBorder="1" applyAlignment="1">
      <alignment horizontal="right" vertical="top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Fill="1" applyBorder="1"/>
    <xf numFmtId="0" fontId="4" fillId="0" borderId="1" xfId="0" applyFont="1" applyBorder="1"/>
    <xf numFmtId="0" fontId="4" fillId="0" borderId="107" xfId="0" applyFont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 wrapText="1"/>
    </xf>
    <xf numFmtId="0" fontId="4" fillId="0" borderId="97" xfId="0" applyFont="1" applyFill="1" applyBorder="1" applyAlignment="1">
      <alignment horizontal="left" vertical="top"/>
    </xf>
    <xf numFmtId="0" fontId="4" fillId="0" borderId="49" xfId="0" applyFont="1" applyFill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2" borderId="48" xfId="0" applyFont="1" applyFill="1" applyBorder="1" applyAlignment="1">
      <alignment horizontal="left" vertical="top"/>
    </xf>
    <xf numFmtId="0" fontId="4" fillId="0" borderId="106" xfId="0" applyFont="1" applyBorder="1" applyAlignment="1">
      <alignment horizontal="left" vertical="top" wrapText="1"/>
    </xf>
    <xf numFmtId="0" fontId="4" fillId="2" borderId="42" xfId="0" applyFont="1" applyFill="1" applyBorder="1" applyAlignment="1">
      <alignment horizontal="left" vertical="top" wrapText="1"/>
    </xf>
    <xf numFmtId="14" fontId="4" fillId="2" borderId="2" xfId="0" applyNumberFormat="1" applyFont="1" applyFill="1" applyBorder="1" applyAlignment="1">
      <alignment horizontal="left" vertical="top"/>
    </xf>
    <xf numFmtId="14" fontId="4" fillId="2" borderId="68" xfId="0" applyNumberFormat="1" applyFont="1" applyFill="1" applyBorder="1" applyAlignment="1">
      <alignment horizontal="left" vertical="top" wrapText="1"/>
    </xf>
    <xf numFmtId="14" fontId="4" fillId="2" borderId="67" xfId="0" applyNumberFormat="1" applyFont="1" applyFill="1" applyBorder="1" applyAlignment="1">
      <alignment horizontal="left" vertical="top" wrapText="1"/>
    </xf>
    <xf numFmtId="14" fontId="4" fillId="2" borderId="65" xfId="0" applyNumberFormat="1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37" xfId="0" applyFont="1" applyBorder="1" applyAlignment="1">
      <alignment horizontal="right"/>
    </xf>
    <xf numFmtId="0" fontId="8" fillId="0" borderId="16" xfId="0" applyFont="1" applyBorder="1" applyAlignment="1">
      <alignment horizontal="right" vertical="top"/>
    </xf>
    <xf numFmtId="0" fontId="8" fillId="0" borderId="8" xfId="0" applyFont="1" applyFill="1" applyBorder="1" applyAlignment="1">
      <alignment horizontal="right" vertical="top"/>
    </xf>
    <xf numFmtId="0" fontId="0" fillId="0" borderId="58" xfId="0" applyFill="1" applyBorder="1" applyAlignment="1">
      <alignment horizontal="right" vertical="top"/>
    </xf>
    <xf numFmtId="0" fontId="4" fillId="0" borderId="4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2" borderId="21" xfId="0" applyFont="1" applyFill="1" applyBorder="1" applyAlignment="1">
      <alignment horizontal="right" vertical="top" wrapText="1"/>
    </xf>
    <xf numFmtId="14" fontId="4" fillId="0" borderId="45" xfId="0" applyNumberFormat="1" applyFont="1" applyFill="1" applyBorder="1" applyAlignment="1">
      <alignment horizontal="right" vertical="top" wrapText="1"/>
    </xf>
    <xf numFmtId="14" fontId="4" fillId="0" borderId="89" xfId="0" applyNumberFormat="1" applyFont="1" applyFill="1" applyBorder="1" applyAlignment="1">
      <alignment horizontal="right" vertical="top" wrapText="1"/>
    </xf>
    <xf numFmtId="0" fontId="4" fillId="0" borderId="106" xfId="0" applyFont="1" applyFill="1" applyBorder="1" applyAlignment="1">
      <alignment horizontal="right" vertical="top"/>
    </xf>
    <xf numFmtId="0" fontId="18" fillId="0" borderId="2" xfId="0" applyFont="1" applyFill="1" applyBorder="1" applyAlignment="1">
      <alignment horizontal="right" vertical="top" wrapText="1"/>
    </xf>
    <xf numFmtId="0" fontId="3" fillId="0" borderId="106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right"/>
    </xf>
    <xf numFmtId="0" fontId="18" fillId="0" borderId="8" xfId="0" applyFont="1" applyFill="1" applyBorder="1" applyAlignment="1">
      <alignment horizontal="right" vertical="top" wrapText="1"/>
    </xf>
    <xf numFmtId="14" fontId="3" fillId="0" borderId="42" xfId="0" applyNumberFormat="1" applyFont="1" applyFill="1" applyBorder="1" applyAlignment="1">
      <alignment horizontal="right" vertical="top" wrapText="1"/>
    </xf>
    <xf numFmtId="0" fontId="3" fillId="0" borderId="83" xfId="0" applyFont="1" applyFill="1" applyBorder="1" applyAlignment="1">
      <alignment horizontal="right"/>
    </xf>
    <xf numFmtId="0" fontId="4" fillId="0" borderId="79" xfId="0" applyFont="1" applyBorder="1" applyAlignment="1">
      <alignment horizontal="left" vertical="top"/>
    </xf>
    <xf numFmtId="0" fontId="3" fillId="0" borderId="105" xfId="0" applyFont="1" applyBorder="1" applyAlignment="1">
      <alignment horizontal="left" vertical="top"/>
    </xf>
    <xf numFmtId="0" fontId="3" fillId="0" borderId="69" xfId="0" applyFont="1" applyBorder="1"/>
    <xf numFmtId="0" fontId="3" fillId="0" borderId="106" xfId="0" applyFont="1" applyFill="1" applyBorder="1" applyAlignment="1">
      <alignment horizontal="left" vertical="top"/>
    </xf>
    <xf numFmtId="0" fontId="4" fillId="0" borderId="8" xfId="0" applyFont="1" applyFill="1" applyBorder="1"/>
    <xf numFmtId="0" fontId="3" fillId="0" borderId="70" xfId="0" applyFont="1" applyFill="1" applyBorder="1"/>
    <xf numFmtId="0" fontId="3" fillId="0" borderId="106" xfId="0" applyFont="1" applyBorder="1" applyAlignment="1">
      <alignment horizontal="left" vertical="top"/>
    </xf>
    <xf numFmtId="0" fontId="3" fillId="0" borderId="9" xfId="0" applyFont="1" applyFill="1" applyBorder="1"/>
    <xf numFmtId="0" fontId="3" fillId="0" borderId="107" xfId="0" applyFont="1" applyBorder="1" applyAlignment="1">
      <alignment horizontal="left" vertical="top"/>
    </xf>
    <xf numFmtId="14" fontId="9" fillId="2" borderId="55" xfId="0" applyNumberFormat="1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 wrapText="1"/>
    </xf>
    <xf numFmtId="0" fontId="4" fillId="0" borderId="39" xfId="0" applyFont="1" applyBorder="1" applyAlignment="1">
      <alignment horizontal="right"/>
    </xf>
    <xf numFmtId="0" fontId="4" fillId="0" borderId="7" xfId="0" applyFont="1" applyFill="1" applyBorder="1"/>
    <xf numFmtId="0" fontId="4" fillId="0" borderId="4" xfId="0" applyFont="1" applyFill="1" applyBorder="1"/>
    <xf numFmtId="0" fontId="12" fillId="0" borderId="24" xfId="0" applyFont="1" applyFill="1" applyBorder="1" applyAlignment="1">
      <alignment horizontal="left" vertical="top"/>
    </xf>
    <xf numFmtId="164" fontId="4" fillId="0" borderId="45" xfId="0" applyNumberFormat="1" applyFont="1" applyFill="1" applyBorder="1" applyAlignment="1">
      <alignment horizontal="right" vertical="top"/>
    </xf>
    <xf numFmtId="2" fontId="3" fillId="0" borderId="39" xfId="0" applyNumberFormat="1" applyFont="1" applyBorder="1" applyAlignment="1">
      <alignment horizontal="left" vertical="top"/>
    </xf>
    <xf numFmtId="2" fontId="3" fillId="3" borderId="39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right" vertical="top" wrapText="1"/>
    </xf>
    <xf numFmtId="0" fontId="4" fillId="0" borderId="39" xfId="0" applyFont="1" applyBorder="1" applyAlignment="1">
      <alignment horizontal="right" vertical="top"/>
    </xf>
    <xf numFmtId="0" fontId="4" fillId="0" borderId="100" xfId="0" applyFont="1" applyFill="1" applyBorder="1" applyAlignment="1">
      <alignment horizontal="right"/>
    </xf>
    <xf numFmtId="0" fontId="4" fillId="0" borderId="51" xfId="0" applyFont="1" applyFill="1" applyBorder="1" applyAlignment="1">
      <alignment horizontal="right" vertical="top" wrapText="1"/>
    </xf>
    <xf numFmtId="0" fontId="4" fillId="0" borderId="113" xfId="0" applyFont="1" applyBorder="1"/>
    <xf numFmtId="0" fontId="4" fillId="0" borderId="112" xfId="0" applyFont="1" applyBorder="1"/>
    <xf numFmtId="0" fontId="4" fillId="0" borderId="82" xfId="0" applyFont="1" applyBorder="1"/>
    <xf numFmtId="0" fontId="12" fillId="0" borderId="5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 wrapText="1"/>
    </xf>
    <xf numFmtId="0" fontId="4" fillId="0" borderId="99" xfId="0" applyFont="1" applyFill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4" fillId="2" borderId="54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4" fillId="0" borderId="55" xfId="0" applyFont="1" applyBorder="1" applyAlignment="1">
      <alignment horizontal="left" vertical="top"/>
    </xf>
    <xf numFmtId="0" fontId="4" fillId="0" borderId="80" xfId="0" applyFont="1" applyBorder="1" applyAlignment="1">
      <alignment horizontal="left" vertical="top" wrapText="1"/>
    </xf>
    <xf numFmtId="0" fontId="4" fillId="0" borderId="68" xfId="0" applyFont="1" applyFill="1" applyBorder="1" applyAlignment="1">
      <alignment horizontal="left" vertical="top" wrapText="1"/>
    </xf>
    <xf numFmtId="0" fontId="4" fillId="0" borderId="66" xfId="0" applyFont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/>
    </xf>
    <xf numFmtId="14" fontId="4" fillId="2" borderId="72" xfId="0" applyNumberFormat="1" applyFont="1" applyFill="1" applyBorder="1" applyAlignment="1">
      <alignment horizontal="left" vertical="top" wrapText="1"/>
    </xf>
    <xf numFmtId="0" fontId="4" fillId="0" borderId="72" xfId="0" applyFont="1" applyBorder="1" applyAlignment="1">
      <alignment horizontal="left" vertical="top" wrapText="1"/>
    </xf>
    <xf numFmtId="14" fontId="4" fillId="2" borderId="9" xfId="0" applyNumberFormat="1" applyFont="1" applyFill="1" applyBorder="1" applyAlignment="1">
      <alignment horizontal="left" vertical="top" wrapText="1"/>
    </xf>
    <xf numFmtId="0" fontId="4" fillId="0" borderId="110" xfId="0" applyFont="1" applyBorder="1" applyAlignment="1">
      <alignment horizontal="left" vertical="top"/>
    </xf>
    <xf numFmtId="0" fontId="4" fillId="0" borderId="48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70" xfId="0" applyFont="1" applyBorder="1" applyAlignment="1">
      <alignment horizontal="right" vertical="top"/>
    </xf>
    <xf numFmtId="0" fontId="8" fillId="0" borderId="45" xfId="0" applyFont="1" applyFill="1" applyBorder="1" applyAlignment="1">
      <alignment horizontal="right" vertical="top"/>
    </xf>
    <xf numFmtId="0" fontId="0" fillId="0" borderId="43" xfId="0" applyFill="1" applyBorder="1" applyAlignment="1">
      <alignment horizontal="right" vertical="top"/>
    </xf>
    <xf numFmtId="0" fontId="0" fillId="0" borderId="13" xfId="0" applyFill="1" applyBorder="1" applyAlignment="1">
      <alignment horizontal="right" vertical="top"/>
    </xf>
    <xf numFmtId="0" fontId="4" fillId="0" borderId="49" xfId="0" applyFont="1" applyBorder="1" applyAlignment="1">
      <alignment horizontal="right"/>
    </xf>
    <xf numFmtId="0" fontId="4" fillId="2" borderId="50" xfId="0" applyFont="1" applyFill="1" applyBorder="1" applyAlignment="1">
      <alignment horizontal="right" vertical="top" wrapText="1"/>
    </xf>
    <xf numFmtId="0" fontId="4" fillId="0" borderId="16" xfId="0" applyFont="1" applyFill="1" applyBorder="1" applyAlignment="1">
      <alignment horizontal="right"/>
    </xf>
    <xf numFmtId="0" fontId="3" fillId="0" borderId="100" xfId="0" applyFont="1" applyFill="1" applyBorder="1"/>
    <xf numFmtId="0" fontId="4" fillId="0" borderId="16" xfId="0" applyFont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3" fillId="0" borderId="16" xfId="0" applyFon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3" fillId="0" borderId="100" xfId="0" applyFont="1" applyFill="1" applyBorder="1" applyAlignment="1">
      <alignment horizontal="right"/>
    </xf>
    <xf numFmtId="14" fontId="3" fillId="0" borderId="4" xfId="0" applyNumberFormat="1" applyFont="1" applyFill="1" applyBorder="1" applyAlignment="1">
      <alignment horizontal="right" vertical="top" wrapText="1"/>
    </xf>
    <xf numFmtId="0" fontId="3" fillId="0" borderId="48" xfId="0" applyFont="1" applyFill="1" applyBorder="1" applyAlignment="1">
      <alignment horizontal="right"/>
    </xf>
    <xf numFmtId="0" fontId="4" fillId="0" borderId="17" xfId="0" applyFont="1" applyBorder="1"/>
    <xf numFmtId="0" fontId="5" fillId="0" borderId="9" xfId="0" applyFont="1" applyBorder="1"/>
    <xf numFmtId="0" fontId="5" fillId="0" borderId="22" xfId="0" applyFont="1" applyBorder="1"/>
    <xf numFmtId="0" fontId="5" fillId="0" borderId="13" xfId="0" applyFont="1" applyBorder="1"/>
    <xf numFmtId="0" fontId="3" fillId="0" borderId="21" xfId="0" applyFont="1" applyFill="1" applyBorder="1" applyAlignment="1">
      <alignment horizontal="left" vertical="top"/>
    </xf>
    <xf numFmtId="0" fontId="3" fillId="0" borderId="15" xfId="0" applyFont="1" applyBorder="1"/>
    <xf numFmtId="0" fontId="0" fillId="0" borderId="46" xfId="0" applyBorder="1"/>
    <xf numFmtId="0" fontId="0" fillId="0" borderId="21" xfId="0" applyBorder="1"/>
    <xf numFmtId="0" fontId="0" fillId="0" borderId="12" xfId="0" applyBorder="1"/>
    <xf numFmtId="0" fontId="3" fillId="0" borderId="16" xfId="0" applyFont="1" applyFill="1" applyBorder="1"/>
    <xf numFmtId="0" fontId="0" fillId="0" borderId="2" xfId="0" applyFill="1" applyBorder="1"/>
    <xf numFmtId="0" fontId="0" fillId="0" borderId="45" xfId="0" applyFill="1" applyBorder="1"/>
    <xf numFmtId="0" fontId="0" fillId="0" borderId="4" xfId="0" applyFill="1" applyBorder="1"/>
    <xf numFmtId="0" fontId="4" fillId="0" borderId="42" xfId="0" applyFont="1" applyFill="1" applyBorder="1"/>
    <xf numFmtId="0" fontId="3" fillId="0" borderId="16" xfId="0" applyFont="1" applyBorder="1"/>
    <xf numFmtId="0" fontId="0" fillId="0" borderId="45" xfId="0" applyBorder="1"/>
    <xf numFmtId="0" fontId="0" fillId="0" borderId="2" xfId="0" applyBorder="1"/>
    <xf numFmtId="0" fontId="0" fillId="0" borderId="4" xfId="0" applyBorder="1"/>
    <xf numFmtId="0" fontId="3" fillId="0" borderId="1" xfId="0" applyFont="1" applyFill="1" applyBorder="1" applyAlignment="1">
      <alignment vertical="top"/>
    </xf>
    <xf numFmtId="0" fontId="3" fillId="0" borderId="17" xfId="0" applyFont="1" applyBorder="1"/>
    <xf numFmtId="0" fontId="0" fillId="0" borderId="22" xfId="0" applyBorder="1"/>
    <xf numFmtId="0" fontId="0" fillId="0" borderId="13" xfId="0" applyBorder="1"/>
    <xf numFmtId="0" fontId="3" fillId="0" borderId="71" xfId="0" applyFont="1" applyBorder="1"/>
    <xf numFmtId="0" fontId="3" fillId="0" borderId="58" xfId="0" applyFont="1" applyFill="1" applyBorder="1" applyAlignment="1">
      <alignment horizontal="left" vertical="top"/>
    </xf>
    <xf numFmtId="0" fontId="4" fillId="0" borderId="80" xfId="0" applyFont="1" applyFill="1" applyBorder="1" applyAlignment="1">
      <alignment horizontal="left" vertical="top"/>
    </xf>
    <xf numFmtId="0" fontId="3" fillId="0" borderId="46" xfId="0" applyFont="1" applyFill="1" applyBorder="1"/>
    <xf numFmtId="0" fontId="4" fillId="0" borderId="28" xfId="0" applyFont="1" applyFill="1" applyBorder="1" applyAlignment="1">
      <alignment horizontal="right"/>
    </xf>
    <xf numFmtId="0" fontId="4" fillId="0" borderId="114" xfId="0" applyFont="1" applyBorder="1" applyAlignment="1">
      <alignment horizontal="right" vertical="top"/>
    </xf>
    <xf numFmtId="0" fontId="4" fillId="0" borderId="1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0" fontId="12" fillId="0" borderId="21" xfId="0" applyFont="1" applyFill="1" applyBorder="1" applyAlignment="1">
      <alignment horizontal="left" vertical="top"/>
    </xf>
    <xf numFmtId="14" fontId="4" fillId="0" borderId="68" xfId="0" applyNumberFormat="1" applyFont="1" applyFill="1" applyBorder="1" applyAlignment="1">
      <alignment horizontal="left" vertical="top" wrapText="1"/>
    </xf>
    <xf numFmtId="0" fontId="4" fillId="0" borderId="23" xfId="0" applyFont="1" applyFill="1" applyBorder="1"/>
    <xf numFmtId="14" fontId="4" fillId="0" borderId="1" xfId="0" applyNumberFormat="1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vertical="top" wrapText="1"/>
    </xf>
    <xf numFmtId="14" fontId="4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right" vertical="top"/>
    </xf>
    <xf numFmtId="0" fontId="18" fillId="0" borderId="0" xfId="0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left" vertical="top"/>
    </xf>
    <xf numFmtId="0" fontId="4" fillId="0" borderId="139" xfId="0" applyFont="1" applyFill="1" applyBorder="1" applyAlignment="1">
      <alignment horizontal="right"/>
    </xf>
    <xf numFmtId="0" fontId="4" fillId="0" borderId="11" xfId="0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 vertical="top"/>
    </xf>
    <xf numFmtId="166" fontId="4" fillId="0" borderId="1" xfId="0" applyNumberFormat="1" applyFont="1" applyFill="1" applyBorder="1" applyAlignment="1">
      <alignment horizontal="right" vertical="top"/>
    </xf>
    <xf numFmtId="0" fontId="4" fillId="0" borderId="49" xfId="0" applyFont="1" applyFill="1" applyBorder="1" applyAlignment="1">
      <alignment horizontal="right" vertical="top"/>
    </xf>
    <xf numFmtId="0" fontId="4" fillId="0" borderId="97" xfId="0" applyFont="1" applyBorder="1" applyAlignment="1">
      <alignment horizontal="right" vertical="top"/>
    </xf>
    <xf numFmtId="0" fontId="4" fillId="0" borderId="48" xfId="0" applyFont="1" applyFill="1" applyBorder="1" applyAlignment="1">
      <alignment horizontal="left" vertical="top"/>
    </xf>
    <xf numFmtId="0" fontId="4" fillId="0" borderId="83" xfId="0" applyFont="1" applyFill="1" applyBorder="1" applyAlignment="1">
      <alignment horizontal="center" vertical="top"/>
    </xf>
    <xf numFmtId="0" fontId="4" fillId="0" borderId="118" xfId="0" applyFont="1" applyBorder="1" applyAlignment="1">
      <alignment horizontal="left" vertical="top"/>
    </xf>
    <xf numFmtId="0" fontId="4" fillId="0" borderId="122" xfId="0" applyFont="1" applyBorder="1" applyAlignment="1">
      <alignment horizontal="left" vertical="top"/>
    </xf>
    <xf numFmtId="0" fontId="4" fillId="0" borderId="59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164" fontId="4" fillId="0" borderId="48" xfId="0" applyNumberFormat="1" applyFont="1" applyFill="1" applyBorder="1" applyAlignment="1">
      <alignment horizontal="right" vertical="top"/>
    </xf>
    <xf numFmtId="164" fontId="4" fillId="0" borderId="45" xfId="0" applyNumberFormat="1" applyFont="1" applyBorder="1" applyAlignment="1">
      <alignment horizontal="right" vertical="top" wrapText="1"/>
    </xf>
    <xf numFmtId="164" fontId="4" fillId="0" borderId="51" xfId="0" applyNumberFormat="1" applyFont="1" applyFill="1" applyBorder="1" applyAlignment="1">
      <alignment horizontal="right" vertical="top" wrapText="1"/>
    </xf>
    <xf numFmtId="164" fontId="4" fillId="0" borderId="25" xfId="0" applyNumberFormat="1" applyFont="1" applyFill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 wrapText="1"/>
    </xf>
    <xf numFmtId="164" fontId="4" fillId="2" borderId="2" xfId="0" applyNumberFormat="1" applyFont="1" applyFill="1" applyBorder="1" applyAlignment="1">
      <alignment horizontal="right" vertical="top"/>
    </xf>
    <xf numFmtId="164" fontId="4" fillId="0" borderId="51" xfId="0" applyNumberFormat="1" applyFont="1" applyBorder="1" applyAlignment="1">
      <alignment horizontal="right" vertical="top" wrapText="1"/>
    </xf>
    <xf numFmtId="164" fontId="4" fillId="0" borderId="16" xfId="0" applyNumberFormat="1" applyFont="1" applyBorder="1" applyAlignment="1">
      <alignment horizontal="right" vertical="top"/>
    </xf>
    <xf numFmtId="164" fontId="4" fillId="2" borderId="100" xfId="0" applyNumberFormat="1" applyFont="1" applyFill="1" applyBorder="1" applyAlignment="1">
      <alignment horizontal="right" vertical="top"/>
    </xf>
    <xf numFmtId="164" fontId="4" fillId="2" borderId="8" xfId="0" applyNumberFormat="1" applyFont="1" applyFill="1" applyBorder="1" applyAlignment="1">
      <alignment horizontal="right" vertical="top"/>
    </xf>
    <xf numFmtId="164" fontId="4" fillId="2" borderId="119" xfId="0" applyNumberFormat="1" applyFont="1" applyFill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 wrapText="1"/>
    </xf>
    <xf numFmtId="164" fontId="4" fillId="2" borderId="123" xfId="0" applyNumberFormat="1" applyFont="1" applyFill="1" applyBorder="1" applyAlignment="1">
      <alignment horizontal="right" vertical="top"/>
    </xf>
    <xf numFmtId="164" fontId="4" fillId="0" borderId="8" xfId="0" applyNumberFormat="1" applyFont="1" applyFill="1" applyBorder="1" applyAlignment="1">
      <alignment horizontal="right" vertical="top" wrapText="1"/>
    </xf>
    <xf numFmtId="1" fontId="3" fillId="0" borderId="48" xfId="0" applyNumberFormat="1" applyFont="1" applyFill="1" applyBorder="1" applyAlignment="1">
      <alignment horizontal="left" vertical="top"/>
    </xf>
    <xf numFmtId="1" fontId="3" fillId="0" borderId="25" xfId="0" applyNumberFormat="1" applyFont="1" applyFill="1" applyBorder="1" applyAlignment="1">
      <alignment horizontal="left" vertical="top"/>
    </xf>
    <xf numFmtId="2" fontId="3" fillId="0" borderId="48" xfId="0" applyNumberFormat="1" applyFont="1" applyFill="1" applyBorder="1" applyAlignment="1">
      <alignment horizontal="left" vertical="top"/>
    </xf>
    <xf numFmtId="2" fontId="3" fillId="0" borderId="25" xfId="0" applyNumberFormat="1" applyFont="1" applyFill="1" applyBorder="1" applyAlignment="1">
      <alignment horizontal="left" vertical="top"/>
    </xf>
    <xf numFmtId="165" fontId="4" fillId="0" borderId="27" xfId="0" applyNumberFormat="1" applyFont="1" applyBorder="1" applyAlignment="1">
      <alignment horizontal="right" vertical="top"/>
    </xf>
    <xf numFmtId="3" fontId="4" fillId="0" borderId="45" xfId="0" applyNumberFormat="1" applyFont="1" applyBorder="1" applyAlignment="1">
      <alignment horizontal="right" vertical="top" wrapText="1"/>
    </xf>
    <xf numFmtId="0" fontId="4" fillId="0" borderId="48" xfId="0" applyFont="1" applyFill="1" applyBorder="1" applyAlignment="1">
      <alignment horizontal="right"/>
    </xf>
    <xf numFmtId="0" fontId="4" fillId="0" borderId="2" xfId="0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/>
    </xf>
    <xf numFmtId="0" fontId="4" fillId="0" borderId="51" xfId="0" applyFont="1" applyBorder="1" applyAlignment="1">
      <alignment horizontal="right" vertical="top" wrapText="1"/>
    </xf>
    <xf numFmtId="0" fontId="4" fillId="2" borderId="100" xfId="0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right" vertical="top"/>
    </xf>
    <xf numFmtId="0" fontId="4" fillId="2" borderId="4" xfId="0" applyFont="1" applyFill="1" applyBorder="1" applyAlignment="1">
      <alignment horizontal="right" vertical="top"/>
    </xf>
    <xf numFmtId="0" fontId="4" fillId="2" borderId="119" xfId="0" applyFont="1" applyFill="1" applyBorder="1" applyAlignment="1">
      <alignment horizontal="right" vertical="top"/>
    </xf>
    <xf numFmtId="165" fontId="4" fillId="0" borderId="25" xfId="0" applyNumberFormat="1" applyFont="1" applyBorder="1" applyAlignment="1">
      <alignment horizontal="right" vertical="top"/>
    </xf>
    <xf numFmtId="0" fontId="4" fillId="2" borderId="123" xfId="0" applyFont="1" applyFill="1" applyBorder="1" applyAlignment="1">
      <alignment horizontal="right" vertical="top"/>
    </xf>
    <xf numFmtId="165" fontId="4" fillId="0" borderId="4" xfId="0" applyNumberFormat="1" applyFont="1" applyFill="1" applyBorder="1" applyAlignment="1">
      <alignment horizontal="right" vertical="top"/>
    </xf>
    <xf numFmtId="165" fontId="4" fillId="0" borderId="27" xfId="0" applyNumberFormat="1" applyFont="1" applyFill="1" applyBorder="1" applyAlignment="1">
      <alignment horizontal="right" vertical="top"/>
    </xf>
    <xf numFmtId="165" fontId="4" fillId="0" borderId="34" xfId="0" applyNumberFormat="1" applyFont="1" applyBorder="1" applyAlignment="1">
      <alignment horizontal="right" vertical="top"/>
    </xf>
    <xf numFmtId="165" fontId="4" fillId="0" borderId="51" xfId="0" applyNumberFormat="1" applyFont="1" applyFill="1" applyBorder="1" applyAlignment="1">
      <alignment horizontal="right" vertical="top"/>
    </xf>
    <xf numFmtId="0" fontId="4" fillId="0" borderId="47" xfId="0" applyFont="1" applyBorder="1"/>
    <xf numFmtId="0" fontId="4" fillId="0" borderId="6" xfId="0" applyFont="1" applyBorder="1" applyAlignment="1">
      <alignment horizontal="right" vertical="top"/>
    </xf>
    <xf numFmtId="0" fontId="4" fillId="0" borderId="60" xfId="0" applyFont="1" applyFill="1" applyBorder="1"/>
    <xf numFmtId="0" fontId="4" fillId="0" borderId="87" xfId="0" applyFont="1" applyBorder="1" applyAlignment="1">
      <alignment horizontal="left" vertical="top"/>
    </xf>
    <xf numFmtId="0" fontId="4" fillId="0" borderId="71" xfId="0" applyFont="1" applyBorder="1" applyAlignment="1">
      <alignment horizontal="left" vertical="top"/>
    </xf>
    <xf numFmtId="0" fontId="4" fillId="0" borderId="26" xfId="0" applyFont="1" applyFill="1" applyBorder="1"/>
    <xf numFmtId="0" fontId="4" fillId="0" borderId="73" xfId="0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right" vertical="top"/>
    </xf>
    <xf numFmtId="0" fontId="4" fillId="0" borderId="101" xfId="0" applyFont="1" applyBorder="1"/>
    <xf numFmtId="3" fontId="4" fillId="0" borderId="6" xfId="0" applyNumberFormat="1" applyFont="1" applyFill="1" applyBorder="1" applyAlignment="1">
      <alignment horizontal="right" vertical="top"/>
    </xf>
    <xf numFmtId="0" fontId="4" fillId="0" borderId="6" xfId="0" applyFont="1" applyFill="1" applyBorder="1" applyAlignment="1">
      <alignment wrapText="1"/>
    </xf>
    <xf numFmtId="0" fontId="4" fillId="0" borderId="26" xfId="0" applyFont="1" applyBorder="1"/>
    <xf numFmtId="0" fontId="4" fillId="0" borderId="1" xfId="0" applyFont="1" applyBorder="1" applyAlignment="1">
      <alignment wrapText="1"/>
    </xf>
    <xf numFmtId="0" fontId="4" fillId="0" borderId="40" xfId="0" applyFont="1" applyBorder="1"/>
    <xf numFmtId="0" fontId="4" fillId="0" borderId="29" xfId="0" applyFont="1" applyFill="1" applyBorder="1"/>
    <xf numFmtId="0" fontId="4" fillId="0" borderId="79" xfId="0" applyFont="1" applyFill="1" applyBorder="1" applyAlignment="1">
      <alignment horizontal="left" vertical="top"/>
    </xf>
    <xf numFmtId="0" fontId="4" fillId="2" borderId="105" xfId="0" applyFont="1" applyFill="1" applyBorder="1" applyAlignment="1">
      <alignment horizontal="left" vertical="top"/>
    </xf>
    <xf numFmtId="0" fontId="4" fillId="0" borderId="46" xfId="0" applyFont="1" applyBorder="1" applyAlignment="1">
      <alignment horizontal="left" vertical="top" wrapText="1"/>
    </xf>
    <xf numFmtId="0" fontId="12" fillId="0" borderId="49" xfId="0" applyFont="1" applyFill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 wrapText="1"/>
    </xf>
    <xf numFmtId="0" fontId="4" fillId="0" borderId="69" xfId="0" applyFont="1" applyFill="1" applyBorder="1" applyAlignment="1">
      <alignment horizontal="left" vertical="top"/>
    </xf>
    <xf numFmtId="0" fontId="4" fillId="0" borderId="57" xfId="0" applyFont="1" applyFill="1" applyBorder="1" applyAlignment="1">
      <alignment horizontal="left" vertical="top" wrapText="1"/>
    </xf>
    <xf numFmtId="0" fontId="4" fillId="0" borderId="97" xfId="0" applyFont="1" applyBorder="1" applyAlignment="1">
      <alignment horizontal="left" vertical="top" wrapText="1"/>
    </xf>
    <xf numFmtId="0" fontId="4" fillId="2" borderId="99" xfId="0" applyFont="1" applyFill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2" fillId="0" borderId="46" xfId="0" applyFont="1" applyFill="1" applyBorder="1" applyAlignment="1">
      <alignment horizontal="left" vertical="top"/>
    </xf>
    <xf numFmtId="0" fontId="4" fillId="0" borderId="117" xfId="0" applyFont="1" applyFill="1" applyBorder="1" applyAlignment="1">
      <alignment horizontal="left" vertical="top"/>
    </xf>
    <xf numFmtId="0" fontId="12" fillId="0" borderId="44" xfId="0" applyFont="1" applyFill="1" applyBorder="1" applyAlignment="1">
      <alignment horizontal="left" vertical="top"/>
    </xf>
    <xf numFmtId="0" fontId="4" fillId="2" borderId="37" xfId="0" applyFont="1" applyFill="1" applyBorder="1" applyAlignment="1">
      <alignment horizontal="left" vertical="top"/>
    </xf>
    <xf numFmtId="0" fontId="4" fillId="0" borderId="52" xfId="0" applyFont="1" applyFill="1" applyBorder="1" applyAlignment="1">
      <alignment horizontal="left" vertical="top"/>
    </xf>
    <xf numFmtId="0" fontId="4" fillId="0" borderId="121" xfId="0" applyFont="1" applyFill="1" applyBorder="1" applyAlignment="1">
      <alignment horizontal="left" vertical="top"/>
    </xf>
    <xf numFmtId="0" fontId="4" fillId="0" borderId="50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12" fillId="0" borderId="28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31" xfId="0" applyFont="1" applyFill="1" applyBorder="1" applyAlignment="1">
      <alignment horizontal="left" vertical="top"/>
    </xf>
    <xf numFmtId="0" fontId="4" fillId="0" borderId="36" xfId="0" applyFont="1" applyFill="1" applyBorder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33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2" borderId="51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vertical="top"/>
    </xf>
    <xf numFmtId="0" fontId="12" fillId="0" borderId="0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95" xfId="0" applyFont="1" applyFill="1" applyBorder="1" applyAlignment="1">
      <alignment horizontal="left" vertical="top"/>
    </xf>
    <xf numFmtId="0" fontId="4" fillId="2" borderId="100" xfId="0" applyFont="1" applyFill="1" applyBorder="1" applyAlignment="1">
      <alignment vertical="top"/>
    </xf>
    <xf numFmtId="0" fontId="4" fillId="0" borderId="137" xfId="0" applyFont="1" applyBorder="1" applyAlignment="1">
      <alignment horizontal="left" vertical="top"/>
    </xf>
    <xf numFmtId="0" fontId="4" fillId="0" borderId="25" xfId="0" applyFont="1" applyFill="1" applyBorder="1" applyAlignment="1">
      <alignment vertical="top" wrapText="1"/>
    </xf>
    <xf numFmtId="14" fontId="4" fillId="2" borderId="27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3" fillId="0" borderId="48" xfId="0" applyFont="1" applyFill="1" applyBorder="1"/>
    <xf numFmtId="0" fontId="4" fillId="0" borderId="84" xfId="0" applyFont="1" applyFill="1" applyBorder="1" applyAlignment="1">
      <alignment horizontal="left" vertical="top" wrapText="1"/>
    </xf>
    <xf numFmtId="0" fontId="4" fillId="0" borderId="25" xfId="0" applyFont="1" applyFill="1" applyBorder="1" applyAlignment="1">
      <alignment vertical="top"/>
    </xf>
    <xf numFmtId="0" fontId="4" fillId="2" borderId="51" xfId="0" applyFont="1" applyFill="1" applyBorder="1" applyAlignment="1">
      <alignment horizontal="left" vertical="top" wrapText="1"/>
    </xf>
    <xf numFmtId="14" fontId="4" fillId="0" borderId="4" xfId="0" applyNumberFormat="1" applyFont="1" applyFill="1" applyBorder="1" applyAlignment="1">
      <alignment horizontal="left" vertical="top"/>
    </xf>
    <xf numFmtId="14" fontId="4" fillId="2" borderId="34" xfId="0" applyNumberFormat="1" applyFont="1" applyFill="1" applyBorder="1" applyAlignment="1">
      <alignment horizontal="left" vertical="top"/>
    </xf>
    <xf numFmtId="14" fontId="4" fillId="0" borderId="51" xfId="0" applyNumberFormat="1" applyFont="1" applyFill="1" applyBorder="1" applyAlignment="1">
      <alignment horizontal="left" vertical="top"/>
    </xf>
    <xf numFmtId="0" fontId="4" fillId="2" borderId="93" xfId="0" applyFont="1" applyFill="1" applyBorder="1" applyAlignment="1">
      <alignment horizontal="left" vertical="top" wrapText="1"/>
    </xf>
    <xf numFmtId="0" fontId="4" fillId="2" borderId="108" xfId="0" applyFont="1" applyFill="1" applyBorder="1" applyAlignment="1">
      <alignment horizontal="left" vertical="top" wrapText="1"/>
    </xf>
    <xf numFmtId="14" fontId="4" fillId="2" borderId="29" xfId="0" applyNumberFormat="1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 wrapText="1"/>
    </xf>
    <xf numFmtId="14" fontId="4" fillId="2" borderId="29" xfId="0" applyNumberFormat="1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14" fontId="4" fillId="0" borderId="9" xfId="0" applyNumberFormat="1" applyFont="1" applyFill="1" applyBorder="1" applyAlignment="1">
      <alignment horizontal="left" vertical="top" wrapText="1"/>
    </xf>
    <xf numFmtId="14" fontId="4" fillId="0" borderId="60" xfId="0" applyNumberFormat="1" applyFont="1" applyFill="1" applyBorder="1" applyAlignment="1">
      <alignment horizontal="left" vertical="top" wrapText="1"/>
    </xf>
    <xf numFmtId="0" fontId="4" fillId="0" borderId="65" xfId="0" applyFont="1" applyBorder="1" applyAlignment="1">
      <alignment horizontal="left" vertical="top" wrapText="1"/>
    </xf>
    <xf numFmtId="0" fontId="3" fillId="0" borderId="71" xfId="0" applyFont="1" applyBorder="1" applyAlignment="1">
      <alignment horizontal="left" vertical="top"/>
    </xf>
    <xf numFmtId="0" fontId="4" fillId="2" borderId="98" xfId="0" applyFont="1" applyFill="1" applyBorder="1" applyAlignment="1">
      <alignment horizontal="left" vertical="top" wrapText="1"/>
    </xf>
    <xf numFmtId="14" fontId="4" fillId="0" borderId="26" xfId="0" applyNumberFormat="1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 wrapText="1"/>
    </xf>
    <xf numFmtId="0" fontId="4" fillId="2" borderId="10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14" fontId="4" fillId="0" borderId="23" xfId="0" applyNumberFormat="1" applyFont="1" applyFill="1" applyBorder="1" applyAlignment="1">
      <alignment horizontal="left" vertical="top" wrapText="1"/>
    </xf>
    <xf numFmtId="14" fontId="4" fillId="2" borderId="20" xfId="0" applyNumberFormat="1" applyFont="1" applyFill="1" applyBorder="1" applyAlignment="1">
      <alignment horizontal="left" vertical="top" wrapText="1"/>
    </xf>
    <xf numFmtId="14" fontId="4" fillId="0" borderId="62" xfId="0" applyNumberFormat="1" applyFont="1" applyFill="1" applyBorder="1" applyAlignment="1">
      <alignment horizontal="left" vertical="top"/>
    </xf>
    <xf numFmtId="14" fontId="4" fillId="2" borderId="60" xfId="0" applyNumberFormat="1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 wrapText="1"/>
    </xf>
    <xf numFmtId="0" fontId="4" fillId="0" borderId="65" xfId="0" applyFont="1" applyBorder="1" applyAlignment="1">
      <alignment horizontal="left" vertical="top"/>
    </xf>
    <xf numFmtId="0" fontId="4" fillId="0" borderId="120" xfId="0" applyFont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14" fontId="4" fillId="2" borderId="115" xfId="0" applyNumberFormat="1" applyFont="1" applyFill="1" applyBorder="1" applyAlignment="1">
      <alignment horizontal="left" vertical="top"/>
    </xf>
    <xf numFmtId="14" fontId="4" fillId="2" borderId="74" xfId="0" applyNumberFormat="1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14" fontId="4" fillId="2" borderId="40" xfId="0" applyNumberFormat="1" applyFont="1" applyFill="1" applyBorder="1" applyAlignment="1">
      <alignment horizontal="left" vertical="top" wrapText="1"/>
    </xf>
    <xf numFmtId="0" fontId="4" fillId="2" borderId="72" xfId="0" applyFont="1" applyFill="1" applyBorder="1" applyAlignment="1">
      <alignment horizontal="left" vertical="top" wrapText="1"/>
    </xf>
    <xf numFmtId="0" fontId="4" fillId="0" borderId="124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 wrapText="1"/>
    </xf>
    <xf numFmtId="14" fontId="4" fillId="0" borderId="66" xfId="0" applyNumberFormat="1" applyFont="1" applyFill="1" applyBorder="1" applyAlignment="1">
      <alignment horizontal="left" vertical="top"/>
    </xf>
    <xf numFmtId="0" fontId="3" fillId="0" borderId="115" xfId="0" applyFont="1" applyFill="1" applyBorder="1" applyAlignment="1">
      <alignment horizontal="left" vertical="top"/>
    </xf>
    <xf numFmtId="0" fontId="4" fillId="0" borderId="29" xfId="0" applyFont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14" fontId="4" fillId="2" borderId="67" xfId="0" applyNumberFormat="1" applyFont="1" applyFill="1" applyBorder="1" applyAlignment="1">
      <alignment horizontal="left" vertical="top"/>
    </xf>
    <xf numFmtId="14" fontId="4" fillId="0" borderId="58" xfId="0" applyNumberFormat="1" applyFont="1" applyFill="1" applyBorder="1" applyAlignment="1">
      <alignment horizontal="left" vertical="top"/>
    </xf>
    <xf numFmtId="0" fontId="4" fillId="0" borderId="126" xfId="0" applyFont="1" applyFill="1" applyBorder="1" applyAlignment="1">
      <alignment horizontal="left" vertical="top"/>
    </xf>
    <xf numFmtId="0" fontId="4" fillId="0" borderId="125" xfId="0" applyFont="1" applyFill="1" applyBorder="1" applyAlignment="1">
      <alignment horizontal="left" vertical="top"/>
    </xf>
    <xf numFmtId="0" fontId="4" fillId="0" borderId="99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8" fillId="0" borderId="48" xfId="0" applyFont="1" applyFill="1" applyBorder="1" applyAlignment="1">
      <alignment horizontal="right" vertical="top"/>
    </xf>
    <xf numFmtId="0" fontId="8" fillId="0" borderId="25" xfId="0" applyFont="1" applyFill="1" applyBorder="1" applyAlignment="1">
      <alignment horizontal="right" vertical="top"/>
    </xf>
    <xf numFmtId="0" fontId="4" fillId="0" borderId="9" xfId="0" applyFont="1" applyBorder="1" applyAlignment="1">
      <alignment horizontal="left" vertical="top" wrapText="1"/>
    </xf>
    <xf numFmtId="0" fontId="0" fillId="0" borderId="23" xfId="0" applyBorder="1" applyAlignment="1">
      <alignment horizontal="right" vertical="top"/>
    </xf>
    <xf numFmtId="0" fontId="0" fillId="0" borderId="94" xfId="0" applyBorder="1" applyAlignment="1">
      <alignment horizontal="right" vertical="top"/>
    </xf>
    <xf numFmtId="0" fontId="4" fillId="0" borderId="26" xfId="0" applyFont="1" applyFill="1" applyBorder="1" applyAlignment="1">
      <alignment horizontal="left" vertical="top" wrapText="1"/>
    </xf>
    <xf numFmtId="0" fontId="4" fillId="0" borderId="58" xfId="0" applyFont="1" applyBorder="1" applyAlignment="1">
      <alignment horizontal="left" vertical="top" wrapText="1"/>
    </xf>
    <xf numFmtId="0" fontId="0" fillId="0" borderId="101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4" fillId="0" borderId="120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44" xfId="0" applyFont="1" applyBorder="1" applyAlignment="1">
      <alignment horizontal="right" vertical="top" wrapText="1"/>
    </xf>
    <xf numFmtId="0" fontId="3" fillId="0" borderId="50" xfId="0" applyFont="1" applyFill="1" applyBorder="1"/>
    <xf numFmtId="0" fontId="4" fillId="0" borderId="49" xfId="0" applyFont="1" applyFill="1" applyBorder="1" applyAlignment="1">
      <alignment horizontal="right"/>
    </xf>
    <xf numFmtId="0" fontId="4" fillId="0" borderId="21" xfId="0" applyFont="1" applyBorder="1" applyAlignment="1">
      <alignment horizontal="right" vertical="top" wrapText="1"/>
    </xf>
    <xf numFmtId="0" fontId="4" fillId="2" borderId="44" xfId="0" applyFont="1" applyFill="1" applyBorder="1" applyAlignment="1">
      <alignment horizontal="right" vertical="top" wrapText="1"/>
    </xf>
    <xf numFmtId="0" fontId="4" fillId="0" borderId="24" xfId="0" applyFont="1" applyFill="1" applyBorder="1" applyAlignment="1">
      <alignment horizontal="right"/>
    </xf>
    <xf numFmtId="0" fontId="4" fillId="2" borderId="64" xfId="0" applyFont="1" applyFill="1" applyBorder="1" applyAlignment="1">
      <alignment horizontal="right" vertical="top" wrapText="1"/>
    </xf>
    <xf numFmtId="0" fontId="4" fillId="0" borderId="21" xfId="0" applyFont="1" applyFill="1" applyBorder="1" applyAlignment="1">
      <alignment horizontal="right" vertical="top" wrapText="1"/>
    </xf>
    <xf numFmtId="0" fontId="4" fillId="0" borderId="116" xfId="0" applyFont="1" applyBorder="1" applyAlignment="1">
      <alignment horizontal="right"/>
    </xf>
    <xf numFmtId="0" fontId="4" fillId="2" borderId="12" xfId="0" applyFont="1" applyFill="1" applyBorder="1" applyAlignment="1">
      <alignment horizontal="right" vertical="top" wrapText="1"/>
    </xf>
    <xf numFmtId="0" fontId="4" fillId="0" borderId="78" xfId="0" applyFont="1" applyBorder="1" applyAlignment="1">
      <alignment horizontal="right"/>
    </xf>
    <xf numFmtId="0" fontId="4" fillId="0" borderId="63" xfId="0" applyFont="1" applyFill="1" applyBorder="1" applyAlignment="1">
      <alignment horizontal="right"/>
    </xf>
    <xf numFmtId="0" fontId="3" fillId="0" borderId="75" xfId="0" applyFont="1" applyBorder="1"/>
    <xf numFmtId="0" fontId="4" fillId="0" borderId="50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 vertical="top" wrapText="1"/>
    </xf>
    <xf numFmtId="0" fontId="4" fillId="0" borderId="5" xfId="0" applyFont="1" applyFill="1" applyBorder="1" applyAlignment="1">
      <alignment horizontal="right" wrapText="1"/>
    </xf>
    <xf numFmtId="14" fontId="4" fillId="0" borderId="27" xfId="0" applyNumberFormat="1" applyFont="1" applyFill="1" applyBorder="1" applyAlignment="1">
      <alignment horizontal="right" vertical="top" wrapText="1"/>
    </xf>
    <xf numFmtId="14" fontId="4" fillId="0" borderId="138" xfId="0" applyNumberFormat="1" applyFont="1" applyFill="1" applyBorder="1" applyAlignment="1">
      <alignment horizontal="right" vertical="top" wrapText="1"/>
    </xf>
    <xf numFmtId="0" fontId="4" fillId="0" borderId="61" xfId="0" applyFont="1" applyFill="1" applyBorder="1" applyAlignment="1">
      <alignment horizontal="right" vertical="top"/>
    </xf>
    <xf numFmtId="0" fontId="4" fillId="0" borderId="48" xfId="0" applyFont="1" applyFill="1" applyBorder="1" applyAlignment="1">
      <alignment horizontal="right" vertical="top" wrapText="1"/>
    </xf>
    <xf numFmtId="0" fontId="4" fillId="0" borderId="25" xfId="0" applyFont="1" applyFill="1" applyBorder="1" applyAlignment="1">
      <alignment horizontal="right" vertical="top" wrapText="1"/>
    </xf>
    <xf numFmtId="14" fontId="4" fillId="0" borderId="16" xfId="0" applyNumberFormat="1" applyFont="1" applyFill="1" applyBorder="1" applyAlignment="1">
      <alignment horizontal="right" vertical="top" wrapText="1"/>
    </xf>
    <xf numFmtId="14" fontId="4" fillId="0" borderId="79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 wrapText="1"/>
    </xf>
    <xf numFmtId="0" fontId="3" fillId="0" borderId="11" xfId="0" applyFont="1" applyFill="1" applyBorder="1"/>
    <xf numFmtId="1" fontId="4" fillId="0" borderId="2" xfId="0" applyNumberFormat="1" applyFont="1" applyFill="1" applyBorder="1" applyAlignment="1">
      <alignment horizontal="right" vertical="top" wrapText="1"/>
    </xf>
    <xf numFmtId="0" fontId="4" fillId="0" borderId="27" xfId="0" applyFont="1" applyFill="1" applyBorder="1" applyAlignment="1">
      <alignment horizontal="right" vertical="top" wrapText="1"/>
    </xf>
    <xf numFmtId="0" fontId="18" fillId="0" borderId="48" xfId="0" applyFont="1" applyFill="1" applyBorder="1" applyAlignment="1">
      <alignment horizontal="right" vertical="top" wrapText="1"/>
    </xf>
    <xf numFmtId="0" fontId="4" fillId="0" borderId="34" xfId="0" applyFont="1" applyFill="1" applyBorder="1" applyAlignment="1">
      <alignment horizontal="right" vertical="top" wrapText="1"/>
    </xf>
    <xf numFmtId="0" fontId="4" fillId="0" borderId="70" xfId="0" applyFont="1" applyFill="1" applyBorder="1" applyAlignment="1">
      <alignment horizontal="right" vertical="top"/>
    </xf>
    <xf numFmtId="0" fontId="18" fillId="0" borderId="25" xfId="0" applyFont="1" applyFill="1" applyBorder="1" applyAlignment="1">
      <alignment horizontal="right" vertical="top" wrapText="1"/>
    </xf>
    <xf numFmtId="14" fontId="4" fillId="0" borderId="100" xfId="0" applyNumberFormat="1" applyFont="1" applyFill="1" applyBorder="1" applyAlignment="1">
      <alignment horizontal="right" vertical="top" wrapText="1"/>
    </xf>
    <xf numFmtId="0" fontId="18" fillId="0" borderId="45" xfId="0" applyFont="1" applyFill="1" applyBorder="1" applyAlignment="1">
      <alignment horizontal="right" vertical="top" wrapText="1"/>
    </xf>
    <xf numFmtId="14" fontId="4" fillId="0" borderId="119" xfId="0" applyNumberFormat="1" applyFont="1" applyFill="1" applyBorder="1" applyAlignment="1">
      <alignment horizontal="right" vertical="top" wrapText="1"/>
    </xf>
    <xf numFmtId="14" fontId="4" fillId="0" borderId="123" xfId="0" applyNumberFormat="1" applyFont="1" applyFill="1" applyBorder="1" applyAlignment="1">
      <alignment horizontal="right" vertical="top" wrapText="1"/>
    </xf>
    <xf numFmtId="0" fontId="4" fillId="0" borderId="39" xfId="0" applyFont="1" applyFill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100" xfId="0" applyFont="1" applyBorder="1" applyAlignment="1">
      <alignment horizontal="right"/>
    </xf>
    <xf numFmtId="0" fontId="5" fillId="0" borderId="45" xfId="0" applyFont="1" applyFill="1" applyBorder="1" applyAlignment="1">
      <alignment horizontal="right"/>
    </xf>
    <xf numFmtId="0" fontId="5" fillId="0" borderId="54" xfId="0" applyFont="1" applyFill="1" applyBorder="1" applyAlignment="1">
      <alignment horizontal="right"/>
    </xf>
    <xf numFmtId="0" fontId="5" fillId="0" borderId="51" xfId="0" applyFont="1" applyFill="1" applyBorder="1" applyAlignment="1">
      <alignment horizontal="right"/>
    </xf>
    <xf numFmtId="0" fontId="0" fillId="0" borderId="70" xfId="0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0" fontId="0" fillId="0" borderId="51" xfId="0" applyFill="1" applyBorder="1" applyAlignment="1">
      <alignment horizontal="right"/>
    </xf>
    <xf numFmtId="0" fontId="3" fillId="0" borderId="39" xfId="0" applyFont="1" applyFill="1" applyBorder="1" applyAlignment="1">
      <alignment horizontal="right"/>
    </xf>
    <xf numFmtId="14" fontId="3" fillId="0" borderId="27" xfId="0" applyNumberFormat="1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wrapText="1"/>
    </xf>
    <xf numFmtId="14" fontId="3" fillId="0" borderId="34" xfId="0" applyNumberFormat="1" applyFont="1" applyFill="1" applyBorder="1" applyAlignment="1">
      <alignment horizontal="right" vertical="top" wrapText="1"/>
    </xf>
    <xf numFmtId="14" fontId="3" fillId="0" borderId="51" xfId="0" applyNumberFormat="1" applyFont="1" applyFill="1" applyBorder="1" applyAlignment="1">
      <alignment horizontal="right" vertical="top" wrapText="1"/>
    </xf>
    <xf numFmtId="0" fontId="5" fillId="0" borderId="71" xfId="0" applyFont="1" applyBorder="1"/>
    <xf numFmtId="0" fontId="5" fillId="0" borderId="58" xfId="0" applyFont="1" applyBorder="1"/>
    <xf numFmtId="0" fontId="4" fillId="0" borderId="10" xfId="0" applyFont="1" applyFill="1" applyBorder="1" applyAlignment="1">
      <alignment horizontal="right" vertical="top"/>
    </xf>
    <xf numFmtId="0" fontId="3" fillId="0" borderId="44" xfId="0" applyFont="1" applyBorder="1" applyAlignment="1">
      <alignment horizontal="left" vertical="top"/>
    </xf>
    <xf numFmtId="0" fontId="3" fillId="0" borderId="57" xfId="0" applyFont="1" applyFill="1" applyBorder="1" applyAlignment="1">
      <alignment horizontal="left" vertical="top"/>
    </xf>
    <xf numFmtId="0" fontId="3" fillId="0" borderId="49" xfId="0" applyFont="1" applyFill="1" applyBorder="1"/>
    <xf numFmtId="0" fontId="0" fillId="0" borderId="69" xfId="0" applyBorder="1"/>
    <xf numFmtId="0" fontId="4" fillId="0" borderId="57" xfId="0" applyFont="1" applyFill="1" applyBorder="1"/>
    <xf numFmtId="0" fontId="3" fillId="0" borderId="24" xfId="0" applyFont="1" applyFill="1" applyBorder="1"/>
    <xf numFmtId="0" fontId="0" fillId="0" borderId="57" xfId="0" applyBorder="1"/>
    <xf numFmtId="0" fontId="3" fillId="0" borderId="5" xfId="0" applyFont="1" applyFill="1" applyBorder="1" applyAlignment="1">
      <alignment horizontal="right" vertical="top"/>
    </xf>
    <xf numFmtId="0" fontId="4" fillId="0" borderId="21" xfId="0" applyFont="1" applyFill="1" applyBorder="1"/>
    <xf numFmtId="0" fontId="4" fillId="0" borderId="44" xfId="0" applyFont="1" applyBorder="1"/>
    <xf numFmtId="0" fontId="3" fillId="0" borderId="7" xfId="0" applyFont="1" applyFill="1" applyBorder="1"/>
    <xf numFmtId="0" fontId="4" fillId="0" borderId="12" xfId="0" applyFont="1" applyFill="1" applyBorder="1"/>
    <xf numFmtId="0" fontId="3" fillId="0" borderId="4" xfId="0" applyFont="1" applyFill="1" applyBorder="1" applyAlignment="1">
      <alignment horizontal="left" vertical="top" wrapText="1"/>
    </xf>
    <xf numFmtId="0" fontId="0" fillId="0" borderId="54" xfId="0" applyFill="1" applyBorder="1"/>
    <xf numFmtId="0" fontId="3" fillId="0" borderId="25" xfId="0" applyFont="1" applyFill="1" applyBorder="1"/>
    <xf numFmtId="0" fontId="0" fillId="0" borderId="51" xfId="0" applyFill="1" applyBorder="1"/>
    <xf numFmtId="0" fontId="4" fillId="0" borderId="2" xfId="0" applyFont="1" applyFill="1" applyBorder="1" applyAlignment="1">
      <alignment vertical="top"/>
    </xf>
    <xf numFmtId="0" fontId="0" fillId="0" borderId="70" xfId="0" applyFill="1" applyBorder="1"/>
    <xf numFmtId="0" fontId="4" fillId="0" borderId="51" xfId="0" applyFont="1" applyFill="1" applyBorder="1"/>
    <xf numFmtId="0" fontId="3" fillId="0" borderId="73" xfId="0" applyFont="1" applyFill="1" applyBorder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0" fillId="0" borderId="54" xfId="0" applyBorder="1"/>
    <xf numFmtId="0" fontId="0" fillId="0" borderId="51" xfId="0" applyBorder="1"/>
    <xf numFmtId="0" fontId="3" fillId="0" borderId="100" xfId="0" applyFont="1" applyBorder="1"/>
    <xf numFmtId="0" fontId="3" fillId="0" borderId="2" xfId="0" applyFont="1" applyFill="1" applyBorder="1" applyAlignment="1">
      <alignment vertical="top"/>
    </xf>
    <xf numFmtId="0" fontId="3" fillId="0" borderId="25" xfId="0" applyFont="1" applyBorder="1"/>
    <xf numFmtId="0" fontId="3" fillId="0" borderId="4" xfId="0" applyFont="1" applyFill="1" applyBorder="1" applyAlignment="1">
      <alignment vertical="top"/>
    </xf>
    <xf numFmtId="0" fontId="3" fillId="0" borderId="43" xfId="0" applyFont="1" applyBorder="1" applyAlignment="1">
      <alignment horizontal="left" vertical="top"/>
    </xf>
    <xf numFmtId="0" fontId="3" fillId="0" borderId="60" xfId="0" applyFont="1" applyFill="1" applyBorder="1"/>
    <xf numFmtId="0" fontId="3" fillId="0" borderId="22" xfId="0" applyFont="1" applyFill="1" applyBorder="1" applyAlignment="1">
      <alignment horizontal="left" vertical="top"/>
    </xf>
    <xf numFmtId="0" fontId="0" fillId="0" borderId="23" xfId="0" applyBorder="1"/>
    <xf numFmtId="0" fontId="0" fillId="0" borderId="56" xfId="0" applyBorder="1"/>
    <xf numFmtId="0" fontId="3" fillId="0" borderId="26" xfId="0" applyFont="1" applyFill="1" applyBorder="1"/>
    <xf numFmtId="0" fontId="0" fillId="0" borderId="58" xfId="0" applyBorder="1"/>
    <xf numFmtId="0" fontId="3" fillId="0" borderId="101" xfId="0" applyFont="1" applyBorder="1"/>
    <xf numFmtId="0" fontId="3" fillId="0" borderId="23" xfId="0" applyFont="1" applyFill="1" applyBorder="1"/>
    <xf numFmtId="0" fontId="3" fillId="0" borderId="40" xfId="0" applyFont="1" applyBorder="1"/>
    <xf numFmtId="0" fontId="3" fillId="0" borderId="29" xfId="0" applyFont="1" applyFill="1" applyBorder="1"/>
    <xf numFmtId="0" fontId="18" fillId="0" borderId="27" xfId="0" applyFont="1" applyFill="1" applyBorder="1" applyAlignment="1">
      <alignment horizontal="righ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16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132" xfId="0" applyFont="1" applyBorder="1" applyAlignment="1">
      <alignment horizontal="center" vertical="top"/>
    </xf>
    <xf numFmtId="0" fontId="13" fillId="0" borderId="35" xfId="0" applyFont="1" applyBorder="1" applyAlignment="1">
      <alignment horizontal="center" vertical="top"/>
    </xf>
    <xf numFmtId="0" fontId="13" fillId="0" borderId="116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/>
    </xf>
    <xf numFmtId="0" fontId="13" fillId="0" borderId="5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13" fillId="0" borderId="67" xfId="0" applyFont="1" applyBorder="1" applyAlignment="1">
      <alignment horizontal="center" vertical="top"/>
    </xf>
    <xf numFmtId="0" fontId="13" fillId="0" borderId="133" xfId="0" applyFont="1" applyBorder="1" applyAlignment="1">
      <alignment horizontal="center" vertical="top"/>
    </xf>
    <xf numFmtId="0" fontId="13" fillId="0" borderId="85" xfId="0" applyFont="1" applyBorder="1" applyAlignment="1">
      <alignment horizontal="center" vertical="top"/>
    </xf>
    <xf numFmtId="0" fontId="13" fillId="0" borderId="134" xfId="0" applyFont="1" applyBorder="1" applyAlignment="1">
      <alignment horizontal="center" vertical="top"/>
    </xf>
    <xf numFmtId="0" fontId="13" fillId="0" borderId="32" xfId="0" applyFont="1" applyFill="1" applyBorder="1" applyAlignment="1">
      <alignment horizontal="center" vertical="top"/>
    </xf>
    <xf numFmtId="0" fontId="13" fillId="0" borderId="34" xfId="0" applyFont="1" applyFill="1" applyBorder="1" applyAlignment="1">
      <alignment horizontal="center" vertical="top"/>
    </xf>
    <xf numFmtId="0" fontId="13" fillId="0" borderId="34" xfId="0" applyFont="1" applyBorder="1" applyAlignment="1">
      <alignment horizontal="center" vertical="top"/>
    </xf>
    <xf numFmtId="0" fontId="13" fillId="0" borderId="47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40" xfId="0" applyFont="1" applyBorder="1" applyAlignment="1">
      <alignment horizontal="center" vertical="center"/>
    </xf>
    <xf numFmtId="0" fontId="4" fillId="0" borderId="141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42" xfId="0" applyFont="1" applyBorder="1" applyAlignment="1">
      <alignment horizontal="right" vertical="top"/>
    </xf>
    <xf numFmtId="0" fontId="4" fillId="0" borderId="143" xfId="0" applyFont="1" applyBorder="1" applyAlignment="1">
      <alignment horizontal="right" vertical="top"/>
    </xf>
    <xf numFmtId="0" fontId="4" fillId="0" borderId="141" xfId="0" applyFont="1" applyBorder="1" applyAlignment="1">
      <alignment horizontal="right" vertical="top"/>
    </xf>
    <xf numFmtId="0" fontId="4" fillId="0" borderId="64" xfId="0" applyFont="1" applyBorder="1" applyAlignment="1">
      <alignment horizontal="right" vertical="top"/>
    </xf>
    <xf numFmtId="0" fontId="4" fillId="0" borderId="104" xfId="0" applyFont="1" applyBorder="1" applyAlignment="1">
      <alignment horizontal="right" vertical="top"/>
    </xf>
    <xf numFmtId="0" fontId="4" fillId="0" borderId="103" xfId="0" applyFont="1" applyBorder="1" applyAlignment="1">
      <alignment horizontal="right" vertical="top"/>
    </xf>
    <xf numFmtId="0" fontId="4" fillId="0" borderId="109" xfId="0" applyFont="1" applyBorder="1" applyAlignment="1">
      <alignment horizontal="right" vertical="top"/>
    </xf>
    <xf numFmtId="0" fontId="4" fillId="0" borderId="41" xfId="0" applyFont="1" applyBorder="1" applyAlignment="1">
      <alignment horizontal="right" vertical="top"/>
    </xf>
    <xf numFmtId="0" fontId="4" fillId="0" borderId="90" xfId="0" applyFont="1" applyFill="1" applyBorder="1" applyAlignment="1">
      <alignment horizontal="right" vertical="top"/>
    </xf>
    <xf numFmtId="0" fontId="4" fillId="0" borderId="90" xfId="0" applyFont="1" applyBorder="1" applyAlignment="1">
      <alignment horizontal="right" vertical="top"/>
    </xf>
    <xf numFmtId="0" fontId="4" fillId="0" borderId="89" xfId="0" applyFont="1" applyBorder="1" applyAlignment="1">
      <alignment horizontal="right" vertical="top"/>
    </xf>
    <xf numFmtId="0" fontId="4" fillId="0" borderId="89" xfId="0" applyFont="1" applyFill="1" applyBorder="1" applyAlignment="1">
      <alignment horizontal="right" vertical="top"/>
    </xf>
    <xf numFmtId="0" fontId="4" fillId="0" borderId="91" xfId="0" applyFont="1" applyBorder="1" applyAlignment="1">
      <alignment horizontal="right" vertical="top"/>
    </xf>
    <xf numFmtId="0" fontId="4" fillId="0" borderId="81" xfId="0" applyFont="1" applyBorder="1" applyAlignment="1">
      <alignment horizontal="right" vertical="top"/>
    </xf>
    <xf numFmtId="0" fontId="4" fillId="0" borderId="92" xfId="0" applyFont="1" applyBorder="1" applyAlignment="1">
      <alignment horizontal="right" vertical="top"/>
    </xf>
    <xf numFmtId="0" fontId="4" fillId="0" borderId="19" xfId="0" applyFont="1" applyBorder="1" applyAlignment="1">
      <alignment horizontal="right" vertical="top"/>
    </xf>
    <xf numFmtId="0" fontId="4" fillId="0" borderId="144" xfId="0" applyFont="1" applyBorder="1" applyAlignment="1">
      <alignment horizontal="right" vertical="top"/>
    </xf>
    <xf numFmtId="0" fontId="4" fillId="0" borderId="18" xfId="0" applyFont="1" applyBorder="1" applyAlignment="1">
      <alignment horizontal="right" vertical="top"/>
    </xf>
    <xf numFmtId="0" fontId="4" fillId="0" borderId="77" xfId="0" applyFont="1" applyBorder="1" applyAlignment="1">
      <alignment horizontal="right" vertical="top"/>
    </xf>
    <xf numFmtId="0" fontId="4" fillId="0" borderId="63" xfId="0" applyFont="1" applyBorder="1" applyAlignment="1">
      <alignment horizontal="right" vertical="top"/>
    </xf>
    <xf numFmtId="0" fontId="4" fillId="0" borderId="110" xfId="0" applyFont="1" applyBorder="1" applyAlignment="1">
      <alignment horizontal="right" vertical="top"/>
    </xf>
    <xf numFmtId="0" fontId="4" fillId="0" borderId="142" xfId="0" applyFont="1" applyFill="1" applyBorder="1" applyAlignment="1">
      <alignment horizontal="right" vertical="top"/>
    </xf>
    <xf numFmtId="0" fontId="4" fillId="0" borderId="141" xfId="0" applyFont="1" applyFill="1" applyBorder="1" applyAlignment="1">
      <alignment horizontal="right" vertical="top"/>
    </xf>
    <xf numFmtId="0" fontId="4" fillId="0" borderId="63" xfId="0" applyFont="1" applyFill="1" applyBorder="1" applyAlignment="1">
      <alignment horizontal="right" vertical="top"/>
    </xf>
    <xf numFmtId="0" fontId="4" fillId="0" borderId="145" xfId="0" applyFont="1" applyBorder="1" applyAlignment="1">
      <alignment horizontal="right" vertical="top"/>
    </xf>
    <xf numFmtId="0" fontId="4" fillId="0" borderId="146" xfId="0" applyFont="1" applyBorder="1" applyAlignment="1">
      <alignment horizontal="right" vertical="top"/>
    </xf>
    <xf numFmtId="0" fontId="4" fillId="0" borderId="147" xfId="0" applyFont="1" applyBorder="1" applyAlignment="1">
      <alignment horizontal="right" vertical="top"/>
    </xf>
    <xf numFmtId="0" fontId="4" fillId="0" borderId="140" xfId="0" applyFont="1" applyBorder="1" applyAlignment="1">
      <alignment horizontal="right" vertical="top"/>
    </xf>
    <xf numFmtId="0" fontId="4" fillId="0" borderId="114" xfId="0" applyFont="1" applyFill="1" applyBorder="1" applyAlignment="1">
      <alignment horizontal="right" vertical="top"/>
    </xf>
    <xf numFmtId="0" fontId="4" fillId="0" borderId="148" xfId="0" applyFont="1" applyBorder="1" applyAlignment="1">
      <alignment horizontal="right" vertical="top"/>
    </xf>
    <xf numFmtId="0" fontId="4" fillId="0" borderId="18" xfId="0" applyFont="1" applyFill="1" applyBorder="1" applyAlignment="1">
      <alignment horizontal="right" vertical="top"/>
    </xf>
    <xf numFmtId="0" fontId="4" fillId="0" borderId="78" xfId="0" applyFont="1" applyFill="1" applyBorder="1" applyAlignment="1">
      <alignment horizontal="right" vertical="top"/>
    </xf>
    <xf numFmtId="0" fontId="4" fillId="0" borderId="149" xfId="0" applyFont="1" applyBorder="1" applyAlignment="1">
      <alignment horizontal="right" vertical="top"/>
    </xf>
    <xf numFmtId="0" fontId="4" fillId="0" borderId="116" xfId="0" applyFont="1" applyBorder="1" applyAlignment="1">
      <alignment horizontal="right" vertical="top"/>
    </xf>
    <xf numFmtId="0" fontId="4" fillId="0" borderId="75" xfId="0" applyFont="1" applyBorder="1" applyAlignment="1">
      <alignment horizontal="right" vertical="top"/>
    </xf>
    <xf numFmtId="0" fontId="4" fillId="0" borderId="77" xfId="0" applyFont="1" applyFill="1" applyBorder="1" applyAlignment="1">
      <alignment horizontal="right" vertical="top"/>
    </xf>
    <xf numFmtId="0" fontId="4" fillId="0" borderId="125" xfId="0" applyFont="1" applyBorder="1" applyAlignment="1">
      <alignment horizontal="right" vertical="top"/>
    </xf>
    <xf numFmtId="0" fontId="4" fillId="0" borderId="148" xfId="0" applyFont="1" applyFill="1" applyBorder="1" applyAlignment="1">
      <alignment horizontal="right" vertical="top"/>
    </xf>
    <xf numFmtId="0" fontId="4" fillId="0" borderId="140" xfId="0" applyFont="1" applyFill="1" applyBorder="1" applyAlignment="1">
      <alignment horizontal="right" vertical="top"/>
    </xf>
    <xf numFmtId="0" fontId="4" fillId="0" borderId="75" xfId="0" applyFont="1" applyFill="1" applyBorder="1" applyAlignment="1">
      <alignment horizontal="right" vertical="top"/>
    </xf>
    <xf numFmtId="0" fontId="4" fillId="0" borderId="80" xfId="0" applyFont="1" applyFill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8" fillId="0" borderId="79" xfId="0" applyFont="1" applyBorder="1" applyAlignment="1">
      <alignment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/>
    <xf numFmtId="0" fontId="3" fillId="0" borderId="10" xfId="0" applyFont="1" applyFill="1" applyBorder="1"/>
    <xf numFmtId="0" fontId="0" fillId="0" borderId="10" xfId="0" applyBorder="1"/>
    <xf numFmtId="0" fontId="8" fillId="3" borderId="17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711"/>
  <sheetViews>
    <sheetView tabSelected="1" topLeftCell="AH1" workbookViewId="0">
      <selection activeCell="AW3" sqref="AW3"/>
    </sheetView>
  </sheetViews>
  <sheetFormatPr defaultRowHeight="15" x14ac:dyDescent="0.25"/>
  <cols>
    <col min="1" max="1" width="4.85546875" style="2" customWidth="1"/>
    <col min="2" max="3" width="5.5703125" style="2" customWidth="1"/>
    <col min="4" max="4" width="8.42578125" style="1" bestFit="1" customWidth="1"/>
    <col min="5" max="5" width="8.5703125" style="1" bestFit="1" customWidth="1"/>
    <col min="6" max="6" width="8.5703125" style="1" customWidth="1"/>
    <col min="7" max="7" width="5.42578125" style="1" hidden="1" customWidth="1"/>
    <col min="8" max="8" width="5" style="1" customWidth="1"/>
    <col min="9" max="9" width="6.5703125" style="1" customWidth="1"/>
    <col min="10" max="10" width="7.85546875" style="140" customWidth="1"/>
    <col min="11" max="11" width="5.7109375" style="140" hidden="1" customWidth="1"/>
    <col min="12" max="12" width="5" style="140" customWidth="1"/>
    <col min="13" max="13" width="9.5703125" style="140" customWidth="1"/>
    <col min="14" max="14" width="6.5703125" style="1" customWidth="1"/>
    <col min="15" max="15" width="8.5703125" style="1" customWidth="1"/>
    <col min="16" max="16" width="11.85546875" style="1" customWidth="1"/>
    <col min="17" max="17" width="6" style="1" customWidth="1"/>
    <col min="18" max="18" width="11.7109375" style="1" customWidth="1"/>
    <col min="19" max="19" width="8.140625" style="1" customWidth="1"/>
    <col min="20" max="20" width="7.5703125" style="1" customWidth="1"/>
    <col min="21" max="21" width="14.42578125" style="1" customWidth="1"/>
    <col min="22" max="22" width="20.28515625" style="1" customWidth="1"/>
    <col min="23" max="23" width="11.5703125" style="1" customWidth="1"/>
    <col min="24" max="24" width="4.5703125" style="1" hidden="1" customWidth="1"/>
    <col min="25" max="25" width="8.85546875" style="1" customWidth="1"/>
    <col min="26" max="26" width="6.7109375" style="1" customWidth="1"/>
    <col min="27" max="27" width="15.140625" customWidth="1"/>
    <col min="28" max="28" width="6.28515625" style="1" customWidth="1"/>
    <col min="29" max="29" width="5.5703125" style="191" customWidth="1"/>
    <col min="30" max="30" width="6.28515625" style="191" customWidth="1"/>
    <col min="31" max="31" width="7" style="1" customWidth="1"/>
    <col min="32" max="32" width="5.85546875" style="191" customWidth="1"/>
    <col min="33" max="33" width="5" style="191" customWidth="1"/>
    <col min="34" max="34" width="4.7109375" style="191" bestFit="1" customWidth="1"/>
    <col min="35" max="35" width="6.140625" style="191" customWidth="1"/>
    <col min="36" max="36" width="6" style="191" customWidth="1"/>
    <col min="37" max="37" width="5.42578125" style="191" customWidth="1"/>
    <col min="38" max="38" width="4.140625" style="1" customWidth="1"/>
    <col min="39" max="39" width="5.5703125" style="1" customWidth="1"/>
    <col min="40" max="41" width="5.140625" style="191" customWidth="1"/>
    <col min="42" max="42" width="4.42578125" style="191" bestFit="1" customWidth="1"/>
    <col min="43" max="43" width="4.28515625" style="1" customWidth="1"/>
    <col min="44" max="44" width="5.140625" style="1" customWidth="1"/>
    <col min="45" max="45" width="4.140625" style="1" customWidth="1"/>
    <col min="46" max="46" width="4.85546875" style="2" customWidth="1"/>
    <col min="47" max="47" width="7" style="1" customWidth="1"/>
    <col min="48" max="48" width="9.140625" style="1"/>
    <col min="49" max="49" width="14.42578125" style="1" customWidth="1"/>
    <col min="50" max="16384" width="9.140625" style="1"/>
  </cols>
  <sheetData>
    <row r="1" spans="1:50" ht="15.75" thickBot="1" x14ac:dyDescent="0.3"/>
    <row r="2" spans="1:50" ht="27.75" customHeight="1" x14ac:dyDescent="0.2">
      <c r="A2" s="1417" t="s">
        <v>0</v>
      </c>
      <c r="B2" s="1408" t="s">
        <v>392</v>
      </c>
      <c r="C2" s="1408" t="s">
        <v>479</v>
      </c>
      <c r="D2" s="1414" t="s">
        <v>262</v>
      </c>
      <c r="E2" s="1414" t="s">
        <v>263</v>
      </c>
      <c r="F2" s="1419" t="s">
        <v>402</v>
      </c>
      <c r="G2" s="1420"/>
      <c r="H2" s="1420"/>
      <c r="I2" s="1420"/>
      <c r="J2" s="1419" t="s">
        <v>405</v>
      </c>
      <c r="K2" s="1420"/>
      <c r="L2" s="1420"/>
      <c r="M2" s="1420"/>
      <c r="N2" s="1414" t="s">
        <v>406</v>
      </c>
      <c r="O2" s="1397" t="s">
        <v>407</v>
      </c>
      <c r="P2" s="1411" t="s">
        <v>494</v>
      </c>
      <c r="Q2" s="1395" t="s">
        <v>408</v>
      </c>
      <c r="R2" s="1395" t="s">
        <v>436</v>
      </c>
      <c r="S2" s="1395" t="s">
        <v>409</v>
      </c>
      <c r="T2" s="1414" t="s">
        <v>337</v>
      </c>
      <c r="U2" s="1395" t="s">
        <v>338</v>
      </c>
      <c r="V2" s="1395" t="s">
        <v>339</v>
      </c>
      <c r="W2" s="1397" t="s">
        <v>437</v>
      </c>
      <c r="X2" s="1399" t="s">
        <v>438</v>
      </c>
      <c r="Y2" s="1400"/>
      <c r="Z2" s="1400"/>
      <c r="AA2" s="1401"/>
      <c r="AB2" s="1399" t="s">
        <v>342</v>
      </c>
      <c r="AC2" s="1404"/>
      <c r="AD2" s="1404"/>
      <c r="AE2" s="1404"/>
      <c r="AF2" s="1404"/>
      <c r="AG2" s="1404"/>
      <c r="AH2" s="1404"/>
      <c r="AI2" s="1404"/>
      <c r="AJ2" s="1404"/>
      <c r="AK2" s="1404"/>
      <c r="AL2" s="1405"/>
      <c r="AM2" s="1406" t="s">
        <v>343</v>
      </c>
      <c r="AN2" s="1407"/>
      <c r="AO2" s="1407"/>
      <c r="AP2" s="1407"/>
      <c r="AQ2" s="1407"/>
      <c r="AR2" s="1407"/>
      <c r="AS2" s="1402" t="s">
        <v>363</v>
      </c>
      <c r="AT2" s="1415" t="s">
        <v>0</v>
      </c>
      <c r="AU2" s="1491" t="s">
        <v>572</v>
      </c>
      <c r="AV2" s="1491" t="s">
        <v>573</v>
      </c>
    </row>
    <row r="3" spans="1:50" ht="119.25" customHeight="1" x14ac:dyDescent="0.2">
      <c r="A3" s="1418"/>
      <c r="B3" s="1409"/>
      <c r="C3" s="1409"/>
      <c r="D3" s="1413"/>
      <c r="E3" s="1413"/>
      <c r="F3" s="242" t="s">
        <v>403</v>
      </c>
      <c r="G3" s="238" t="s">
        <v>399</v>
      </c>
      <c r="H3" s="239" t="s">
        <v>401</v>
      </c>
      <c r="I3" s="240" t="s">
        <v>404</v>
      </c>
      <c r="J3" s="237" t="s">
        <v>403</v>
      </c>
      <c r="K3" s="237" t="s">
        <v>400</v>
      </c>
      <c r="L3" s="241" t="s">
        <v>401</v>
      </c>
      <c r="M3" s="241" t="s">
        <v>404</v>
      </c>
      <c r="N3" s="1413"/>
      <c r="O3" s="1410"/>
      <c r="P3" s="1412"/>
      <c r="Q3" s="1413"/>
      <c r="R3" s="1396"/>
      <c r="S3" s="1413"/>
      <c r="T3" s="1413"/>
      <c r="U3" s="1396"/>
      <c r="V3" s="1396"/>
      <c r="W3" s="1398"/>
      <c r="X3" s="79" t="s">
        <v>340</v>
      </c>
      <c r="Y3" s="74" t="s">
        <v>341</v>
      </c>
      <c r="Z3" s="74" t="s">
        <v>334</v>
      </c>
      <c r="AA3" s="280" t="s">
        <v>336</v>
      </c>
      <c r="AB3" s="80" t="s">
        <v>439</v>
      </c>
      <c r="AC3" s="192" t="s">
        <v>345</v>
      </c>
      <c r="AD3" s="192" t="s">
        <v>346</v>
      </c>
      <c r="AE3" s="74" t="s">
        <v>366</v>
      </c>
      <c r="AF3" s="192" t="s">
        <v>347</v>
      </c>
      <c r="AG3" s="192" t="s">
        <v>348</v>
      </c>
      <c r="AH3" s="192" t="s">
        <v>349</v>
      </c>
      <c r="AI3" s="192" t="s">
        <v>350</v>
      </c>
      <c r="AJ3" s="192" t="s">
        <v>351</v>
      </c>
      <c r="AK3" s="192" t="s">
        <v>352</v>
      </c>
      <c r="AL3" s="280" t="s">
        <v>353</v>
      </c>
      <c r="AM3" s="79" t="s">
        <v>359</v>
      </c>
      <c r="AN3" s="192" t="s">
        <v>449</v>
      </c>
      <c r="AO3" s="192" t="s">
        <v>450</v>
      </c>
      <c r="AP3" s="192" t="s">
        <v>361</v>
      </c>
      <c r="AQ3" s="281" t="s">
        <v>360</v>
      </c>
      <c r="AR3" s="74" t="s">
        <v>362</v>
      </c>
      <c r="AS3" s="1403"/>
      <c r="AT3" s="1416"/>
      <c r="AU3" s="1492" t="s">
        <v>572</v>
      </c>
      <c r="AV3" s="1492" t="s">
        <v>572</v>
      </c>
      <c r="AW3" s="143"/>
    </row>
    <row r="4" spans="1:50" ht="19.5" customHeight="1" x14ac:dyDescent="0.2">
      <c r="A4" s="69">
        <v>1</v>
      </c>
      <c r="B4" s="68">
        <v>2</v>
      </c>
      <c r="C4" s="68">
        <v>3</v>
      </c>
      <c r="D4" s="67">
        <v>4</v>
      </c>
      <c r="E4" s="67">
        <v>5</v>
      </c>
      <c r="F4" s="67">
        <v>4</v>
      </c>
      <c r="G4" s="67">
        <v>2</v>
      </c>
      <c r="H4" s="67">
        <v>4</v>
      </c>
      <c r="I4" s="67">
        <v>4</v>
      </c>
      <c r="J4" s="67">
        <v>5</v>
      </c>
      <c r="K4" s="67">
        <v>3</v>
      </c>
      <c r="L4" s="67">
        <v>5</v>
      </c>
      <c r="M4" s="67">
        <v>5</v>
      </c>
      <c r="N4" s="67">
        <v>6</v>
      </c>
      <c r="O4" s="70">
        <f>N4+1</f>
        <v>7</v>
      </c>
      <c r="P4" s="69">
        <f t="shared" ref="P4:AS4" si="0">O4+1</f>
        <v>8</v>
      </c>
      <c r="Q4" s="67">
        <f t="shared" si="0"/>
        <v>9</v>
      </c>
      <c r="R4" s="67">
        <f t="shared" si="0"/>
        <v>10</v>
      </c>
      <c r="S4" s="67">
        <f t="shared" si="0"/>
        <v>11</v>
      </c>
      <c r="T4" s="67">
        <f t="shared" si="0"/>
        <v>12</v>
      </c>
      <c r="U4" s="67">
        <f t="shared" si="0"/>
        <v>13</v>
      </c>
      <c r="V4" s="67">
        <f t="shared" si="0"/>
        <v>14</v>
      </c>
      <c r="W4" s="70">
        <f t="shared" si="0"/>
        <v>15</v>
      </c>
      <c r="X4" s="69">
        <f t="shared" si="0"/>
        <v>16</v>
      </c>
      <c r="Y4" s="67">
        <f t="shared" si="0"/>
        <v>17</v>
      </c>
      <c r="Z4" s="67">
        <f t="shared" si="0"/>
        <v>18</v>
      </c>
      <c r="AA4" s="70">
        <f t="shared" si="0"/>
        <v>19</v>
      </c>
      <c r="AB4" s="69">
        <f t="shared" si="0"/>
        <v>20</v>
      </c>
      <c r="AC4" s="193">
        <f t="shared" si="0"/>
        <v>21</v>
      </c>
      <c r="AD4" s="193">
        <f t="shared" si="0"/>
        <v>22</v>
      </c>
      <c r="AE4" s="67">
        <f t="shared" si="0"/>
        <v>23</v>
      </c>
      <c r="AF4" s="67">
        <f t="shared" si="0"/>
        <v>24</v>
      </c>
      <c r="AG4" s="193">
        <f t="shared" si="0"/>
        <v>25</v>
      </c>
      <c r="AH4" s="193">
        <f t="shared" si="0"/>
        <v>26</v>
      </c>
      <c r="AI4" s="193">
        <f t="shared" si="0"/>
        <v>27</v>
      </c>
      <c r="AJ4" s="193">
        <f t="shared" si="0"/>
        <v>28</v>
      </c>
      <c r="AK4" s="193">
        <f t="shared" si="0"/>
        <v>29</v>
      </c>
      <c r="AL4" s="70">
        <f t="shared" si="0"/>
        <v>30</v>
      </c>
      <c r="AM4" s="69">
        <f t="shared" si="0"/>
        <v>31</v>
      </c>
      <c r="AN4" s="193">
        <f t="shared" si="0"/>
        <v>32</v>
      </c>
      <c r="AO4" s="193">
        <f t="shared" si="0"/>
        <v>33</v>
      </c>
      <c r="AP4" s="67">
        <f t="shared" si="0"/>
        <v>34</v>
      </c>
      <c r="AQ4" s="67">
        <f t="shared" si="0"/>
        <v>35</v>
      </c>
      <c r="AR4" s="67">
        <f t="shared" si="0"/>
        <v>36</v>
      </c>
      <c r="AS4" s="70">
        <f t="shared" si="0"/>
        <v>37</v>
      </c>
      <c r="AT4" s="739">
        <v>38</v>
      </c>
      <c r="AU4" s="1484"/>
      <c r="AV4" s="23"/>
      <c r="AW4" s="143"/>
    </row>
    <row r="5" spans="1:50" ht="12" customHeight="1" x14ac:dyDescent="0.25">
      <c r="A5" s="187"/>
      <c r="B5" s="141" t="s">
        <v>393</v>
      </c>
      <c r="C5" s="141"/>
      <c r="D5" s="87"/>
      <c r="E5" s="87"/>
      <c r="N5" s="87"/>
      <c r="O5" s="97"/>
      <c r="P5" s="382" t="s">
        <v>364</v>
      </c>
      <c r="Q5" s="131" t="s">
        <v>102</v>
      </c>
      <c r="R5" s="132" t="s">
        <v>169</v>
      </c>
      <c r="S5" s="131" t="s">
        <v>331</v>
      </c>
      <c r="T5" s="131"/>
      <c r="U5" s="87"/>
      <c r="V5" s="131"/>
      <c r="W5" s="383"/>
      <c r="X5" s="124" t="s">
        <v>333</v>
      </c>
      <c r="Y5" s="119" t="s">
        <v>356</v>
      </c>
      <c r="Z5" s="119"/>
      <c r="AA5" s="125"/>
      <c r="AB5" s="126"/>
      <c r="AC5" s="194"/>
      <c r="AD5" s="194"/>
      <c r="AE5" s="119"/>
      <c r="AF5" s="194"/>
      <c r="AG5" s="194"/>
      <c r="AH5" s="315"/>
      <c r="AI5" s="315"/>
      <c r="AJ5" s="315"/>
      <c r="AK5" s="315"/>
      <c r="AL5" s="383"/>
      <c r="AM5" s="90"/>
      <c r="AN5" s="211"/>
      <c r="AO5" s="211"/>
      <c r="AP5" s="211"/>
      <c r="AQ5" s="89"/>
      <c r="AR5" s="89"/>
      <c r="AS5" s="107"/>
      <c r="AT5" s="1437"/>
      <c r="AU5" s="1485"/>
      <c r="AV5" s="23"/>
      <c r="AW5" s="143"/>
    </row>
    <row r="6" spans="1:50" ht="12.75" customHeight="1" x14ac:dyDescent="0.25">
      <c r="A6" s="88"/>
      <c r="B6" s="141" t="s">
        <v>344</v>
      </c>
      <c r="C6" s="141"/>
      <c r="D6" s="87"/>
      <c r="E6" s="87"/>
      <c r="N6" s="87"/>
      <c r="O6" s="97"/>
      <c r="P6" s="384" t="s">
        <v>109</v>
      </c>
      <c r="Q6" s="131" t="s">
        <v>4</v>
      </c>
      <c r="R6" s="131" t="s">
        <v>105</v>
      </c>
      <c r="S6" s="87" t="s">
        <v>332</v>
      </c>
      <c r="T6" s="131"/>
      <c r="U6" s="87"/>
      <c r="V6" s="131"/>
      <c r="W6" s="383"/>
      <c r="X6" s="126" t="s">
        <v>355</v>
      </c>
      <c r="Y6" s="119" t="s">
        <v>357</v>
      </c>
      <c r="Z6" s="119"/>
      <c r="AA6" s="125"/>
      <c r="AB6" s="126"/>
      <c r="AC6" s="194"/>
      <c r="AD6" s="194"/>
      <c r="AE6" s="119"/>
      <c r="AF6" s="194"/>
      <c r="AG6" s="194"/>
      <c r="AH6" s="315"/>
      <c r="AI6" s="315"/>
      <c r="AJ6" s="315"/>
      <c r="AK6" s="315"/>
      <c r="AL6" s="383"/>
      <c r="AM6" s="90"/>
      <c r="AN6" s="211"/>
      <c r="AO6" s="211"/>
      <c r="AP6" s="211"/>
      <c r="AQ6" s="89"/>
      <c r="AR6" s="89"/>
      <c r="AS6" s="108"/>
      <c r="AT6" s="1438"/>
      <c r="AU6" s="1485"/>
      <c r="AV6" s="23"/>
      <c r="AW6" s="143"/>
    </row>
    <row r="7" spans="1:50" ht="14.25" customHeight="1" x14ac:dyDescent="0.25">
      <c r="A7" s="150"/>
      <c r="B7" s="151"/>
      <c r="C7" s="151"/>
      <c r="D7" s="152"/>
      <c r="E7" s="152"/>
      <c r="N7" s="152"/>
      <c r="O7" s="153"/>
      <c r="P7" s="385" t="s">
        <v>203</v>
      </c>
      <c r="Q7" s="154" t="s">
        <v>354</v>
      </c>
      <c r="R7" s="154" t="s">
        <v>193</v>
      </c>
      <c r="S7" s="154"/>
      <c r="T7" s="154"/>
      <c r="U7" s="152"/>
      <c r="V7" s="154"/>
      <c r="W7" s="386"/>
      <c r="X7" s="155"/>
      <c r="Y7" s="156" t="s">
        <v>358</v>
      </c>
      <c r="Z7" s="156"/>
      <c r="AA7" s="157"/>
      <c r="AB7" s="155"/>
      <c r="AC7" s="195"/>
      <c r="AD7" s="195"/>
      <c r="AE7" s="156"/>
      <c r="AF7" s="195"/>
      <c r="AG7" s="195"/>
      <c r="AH7" s="316"/>
      <c r="AI7" s="316"/>
      <c r="AJ7" s="316"/>
      <c r="AK7" s="316"/>
      <c r="AL7" s="386"/>
      <c r="AM7" s="158"/>
      <c r="AN7" s="212"/>
      <c r="AO7" s="212"/>
      <c r="AP7" s="212"/>
      <c r="AQ7" s="159"/>
      <c r="AR7" s="159"/>
      <c r="AS7" s="160"/>
      <c r="AT7" s="1439"/>
      <c r="AU7" s="1485"/>
      <c r="AV7" s="23"/>
      <c r="AW7" s="143"/>
    </row>
    <row r="8" spans="1:50" ht="9" customHeight="1" x14ac:dyDescent="0.25">
      <c r="A8" s="92"/>
      <c r="B8" s="142"/>
      <c r="C8" s="142"/>
      <c r="D8" s="91"/>
      <c r="E8" s="91"/>
      <c r="F8" s="161"/>
      <c r="G8" s="161"/>
      <c r="H8" s="161"/>
      <c r="I8" s="161"/>
      <c r="J8" s="162"/>
      <c r="K8" s="162"/>
      <c r="L8" s="162"/>
      <c r="M8" s="162"/>
      <c r="N8" s="91"/>
      <c r="O8" s="95"/>
      <c r="P8" s="387" t="s">
        <v>435</v>
      </c>
      <c r="Q8" s="741" t="s">
        <v>365</v>
      </c>
      <c r="R8" s="133" t="s">
        <v>507</v>
      </c>
      <c r="S8" s="133"/>
      <c r="T8" s="133"/>
      <c r="U8" s="91"/>
      <c r="V8" s="133"/>
      <c r="W8" s="388"/>
      <c r="X8" s="127"/>
      <c r="Y8" s="120"/>
      <c r="Z8" s="120"/>
      <c r="AA8" s="128"/>
      <c r="AB8" s="127"/>
      <c r="AC8" s="196"/>
      <c r="AD8" s="196"/>
      <c r="AE8" s="120"/>
      <c r="AF8" s="196"/>
      <c r="AG8" s="196"/>
      <c r="AH8" s="317"/>
      <c r="AI8" s="317"/>
      <c r="AJ8" s="317"/>
      <c r="AK8" s="317"/>
      <c r="AL8" s="388"/>
      <c r="AM8" s="94"/>
      <c r="AN8" s="213"/>
      <c r="AO8" s="213"/>
      <c r="AP8" s="213"/>
      <c r="AQ8" s="93"/>
      <c r="AR8" s="93"/>
      <c r="AS8" s="96"/>
      <c r="AT8" s="1440"/>
      <c r="AU8" s="1485"/>
      <c r="AV8" s="23"/>
      <c r="AW8" s="143"/>
    </row>
    <row r="9" spans="1:50" ht="39" customHeight="1" thickBot="1" x14ac:dyDescent="0.3">
      <c r="A9" s="328"/>
      <c r="B9" s="329"/>
      <c r="C9" s="329"/>
      <c r="D9" s="330"/>
      <c r="E9" s="330"/>
      <c r="F9" s="331"/>
      <c r="G9" s="331"/>
      <c r="H9" s="331"/>
      <c r="I9" s="331"/>
      <c r="J9" s="332"/>
      <c r="K9" s="332"/>
      <c r="L9" s="332"/>
      <c r="M9" s="332"/>
      <c r="N9" s="330"/>
      <c r="O9" s="333"/>
      <c r="P9" s="154" t="s">
        <v>504</v>
      </c>
      <c r="Q9" s="571"/>
      <c r="R9" s="453" t="s">
        <v>505</v>
      </c>
      <c r="S9" s="334"/>
      <c r="T9" s="334"/>
      <c r="U9" s="330"/>
      <c r="V9" s="334"/>
      <c r="W9" s="389"/>
      <c r="X9" s="335"/>
      <c r="Y9" s="336"/>
      <c r="Z9" s="336"/>
      <c r="AA9" s="337"/>
      <c r="AB9" s="335"/>
      <c r="AC9" s="338"/>
      <c r="AD9" s="338"/>
      <c r="AE9" s="336"/>
      <c r="AF9" s="338"/>
      <c r="AG9" s="338"/>
      <c r="AH9" s="339"/>
      <c r="AI9" s="339"/>
      <c r="AJ9" s="339"/>
      <c r="AK9" s="339"/>
      <c r="AL9" s="389"/>
      <c r="AM9" s="340"/>
      <c r="AN9" s="341"/>
      <c r="AO9" s="341"/>
      <c r="AP9" s="341"/>
      <c r="AQ9" s="342"/>
      <c r="AR9" s="342"/>
      <c r="AS9" s="343"/>
      <c r="AT9" s="1441"/>
      <c r="AU9" s="1485"/>
      <c r="AV9" s="23"/>
      <c r="AW9" s="143"/>
    </row>
    <row r="10" spans="1:50" ht="29.25" customHeight="1" x14ac:dyDescent="0.25">
      <c r="A10" s="447">
        <v>79</v>
      </c>
      <c r="B10" s="365" t="s">
        <v>344</v>
      </c>
      <c r="C10" s="1152" t="s">
        <v>480</v>
      </c>
      <c r="D10" s="469">
        <v>109.7011</v>
      </c>
      <c r="E10" s="469">
        <v>55.752769999999998</v>
      </c>
      <c r="F10" s="592">
        <f t="shared" ref="F10:F19" si="1">ROUNDDOWN(D10,0)</f>
        <v>109</v>
      </c>
      <c r="G10" s="592">
        <f t="shared" ref="G10:G20" si="2">(D10-F10)*60</f>
        <v>42.065999999999804</v>
      </c>
      <c r="H10" s="592">
        <f t="shared" ref="H10:H19" si="3">ROUNDDOWN(G10,0)</f>
        <v>42</v>
      </c>
      <c r="I10" s="593">
        <f t="shared" ref="I10:I19" si="4">(G10-H10)*60</f>
        <v>3.9599999999882129</v>
      </c>
      <c r="J10" s="366">
        <f t="shared" ref="J10:J19" si="5">ROUNDDOWN(E10,0)</f>
        <v>55</v>
      </c>
      <c r="K10" s="366">
        <f t="shared" ref="K10:K19" si="6">(E10-J10)*60</f>
        <v>45.16619999999989</v>
      </c>
      <c r="L10" s="366">
        <f t="shared" ref="L10:L19" si="7">ROUNDDOWN(K10,0)</f>
        <v>45</v>
      </c>
      <c r="M10" s="436">
        <f t="shared" ref="M10:M19" si="8">(K10-L10)*60</f>
        <v>9.9719999999933862</v>
      </c>
      <c r="N10" s="367"/>
      <c r="O10" s="493"/>
      <c r="P10" s="1007" t="s">
        <v>203</v>
      </c>
      <c r="Q10" s="269"/>
      <c r="R10" s="1009"/>
      <c r="S10" s="269" t="s">
        <v>332</v>
      </c>
      <c r="T10" s="271"/>
      <c r="U10" s="271"/>
      <c r="V10" s="271" t="s">
        <v>219</v>
      </c>
      <c r="W10" s="1252" t="s">
        <v>234</v>
      </c>
      <c r="X10" s="270"/>
      <c r="Y10" s="367"/>
      <c r="Z10" s="578">
        <v>1</v>
      </c>
      <c r="AA10" s="594"/>
      <c r="AB10" s="566"/>
      <c r="AC10" s="437"/>
      <c r="AD10" s="1331" t="s">
        <v>568</v>
      </c>
      <c r="AE10" s="367"/>
      <c r="AF10" s="437"/>
      <c r="AG10" s="437"/>
      <c r="AH10" s="508"/>
      <c r="AI10" s="508"/>
      <c r="AJ10" s="508"/>
      <c r="AK10" s="508"/>
      <c r="AL10" s="493"/>
      <c r="AM10" s="514"/>
      <c r="AN10" s="509"/>
      <c r="AO10" s="509"/>
      <c r="AP10" s="509"/>
      <c r="AQ10" s="515"/>
      <c r="AR10" s="515"/>
      <c r="AS10" s="516"/>
      <c r="AT10" s="1442"/>
      <c r="AU10" s="1486"/>
      <c r="AV10" s="44">
        <v>79</v>
      </c>
      <c r="AW10" s="144"/>
      <c r="AX10" s="143"/>
    </row>
    <row r="11" spans="1:50" ht="33" customHeight="1" x14ac:dyDescent="0.25">
      <c r="A11" s="420">
        <v>79</v>
      </c>
      <c r="B11" s="282" t="s">
        <v>393</v>
      </c>
      <c r="C11" s="539" t="s">
        <v>480</v>
      </c>
      <c r="D11" s="462">
        <v>109.701180026133</v>
      </c>
      <c r="E11" s="462">
        <v>55.753172523613301</v>
      </c>
      <c r="F11" s="309">
        <f t="shared" si="1"/>
        <v>109</v>
      </c>
      <c r="G11" s="309">
        <f t="shared" si="2"/>
        <v>42.070801567980141</v>
      </c>
      <c r="H11" s="309">
        <f t="shared" si="3"/>
        <v>42</v>
      </c>
      <c r="I11" s="304">
        <f t="shared" si="4"/>
        <v>4.2480940788084354</v>
      </c>
      <c r="J11" s="310">
        <f t="shared" si="5"/>
        <v>55</v>
      </c>
      <c r="K11" s="310">
        <f t="shared" si="6"/>
        <v>45.19035141679808</v>
      </c>
      <c r="L11" s="310">
        <f t="shared" si="7"/>
        <v>45</v>
      </c>
      <c r="M11" s="295">
        <f t="shared" si="8"/>
        <v>11.421085007884813</v>
      </c>
      <c r="N11" s="113"/>
      <c r="O11" s="279"/>
      <c r="P11" s="267" t="s">
        <v>203</v>
      </c>
      <c r="Q11" s="55"/>
      <c r="R11" s="1238"/>
      <c r="S11" s="55" t="s">
        <v>332</v>
      </c>
      <c r="T11" s="166" t="s">
        <v>46</v>
      </c>
      <c r="U11" s="166" t="s">
        <v>46</v>
      </c>
      <c r="V11" s="166" t="s">
        <v>219</v>
      </c>
      <c r="W11" s="398" t="s">
        <v>234</v>
      </c>
      <c r="X11" s="75" t="s">
        <v>333</v>
      </c>
      <c r="Y11" s="113"/>
      <c r="Z11" s="575">
        <v>1</v>
      </c>
      <c r="AA11" s="523"/>
      <c r="AB11" s="105"/>
      <c r="AC11" s="203"/>
      <c r="AD11" s="203"/>
      <c r="AE11" s="113"/>
      <c r="AF11" s="203"/>
      <c r="AG11" s="203"/>
      <c r="AH11" s="265"/>
      <c r="AI11" s="265"/>
      <c r="AJ11" s="265"/>
      <c r="AK11" s="265"/>
      <c r="AL11" s="279"/>
      <c r="AM11" s="326"/>
      <c r="AN11" s="221"/>
      <c r="AO11" s="221"/>
      <c r="AP11" s="221"/>
      <c r="AQ11" s="165"/>
      <c r="AR11" s="165"/>
      <c r="AS11" s="327"/>
      <c r="AT11" s="1126">
        <v>79</v>
      </c>
      <c r="AU11" s="1486"/>
      <c r="AV11" s="44">
        <v>79</v>
      </c>
      <c r="AW11" s="144" t="s">
        <v>234</v>
      </c>
      <c r="AX11" s="143"/>
    </row>
    <row r="12" spans="1:50" ht="30" customHeight="1" x14ac:dyDescent="0.25">
      <c r="A12" s="1147">
        <v>80</v>
      </c>
      <c r="B12" s="616" t="s">
        <v>393</v>
      </c>
      <c r="C12" s="616"/>
      <c r="D12" s="618">
        <v>109.811761396553</v>
      </c>
      <c r="E12" s="618">
        <v>55.7230999158785</v>
      </c>
      <c r="F12" s="619">
        <f t="shared" si="1"/>
        <v>109</v>
      </c>
      <c r="G12" s="619">
        <f t="shared" si="2"/>
        <v>48.70568379317973</v>
      </c>
      <c r="H12" s="619">
        <f t="shared" si="3"/>
        <v>48</v>
      </c>
      <c r="I12" s="620">
        <f t="shared" si="4"/>
        <v>42.341027590783824</v>
      </c>
      <c r="J12" s="621">
        <f t="shared" si="5"/>
        <v>55</v>
      </c>
      <c r="K12" s="621">
        <f t="shared" si="6"/>
        <v>43.385994952709979</v>
      </c>
      <c r="L12" s="621">
        <f t="shared" si="7"/>
        <v>43</v>
      </c>
      <c r="M12" s="622">
        <f t="shared" si="8"/>
        <v>23.159697162598718</v>
      </c>
      <c r="N12" s="623"/>
      <c r="O12" s="624"/>
      <c r="P12" s="1006" t="s">
        <v>203</v>
      </c>
      <c r="Q12" s="627"/>
      <c r="R12" s="1239"/>
      <c r="S12" s="627" t="s">
        <v>332</v>
      </c>
      <c r="T12" s="625" t="s">
        <v>46</v>
      </c>
      <c r="U12" s="625" t="s">
        <v>46</v>
      </c>
      <c r="V12" s="625" t="s">
        <v>219</v>
      </c>
      <c r="W12" s="1262" t="s">
        <v>234</v>
      </c>
      <c r="X12" s="628" t="s">
        <v>333</v>
      </c>
      <c r="Y12" s="623"/>
      <c r="Z12" s="629">
        <v>1</v>
      </c>
      <c r="AA12" s="1297"/>
      <c r="AB12" s="630"/>
      <c r="AC12" s="631"/>
      <c r="AD12" s="631"/>
      <c r="AE12" s="623"/>
      <c r="AF12" s="631"/>
      <c r="AG12" s="631"/>
      <c r="AH12" s="632"/>
      <c r="AI12" s="632"/>
      <c r="AJ12" s="632"/>
      <c r="AK12" s="632"/>
      <c r="AL12" s="624"/>
      <c r="AM12" s="633"/>
      <c r="AN12" s="634"/>
      <c r="AO12" s="634"/>
      <c r="AP12" s="634"/>
      <c r="AQ12" s="626"/>
      <c r="AR12" s="626"/>
      <c r="AS12" s="635"/>
      <c r="AT12" s="1443">
        <v>80</v>
      </c>
      <c r="AU12" s="1486"/>
      <c r="AV12" s="44"/>
      <c r="AW12" s="144" t="s">
        <v>234</v>
      </c>
      <c r="AX12" s="143"/>
    </row>
    <row r="13" spans="1:50" ht="34.5" customHeight="1" x14ac:dyDescent="0.25">
      <c r="A13" s="420">
        <v>76</v>
      </c>
      <c r="B13" s="282" t="s">
        <v>393</v>
      </c>
      <c r="C13" s="282"/>
      <c r="D13" s="462">
        <v>109.475210273759</v>
      </c>
      <c r="E13" s="462">
        <v>54.712629487289398</v>
      </c>
      <c r="F13" s="309">
        <f t="shared" si="1"/>
        <v>109</v>
      </c>
      <c r="G13" s="309">
        <f t="shared" si="2"/>
        <v>28.512616425540216</v>
      </c>
      <c r="H13" s="309">
        <f t="shared" si="3"/>
        <v>28</v>
      </c>
      <c r="I13" s="304">
        <f t="shared" si="4"/>
        <v>30.756985532412955</v>
      </c>
      <c r="J13" s="310">
        <f t="shared" si="5"/>
        <v>54</v>
      </c>
      <c r="K13" s="310">
        <f t="shared" si="6"/>
        <v>42.757769237363874</v>
      </c>
      <c r="L13" s="310">
        <f t="shared" si="7"/>
        <v>42</v>
      </c>
      <c r="M13" s="295">
        <f t="shared" si="8"/>
        <v>45.466154241832442</v>
      </c>
      <c r="N13" s="113"/>
      <c r="O13" s="279"/>
      <c r="P13" s="267" t="s">
        <v>203</v>
      </c>
      <c r="Q13" s="55"/>
      <c r="R13" s="1238"/>
      <c r="S13" s="55" t="s">
        <v>332</v>
      </c>
      <c r="T13" s="166" t="s">
        <v>46</v>
      </c>
      <c r="U13" s="166" t="s">
        <v>46</v>
      </c>
      <c r="V13" s="166" t="s">
        <v>219</v>
      </c>
      <c r="W13" s="398" t="s">
        <v>234</v>
      </c>
      <c r="X13" s="75" t="s">
        <v>333</v>
      </c>
      <c r="Y13" s="113"/>
      <c r="Z13" s="575">
        <v>3</v>
      </c>
      <c r="AA13" s="523"/>
      <c r="AB13" s="105"/>
      <c r="AC13" s="203"/>
      <c r="AD13" s="203"/>
      <c r="AE13" s="113"/>
      <c r="AF13" s="203"/>
      <c r="AG13" s="203"/>
      <c r="AH13" s="265"/>
      <c r="AI13" s="265"/>
      <c r="AJ13" s="265"/>
      <c r="AK13" s="265"/>
      <c r="AL13" s="279"/>
      <c r="AM13" s="326"/>
      <c r="AN13" s="221"/>
      <c r="AO13" s="221"/>
      <c r="AP13" s="221"/>
      <c r="AQ13" s="165"/>
      <c r="AR13" s="165"/>
      <c r="AS13" s="327"/>
      <c r="AT13" s="1126">
        <v>76</v>
      </c>
      <c r="AU13" s="1486"/>
      <c r="AV13" s="44"/>
      <c r="AW13" s="144" t="s">
        <v>234</v>
      </c>
      <c r="AX13" s="143"/>
    </row>
    <row r="14" spans="1:50" ht="25.5" x14ac:dyDescent="0.25">
      <c r="A14" s="122">
        <v>77</v>
      </c>
      <c r="B14" s="616" t="s">
        <v>393</v>
      </c>
      <c r="C14" s="617"/>
      <c r="D14" s="618">
        <v>109.556733228951</v>
      </c>
      <c r="E14" s="618">
        <v>54.6527261675989</v>
      </c>
      <c r="F14" s="619">
        <f t="shared" si="1"/>
        <v>109</v>
      </c>
      <c r="G14" s="619">
        <f t="shared" si="2"/>
        <v>33.403993737060205</v>
      </c>
      <c r="H14" s="619">
        <f t="shared" si="3"/>
        <v>33</v>
      </c>
      <c r="I14" s="620">
        <f t="shared" si="4"/>
        <v>24.239624223612282</v>
      </c>
      <c r="J14" s="621">
        <f t="shared" si="5"/>
        <v>54</v>
      </c>
      <c r="K14" s="621">
        <f t="shared" si="6"/>
        <v>39.163570055933974</v>
      </c>
      <c r="L14" s="621">
        <f t="shared" si="7"/>
        <v>39</v>
      </c>
      <c r="M14" s="622">
        <f t="shared" si="8"/>
        <v>9.8142033560384334</v>
      </c>
      <c r="N14" s="623"/>
      <c r="O14" s="624"/>
      <c r="P14" s="1213" t="s">
        <v>364</v>
      </c>
      <c r="Q14" s="627"/>
      <c r="R14" s="1239"/>
      <c r="S14" s="627" t="s">
        <v>331</v>
      </c>
      <c r="T14" s="625" t="s">
        <v>46</v>
      </c>
      <c r="U14" s="625" t="s">
        <v>46</v>
      </c>
      <c r="V14" s="625" t="s">
        <v>46</v>
      </c>
      <c r="W14" s="1262" t="s">
        <v>234</v>
      </c>
      <c r="X14" s="628" t="s">
        <v>333</v>
      </c>
      <c r="Y14" s="623"/>
      <c r="Z14" s="629">
        <v>3</v>
      </c>
      <c r="AA14" s="1297"/>
      <c r="AB14" s="630"/>
      <c r="AC14" s="631"/>
      <c r="AD14" s="631"/>
      <c r="AE14" s="623"/>
      <c r="AF14" s="631"/>
      <c r="AG14" s="631"/>
      <c r="AH14" s="632"/>
      <c r="AI14" s="632"/>
      <c r="AJ14" s="632"/>
      <c r="AK14" s="632"/>
      <c r="AL14" s="624"/>
      <c r="AM14" s="633"/>
      <c r="AN14" s="634"/>
      <c r="AO14" s="634"/>
      <c r="AP14" s="634"/>
      <c r="AQ14" s="626"/>
      <c r="AR14" s="626"/>
      <c r="AS14" s="635"/>
      <c r="AT14" s="1443">
        <v>77</v>
      </c>
      <c r="AU14" s="1486"/>
      <c r="AV14" s="44"/>
      <c r="AW14" s="144" t="s">
        <v>234</v>
      </c>
      <c r="AX14" s="143"/>
    </row>
    <row r="15" spans="1:50" ht="25.5" x14ac:dyDescent="0.25">
      <c r="A15" s="448">
        <v>89</v>
      </c>
      <c r="B15" s="283" t="s">
        <v>393</v>
      </c>
      <c r="C15" s="283"/>
      <c r="D15" s="605">
        <v>109.50398370932599</v>
      </c>
      <c r="E15" s="605">
        <v>54.229234676444101</v>
      </c>
      <c r="F15" s="606">
        <f t="shared" si="1"/>
        <v>109</v>
      </c>
      <c r="G15" s="606">
        <f t="shared" si="2"/>
        <v>30.239022559559601</v>
      </c>
      <c r="H15" s="606">
        <f t="shared" si="3"/>
        <v>30</v>
      </c>
      <c r="I15" s="607">
        <f t="shared" si="4"/>
        <v>14.341353573576043</v>
      </c>
      <c r="J15" s="608">
        <f t="shared" si="5"/>
        <v>54</v>
      </c>
      <c r="K15" s="608">
        <f t="shared" si="6"/>
        <v>13.75408058664604</v>
      </c>
      <c r="L15" s="608">
        <f t="shared" si="7"/>
        <v>13</v>
      </c>
      <c r="M15" s="609">
        <f t="shared" si="8"/>
        <v>45.244835198762416</v>
      </c>
      <c r="N15" s="548"/>
      <c r="O15" s="553"/>
      <c r="P15" s="487" t="s">
        <v>504</v>
      </c>
      <c r="Q15" s="611" t="s">
        <v>354</v>
      </c>
      <c r="R15" s="558"/>
      <c r="S15" s="87" t="s">
        <v>331</v>
      </c>
      <c r="T15" s="611" t="s">
        <v>46</v>
      </c>
      <c r="U15" s="611" t="s">
        <v>46</v>
      </c>
      <c r="V15" s="87"/>
      <c r="W15" s="1278" t="s">
        <v>234</v>
      </c>
      <c r="X15" s="612" t="s">
        <v>333</v>
      </c>
      <c r="Y15" s="548"/>
      <c r="Z15" s="613">
        <v>4</v>
      </c>
      <c r="AA15" s="614"/>
      <c r="AB15" s="545"/>
      <c r="AC15" s="452"/>
      <c r="AD15" s="452"/>
      <c r="AE15" s="548"/>
      <c r="AF15" s="452"/>
      <c r="AG15" s="452"/>
      <c r="AH15" s="551"/>
      <c r="AI15" s="551"/>
      <c r="AJ15" s="551"/>
      <c r="AK15" s="551"/>
      <c r="AL15" s="553"/>
      <c r="AM15" s="555"/>
      <c r="AN15" s="557"/>
      <c r="AO15" s="557"/>
      <c r="AP15" s="557"/>
      <c r="AQ15" s="558"/>
      <c r="AR15" s="558"/>
      <c r="AS15" s="615"/>
      <c r="AT15" s="1444">
        <v>89</v>
      </c>
      <c r="AU15" s="1486"/>
      <c r="AV15" s="44"/>
      <c r="AW15" s="144" t="s">
        <v>234</v>
      </c>
      <c r="AX15" s="143"/>
    </row>
    <row r="16" spans="1:50" ht="35.25" customHeight="1" thickBot="1" x14ac:dyDescent="0.3">
      <c r="A16" s="546">
        <v>74</v>
      </c>
      <c r="B16" s="242" t="s">
        <v>393</v>
      </c>
      <c r="C16" s="242"/>
      <c r="D16" s="595">
        <v>109.416127560761</v>
      </c>
      <c r="E16" s="595">
        <v>54.095677111123699</v>
      </c>
      <c r="F16" s="596">
        <f t="shared" si="1"/>
        <v>109</v>
      </c>
      <c r="G16" s="596">
        <f t="shared" si="2"/>
        <v>24.96765364565988</v>
      </c>
      <c r="H16" s="596">
        <f t="shared" si="3"/>
        <v>24</v>
      </c>
      <c r="I16" s="597">
        <f t="shared" si="4"/>
        <v>58.059218739592779</v>
      </c>
      <c r="J16" s="598">
        <f t="shared" si="5"/>
        <v>54</v>
      </c>
      <c r="K16" s="598">
        <f t="shared" si="6"/>
        <v>5.7406266674219353</v>
      </c>
      <c r="L16" s="598">
        <f t="shared" si="7"/>
        <v>5</v>
      </c>
      <c r="M16" s="599">
        <f t="shared" si="8"/>
        <v>44.437600045316117</v>
      </c>
      <c r="N16" s="181"/>
      <c r="O16" s="600"/>
      <c r="P16" s="1222" t="s">
        <v>203</v>
      </c>
      <c r="Q16" s="330"/>
      <c r="R16" s="1066"/>
      <c r="S16" s="330" t="s">
        <v>332</v>
      </c>
      <c r="T16" s="542" t="s">
        <v>46</v>
      </c>
      <c r="U16" s="542" t="s">
        <v>46</v>
      </c>
      <c r="V16" s="542" t="s">
        <v>219</v>
      </c>
      <c r="W16" s="1280" t="s">
        <v>234</v>
      </c>
      <c r="X16" s="540" t="s">
        <v>333</v>
      </c>
      <c r="Y16" s="495"/>
      <c r="Z16" s="585">
        <v>4</v>
      </c>
      <c r="AA16" s="524"/>
      <c r="AB16" s="544"/>
      <c r="AC16" s="549"/>
      <c r="AD16" s="549"/>
      <c r="AE16" s="495"/>
      <c r="AF16" s="549"/>
      <c r="AG16" s="549"/>
      <c r="AH16" s="550"/>
      <c r="AI16" s="550"/>
      <c r="AJ16" s="550"/>
      <c r="AK16" s="550"/>
      <c r="AL16" s="333"/>
      <c r="AM16" s="601"/>
      <c r="AN16" s="602"/>
      <c r="AO16" s="602"/>
      <c r="AP16" s="602"/>
      <c r="AQ16" s="603"/>
      <c r="AR16" s="603"/>
      <c r="AS16" s="604"/>
      <c r="AT16" s="1445">
        <v>74</v>
      </c>
      <c r="AU16" s="1486"/>
      <c r="AV16" s="44"/>
      <c r="AW16" s="144" t="s">
        <v>234</v>
      </c>
      <c r="AX16" s="143"/>
    </row>
    <row r="17" spans="1:50" ht="54" customHeight="1" x14ac:dyDescent="0.25">
      <c r="A17" s="447">
        <v>75</v>
      </c>
      <c r="B17" s="369" t="s">
        <v>393</v>
      </c>
      <c r="C17" s="369"/>
      <c r="D17" s="469">
        <v>109.41013852573499</v>
      </c>
      <c r="E17" s="469">
        <v>54.293202524742298</v>
      </c>
      <c r="F17" s="592">
        <f t="shared" si="1"/>
        <v>109</v>
      </c>
      <c r="G17" s="592">
        <f t="shared" si="2"/>
        <v>24.608311544099593</v>
      </c>
      <c r="H17" s="592">
        <f t="shared" si="3"/>
        <v>24</v>
      </c>
      <c r="I17" s="593">
        <f t="shared" si="4"/>
        <v>36.498692645975552</v>
      </c>
      <c r="J17" s="366">
        <f t="shared" si="5"/>
        <v>54</v>
      </c>
      <c r="K17" s="366">
        <f t="shared" si="6"/>
        <v>17.592151484537908</v>
      </c>
      <c r="L17" s="366">
        <f t="shared" si="7"/>
        <v>17</v>
      </c>
      <c r="M17" s="436">
        <f t="shared" si="8"/>
        <v>35.529089072274473</v>
      </c>
      <c r="N17" s="367"/>
      <c r="O17" s="493"/>
      <c r="P17" s="1007" t="s">
        <v>203</v>
      </c>
      <c r="Q17" s="269"/>
      <c r="R17" s="1009"/>
      <c r="S17" s="269" t="s">
        <v>332</v>
      </c>
      <c r="T17" s="271" t="s">
        <v>46</v>
      </c>
      <c r="U17" s="271" t="s">
        <v>46</v>
      </c>
      <c r="V17" s="271" t="s">
        <v>219</v>
      </c>
      <c r="W17" s="1252" t="s">
        <v>234</v>
      </c>
      <c r="X17" s="655" t="s">
        <v>333</v>
      </c>
      <c r="Y17" s="447"/>
      <c r="Z17" s="578">
        <v>4</v>
      </c>
      <c r="AA17" s="594"/>
      <c r="AB17" s="566"/>
      <c r="AC17" s="437"/>
      <c r="AD17" s="437"/>
      <c r="AE17" s="367"/>
      <c r="AF17" s="437"/>
      <c r="AG17" s="437"/>
      <c r="AH17" s="508"/>
      <c r="AI17" s="508"/>
      <c r="AJ17" s="508"/>
      <c r="AK17" s="508"/>
      <c r="AL17" s="493"/>
      <c r="AM17" s="514"/>
      <c r="AN17" s="509"/>
      <c r="AO17" s="509"/>
      <c r="AP17" s="509"/>
      <c r="AQ17" s="515"/>
      <c r="AR17" s="515"/>
      <c r="AS17" s="516"/>
      <c r="AT17" s="1446">
        <v>75</v>
      </c>
      <c r="AU17" s="1486"/>
      <c r="AV17" s="44"/>
      <c r="AW17" s="144" t="s">
        <v>234</v>
      </c>
      <c r="AX17" s="143"/>
    </row>
    <row r="18" spans="1:50" ht="39" customHeight="1" x14ac:dyDescent="0.25">
      <c r="A18" s="636">
        <v>83</v>
      </c>
      <c r="B18" s="637" t="s">
        <v>393</v>
      </c>
      <c r="C18" s="637"/>
      <c r="D18" s="638">
        <v>108.936214768257</v>
      </c>
      <c r="E18" s="638">
        <v>53.343664219667303</v>
      </c>
      <c r="F18" s="639">
        <f t="shared" si="1"/>
        <v>108</v>
      </c>
      <c r="G18" s="639">
        <f t="shared" si="2"/>
        <v>56.172886095420154</v>
      </c>
      <c r="H18" s="639">
        <f t="shared" si="3"/>
        <v>56</v>
      </c>
      <c r="I18" s="640">
        <f t="shared" si="4"/>
        <v>10.373165725209219</v>
      </c>
      <c r="J18" s="641">
        <f t="shared" si="5"/>
        <v>53</v>
      </c>
      <c r="K18" s="641">
        <f t="shared" si="6"/>
        <v>20.619853180038206</v>
      </c>
      <c r="L18" s="641">
        <f t="shared" si="7"/>
        <v>20</v>
      </c>
      <c r="M18" s="642">
        <f t="shared" si="8"/>
        <v>37.19119080229234</v>
      </c>
      <c r="N18" s="643"/>
      <c r="O18" s="644"/>
      <c r="P18" s="1214" t="s">
        <v>512</v>
      </c>
      <c r="Q18" s="941" t="s">
        <v>354</v>
      </c>
      <c r="R18" s="1240"/>
      <c r="S18" s="646" t="s">
        <v>331</v>
      </c>
      <c r="T18" s="941" t="s">
        <v>46</v>
      </c>
      <c r="U18" s="941" t="s">
        <v>46</v>
      </c>
      <c r="V18" s="646"/>
      <c r="W18" s="1265" t="s">
        <v>234</v>
      </c>
      <c r="X18" s="647" t="s">
        <v>333</v>
      </c>
      <c r="Y18" s="636"/>
      <c r="Z18" s="648">
        <v>5</v>
      </c>
      <c r="AA18" s="1300"/>
      <c r="AB18" s="649"/>
      <c r="AC18" s="650"/>
      <c r="AD18" s="650"/>
      <c r="AE18" s="643"/>
      <c r="AF18" s="650"/>
      <c r="AG18" s="650"/>
      <c r="AH18" s="651"/>
      <c r="AI18" s="651"/>
      <c r="AJ18" s="651"/>
      <c r="AK18" s="651"/>
      <c r="AL18" s="644"/>
      <c r="AM18" s="652"/>
      <c r="AN18" s="653"/>
      <c r="AO18" s="653"/>
      <c r="AP18" s="653"/>
      <c r="AQ18" s="645"/>
      <c r="AR18" s="645"/>
      <c r="AS18" s="654"/>
      <c r="AT18" s="1447">
        <v>83</v>
      </c>
      <c r="AU18" s="1486"/>
      <c r="AV18" s="44"/>
      <c r="AW18" s="144" t="s">
        <v>234</v>
      </c>
      <c r="AX18" s="143"/>
    </row>
    <row r="19" spans="1:50" ht="25.5" x14ac:dyDescent="0.25">
      <c r="A19" s="658">
        <v>88</v>
      </c>
      <c r="B19" s="659" t="s">
        <v>393</v>
      </c>
      <c r="C19" s="659"/>
      <c r="D19" s="660">
        <v>108.616688238175</v>
      </c>
      <c r="E19" s="660">
        <v>53.284931126934303</v>
      </c>
      <c r="F19" s="661">
        <f t="shared" si="1"/>
        <v>108</v>
      </c>
      <c r="G19" s="661">
        <f t="shared" si="2"/>
        <v>37.001294290500084</v>
      </c>
      <c r="H19" s="661">
        <f t="shared" si="3"/>
        <v>37</v>
      </c>
      <c r="I19" s="662">
        <f t="shared" si="4"/>
        <v>7.765743000504699E-2</v>
      </c>
      <c r="J19" s="663">
        <f t="shared" si="5"/>
        <v>53</v>
      </c>
      <c r="K19" s="663">
        <f t="shared" si="6"/>
        <v>17.0958676160582</v>
      </c>
      <c r="L19" s="663">
        <f t="shared" si="7"/>
        <v>17</v>
      </c>
      <c r="M19" s="664">
        <f t="shared" si="8"/>
        <v>5.7520569634920093</v>
      </c>
      <c r="N19" s="936"/>
      <c r="O19" s="1004"/>
      <c r="P19" s="1206" t="s">
        <v>504</v>
      </c>
      <c r="Q19" s="1010" t="s">
        <v>354</v>
      </c>
      <c r="R19" s="1040"/>
      <c r="S19" s="665" t="s">
        <v>331</v>
      </c>
      <c r="T19" s="1010" t="s">
        <v>46</v>
      </c>
      <c r="U19" s="1010" t="s">
        <v>46</v>
      </c>
      <c r="V19" s="665"/>
      <c r="W19" s="1253" t="s">
        <v>234</v>
      </c>
      <c r="X19" s="666" t="s">
        <v>333</v>
      </c>
      <c r="Y19" s="658"/>
      <c r="Z19" s="667">
        <v>5</v>
      </c>
      <c r="AA19" s="668"/>
      <c r="AB19" s="669"/>
      <c r="AC19" s="1027"/>
      <c r="AD19" s="1027"/>
      <c r="AE19" s="936"/>
      <c r="AF19" s="1027"/>
      <c r="AG19" s="1027"/>
      <c r="AH19" s="1029"/>
      <c r="AI19" s="1029"/>
      <c r="AJ19" s="1029"/>
      <c r="AK19" s="1029"/>
      <c r="AL19" s="1004"/>
      <c r="AM19" s="1035"/>
      <c r="AN19" s="1037"/>
      <c r="AO19" s="1037"/>
      <c r="AP19" s="1037"/>
      <c r="AQ19" s="1040"/>
      <c r="AR19" s="1040"/>
      <c r="AS19" s="1042"/>
      <c r="AT19" s="1448">
        <v>88</v>
      </c>
      <c r="AU19" s="1486"/>
      <c r="AV19" s="44"/>
      <c r="AW19" s="144" t="s">
        <v>234</v>
      </c>
      <c r="AX19" s="143"/>
    </row>
    <row r="20" spans="1:50" ht="52.5" customHeight="1" x14ac:dyDescent="0.25">
      <c r="A20" s="690">
        <v>480</v>
      </c>
      <c r="B20" s="689" t="s">
        <v>344</v>
      </c>
      <c r="C20" s="689"/>
      <c r="D20" s="691">
        <f>F20+(H20/60)+(I20/(60*60))</f>
        <v>108.79575527777777</v>
      </c>
      <c r="E20" s="691">
        <f>J20+(L20/60)+(M20:M20/3600)</f>
        <v>53.300867499999995</v>
      </c>
      <c r="F20" s="692">
        <v>108</v>
      </c>
      <c r="G20" s="692">
        <f t="shared" si="2"/>
        <v>47.745316666666326</v>
      </c>
      <c r="H20" s="692">
        <v>47</v>
      </c>
      <c r="I20" s="693">
        <v>44.719000000000001</v>
      </c>
      <c r="J20" s="694">
        <v>53</v>
      </c>
      <c r="K20" s="694"/>
      <c r="L20" s="694">
        <v>18</v>
      </c>
      <c r="M20" s="695">
        <v>3.1230000000000002</v>
      </c>
      <c r="N20" s="716"/>
      <c r="O20" s="95"/>
      <c r="P20" s="1061" t="s">
        <v>203</v>
      </c>
      <c r="Q20" s="91"/>
      <c r="R20" s="91" t="s">
        <v>105</v>
      </c>
      <c r="S20" s="91" t="s">
        <v>331</v>
      </c>
      <c r="T20" s="718"/>
      <c r="U20" s="718"/>
      <c r="V20" s="718" t="s">
        <v>446</v>
      </c>
      <c r="W20" s="943"/>
      <c r="X20" s="707" t="s">
        <v>333</v>
      </c>
      <c r="Y20" s="690"/>
      <c r="Z20" s="697">
        <v>5</v>
      </c>
      <c r="AA20" s="703"/>
      <c r="AB20" s="704"/>
      <c r="AC20" s="719"/>
      <c r="AD20" s="719"/>
      <c r="AE20" s="716"/>
      <c r="AF20" s="719"/>
      <c r="AG20" s="719"/>
      <c r="AH20" s="720"/>
      <c r="AI20" s="720"/>
      <c r="AJ20" s="720"/>
      <c r="AK20" s="720"/>
      <c r="AL20" s="95"/>
      <c r="AM20" s="721"/>
      <c r="AN20" s="722"/>
      <c r="AO20" s="722"/>
      <c r="AP20" s="722"/>
      <c r="AQ20" s="723"/>
      <c r="AR20" s="723"/>
      <c r="AS20" s="724"/>
      <c r="AT20" s="1449">
        <v>480</v>
      </c>
      <c r="AU20" s="1486"/>
      <c r="AV20" s="44"/>
      <c r="AW20" s="144"/>
      <c r="AX20" s="143"/>
    </row>
    <row r="21" spans="1:50" ht="24" customHeight="1" x14ac:dyDescent="0.25">
      <c r="A21" s="450">
        <v>78</v>
      </c>
      <c r="B21" s="539" t="s">
        <v>344</v>
      </c>
      <c r="C21" s="539" t="s">
        <v>480</v>
      </c>
      <c r="D21" s="468">
        <f>F21+(H21/60)+(I21/3600)</f>
        <v>108.93462972222223</v>
      </c>
      <c r="E21" s="468">
        <f>J21+(L21/60)+(M21/3600)</f>
        <v>53.514587777777777</v>
      </c>
      <c r="F21" s="262">
        <v>108</v>
      </c>
      <c r="G21" s="262"/>
      <c r="H21" s="262">
        <v>56</v>
      </c>
      <c r="I21" s="298">
        <v>4.6669999999999998</v>
      </c>
      <c r="J21" s="262">
        <v>53</v>
      </c>
      <c r="K21" s="262"/>
      <c r="L21" s="262">
        <v>30</v>
      </c>
      <c r="M21" s="298">
        <v>52.515999999999998</v>
      </c>
      <c r="N21" s="203"/>
      <c r="O21" s="938"/>
      <c r="P21" s="267" t="s">
        <v>203</v>
      </c>
      <c r="Q21" s="251"/>
      <c r="R21" s="1236"/>
      <c r="S21" s="251" t="s">
        <v>332</v>
      </c>
      <c r="T21" s="533"/>
      <c r="U21" s="533"/>
      <c r="V21" s="533" t="s">
        <v>219</v>
      </c>
      <c r="W21" s="373" t="s">
        <v>234</v>
      </c>
      <c r="X21" s="944" t="s">
        <v>333</v>
      </c>
      <c r="Y21" s="450"/>
      <c r="Z21" s="582">
        <v>5</v>
      </c>
      <c r="AA21" s="1083"/>
      <c r="AB21" s="945"/>
      <c r="AC21" s="203"/>
      <c r="AD21" s="203"/>
      <c r="AE21" s="203"/>
      <c r="AF21" s="203"/>
      <c r="AG21" s="203"/>
      <c r="AH21" s="265"/>
      <c r="AI21" s="265"/>
      <c r="AJ21" s="265"/>
      <c r="AK21" s="265"/>
      <c r="AL21" s="938"/>
      <c r="AM21" s="949"/>
      <c r="AN21" s="1368" t="s">
        <v>447</v>
      </c>
      <c r="AO21" s="1368"/>
      <c r="AP21" s="221"/>
      <c r="AQ21" s="221"/>
      <c r="AR21" s="221"/>
      <c r="AS21" s="953"/>
      <c r="AT21" s="1450">
        <v>78</v>
      </c>
      <c r="AU21" s="1487"/>
      <c r="AV21" s="44">
        <v>78</v>
      </c>
      <c r="AW21" s="248"/>
      <c r="AX21" s="236"/>
    </row>
    <row r="22" spans="1:50" ht="37.5" customHeight="1" x14ac:dyDescent="0.25">
      <c r="A22" s="122">
        <v>78</v>
      </c>
      <c r="B22" s="134" t="s">
        <v>393</v>
      </c>
      <c r="C22" s="134" t="s">
        <v>480</v>
      </c>
      <c r="D22" s="454">
        <v>108.93463140826</v>
      </c>
      <c r="E22" s="454">
        <v>53.514579523241203</v>
      </c>
      <c r="F22" s="305">
        <f>ROUNDDOWN(D22,0)</f>
        <v>108</v>
      </c>
      <c r="G22" s="305">
        <f>(D22-F22)*60</f>
        <v>56.077884495600188</v>
      </c>
      <c r="H22" s="305">
        <f>ROUNDDOWN(G22,0)</f>
        <v>56</v>
      </c>
      <c r="I22" s="137">
        <f>(G22-H22)*60</f>
        <v>4.6730697360112572</v>
      </c>
      <c r="J22" s="136">
        <f>ROUNDDOWN(E22,0)</f>
        <v>53</v>
      </c>
      <c r="K22" s="136">
        <f>(E22-J22)*60</f>
        <v>30.874771394472162</v>
      </c>
      <c r="L22" s="138">
        <f>ROUNDDOWN(K22,0)</f>
        <v>30</v>
      </c>
      <c r="M22" s="139">
        <f>(K22-L22)*60</f>
        <v>52.486283668329747</v>
      </c>
      <c r="N22" s="110"/>
      <c r="O22" s="71"/>
      <c r="P22" s="267" t="s">
        <v>203</v>
      </c>
      <c r="Q22" s="55"/>
      <c r="R22" s="1238"/>
      <c r="S22" s="55" t="s">
        <v>332</v>
      </c>
      <c r="T22" s="166" t="s">
        <v>46</v>
      </c>
      <c r="U22" s="166" t="s">
        <v>46</v>
      </c>
      <c r="V22" s="166" t="s">
        <v>219</v>
      </c>
      <c r="W22" s="398" t="s">
        <v>234</v>
      </c>
      <c r="X22" s="588" t="s">
        <v>333</v>
      </c>
      <c r="Y22" s="420"/>
      <c r="Z22" s="575">
        <v>5</v>
      </c>
      <c r="AA22" s="519"/>
      <c r="AB22" s="105"/>
      <c r="AC22" s="203"/>
      <c r="AD22" s="203"/>
      <c r="AE22" s="113"/>
      <c r="AF22" s="203"/>
      <c r="AG22" s="203"/>
      <c r="AH22" s="265"/>
      <c r="AI22" s="265"/>
      <c r="AJ22" s="265"/>
      <c r="AK22" s="265"/>
      <c r="AL22" s="279"/>
      <c r="AM22" s="326"/>
      <c r="AN22" s="221"/>
      <c r="AO22" s="221"/>
      <c r="AP22" s="221"/>
      <c r="AQ22" s="165"/>
      <c r="AR22" s="165"/>
      <c r="AS22" s="327"/>
      <c r="AT22" s="1451">
        <v>78</v>
      </c>
      <c r="AU22" s="1486"/>
      <c r="AV22" s="44">
        <v>78</v>
      </c>
      <c r="AW22" s="144" t="s">
        <v>234</v>
      </c>
      <c r="AX22" s="143"/>
    </row>
    <row r="23" spans="1:50" ht="25.5" customHeight="1" x14ac:dyDescent="0.25">
      <c r="A23" s="122">
        <v>81</v>
      </c>
      <c r="B23" s="134" t="s">
        <v>393</v>
      </c>
      <c r="C23" s="134"/>
      <c r="D23" s="454">
        <v>109.2360290748</v>
      </c>
      <c r="E23" s="454">
        <v>55.3834801083255</v>
      </c>
      <c r="F23" s="305">
        <f>ROUNDDOWN(D23,0)</f>
        <v>109</v>
      </c>
      <c r="G23" s="305">
        <f>(D23-F23)*60</f>
        <v>14.161744488000068</v>
      </c>
      <c r="H23" s="305">
        <f>ROUNDDOWN(G23,0)</f>
        <v>14</v>
      </c>
      <c r="I23" s="137">
        <f>(G23-H23)*60</f>
        <v>9.7046692800040546</v>
      </c>
      <c r="J23" s="136">
        <f>ROUNDDOWN(E23,0)</f>
        <v>55</v>
      </c>
      <c r="K23" s="136">
        <f>(E23-J23)*60</f>
        <v>23.00880649953001</v>
      </c>
      <c r="L23" s="136">
        <f>ROUNDDOWN(K23,0)</f>
        <v>23</v>
      </c>
      <c r="M23" s="139">
        <f>(K23-L23)*60</f>
        <v>0.52838997180060687</v>
      </c>
      <c r="N23" s="110"/>
      <c r="O23" s="71"/>
      <c r="P23" s="222" t="s">
        <v>203</v>
      </c>
      <c r="Q23" s="45"/>
      <c r="R23" s="51"/>
      <c r="S23" s="47" t="s">
        <v>332</v>
      </c>
      <c r="T23" s="48" t="s">
        <v>46</v>
      </c>
      <c r="U23" s="48" t="s">
        <v>46</v>
      </c>
      <c r="V23" s="48" t="s">
        <v>219</v>
      </c>
      <c r="W23" s="390" t="s">
        <v>234</v>
      </c>
      <c r="X23" s="587" t="s">
        <v>333</v>
      </c>
      <c r="Y23" s="122"/>
      <c r="Z23" s="573">
        <v>5</v>
      </c>
      <c r="AA23" s="519"/>
      <c r="AB23" s="82"/>
      <c r="AC23" s="114"/>
      <c r="AD23" s="114"/>
      <c r="AE23" s="110"/>
      <c r="AF23" s="114"/>
      <c r="AG23" s="114"/>
      <c r="AH23" s="209"/>
      <c r="AI23" s="209"/>
      <c r="AJ23" s="209"/>
      <c r="AK23" s="209"/>
      <c r="AL23" s="71"/>
      <c r="AM23" s="81"/>
      <c r="AN23" s="25"/>
      <c r="AO23" s="25"/>
      <c r="AP23" s="25"/>
      <c r="AQ23" s="21"/>
      <c r="AR23" s="21"/>
      <c r="AS23" s="62"/>
      <c r="AT23" s="1452">
        <v>81</v>
      </c>
      <c r="AU23" s="1486"/>
      <c r="AV23" s="44"/>
      <c r="AW23" s="144" t="s">
        <v>234</v>
      </c>
      <c r="AX23" s="143"/>
    </row>
    <row r="24" spans="1:50" ht="33.75" customHeight="1" x14ac:dyDescent="0.25">
      <c r="A24" s="122">
        <v>82</v>
      </c>
      <c r="B24" s="134" t="s">
        <v>393</v>
      </c>
      <c r="C24" s="134" t="s">
        <v>480</v>
      </c>
      <c r="D24" s="454">
        <v>108.95570773585401</v>
      </c>
      <c r="E24" s="454">
        <v>53.462328469998297</v>
      </c>
      <c r="F24" s="305">
        <f>ROUNDDOWN(D24,0)</f>
        <v>108</v>
      </c>
      <c r="G24" s="305">
        <f>(D24-F24)*60</f>
        <v>57.342464151240335</v>
      </c>
      <c r="H24" s="305">
        <f>ROUNDDOWN(G24,0)</f>
        <v>57</v>
      </c>
      <c r="I24" s="137">
        <f>(G24-H24)*60</f>
        <v>20.547849074420128</v>
      </c>
      <c r="J24" s="136">
        <f>ROUNDDOWN(E24,0)</f>
        <v>53</v>
      </c>
      <c r="K24" s="136">
        <f>(E24-J24)*60</f>
        <v>27.739708199897848</v>
      </c>
      <c r="L24" s="136">
        <f>ROUNDDOWN(K24,0)</f>
        <v>27</v>
      </c>
      <c r="M24" s="139">
        <f>(K24-L24)*60</f>
        <v>44.382491993870872</v>
      </c>
      <c r="N24" s="110"/>
      <c r="O24" s="71"/>
      <c r="P24" s="222" t="s">
        <v>203</v>
      </c>
      <c r="Q24" s="45"/>
      <c r="R24" s="51"/>
      <c r="S24" s="47" t="s">
        <v>332</v>
      </c>
      <c r="T24" s="48" t="s">
        <v>46</v>
      </c>
      <c r="U24" s="48" t="s">
        <v>46</v>
      </c>
      <c r="V24" s="48" t="s">
        <v>219</v>
      </c>
      <c r="W24" s="390" t="s">
        <v>234</v>
      </c>
      <c r="X24" s="587" t="s">
        <v>333</v>
      </c>
      <c r="Y24" s="122"/>
      <c r="Z24" s="573">
        <v>5</v>
      </c>
      <c r="AA24" s="518"/>
      <c r="AB24" s="412"/>
      <c r="AC24" s="114"/>
      <c r="AD24" s="114"/>
      <c r="AE24" s="110"/>
      <c r="AF24" s="114"/>
      <c r="AG24" s="114"/>
      <c r="AH24" s="209"/>
      <c r="AI24" s="209"/>
      <c r="AJ24" s="209"/>
      <c r="AK24" s="209"/>
      <c r="AL24" s="71"/>
      <c r="AM24" s="81"/>
      <c r="AN24" s="25"/>
      <c r="AO24" s="25"/>
      <c r="AP24" s="25"/>
      <c r="AQ24" s="21"/>
      <c r="AR24" s="21"/>
      <c r="AS24" s="62"/>
      <c r="AT24" s="1452">
        <v>82</v>
      </c>
      <c r="AU24" s="1486"/>
      <c r="AV24" s="44">
        <v>82</v>
      </c>
      <c r="AW24" s="144" t="s">
        <v>234</v>
      </c>
      <c r="AX24" s="143"/>
    </row>
    <row r="25" spans="1:50" ht="25.5" customHeight="1" x14ac:dyDescent="0.25">
      <c r="A25" s="207">
        <v>82</v>
      </c>
      <c r="B25" s="476" t="s">
        <v>344</v>
      </c>
      <c r="C25" s="476" t="s">
        <v>480</v>
      </c>
      <c r="D25" s="465">
        <f>F25+(H25/60)+(I25/3600)</f>
        <v>108.9557125</v>
      </c>
      <c r="E25" s="465">
        <f>J25+(L25/60)+(M25/3600)</f>
        <v>53.462335555555562</v>
      </c>
      <c r="F25" s="138">
        <v>108</v>
      </c>
      <c r="G25" s="138"/>
      <c r="H25" s="138">
        <v>57</v>
      </c>
      <c r="I25" s="296">
        <v>20.565000000000001</v>
      </c>
      <c r="J25" s="138">
        <v>53</v>
      </c>
      <c r="K25" s="138"/>
      <c r="L25" s="138">
        <v>27</v>
      </c>
      <c r="M25" s="296">
        <v>44.408000000000001</v>
      </c>
      <c r="N25" s="114"/>
      <c r="O25" s="243"/>
      <c r="P25" s="222" t="s">
        <v>203</v>
      </c>
      <c r="Q25" s="49"/>
      <c r="R25" s="49"/>
      <c r="S25" s="49" t="s">
        <v>332</v>
      </c>
      <c r="T25" s="53"/>
      <c r="U25" s="208"/>
      <c r="V25" s="53" t="s">
        <v>219</v>
      </c>
      <c r="W25" s="397" t="s">
        <v>234</v>
      </c>
      <c r="X25" s="589" t="s">
        <v>333</v>
      </c>
      <c r="Y25" s="207"/>
      <c r="Z25" s="577">
        <v>5</v>
      </c>
      <c r="AA25" s="520"/>
      <c r="AB25" s="285"/>
      <c r="AC25" s="114"/>
      <c r="AD25" s="114"/>
      <c r="AE25" s="114"/>
      <c r="AF25" s="114"/>
      <c r="AG25" s="114"/>
      <c r="AH25" s="209"/>
      <c r="AI25" s="209"/>
      <c r="AJ25" s="209"/>
      <c r="AK25" s="209"/>
      <c r="AL25" s="243"/>
      <c r="AM25" s="244"/>
      <c r="AN25" s="24" t="s">
        <v>447</v>
      </c>
      <c r="AO25" s="24"/>
      <c r="AP25" s="25"/>
      <c r="AQ25" s="25"/>
      <c r="AR25" s="25"/>
      <c r="AS25" s="245"/>
      <c r="AT25" s="1453">
        <v>82</v>
      </c>
      <c r="AU25" s="1487"/>
      <c r="AV25" s="44">
        <v>82</v>
      </c>
      <c r="AW25" s="248"/>
      <c r="AX25" s="236"/>
    </row>
    <row r="26" spans="1:50" ht="25.5" customHeight="1" x14ac:dyDescent="0.25">
      <c r="A26" s="122">
        <v>38</v>
      </c>
      <c r="B26" s="134" t="s">
        <v>344</v>
      </c>
      <c r="C26" s="134" t="s">
        <v>480</v>
      </c>
      <c r="D26" s="454">
        <f>F26+(H26/60)+(I26/3600)</f>
        <v>108.38821222222222</v>
      </c>
      <c r="E26" s="454">
        <f>J26+(L26/60)+(M26/3600)</f>
        <v>53.30423444444444</v>
      </c>
      <c r="F26" s="305">
        <v>108</v>
      </c>
      <c r="G26" s="305"/>
      <c r="H26" s="305">
        <v>23</v>
      </c>
      <c r="I26" s="137">
        <v>17.564</v>
      </c>
      <c r="J26" s="136">
        <v>53</v>
      </c>
      <c r="K26" s="136"/>
      <c r="L26" s="136">
        <v>18</v>
      </c>
      <c r="M26" s="139">
        <v>15.244</v>
      </c>
      <c r="N26" s="23"/>
      <c r="O26" s="63"/>
      <c r="P26" s="1224" t="s">
        <v>435</v>
      </c>
      <c r="Q26" s="53" t="s">
        <v>103</v>
      </c>
      <c r="R26" s="1067" t="s">
        <v>511</v>
      </c>
      <c r="S26" s="47" t="s">
        <v>332</v>
      </c>
      <c r="T26" s="48" t="s">
        <v>387</v>
      </c>
      <c r="U26" s="48" t="s">
        <v>228</v>
      </c>
      <c r="V26" s="48" t="s">
        <v>440</v>
      </c>
      <c r="W26" s="395" t="s">
        <v>235</v>
      </c>
      <c r="X26" s="587" t="s">
        <v>333</v>
      </c>
      <c r="Y26" s="122"/>
      <c r="Z26" s="573">
        <v>5</v>
      </c>
      <c r="AA26" s="519"/>
      <c r="AB26" s="412"/>
      <c r="AC26" s="197">
        <v>2015</v>
      </c>
      <c r="AD26" s="114"/>
      <c r="AE26" s="110"/>
      <c r="AF26" s="114"/>
      <c r="AG26" s="114"/>
      <c r="AH26" s="209"/>
      <c r="AI26" s="275" t="s">
        <v>442</v>
      </c>
      <c r="AJ26" s="275" t="s">
        <v>443</v>
      </c>
      <c r="AK26" s="209"/>
      <c r="AL26" s="71"/>
      <c r="AM26" s="81"/>
      <c r="AN26" s="24" t="s">
        <v>441</v>
      </c>
      <c r="AO26" s="24"/>
      <c r="AP26" s="25">
        <v>2015</v>
      </c>
      <c r="AQ26" s="21"/>
      <c r="AR26" s="21"/>
      <c r="AS26" s="62"/>
      <c r="AT26" s="1452">
        <v>38</v>
      </c>
      <c r="AU26" s="1486"/>
      <c r="AV26" s="44"/>
      <c r="AW26" s="144"/>
      <c r="AX26" s="143"/>
    </row>
    <row r="27" spans="1:50" ht="28.5" customHeight="1" x14ac:dyDescent="0.25">
      <c r="A27" s="122">
        <v>38</v>
      </c>
      <c r="B27" s="134" t="s">
        <v>393</v>
      </c>
      <c r="C27" s="134" t="s">
        <v>480</v>
      </c>
      <c r="D27" s="454">
        <v>108.388888888889</v>
      </c>
      <c r="E27" s="454">
        <v>53.305833333333297</v>
      </c>
      <c r="F27" s="305">
        <f>ROUNDDOWN(D27,0)</f>
        <v>108</v>
      </c>
      <c r="G27" s="305">
        <f>(D27-F27)*60</f>
        <v>23.333333333339965</v>
      </c>
      <c r="H27" s="305">
        <f>ROUNDDOWN(G27,0)</f>
        <v>23</v>
      </c>
      <c r="I27" s="137">
        <f>(G27-H27)*60</f>
        <v>20.000000000397904</v>
      </c>
      <c r="J27" s="136">
        <f>ROUNDDOWN(E27,0)</f>
        <v>53</v>
      </c>
      <c r="K27" s="136">
        <f>(E27-J27)*60</f>
        <v>18.349999999997806</v>
      </c>
      <c r="L27" s="136">
        <f>ROUNDDOWN(K27,0)</f>
        <v>18</v>
      </c>
      <c r="M27" s="139">
        <f>(K27-L27)*60</f>
        <v>20.999999999868351</v>
      </c>
      <c r="N27" s="23"/>
      <c r="O27" s="63"/>
      <c r="P27" s="391" t="s">
        <v>435</v>
      </c>
      <c r="Q27" s="53" t="s">
        <v>103</v>
      </c>
      <c r="R27" s="53" t="s">
        <v>511</v>
      </c>
      <c r="S27" s="47" t="s">
        <v>332</v>
      </c>
      <c r="T27" s="48" t="s">
        <v>387</v>
      </c>
      <c r="U27" s="48" t="s">
        <v>228</v>
      </c>
      <c r="V27" s="48" t="s">
        <v>440</v>
      </c>
      <c r="W27" s="395" t="s">
        <v>235</v>
      </c>
      <c r="X27" s="587" t="s">
        <v>333</v>
      </c>
      <c r="Y27" s="122"/>
      <c r="Z27" s="573">
        <v>5</v>
      </c>
      <c r="AA27" s="519"/>
      <c r="AB27" s="946"/>
      <c r="AC27" s="197"/>
      <c r="AD27" s="114"/>
      <c r="AE27" s="110"/>
      <c r="AF27" s="114"/>
      <c r="AG27" s="114"/>
      <c r="AH27" s="209"/>
      <c r="AI27" s="209"/>
      <c r="AJ27" s="209"/>
      <c r="AK27" s="209"/>
      <c r="AL27" s="71"/>
      <c r="AM27" s="81"/>
      <c r="AN27" s="25"/>
      <c r="AO27" s="25"/>
      <c r="AP27" s="25"/>
      <c r="AQ27" s="21"/>
      <c r="AR27" s="21"/>
      <c r="AS27" s="62"/>
      <c r="AT27" s="1452">
        <v>38</v>
      </c>
      <c r="AU27" s="1486"/>
      <c r="AV27" s="44"/>
      <c r="AW27" s="144" t="s">
        <v>235</v>
      </c>
      <c r="AX27" s="143"/>
    </row>
    <row r="28" spans="1:50" ht="15" customHeight="1" x14ac:dyDescent="0.25">
      <c r="A28" s="122">
        <v>62</v>
      </c>
      <c r="B28" s="134" t="s">
        <v>393</v>
      </c>
      <c r="C28" s="134"/>
      <c r="D28" s="454">
        <v>108.40694444444399</v>
      </c>
      <c r="E28" s="454">
        <v>53.240277777777798</v>
      </c>
      <c r="F28" s="305">
        <f>ROUNDDOWN(D28,0)</f>
        <v>108</v>
      </c>
      <c r="G28" s="305">
        <f>(D28-F28)*60</f>
        <v>24.416666666639628</v>
      </c>
      <c r="H28" s="305">
        <f>ROUNDDOWN(G28,0)</f>
        <v>24</v>
      </c>
      <c r="I28" s="137">
        <f>(G28-H28)*60</f>
        <v>24.999999998377689</v>
      </c>
      <c r="J28" s="136">
        <f>ROUNDDOWN(E28,0)</f>
        <v>53</v>
      </c>
      <c r="K28" s="136">
        <f>(E28-J28)*60</f>
        <v>14.416666666667908</v>
      </c>
      <c r="L28" s="136">
        <f>ROUNDDOWN(K28,0)</f>
        <v>14</v>
      </c>
      <c r="M28" s="139">
        <f>(K28-L28)*60</f>
        <v>25.000000000074465</v>
      </c>
      <c r="N28" s="1053" t="s">
        <v>143</v>
      </c>
      <c r="O28" s="71"/>
      <c r="P28" s="391" t="s">
        <v>364</v>
      </c>
      <c r="Q28" s="47"/>
      <c r="R28" s="47"/>
      <c r="S28" s="49" t="s">
        <v>331</v>
      </c>
      <c r="T28" s="48"/>
      <c r="U28" s="48" t="s">
        <v>58</v>
      </c>
      <c r="V28" s="50" t="s">
        <v>94</v>
      </c>
      <c r="W28" s="395" t="s">
        <v>234</v>
      </c>
      <c r="X28" s="587" t="s">
        <v>333</v>
      </c>
      <c r="Y28" s="122"/>
      <c r="Z28" s="573">
        <v>5</v>
      </c>
      <c r="AA28" s="518"/>
      <c r="AB28" s="82"/>
      <c r="AC28" s="114"/>
      <c r="AD28" s="114"/>
      <c r="AE28" s="110"/>
      <c r="AF28" s="114"/>
      <c r="AG28" s="114"/>
      <c r="AH28" s="209"/>
      <c r="AI28" s="209"/>
      <c r="AJ28" s="209"/>
      <c r="AK28" s="209"/>
      <c r="AL28" s="71"/>
      <c r="AM28" s="81"/>
      <c r="AN28" s="25"/>
      <c r="AO28" s="25"/>
      <c r="AP28" s="25"/>
      <c r="AQ28" s="21"/>
      <c r="AR28" s="21"/>
      <c r="AS28" s="62"/>
      <c r="AT28" s="1452">
        <v>62</v>
      </c>
      <c r="AU28" s="1486"/>
      <c r="AV28" s="44"/>
      <c r="AW28" s="144" t="s">
        <v>234</v>
      </c>
      <c r="AX28" s="143"/>
    </row>
    <row r="29" spans="1:50" ht="44.25" customHeight="1" x14ac:dyDescent="0.25">
      <c r="A29" s="122">
        <v>63</v>
      </c>
      <c r="B29" s="134" t="s">
        <v>393</v>
      </c>
      <c r="C29" s="134"/>
      <c r="D29" s="454">
        <v>108.741666666667</v>
      </c>
      <c r="E29" s="454">
        <v>53.358333333333299</v>
      </c>
      <c r="F29" s="305">
        <f>ROUNDDOWN(D29,0)</f>
        <v>108</v>
      </c>
      <c r="G29" s="305">
        <f>(D29-F29)*60</f>
        <v>44.500000000020066</v>
      </c>
      <c r="H29" s="305">
        <f>ROUNDDOWN(G29,0)</f>
        <v>44</v>
      </c>
      <c r="I29" s="137">
        <f>(G29-H29)*60</f>
        <v>30.000000001203944</v>
      </c>
      <c r="J29" s="136">
        <f>ROUNDDOWN(E29,0)</f>
        <v>53</v>
      </c>
      <c r="K29" s="136">
        <f>(E29-J29)*60</f>
        <v>21.499999999997925</v>
      </c>
      <c r="L29" s="136">
        <f>ROUNDDOWN(K29,0)</f>
        <v>21</v>
      </c>
      <c r="M29" s="139">
        <f>(K29-L29)*60</f>
        <v>29.999999999875513</v>
      </c>
      <c r="N29" s="110">
        <v>37</v>
      </c>
      <c r="O29" s="71"/>
      <c r="P29" s="391" t="s">
        <v>364</v>
      </c>
      <c r="Q29" s="47"/>
      <c r="R29" s="47"/>
      <c r="S29" s="47" t="s">
        <v>331</v>
      </c>
      <c r="T29" s="48"/>
      <c r="U29" s="48" t="s">
        <v>59</v>
      </c>
      <c r="V29" s="48" t="s">
        <v>95</v>
      </c>
      <c r="W29" s="395" t="s">
        <v>234</v>
      </c>
      <c r="X29" s="587" t="s">
        <v>333</v>
      </c>
      <c r="Y29" s="122"/>
      <c r="Z29" s="573">
        <v>5</v>
      </c>
      <c r="AA29" s="518"/>
      <c r="AB29" s="82"/>
      <c r="AC29" s="114"/>
      <c r="AD29" s="114"/>
      <c r="AE29" s="110"/>
      <c r="AF29" s="114"/>
      <c r="AG29" s="114"/>
      <c r="AH29" s="209"/>
      <c r="AI29" s="209"/>
      <c r="AJ29" s="209"/>
      <c r="AK29" s="209"/>
      <c r="AL29" s="71"/>
      <c r="AM29" s="81"/>
      <c r="AN29" s="25"/>
      <c r="AO29" s="25"/>
      <c r="AP29" s="25"/>
      <c r="AQ29" s="21"/>
      <c r="AR29" s="21"/>
      <c r="AS29" s="62"/>
      <c r="AT29" s="1452">
        <v>63</v>
      </c>
      <c r="AU29" s="1486"/>
      <c r="AV29" s="44"/>
      <c r="AW29" s="144" t="s">
        <v>234</v>
      </c>
      <c r="AX29" s="143"/>
    </row>
    <row r="30" spans="1:50" ht="31.5" customHeight="1" x14ac:dyDescent="0.25">
      <c r="A30" s="122">
        <v>64</v>
      </c>
      <c r="B30" s="134" t="s">
        <v>393</v>
      </c>
      <c r="C30" s="134" t="s">
        <v>480</v>
      </c>
      <c r="D30" s="454">
        <v>108.7</v>
      </c>
      <c r="E30" s="454">
        <v>53.391388888888898</v>
      </c>
      <c r="F30" s="305">
        <f>ROUNDDOWN(D30,0)</f>
        <v>108</v>
      </c>
      <c r="G30" s="305">
        <f>(D30-F30)*60</f>
        <v>42.000000000000171</v>
      </c>
      <c r="H30" s="305">
        <f>ROUNDDOWN(G30,0)</f>
        <v>42</v>
      </c>
      <c r="I30" s="137">
        <f>(G30-H30)*60</f>
        <v>1.0231815394945443E-11</v>
      </c>
      <c r="J30" s="136">
        <f>ROUNDDOWN(E30,0)</f>
        <v>53</v>
      </c>
      <c r="K30" s="136">
        <f>(E30-J30)*60</f>
        <v>23.48333333333386</v>
      </c>
      <c r="L30" s="136">
        <f>ROUNDDOWN(K30,0)</f>
        <v>23</v>
      </c>
      <c r="M30" s="139">
        <f>(K30-L30)*60</f>
        <v>29.000000000031605</v>
      </c>
      <c r="N30" s="110">
        <v>125</v>
      </c>
      <c r="O30" s="71"/>
      <c r="P30" s="391" t="s">
        <v>364</v>
      </c>
      <c r="Q30" s="47"/>
      <c r="R30" s="47"/>
      <c r="S30" s="47" t="s">
        <v>331</v>
      </c>
      <c r="T30" s="48" t="s">
        <v>46</v>
      </c>
      <c r="U30" s="48"/>
      <c r="V30" s="48" t="s">
        <v>96</v>
      </c>
      <c r="W30" s="395" t="s">
        <v>234</v>
      </c>
      <c r="X30" s="587" t="s">
        <v>333</v>
      </c>
      <c r="Y30" s="122"/>
      <c r="Z30" s="573">
        <v>5</v>
      </c>
      <c r="AA30" s="518"/>
      <c r="AB30" s="82"/>
      <c r="AC30" s="114"/>
      <c r="AD30" s="114"/>
      <c r="AE30" s="110"/>
      <c r="AF30" s="114"/>
      <c r="AG30" s="114"/>
      <c r="AH30" s="209"/>
      <c r="AI30" s="209"/>
      <c r="AJ30" s="209"/>
      <c r="AK30" s="209"/>
      <c r="AL30" s="71"/>
      <c r="AM30" s="81"/>
      <c r="AN30" s="25"/>
      <c r="AO30" s="25"/>
      <c r="AP30" s="25"/>
      <c r="AQ30" s="21"/>
      <c r="AR30" s="21"/>
      <c r="AS30" s="62"/>
      <c r="AT30" s="1452">
        <v>64</v>
      </c>
      <c r="AU30" s="1486"/>
      <c r="AV30" s="44"/>
      <c r="AW30" s="144" t="s">
        <v>234</v>
      </c>
      <c r="AX30" s="143"/>
    </row>
    <row r="31" spans="1:50" ht="46.5" customHeight="1" x14ac:dyDescent="0.25">
      <c r="A31" s="207">
        <v>64</v>
      </c>
      <c r="B31" s="476" t="s">
        <v>344</v>
      </c>
      <c r="C31" s="476" t="s">
        <v>480</v>
      </c>
      <c r="D31" s="465">
        <f>F31+(H31/60)+(I31/3600)</f>
        <v>108.70218972222223</v>
      </c>
      <c r="E31" s="465">
        <f>J31+(L31/60)+(M31/3600)</f>
        <v>53.391417777777775</v>
      </c>
      <c r="F31" s="138">
        <v>108</v>
      </c>
      <c r="G31" s="138"/>
      <c r="H31" s="138">
        <v>42</v>
      </c>
      <c r="I31" s="296">
        <v>7.883</v>
      </c>
      <c r="J31" s="138">
        <v>53</v>
      </c>
      <c r="K31" s="138"/>
      <c r="L31" s="138">
        <v>23</v>
      </c>
      <c r="M31" s="296">
        <v>29.103999999999999</v>
      </c>
      <c r="N31" s="114">
        <v>125</v>
      </c>
      <c r="O31" s="243"/>
      <c r="P31" s="396" t="s">
        <v>364</v>
      </c>
      <c r="Q31" s="49"/>
      <c r="R31" s="49"/>
      <c r="S31" s="49" t="s">
        <v>331</v>
      </c>
      <c r="T31" s="53"/>
      <c r="U31" s="53"/>
      <c r="V31" s="53" t="s">
        <v>96</v>
      </c>
      <c r="W31" s="277" t="s">
        <v>234</v>
      </c>
      <c r="X31" s="589" t="s">
        <v>333</v>
      </c>
      <c r="Y31" s="207"/>
      <c r="Z31" s="577">
        <v>5</v>
      </c>
      <c r="AA31" s="520"/>
      <c r="AB31" s="285"/>
      <c r="AC31" s="114"/>
      <c r="AD31" s="114"/>
      <c r="AE31" s="114"/>
      <c r="AF31" s="114"/>
      <c r="AG31" s="114"/>
      <c r="AH31" s="209"/>
      <c r="AI31" s="209"/>
      <c r="AJ31" s="209"/>
      <c r="AK31" s="209"/>
      <c r="AL31" s="243"/>
      <c r="AM31" s="244"/>
      <c r="AN31" s="24" t="s">
        <v>447</v>
      </c>
      <c r="AO31" s="24"/>
      <c r="AP31" s="25"/>
      <c r="AQ31" s="25"/>
      <c r="AR31" s="25"/>
      <c r="AS31" s="245"/>
      <c r="AT31" s="1453">
        <v>64</v>
      </c>
      <c r="AU31" s="1487"/>
      <c r="AV31" s="44"/>
      <c r="AW31" s="248"/>
      <c r="AX31" s="236"/>
    </row>
    <row r="32" spans="1:50" ht="25.5" customHeight="1" x14ac:dyDescent="0.25">
      <c r="A32" s="122">
        <v>65</v>
      </c>
      <c r="B32" s="134" t="s">
        <v>393</v>
      </c>
      <c r="C32" s="134"/>
      <c r="D32" s="454">
        <v>108.7</v>
      </c>
      <c r="E32" s="454">
        <v>53.316666666666698</v>
      </c>
      <c r="F32" s="305">
        <f>ROUNDDOWN(D32,0)</f>
        <v>108</v>
      </c>
      <c r="G32" s="305">
        <f>(D32-F32)*60</f>
        <v>42.000000000000171</v>
      </c>
      <c r="H32" s="305">
        <f>ROUNDDOWN(G32,0)</f>
        <v>42</v>
      </c>
      <c r="I32" s="137">
        <f>(G32-H32)*60</f>
        <v>1.0231815394945443E-11</v>
      </c>
      <c r="J32" s="136">
        <f>ROUNDDOWN(E32,0)</f>
        <v>53</v>
      </c>
      <c r="K32" s="136">
        <f>(E32-J32)*60</f>
        <v>19.000000000001904</v>
      </c>
      <c r="L32" s="136">
        <f>ROUNDDOWN(K32,0)</f>
        <v>19</v>
      </c>
      <c r="M32" s="139">
        <f>(K32-L32)*60</f>
        <v>1.1425527191022411E-10</v>
      </c>
      <c r="N32" s="110">
        <v>8</v>
      </c>
      <c r="O32" s="71"/>
      <c r="P32" s="1207" t="s">
        <v>364</v>
      </c>
      <c r="Q32" s="174"/>
      <c r="R32" s="174"/>
      <c r="S32" s="174" t="s">
        <v>331</v>
      </c>
      <c r="T32" s="175" t="s">
        <v>46</v>
      </c>
      <c r="U32" s="175"/>
      <c r="V32" s="175" t="s">
        <v>120</v>
      </c>
      <c r="W32" s="1257" t="s">
        <v>234</v>
      </c>
      <c r="X32" s="590" t="s">
        <v>333</v>
      </c>
      <c r="Y32" s="448"/>
      <c r="Z32" s="579">
        <v>5</v>
      </c>
      <c r="AA32" s="519"/>
      <c r="AB32" s="179"/>
      <c r="AC32" s="233"/>
      <c r="AD32" s="233"/>
      <c r="AE32" s="176"/>
      <c r="AF32" s="233"/>
      <c r="AG32" s="233"/>
      <c r="AH32" s="323"/>
      <c r="AI32" s="323"/>
      <c r="AJ32" s="323"/>
      <c r="AK32" s="323"/>
      <c r="AL32" s="235"/>
      <c r="AM32" s="425"/>
      <c r="AN32" s="325"/>
      <c r="AO32" s="325"/>
      <c r="AP32" s="325"/>
      <c r="AQ32" s="253"/>
      <c r="AR32" s="253"/>
      <c r="AS32" s="380"/>
      <c r="AT32" s="1454">
        <v>65</v>
      </c>
      <c r="AU32" s="1486"/>
      <c r="AV32" s="44"/>
      <c r="AW32" s="144" t="s">
        <v>234</v>
      </c>
      <c r="AX32" s="143"/>
    </row>
    <row r="33" spans="1:239" ht="27" customHeight="1" x14ac:dyDescent="0.25">
      <c r="A33" s="122">
        <v>183</v>
      </c>
      <c r="B33" s="134" t="s">
        <v>393</v>
      </c>
      <c r="C33" s="134"/>
      <c r="D33" s="454">
        <v>108.541111</v>
      </c>
      <c r="E33" s="454">
        <v>53.524999999999899</v>
      </c>
      <c r="F33" s="305">
        <f>ROUNDDOWN(D33,0)</f>
        <v>108</v>
      </c>
      <c r="G33" s="305">
        <f>(D33-F33)*60</f>
        <v>32.466660000000047</v>
      </c>
      <c r="H33" s="305">
        <f>ROUNDDOWN(G33,0)</f>
        <v>32</v>
      </c>
      <c r="I33" s="137">
        <f>(G33-H33)*60</f>
        <v>27.999600000002829</v>
      </c>
      <c r="J33" s="136">
        <f>ROUNDDOWN(E33,0)</f>
        <v>53</v>
      </c>
      <c r="K33" s="136">
        <f>(E33-J33)*60</f>
        <v>31.499999999993946</v>
      </c>
      <c r="L33" s="136">
        <f>ROUNDDOWN(K33,0)</f>
        <v>31</v>
      </c>
      <c r="M33" s="139">
        <f>(K33-L33)*60</f>
        <v>29.999999999636771</v>
      </c>
      <c r="N33" s="67"/>
      <c r="O33" s="72"/>
      <c r="P33" s="404"/>
      <c r="Q33" s="99"/>
      <c r="R33" s="174" t="s">
        <v>169</v>
      </c>
      <c r="S33" s="99" t="s">
        <v>332</v>
      </c>
      <c r="T33" s="99"/>
      <c r="U33" s="174"/>
      <c r="V33" s="174" t="s">
        <v>345</v>
      </c>
      <c r="W33" s="1257" t="s">
        <v>335</v>
      </c>
      <c r="X33" s="45" t="s">
        <v>333</v>
      </c>
      <c r="Y33" s="413"/>
      <c r="Z33" s="584">
        <v>5</v>
      </c>
      <c r="AA33" s="522"/>
      <c r="AB33" s="568"/>
      <c r="AC33" s="233"/>
      <c r="AD33" s="201"/>
      <c r="AE33" s="742"/>
      <c r="AF33" s="199"/>
      <c r="AG33" s="201"/>
      <c r="AH33" s="319"/>
      <c r="AI33" s="1346"/>
      <c r="AJ33" s="1346"/>
      <c r="AK33" s="1346"/>
      <c r="AL33" s="1201"/>
      <c r="AM33" s="545"/>
      <c r="AN33" s="1370"/>
      <c r="AO33" s="1370"/>
      <c r="AP33" s="216"/>
      <c r="AQ33" s="180"/>
      <c r="AR33" s="1381"/>
      <c r="AS33" s="184"/>
      <c r="AT33" s="1455">
        <v>183</v>
      </c>
      <c r="AU33" s="1488"/>
      <c r="AV33" s="44"/>
      <c r="AW33" s="145" t="s">
        <v>211</v>
      </c>
      <c r="AX33" s="143"/>
    </row>
    <row r="34" spans="1:239" ht="15" customHeight="1" x14ac:dyDescent="0.25">
      <c r="A34" s="207">
        <v>184</v>
      </c>
      <c r="B34" s="476" t="s">
        <v>344</v>
      </c>
      <c r="C34" s="476" t="s">
        <v>480</v>
      </c>
      <c r="D34" s="465">
        <f>F34+(H34/60)+(I34/3600)</f>
        <v>108.3986888888889</v>
      </c>
      <c r="E34" s="465">
        <f>J34+(L34/60)+(M34/3600)</f>
        <v>53.52110888888889</v>
      </c>
      <c r="F34" s="138">
        <v>108</v>
      </c>
      <c r="G34" s="138"/>
      <c r="H34" s="138">
        <v>23</v>
      </c>
      <c r="I34" s="296">
        <v>55.28</v>
      </c>
      <c r="J34" s="138">
        <v>53</v>
      </c>
      <c r="K34" s="138"/>
      <c r="L34" s="138">
        <v>31</v>
      </c>
      <c r="M34" s="296">
        <v>15.992000000000001</v>
      </c>
      <c r="N34" s="114"/>
      <c r="O34" s="1199">
        <v>4000</v>
      </c>
      <c r="P34" s="222"/>
      <c r="Q34" s="49"/>
      <c r="R34" s="49" t="s">
        <v>169</v>
      </c>
      <c r="S34" s="49" t="s">
        <v>332</v>
      </c>
      <c r="T34" s="53"/>
      <c r="U34" s="53" t="s">
        <v>85</v>
      </c>
      <c r="V34" s="53" t="s">
        <v>433</v>
      </c>
      <c r="W34" s="277" t="s">
        <v>335</v>
      </c>
      <c r="X34" s="589" t="s">
        <v>333</v>
      </c>
      <c r="Y34" s="207"/>
      <c r="Z34" s="577">
        <v>5</v>
      </c>
      <c r="AA34" s="520"/>
      <c r="AB34" s="290"/>
      <c r="AC34" s="123" t="s">
        <v>445</v>
      </c>
      <c r="AD34" s="114"/>
      <c r="AE34" s="114"/>
      <c r="AF34" s="114"/>
      <c r="AG34" s="114"/>
      <c r="AH34" s="209"/>
      <c r="AI34" s="275" t="s">
        <v>443</v>
      </c>
      <c r="AJ34" s="275" t="s">
        <v>443</v>
      </c>
      <c r="AK34" s="275" t="s">
        <v>443</v>
      </c>
      <c r="AL34" s="552"/>
      <c r="AM34" s="554"/>
      <c r="AN34" s="556" t="s">
        <v>444</v>
      </c>
      <c r="AO34" s="556"/>
      <c r="AP34" s="208"/>
      <c r="AQ34" s="208"/>
      <c r="AR34" s="208"/>
      <c r="AS34" s="274"/>
      <c r="AT34" s="1453">
        <v>184</v>
      </c>
      <c r="AU34" s="1489"/>
      <c r="AV34" s="44"/>
      <c r="AW34" s="286"/>
      <c r="AX34" s="236"/>
    </row>
    <row r="35" spans="1:239" ht="24.75" customHeight="1" x14ac:dyDescent="0.25">
      <c r="A35" s="122">
        <v>184</v>
      </c>
      <c r="B35" s="134" t="s">
        <v>393</v>
      </c>
      <c r="C35" s="134" t="s">
        <v>480</v>
      </c>
      <c r="D35" s="454">
        <v>108.468428156126</v>
      </c>
      <c r="E35" s="454">
        <v>53.487818380563297</v>
      </c>
      <c r="F35" s="305">
        <f>ROUNDDOWN(D35,0)</f>
        <v>108</v>
      </c>
      <c r="G35" s="305">
        <f>(D35-F35)*60</f>
        <v>28.105689367559705</v>
      </c>
      <c r="H35" s="305">
        <f>ROUNDDOWN(G35,0)</f>
        <v>28</v>
      </c>
      <c r="I35" s="137">
        <f>(G35-H35)*60</f>
        <v>6.3413620535823156</v>
      </c>
      <c r="J35" s="136">
        <f>ROUNDDOWN(E35,0)</f>
        <v>53</v>
      </c>
      <c r="K35" s="136">
        <f>(E35-J35)*60</f>
        <v>29.269102833797831</v>
      </c>
      <c r="L35" s="136">
        <f>ROUNDDOWN(K35,0)</f>
        <v>29</v>
      </c>
      <c r="M35" s="139">
        <f>(K35-L35)*60</f>
        <v>16.146170027869857</v>
      </c>
      <c r="N35" s="110"/>
      <c r="O35" s="1197">
        <v>4000</v>
      </c>
      <c r="P35" s="288"/>
      <c r="Q35" s="47"/>
      <c r="R35" s="47" t="s">
        <v>169</v>
      </c>
      <c r="S35" s="47" t="s">
        <v>332</v>
      </c>
      <c r="T35" s="48"/>
      <c r="U35" s="48" t="s">
        <v>85</v>
      </c>
      <c r="V35" s="48" t="s">
        <v>433</v>
      </c>
      <c r="W35" s="395" t="s">
        <v>335</v>
      </c>
      <c r="X35" s="587" t="s">
        <v>333</v>
      </c>
      <c r="Y35" s="122"/>
      <c r="Z35" s="573">
        <v>5</v>
      </c>
      <c r="AA35" s="518"/>
      <c r="AB35" s="69"/>
      <c r="AC35" s="114"/>
      <c r="AD35" s="193"/>
      <c r="AE35" s="67"/>
      <c r="AF35" s="193"/>
      <c r="AG35" s="193"/>
      <c r="AH35" s="272"/>
      <c r="AI35" s="272"/>
      <c r="AJ35" s="272"/>
      <c r="AK35" s="272"/>
      <c r="AL35" s="72"/>
      <c r="AM35" s="82"/>
      <c r="AN35" s="208"/>
      <c r="AO35" s="208"/>
      <c r="AP35" s="208"/>
      <c r="AQ35" s="23"/>
      <c r="AR35" s="23"/>
      <c r="AS35" s="63"/>
      <c r="AT35" s="1452">
        <v>184</v>
      </c>
      <c r="AU35" s="1488"/>
      <c r="AV35" s="44"/>
      <c r="AW35" s="145" t="s">
        <v>211</v>
      </c>
      <c r="AX35" s="143"/>
    </row>
    <row r="36" spans="1:239" s="191" customFormat="1" ht="33.75" x14ac:dyDescent="0.25">
      <c r="A36" s="207">
        <v>106</v>
      </c>
      <c r="B36" s="476" t="s">
        <v>344</v>
      </c>
      <c r="C36" s="476" t="s">
        <v>480</v>
      </c>
      <c r="D36" s="465">
        <f>F36+(H36/60)+(I36/3600)</f>
        <v>108.79767361111111</v>
      </c>
      <c r="E36" s="465">
        <f>J36+(L36/60)+(M36/3600)</f>
        <v>53.483611944444448</v>
      </c>
      <c r="F36" s="138">
        <v>108</v>
      </c>
      <c r="G36" s="138"/>
      <c r="H36" s="138">
        <v>47</v>
      </c>
      <c r="I36" s="296">
        <v>51.625</v>
      </c>
      <c r="J36" s="138">
        <v>53</v>
      </c>
      <c r="K36" s="138"/>
      <c r="L36" s="138">
        <v>29</v>
      </c>
      <c r="M36" s="296">
        <v>1.0029999999999999</v>
      </c>
      <c r="N36" s="193"/>
      <c r="O36" s="276"/>
      <c r="P36" s="222"/>
      <c r="Q36" s="49"/>
      <c r="R36" s="49" t="s">
        <v>105</v>
      </c>
      <c r="S36" s="49" t="s">
        <v>332</v>
      </c>
      <c r="T36" s="49"/>
      <c r="U36" s="49"/>
      <c r="V36" s="49"/>
      <c r="W36" s="243" t="s">
        <v>144</v>
      </c>
      <c r="X36" s="589" t="s">
        <v>333</v>
      </c>
      <c r="Y36" s="290"/>
      <c r="Z36" s="577">
        <v>5</v>
      </c>
      <c r="AA36" s="520"/>
      <c r="AB36" s="290"/>
      <c r="AC36" s="208"/>
      <c r="AD36" s="193"/>
      <c r="AE36" s="193"/>
      <c r="AF36" s="193"/>
      <c r="AG36" s="193"/>
      <c r="AH36" s="272"/>
      <c r="AI36" s="272"/>
      <c r="AJ36" s="272"/>
      <c r="AK36" s="272"/>
      <c r="AL36" s="276"/>
      <c r="AM36" s="285"/>
      <c r="AN36" s="24" t="s">
        <v>447</v>
      </c>
      <c r="AO36" s="24"/>
      <c r="AP36" s="208"/>
      <c r="AQ36" s="208"/>
      <c r="AR36" s="208"/>
      <c r="AS36" s="274"/>
      <c r="AT36" s="1453">
        <v>106</v>
      </c>
      <c r="AU36" s="1489"/>
      <c r="AV36" s="44">
        <v>106</v>
      </c>
      <c r="AW36" s="236"/>
      <c r="AX36" s="236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</row>
    <row r="37" spans="1:239" s="191" customFormat="1" ht="39.75" customHeight="1" x14ac:dyDescent="0.25">
      <c r="A37" s="122">
        <v>106</v>
      </c>
      <c r="B37" s="134" t="s">
        <v>393</v>
      </c>
      <c r="C37" s="134" t="s">
        <v>480</v>
      </c>
      <c r="D37" s="454">
        <v>108.79898071289099</v>
      </c>
      <c r="E37" s="454">
        <v>53.483551274923002</v>
      </c>
      <c r="F37" s="305">
        <f t="shared" ref="F37:F58" si="9">ROUNDDOWN(D37,0)</f>
        <v>108</v>
      </c>
      <c r="G37" s="305">
        <f t="shared" ref="G37:G58" si="10">(D37-F37)*60</f>
        <v>47.938842773459669</v>
      </c>
      <c r="H37" s="305">
        <f t="shared" ref="H37:H58" si="11">ROUNDDOWN(G37,0)</f>
        <v>47</v>
      </c>
      <c r="I37" s="137">
        <f t="shared" ref="I37:I58" si="12">(G37-H37)*60</f>
        <v>56.330566407580136</v>
      </c>
      <c r="J37" s="136">
        <f t="shared" ref="J37:J58" si="13">ROUNDDOWN(E37,0)</f>
        <v>53</v>
      </c>
      <c r="K37" s="136">
        <f t="shared" ref="K37:K58" si="14">(E37-J37)*60</f>
        <v>29.013076495380119</v>
      </c>
      <c r="L37" s="138">
        <f t="shared" ref="L37:L58" si="15">ROUNDDOWN(K37,0)</f>
        <v>29</v>
      </c>
      <c r="M37" s="139">
        <f t="shared" ref="M37:M58" si="16">(K37-L37)*60</f>
        <v>0.78458972280714079</v>
      </c>
      <c r="N37" s="67"/>
      <c r="O37" s="72"/>
      <c r="P37" s="288"/>
      <c r="Q37" s="47"/>
      <c r="R37" s="47" t="s">
        <v>105</v>
      </c>
      <c r="S37" s="47" t="s">
        <v>332</v>
      </c>
      <c r="T37" s="47"/>
      <c r="U37" s="47"/>
      <c r="V37" s="47"/>
      <c r="W37" s="394" t="s">
        <v>144</v>
      </c>
      <c r="X37" s="587" t="s">
        <v>333</v>
      </c>
      <c r="Y37" s="69"/>
      <c r="Z37" s="573">
        <v>5</v>
      </c>
      <c r="AA37" s="518"/>
      <c r="AB37" s="69"/>
      <c r="AC37" s="208"/>
      <c r="AD37" s="193"/>
      <c r="AE37" s="67"/>
      <c r="AF37" s="193"/>
      <c r="AG37" s="193"/>
      <c r="AH37" s="272"/>
      <c r="AI37" s="272"/>
      <c r="AJ37" s="272"/>
      <c r="AK37" s="272"/>
      <c r="AL37" s="72"/>
      <c r="AM37" s="82"/>
      <c r="AN37" s="208"/>
      <c r="AO37" s="208"/>
      <c r="AP37" s="208"/>
      <c r="AQ37" s="23"/>
      <c r="AR37" s="23"/>
      <c r="AS37" s="63"/>
      <c r="AT37" s="1452">
        <v>106</v>
      </c>
      <c r="AU37" s="1488"/>
      <c r="AV37" s="44">
        <v>106</v>
      </c>
      <c r="AW37" s="146" t="s">
        <v>144</v>
      </c>
      <c r="AX37" s="14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</row>
    <row r="38" spans="1:239" ht="27.75" customHeight="1" x14ac:dyDescent="0.25">
      <c r="A38" s="122">
        <v>107</v>
      </c>
      <c r="B38" s="134" t="s">
        <v>393</v>
      </c>
      <c r="C38" s="134"/>
      <c r="D38" s="454">
        <v>108.93287658691401</v>
      </c>
      <c r="E38" s="454">
        <v>53.550099314556199</v>
      </c>
      <c r="F38" s="305">
        <f t="shared" si="9"/>
        <v>108</v>
      </c>
      <c r="G38" s="305">
        <f t="shared" si="10"/>
        <v>55.972595214840339</v>
      </c>
      <c r="H38" s="305">
        <f t="shared" si="11"/>
        <v>55</v>
      </c>
      <c r="I38" s="137">
        <f t="shared" si="12"/>
        <v>58.355712890420364</v>
      </c>
      <c r="J38" s="136">
        <f t="shared" si="13"/>
        <v>53</v>
      </c>
      <c r="K38" s="136">
        <f t="shared" si="14"/>
        <v>33.005958873371952</v>
      </c>
      <c r="L38" s="138">
        <f t="shared" si="15"/>
        <v>33</v>
      </c>
      <c r="M38" s="139">
        <f t="shared" si="16"/>
        <v>0.35753240231713335</v>
      </c>
      <c r="N38" s="67"/>
      <c r="O38" s="72"/>
      <c r="P38" s="288"/>
      <c r="Q38" s="47"/>
      <c r="R38" s="47" t="s">
        <v>105</v>
      </c>
      <c r="S38" s="47" t="s">
        <v>332</v>
      </c>
      <c r="T38" s="47"/>
      <c r="U38" s="47"/>
      <c r="V38" s="47"/>
      <c r="W38" s="394" t="s">
        <v>144</v>
      </c>
      <c r="X38" s="587" t="s">
        <v>333</v>
      </c>
      <c r="Y38" s="69"/>
      <c r="Z38" s="573">
        <v>5</v>
      </c>
      <c r="AA38" s="518"/>
      <c r="AB38" s="69"/>
      <c r="AC38" s="208"/>
      <c r="AD38" s="193"/>
      <c r="AE38" s="67"/>
      <c r="AF38" s="193"/>
      <c r="AG38" s="193"/>
      <c r="AH38" s="272"/>
      <c r="AI38" s="272"/>
      <c r="AJ38" s="272"/>
      <c r="AK38" s="272"/>
      <c r="AL38" s="72"/>
      <c r="AM38" s="82"/>
      <c r="AN38" s="208"/>
      <c r="AO38" s="208"/>
      <c r="AP38" s="208"/>
      <c r="AQ38" s="23"/>
      <c r="AR38" s="23"/>
      <c r="AS38" s="63"/>
      <c r="AT38" s="1452">
        <v>107</v>
      </c>
      <c r="AU38" s="1488"/>
      <c r="AV38" s="44"/>
      <c r="AW38" s="146" t="s">
        <v>144</v>
      </c>
      <c r="AX38" s="143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  <c r="HO38" s="191"/>
      <c r="HP38" s="191"/>
      <c r="HQ38" s="191"/>
      <c r="HR38" s="191"/>
      <c r="HS38" s="191"/>
      <c r="HT38" s="191"/>
      <c r="HU38" s="191"/>
      <c r="HV38" s="191"/>
      <c r="HW38" s="191"/>
      <c r="HX38" s="191"/>
      <c r="HY38" s="191"/>
      <c r="HZ38" s="191"/>
      <c r="IA38" s="191"/>
      <c r="IB38" s="191"/>
      <c r="IC38" s="191"/>
      <c r="ID38" s="191"/>
      <c r="IE38" s="191"/>
    </row>
    <row r="39" spans="1:239" ht="26.25" customHeight="1" x14ac:dyDescent="0.25">
      <c r="A39" s="122">
        <v>108</v>
      </c>
      <c r="B39" s="134" t="s">
        <v>393</v>
      </c>
      <c r="C39" s="134"/>
      <c r="D39" s="454">
        <v>109.082565307617</v>
      </c>
      <c r="E39" s="454">
        <v>53.6002473730086</v>
      </c>
      <c r="F39" s="305">
        <f t="shared" si="9"/>
        <v>109</v>
      </c>
      <c r="G39" s="305">
        <f t="shared" si="10"/>
        <v>4.9539184570201655</v>
      </c>
      <c r="H39" s="305">
        <f t="shared" si="11"/>
        <v>4</v>
      </c>
      <c r="I39" s="137">
        <f t="shared" si="12"/>
        <v>57.235107421209932</v>
      </c>
      <c r="J39" s="136">
        <f t="shared" si="13"/>
        <v>53</v>
      </c>
      <c r="K39" s="136">
        <f t="shared" si="14"/>
        <v>36.014842380515972</v>
      </c>
      <c r="L39" s="136">
        <f t="shared" si="15"/>
        <v>36</v>
      </c>
      <c r="M39" s="139">
        <f t="shared" si="16"/>
        <v>0.89054283095833853</v>
      </c>
      <c r="N39" s="67"/>
      <c r="O39" s="72"/>
      <c r="P39" s="288"/>
      <c r="Q39" s="47"/>
      <c r="R39" s="45" t="s">
        <v>105</v>
      </c>
      <c r="S39" s="47" t="s">
        <v>332</v>
      </c>
      <c r="T39" s="47"/>
      <c r="U39" s="47"/>
      <c r="V39" s="47"/>
      <c r="W39" s="394" t="s">
        <v>144</v>
      </c>
      <c r="X39" s="587" t="s">
        <v>333</v>
      </c>
      <c r="Y39" s="69"/>
      <c r="Z39" s="573">
        <v>5</v>
      </c>
      <c r="AA39" s="518"/>
      <c r="AB39" s="69"/>
      <c r="AC39" s="208"/>
      <c r="AD39" s="193"/>
      <c r="AE39" s="67"/>
      <c r="AF39" s="193"/>
      <c r="AG39" s="193"/>
      <c r="AH39" s="272"/>
      <c r="AI39" s="272"/>
      <c r="AJ39" s="272"/>
      <c r="AK39" s="272"/>
      <c r="AL39" s="72"/>
      <c r="AM39" s="82"/>
      <c r="AN39" s="208"/>
      <c r="AO39" s="208"/>
      <c r="AP39" s="208"/>
      <c r="AQ39" s="23"/>
      <c r="AR39" s="23"/>
      <c r="AS39" s="63"/>
      <c r="AT39" s="1452">
        <v>108</v>
      </c>
      <c r="AU39" s="1488"/>
      <c r="AV39" s="44"/>
      <c r="AW39" s="146" t="s">
        <v>144</v>
      </c>
      <c r="AX39" s="143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 s="191"/>
      <c r="DQ39" s="191"/>
      <c r="DR39" s="191"/>
      <c r="DS39" s="191"/>
      <c r="DT39" s="191"/>
      <c r="DU39" s="191"/>
      <c r="DV39" s="191"/>
      <c r="DW39" s="191"/>
      <c r="DX39" s="191"/>
      <c r="DY39" s="191"/>
      <c r="DZ39" s="191"/>
      <c r="EA39" s="191"/>
      <c r="EB39" s="191"/>
      <c r="EC39" s="191"/>
      <c r="ED39" s="191"/>
      <c r="EE39" s="191"/>
      <c r="EF39" s="191"/>
      <c r="EG39" s="191"/>
      <c r="EH39" s="191"/>
      <c r="EI39" s="191"/>
      <c r="EJ39" s="191"/>
      <c r="EK39" s="191"/>
      <c r="EL39" s="191"/>
      <c r="EM39" s="191"/>
      <c r="EN39" s="191"/>
      <c r="EO39" s="191"/>
      <c r="EP39" s="191"/>
      <c r="EQ39" s="191"/>
      <c r="ER39" s="191"/>
      <c r="ES39" s="191"/>
      <c r="ET39" s="191"/>
      <c r="EU39" s="191"/>
      <c r="EV39" s="191"/>
      <c r="EW39" s="191"/>
      <c r="EX39" s="191"/>
      <c r="EY39" s="191"/>
      <c r="EZ39" s="191"/>
      <c r="FA39" s="191"/>
      <c r="FB39" s="191"/>
      <c r="FC39" s="191"/>
      <c r="FD39" s="191"/>
      <c r="FE39" s="191"/>
      <c r="FF39" s="191"/>
      <c r="FG39" s="191"/>
      <c r="FH39" s="191"/>
      <c r="FI39" s="191"/>
      <c r="FJ39" s="191"/>
      <c r="FK39" s="191"/>
      <c r="FL39" s="191"/>
      <c r="FM39" s="191"/>
      <c r="FN39" s="191"/>
      <c r="FO39" s="191"/>
      <c r="FP39" s="191"/>
      <c r="FQ39" s="191"/>
      <c r="FR39" s="191"/>
      <c r="FS39" s="191"/>
      <c r="FT39" s="191"/>
      <c r="FU39" s="191"/>
      <c r="FV39" s="191"/>
      <c r="FW39" s="191"/>
      <c r="FX39" s="191"/>
      <c r="FY39" s="191"/>
      <c r="FZ39" s="191"/>
      <c r="GA39" s="191"/>
      <c r="GB39" s="191"/>
      <c r="GC39" s="191"/>
      <c r="GD39" s="191"/>
      <c r="GE39" s="191"/>
      <c r="GF39" s="191"/>
      <c r="GG39" s="191"/>
      <c r="GH39" s="191"/>
      <c r="GI39" s="191"/>
      <c r="GJ39" s="191"/>
      <c r="GK39" s="191"/>
      <c r="GL39" s="191"/>
      <c r="GM39" s="191"/>
      <c r="GN39" s="191"/>
      <c r="GO39" s="191"/>
      <c r="GP39" s="191"/>
      <c r="GQ39" s="191"/>
      <c r="GR39" s="191"/>
      <c r="GS39" s="191"/>
      <c r="GT39" s="191"/>
      <c r="GU39" s="191"/>
      <c r="GV39" s="191"/>
      <c r="GW39" s="191"/>
      <c r="GX39" s="191"/>
      <c r="GY39" s="191"/>
      <c r="GZ39" s="191"/>
      <c r="HA39" s="191"/>
      <c r="HB39" s="191"/>
      <c r="HC39" s="191"/>
      <c r="HD39" s="191"/>
      <c r="HE39" s="191"/>
      <c r="HF39" s="191"/>
      <c r="HG39" s="191"/>
      <c r="HH39" s="191"/>
      <c r="HI39" s="191"/>
      <c r="HJ39" s="191"/>
      <c r="HK39" s="191"/>
      <c r="HL39" s="191"/>
      <c r="HM39" s="191"/>
      <c r="HN39" s="191"/>
      <c r="HO39" s="191"/>
      <c r="HP39" s="191"/>
      <c r="HQ39" s="191"/>
      <c r="HR39" s="191"/>
      <c r="HS39" s="191"/>
      <c r="HT39" s="191"/>
      <c r="HU39" s="191"/>
      <c r="HV39" s="191"/>
      <c r="HW39" s="191"/>
      <c r="HX39" s="191"/>
      <c r="HY39" s="191"/>
      <c r="HZ39" s="191"/>
      <c r="IA39" s="191"/>
      <c r="IB39" s="191"/>
      <c r="IC39" s="191"/>
      <c r="ID39" s="191"/>
      <c r="IE39" s="191"/>
    </row>
    <row r="40" spans="1:239" ht="39.75" customHeight="1" x14ac:dyDescent="0.25">
      <c r="A40" s="122">
        <v>411</v>
      </c>
      <c r="B40" s="134" t="s">
        <v>393</v>
      </c>
      <c r="C40" s="134"/>
      <c r="D40" s="454">
        <v>108.267512402355</v>
      </c>
      <c r="E40" s="454">
        <v>53.253374400508001</v>
      </c>
      <c r="F40" s="305">
        <f t="shared" si="9"/>
        <v>108</v>
      </c>
      <c r="G40" s="305">
        <f t="shared" si="10"/>
        <v>16.050744141299731</v>
      </c>
      <c r="H40" s="305">
        <f t="shared" si="11"/>
        <v>16</v>
      </c>
      <c r="I40" s="137">
        <f t="shared" si="12"/>
        <v>3.0446484779838556</v>
      </c>
      <c r="J40" s="136">
        <f t="shared" si="13"/>
        <v>53</v>
      </c>
      <c r="K40" s="136">
        <f t="shared" si="14"/>
        <v>15.202464030480058</v>
      </c>
      <c r="L40" s="136">
        <f t="shared" si="15"/>
        <v>15</v>
      </c>
      <c r="M40" s="139">
        <f t="shared" si="16"/>
        <v>12.147841828803507</v>
      </c>
      <c r="N40" s="67"/>
      <c r="O40" s="72"/>
      <c r="P40" s="288"/>
      <c r="Q40" s="47"/>
      <c r="R40" s="47" t="s">
        <v>105</v>
      </c>
      <c r="S40" s="49" t="s">
        <v>331</v>
      </c>
      <c r="T40" s="47"/>
      <c r="U40" s="47"/>
      <c r="V40" s="47" t="s">
        <v>345</v>
      </c>
      <c r="W40" s="400" t="s">
        <v>432</v>
      </c>
      <c r="X40" s="587" t="s">
        <v>333</v>
      </c>
      <c r="Y40" s="122"/>
      <c r="Z40" s="573">
        <v>5</v>
      </c>
      <c r="AA40" s="522"/>
      <c r="AB40" s="69"/>
      <c r="AC40" s="249"/>
      <c r="AD40" s="193"/>
      <c r="AE40" s="67"/>
      <c r="AF40" s="193"/>
      <c r="AG40" s="193"/>
      <c r="AH40" s="272"/>
      <c r="AI40" s="272"/>
      <c r="AJ40" s="272"/>
      <c r="AK40" s="272"/>
      <c r="AL40" s="72"/>
      <c r="AM40" s="82"/>
      <c r="AN40" s="208"/>
      <c r="AO40" s="208"/>
      <c r="AP40" s="208"/>
      <c r="AQ40" s="23"/>
      <c r="AR40" s="23"/>
      <c r="AS40" s="63"/>
      <c r="AT40" s="1452">
        <v>411</v>
      </c>
      <c r="AU40" s="1488"/>
      <c r="AV40" s="44"/>
      <c r="AW40" s="147" t="s">
        <v>208</v>
      </c>
      <c r="AX40" s="143"/>
    </row>
    <row r="41" spans="1:239" ht="51" customHeight="1" x14ac:dyDescent="0.25">
      <c r="A41" s="122">
        <v>412</v>
      </c>
      <c r="B41" s="134" t="s">
        <v>393</v>
      </c>
      <c r="C41" s="134"/>
      <c r="D41" s="454">
        <v>108.392282504419</v>
      </c>
      <c r="E41" s="454">
        <v>53.308039300607</v>
      </c>
      <c r="F41" s="305">
        <f t="shared" si="9"/>
        <v>108</v>
      </c>
      <c r="G41" s="305">
        <f t="shared" si="10"/>
        <v>23.536950265140035</v>
      </c>
      <c r="H41" s="305">
        <f t="shared" si="11"/>
        <v>23</v>
      </c>
      <c r="I41" s="137">
        <f t="shared" si="12"/>
        <v>32.217015908402118</v>
      </c>
      <c r="J41" s="136">
        <f t="shared" si="13"/>
        <v>53</v>
      </c>
      <c r="K41" s="136">
        <f t="shared" si="14"/>
        <v>18.482358036419981</v>
      </c>
      <c r="L41" s="136">
        <f t="shared" si="15"/>
        <v>18</v>
      </c>
      <c r="M41" s="139">
        <f t="shared" si="16"/>
        <v>28.941482185198879</v>
      </c>
      <c r="N41" s="67"/>
      <c r="O41" s="72"/>
      <c r="P41" s="288"/>
      <c r="Q41" s="47"/>
      <c r="R41" s="47" t="s">
        <v>105</v>
      </c>
      <c r="S41" s="49" t="s">
        <v>331</v>
      </c>
      <c r="T41" s="47"/>
      <c r="U41" s="47"/>
      <c r="V41" s="47" t="s">
        <v>345</v>
      </c>
      <c r="W41" s="400" t="s">
        <v>432</v>
      </c>
      <c r="X41" s="587" t="s">
        <v>333</v>
      </c>
      <c r="Y41" s="122"/>
      <c r="Z41" s="573">
        <v>5</v>
      </c>
      <c r="AA41" s="518"/>
      <c r="AB41" s="1314"/>
      <c r="AC41" s="249"/>
      <c r="AD41" s="193"/>
      <c r="AE41" s="67"/>
      <c r="AF41" s="193"/>
      <c r="AG41" s="193"/>
      <c r="AH41" s="272"/>
      <c r="AI41" s="272"/>
      <c r="AJ41" s="272"/>
      <c r="AK41" s="272"/>
      <c r="AL41" s="72"/>
      <c r="AM41" s="82"/>
      <c r="AN41" s="208"/>
      <c r="AO41" s="208"/>
      <c r="AP41" s="208"/>
      <c r="AQ41" s="23"/>
      <c r="AR41" s="23"/>
      <c r="AS41" s="63"/>
      <c r="AT41" s="1452">
        <v>412</v>
      </c>
      <c r="AU41" s="1488"/>
      <c r="AV41" s="44"/>
      <c r="AW41" s="147" t="s">
        <v>208</v>
      </c>
      <c r="AX41" s="143"/>
    </row>
    <row r="42" spans="1:239" ht="33.75" customHeight="1" x14ac:dyDescent="0.25">
      <c r="A42" s="122">
        <v>413</v>
      </c>
      <c r="B42" s="134" t="s">
        <v>393</v>
      </c>
      <c r="C42" s="134"/>
      <c r="D42" s="454">
        <v>108.415103291622</v>
      </c>
      <c r="E42" s="454">
        <v>53.310259842341601</v>
      </c>
      <c r="F42" s="305">
        <f t="shared" si="9"/>
        <v>108</v>
      </c>
      <c r="G42" s="305">
        <f t="shared" si="10"/>
        <v>24.906197497320193</v>
      </c>
      <c r="H42" s="305">
        <f t="shared" si="11"/>
        <v>24</v>
      </c>
      <c r="I42" s="137">
        <f t="shared" si="12"/>
        <v>54.371849839211563</v>
      </c>
      <c r="J42" s="136">
        <f t="shared" si="13"/>
        <v>53</v>
      </c>
      <c r="K42" s="136">
        <f t="shared" si="14"/>
        <v>18.615590540496072</v>
      </c>
      <c r="L42" s="136">
        <f t="shared" si="15"/>
        <v>18</v>
      </c>
      <c r="M42" s="139">
        <f t="shared" si="16"/>
        <v>36.935432429764319</v>
      </c>
      <c r="N42" s="67"/>
      <c r="O42" s="72"/>
      <c r="P42" s="406"/>
      <c r="Q42" s="55"/>
      <c r="R42" s="55" t="s">
        <v>105</v>
      </c>
      <c r="S42" s="773" t="s">
        <v>331</v>
      </c>
      <c r="T42" s="55"/>
      <c r="U42" s="55"/>
      <c r="V42" s="55" t="s">
        <v>345</v>
      </c>
      <c r="W42" s="407" t="s">
        <v>432</v>
      </c>
      <c r="X42" s="588" t="s">
        <v>333</v>
      </c>
      <c r="Y42" s="420"/>
      <c r="Z42" s="575">
        <v>5</v>
      </c>
      <c r="AA42" s="565"/>
      <c r="AB42" s="411"/>
      <c r="AC42" s="314"/>
      <c r="AD42" s="198"/>
      <c r="AE42" s="121"/>
      <c r="AF42" s="198"/>
      <c r="AG42" s="201"/>
      <c r="AH42" s="268"/>
      <c r="AI42" s="268"/>
      <c r="AJ42" s="268"/>
      <c r="AK42" s="268"/>
      <c r="AL42" s="78"/>
      <c r="AM42" s="105"/>
      <c r="AN42" s="215"/>
      <c r="AO42" s="215"/>
      <c r="AP42" s="215"/>
      <c r="AQ42" s="61"/>
      <c r="AR42" s="61"/>
      <c r="AS42" s="106"/>
      <c r="AT42" s="1451">
        <v>413</v>
      </c>
      <c r="AU42" s="1488"/>
      <c r="AV42" s="44"/>
      <c r="AW42" s="147" t="s">
        <v>208</v>
      </c>
      <c r="AX42" s="143"/>
    </row>
    <row r="43" spans="1:239" ht="15" customHeight="1" x14ac:dyDescent="0.25">
      <c r="A43" s="122">
        <v>414</v>
      </c>
      <c r="B43" s="134" t="s">
        <v>393</v>
      </c>
      <c r="C43" s="134"/>
      <c r="D43" s="454">
        <v>108.387205458488</v>
      </c>
      <c r="E43" s="454">
        <v>53.3069708707459</v>
      </c>
      <c r="F43" s="305">
        <f t="shared" si="9"/>
        <v>108</v>
      </c>
      <c r="G43" s="305">
        <f t="shared" si="10"/>
        <v>23.232327509279855</v>
      </c>
      <c r="H43" s="305">
        <f t="shared" si="11"/>
        <v>23</v>
      </c>
      <c r="I43" s="137">
        <f t="shared" si="12"/>
        <v>13.939650556791321</v>
      </c>
      <c r="J43" s="136">
        <f t="shared" si="13"/>
        <v>53</v>
      </c>
      <c r="K43" s="136">
        <f t="shared" si="14"/>
        <v>18.418252244754001</v>
      </c>
      <c r="L43" s="136">
        <f t="shared" si="15"/>
        <v>18</v>
      </c>
      <c r="M43" s="139">
        <f t="shared" si="16"/>
        <v>25.095134685240055</v>
      </c>
      <c r="N43" s="67"/>
      <c r="O43" s="72"/>
      <c r="P43" s="288"/>
      <c r="Q43" s="47"/>
      <c r="R43" s="47" t="s">
        <v>105</v>
      </c>
      <c r="S43" s="49" t="s">
        <v>331</v>
      </c>
      <c r="T43" s="47"/>
      <c r="U43" s="47"/>
      <c r="V43" s="47" t="s">
        <v>345</v>
      </c>
      <c r="W43" s="400" t="s">
        <v>432</v>
      </c>
      <c r="X43" s="587" t="s">
        <v>333</v>
      </c>
      <c r="Y43" s="122"/>
      <c r="Z43" s="573">
        <v>5</v>
      </c>
      <c r="AA43" s="522"/>
      <c r="AB43" s="69"/>
      <c r="AC43" s="249"/>
      <c r="AD43" s="193"/>
      <c r="AE43" s="67"/>
      <c r="AF43" s="193"/>
      <c r="AG43" s="193"/>
      <c r="AH43" s="272"/>
      <c r="AI43" s="272"/>
      <c r="AJ43" s="272"/>
      <c r="AK43" s="272"/>
      <c r="AL43" s="72"/>
      <c r="AM43" s="82"/>
      <c r="AN43" s="208"/>
      <c r="AO43" s="208"/>
      <c r="AP43" s="208"/>
      <c r="AQ43" s="23"/>
      <c r="AR43" s="23"/>
      <c r="AS43" s="63"/>
      <c r="AT43" s="1452">
        <v>414</v>
      </c>
      <c r="AU43" s="1488"/>
      <c r="AV43" s="44"/>
      <c r="AW43" s="147" t="s">
        <v>208</v>
      </c>
      <c r="AX43" s="143"/>
    </row>
    <row r="44" spans="1:239" ht="15" customHeight="1" x14ac:dyDescent="0.25">
      <c r="A44" s="122">
        <v>415</v>
      </c>
      <c r="B44" s="134" t="s">
        <v>393</v>
      </c>
      <c r="C44" s="134"/>
      <c r="D44" s="454">
        <v>108.39055116487199</v>
      </c>
      <c r="E44" s="454">
        <v>53.3045197101141</v>
      </c>
      <c r="F44" s="305">
        <f t="shared" si="9"/>
        <v>108</v>
      </c>
      <c r="G44" s="305">
        <f t="shared" si="10"/>
        <v>23.433069892319622</v>
      </c>
      <c r="H44" s="305">
        <f t="shared" si="11"/>
        <v>23</v>
      </c>
      <c r="I44" s="137">
        <f t="shared" si="12"/>
        <v>25.98419353917734</v>
      </c>
      <c r="J44" s="136">
        <f t="shared" si="13"/>
        <v>53</v>
      </c>
      <c r="K44" s="136">
        <f t="shared" si="14"/>
        <v>18.271182606845997</v>
      </c>
      <c r="L44" s="136">
        <f t="shared" si="15"/>
        <v>18</v>
      </c>
      <c r="M44" s="139">
        <f t="shared" si="16"/>
        <v>16.270956410759823</v>
      </c>
      <c r="N44" s="67"/>
      <c r="O44" s="72"/>
      <c r="P44" s="288"/>
      <c r="Q44" s="47"/>
      <c r="R44" s="47" t="s">
        <v>105</v>
      </c>
      <c r="S44" s="49" t="s">
        <v>331</v>
      </c>
      <c r="T44" s="47"/>
      <c r="U44" s="47"/>
      <c r="V44" s="60" t="s">
        <v>345</v>
      </c>
      <c r="W44" s="400" t="s">
        <v>432</v>
      </c>
      <c r="X44" s="587" t="s">
        <v>333</v>
      </c>
      <c r="Y44" s="122"/>
      <c r="Z44" s="573">
        <v>5</v>
      </c>
      <c r="AA44" s="522"/>
      <c r="AB44" s="69"/>
      <c r="AC44" s="249"/>
      <c r="AD44" s="193"/>
      <c r="AE44" s="67"/>
      <c r="AF44" s="193"/>
      <c r="AG44" s="193"/>
      <c r="AH44" s="272"/>
      <c r="AI44" s="272"/>
      <c r="AJ44" s="272"/>
      <c r="AK44" s="272"/>
      <c r="AL44" s="72"/>
      <c r="AM44" s="82"/>
      <c r="AN44" s="208"/>
      <c r="AO44" s="208"/>
      <c r="AP44" s="208"/>
      <c r="AQ44" s="23"/>
      <c r="AR44" s="23"/>
      <c r="AS44" s="63"/>
      <c r="AT44" s="1452">
        <v>415</v>
      </c>
      <c r="AU44" s="1488"/>
      <c r="AV44" s="44"/>
      <c r="AW44" s="147" t="s">
        <v>208</v>
      </c>
      <c r="AX44" s="143"/>
    </row>
    <row r="45" spans="1:239" ht="36" customHeight="1" x14ac:dyDescent="0.25">
      <c r="A45" s="122">
        <v>416</v>
      </c>
      <c r="B45" s="134" t="s">
        <v>393</v>
      </c>
      <c r="C45" s="134"/>
      <c r="D45" s="454">
        <v>108.411202880738</v>
      </c>
      <c r="E45" s="454">
        <v>53.3119407382529</v>
      </c>
      <c r="F45" s="305">
        <f t="shared" si="9"/>
        <v>108</v>
      </c>
      <c r="G45" s="305">
        <f t="shared" si="10"/>
        <v>24.672172844280169</v>
      </c>
      <c r="H45" s="305">
        <f t="shared" si="11"/>
        <v>24</v>
      </c>
      <c r="I45" s="137">
        <f t="shared" si="12"/>
        <v>40.330370656810146</v>
      </c>
      <c r="J45" s="136">
        <f t="shared" si="13"/>
        <v>53</v>
      </c>
      <c r="K45" s="136">
        <f t="shared" si="14"/>
        <v>18.716444295174028</v>
      </c>
      <c r="L45" s="136">
        <f t="shared" si="15"/>
        <v>18</v>
      </c>
      <c r="M45" s="139">
        <f t="shared" si="16"/>
        <v>42.986657710441705</v>
      </c>
      <c r="N45" s="67"/>
      <c r="O45" s="72"/>
      <c r="P45" s="288"/>
      <c r="Q45" s="47"/>
      <c r="R45" s="47" t="s">
        <v>105</v>
      </c>
      <c r="S45" s="49" t="s">
        <v>331</v>
      </c>
      <c r="T45" s="47"/>
      <c r="U45" s="47"/>
      <c r="V45" s="47" t="s">
        <v>345</v>
      </c>
      <c r="W45" s="491" t="s">
        <v>432</v>
      </c>
      <c r="X45" s="587" t="s">
        <v>333</v>
      </c>
      <c r="Y45" s="122"/>
      <c r="Z45" s="573">
        <v>5</v>
      </c>
      <c r="AA45" s="518"/>
      <c r="AB45" s="498"/>
      <c r="AC45" s="249"/>
      <c r="AD45" s="193"/>
      <c r="AE45" s="67"/>
      <c r="AF45" s="193"/>
      <c r="AG45" s="193"/>
      <c r="AH45" s="272"/>
      <c r="AI45" s="272"/>
      <c r="AJ45" s="272"/>
      <c r="AK45" s="272"/>
      <c r="AL45" s="72"/>
      <c r="AM45" s="82"/>
      <c r="AN45" s="208"/>
      <c r="AO45" s="208"/>
      <c r="AP45" s="208"/>
      <c r="AQ45" s="23"/>
      <c r="AR45" s="23"/>
      <c r="AS45" s="63"/>
      <c r="AT45" s="1452">
        <v>416</v>
      </c>
      <c r="AU45" s="1488"/>
      <c r="AV45" s="44"/>
      <c r="AW45" s="147" t="s">
        <v>208</v>
      </c>
      <c r="AX45" s="143"/>
    </row>
    <row r="46" spans="1:239" ht="15" customHeight="1" x14ac:dyDescent="0.25">
      <c r="A46" s="122">
        <v>417</v>
      </c>
      <c r="B46" s="134" t="s">
        <v>393</v>
      </c>
      <c r="C46" s="134"/>
      <c r="D46" s="454">
        <v>108.413576635395</v>
      </c>
      <c r="E46" s="454">
        <v>53.312108363995797</v>
      </c>
      <c r="F46" s="305">
        <f t="shared" si="9"/>
        <v>108</v>
      </c>
      <c r="G46" s="305">
        <f t="shared" si="10"/>
        <v>24.814598123700193</v>
      </c>
      <c r="H46" s="305">
        <f t="shared" si="11"/>
        <v>24</v>
      </c>
      <c r="I46" s="137">
        <f t="shared" si="12"/>
        <v>48.875887422011601</v>
      </c>
      <c r="J46" s="136">
        <f t="shared" si="13"/>
        <v>53</v>
      </c>
      <c r="K46" s="136">
        <f t="shared" si="14"/>
        <v>18.72650183974784</v>
      </c>
      <c r="L46" s="136">
        <f t="shared" si="15"/>
        <v>18</v>
      </c>
      <c r="M46" s="139">
        <f t="shared" si="16"/>
        <v>43.5901103848704</v>
      </c>
      <c r="N46" s="67"/>
      <c r="O46" s="72"/>
      <c r="P46" s="288"/>
      <c r="Q46" s="47"/>
      <c r="R46" s="47" t="s">
        <v>105</v>
      </c>
      <c r="S46" s="49" t="s">
        <v>331</v>
      </c>
      <c r="T46" s="47"/>
      <c r="U46" s="47"/>
      <c r="V46" s="60" t="s">
        <v>345</v>
      </c>
      <c r="W46" s="400" t="s">
        <v>432</v>
      </c>
      <c r="X46" s="587" t="s">
        <v>333</v>
      </c>
      <c r="Y46" s="122"/>
      <c r="Z46" s="573">
        <v>5</v>
      </c>
      <c r="AA46" s="518"/>
      <c r="AB46" s="69"/>
      <c r="AC46" s="249"/>
      <c r="AD46" s="193"/>
      <c r="AE46" s="67"/>
      <c r="AF46" s="193"/>
      <c r="AG46" s="193"/>
      <c r="AH46" s="272"/>
      <c r="AI46" s="272"/>
      <c r="AJ46" s="272"/>
      <c r="AK46" s="272"/>
      <c r="AL46" s="72"/>
      <c r="AM46" s="82"/>
      <c r="AN46" s="208"/>
      <c r="AO46" s="208"/>
      <c r="AP46" s="208"/>
      <c r="AQ46" s="23"/>
      <c r="AR46" s="23"/>
      <c r="AS46" s="63"/>
      <c r="AT46" s="1452">
        <v>417</v>
      </c>
      <c r="AU46" s="1488"/>
      <c r="AV46" s="44"/>
      <c r="AW46" s="147" t="s">
        <v>208</v>
      </c>
      <c r="AX46" s="143"/>
    </row>
    <row r="47" spans="1:239" s="191" customFormat="1" ht="30.75" customHeight="1" x14ac:dyDescent="0.25">
      <c r="A47" s="122">
        <v>418</v>
      </c>
      <c r="B47" s="134" t="s">
        <v>393</v>
      </c>
      <c r="C47" s="134"/>
      <c r="D47" s="454">
        <v>108.43181492902799</v>
      </c>
      <c r="E47" s="454">
        <v>53.321715442818601</v>
      </c>
      <c r="F47" s="305">
        <f t="shared" si="9"/>
        <v>108</v>
      </c>
      <c r="G47" s="305">
        <f t="shared" si="10"/>
        <v>25.908895741679601</v>
      </c>
      <c r="H47" s="305">
        <f t="shared" si="11"/>
        <v>25</v>
      </c>
      <c r="I47" s="137">
        <f t="shared" si="12"/>
        <v>54.533744500776038</v>
      </c>
      <c r="J47" s="136">
        <f t="shared" si="13"/>
        <v>53</v>
      </c>
      <c r="K47" s="136">
        <f t="shared" si="14"/>
        <v>19.302926569116039</v>
      </c>
      <c r="L47" s="136">
        <f t="shared" si="15"/>
        <v>19</v>
      </c>
      <c r="M47" s="139">
        <f t="shared" si="16"/>
        <v>18.175594146962339</v>
      </c>
      <c r="N47" s="67"/>
      <c r="O47" s="72"/>
      <c r="P47" s="404"/>
      <c r="Q47" s="99"/>
      <c r="R47" s="99" t="s">
        <v>105</v>
      </c>
      <c r="S47" s="101" t="s">
        <v>331</v>
      </c>
      <c r="T47" s="99"/>
      <c r="U47" s="99"/>
      <c r="V47" s="99" t="s">
        <v>345</v>
      </c>
      <c r="W47" s="405" t="s">
        <v>432</v>
      </c>
      <c r="X47" s="586" t="s">
        <v>333</v>
      </c>
      <c r="Y47" s="446"/>
      <c r="Z47" s="580">
        <v>5</v>
      </c>
      <c r="AA47" s="519"/>
      <c r="AB47" s="417"/>
      <c r="AC47" s="291"/>
      <c r="AD47" s="230"/>
      <c r="AE47" s="164"/>
      <c r="AF47" s="230"/>
      <c r="AG47" s="230"/>
      <c r="AH47" s="231"/>
      <c r="AI47" s="231"/>
      <c r="AJ47" s="231"/>
      <c r="AK47" s="231"/>
      <c r="AL47" s="163"/>
      <c r="AM47" s="422"/>
      <c r="AN47" s="232"/>
      <c r="AO47" s="232"/>
      <c r="AP47" s="232"/>
      <c r="AQ47" s="40"/>
      <c r="AR47" s="40"/>
      <c r="AS47" s="256"/>
      <c r="AT47" s="1455">
        <v>418</v>
      </c>
      <c r="AU47" s="1488"/>
      <c r="AV47" s="44"/>
      <c r="AW47" s="147" t="s">
        <v>208</v>
      </c>
      <c r="AX47" s="14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</row>
    <row r="48" spans="1:239" s="191" customFormat="1" ht="41.25" customHeight="1" x14ac:dyDescent="0.25">
      <c r="A48" s="122">
        <v>419</v>
      </c>
      <c r="B48" s="134" t="s">
        <v>393</v>
      </c>
      <c r="C48" s="134"/>
      <c r="D48" s="454">
        <v>108.428002289604</v>
      </c>
      <c r="E48" s="454">
        <v>53.323238792241803</v>
      </c>
      <c r="F48" s="305">
        <f t="shared" si="9"/>
        <v>108</v>
      </c>
      <c r="G48" s="305">
        <f t="shared" si="10"/>
        <v>25.680137376239713</v>
      </c>
      <c r="H48" s="305">
        <f t="shared" si="11"/>
        <v>25</v>
      </c>
      <c r="I48" s="137">
        <f t="shared" si="12"/>
        <v>40.808242574382803</v>
      </c>
      <c r="J48" s="136">
        <f t="shared" si="13"/>
        <v>53</v>
      </c>
      <c r="K48" s="136">
        <f t="shared" si="14"/>
        <v>19.394327534508164</v>
      </c>
      <c r="L48" s="136">
        <f t="shared" si="15"/>
        <v>19</v>
      </c>
      <c r="M48" s="139">
        <f t="shared" si="16"/>
        <v>23.659652070489869</v>
      </c>
      <c r="N48" s="67"/>
      <c r="O48" s="72"/>
      <c r="P48" s="288"/>
      <c r="Q48" s="47"/>
      <c r="R48" s="47" t="s">
        <v>105</v>
      </c>
      <c r="S48" s="49" t="s">
        <v>331</v>
      </c>
      <c r="T48" s="47"/>
      <c r="U48" s="47"/>
      <c r="V48" s="47" t="s">
        <v>345</v>
      </c>
      <c r="W48" s="400" t="s">
        <v>432</v>
      </c>
      <c r="X48" s="587" t="s">
        <v>333</v>
      </c>
      <c r="Y48" s="122"/>
      <c r="Z48" s="573">
        <v>5</v>
      </c>
      <c r="AA48" s="518"/>
      <c r="AB48" s="69"/>
      <c r="AC48" s="249"/>
      <c r="AD48" s="193"/>
      <c r="AE48" s="67"/>
      <c r="AF48" s="193"/>
      <c r="AG48" s="193"/>
      <c r="AH48" s="272"/>
      <c r="AI48" s="272"/>
      <c r="AJ48" s="272"/>
      <c r="AK48" s="272"/>
      <c r="AL48" s="72"/>
      <c r="AM48" s="82"/>
      <c r="AN48" s="208"/>
      <c r="AO48" s="208"/>
      <c r="AP48" s="208"/>
      <c r="AQ48" s="23"/>
      <c r="AR48" s="23"/>
      <c r="AS48" s="63"/>
      <c r="AT48" s="1452">
        <v>419</v>
      </c>
      <c r="AU48" s="1488"/>
      <c r="AV48" s="44"/>
      <c r="AW48" s="147" t="s">
        <v>208</v>
      </c>
      <c r="AX48" s="143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</row>
    <row r="49" spans="1:239" ht="48.75" customHeight="1" x14ac:dyDescent="0.25">
      <c r="A49" s="122">
        <v>420</v>
      </c>
      <c r="B49" s="134" t="s">
        <v>393</v>
      </c>
      <c r="C49" s="134"/>
      <c r="D49" s="454">
        <v>108.263338339047</v>
      </c>
      <c r="E49" s="454">
        <v>53.254010381993702</v>
      </c>
      <c r="F49" s="305">
        <f t="shared" si="9"/>
        <v>108</v>
      </c>
      <c r="G49" s="305">
        <f t="shared" si="10"/>
        <v>15.800300342819753</v>
      </c>
      <c r="H49" s="305">
        <f t="shared" si="11"/>
        <v>15</v>
      </c>
      <c r="I49" s="137">
        <f t="shared" si="12"/>
        <v>48.018020569185182</v>
      </c>
      <c r="J49" s="136">
        <f t="shared" si="13"/>
        <v>53</v>
      </c>
      <c r="K49" s="136">
        <f t="shared" si="14"/>
        <v>15.240622919622098</v>
      </c>
      <c r="L49" s="136">
        <f t="shared" si="15"/>
        <v>15</v>
      </c>
      <c r="M49" s="139">
        <f t="shared" si="16"/>
        <v>14.437375177325862</v>
      </c>
      <c r="N49" s="67"/>
      <c r="O49" s="72"/>
      <c r="P49" s="288"/>
      <c r="Q49" s="47"/>
      <c r="R49" s="47" t="s">
        <v>105</v>
      </c>
      <c r="S49" s="49" t="s">
        <v>331</v>
      </c>
      <c r="T49" s="47"/>
      <c r="U49" s="47"/>
      <c r="V49" s="47" t="s">
        <v>345</v>
      </c>
      <c r="W49" s="400" t="s">
        <v>432</v>
      </c>
      <c r="X49" s="587" t="s">
        <v>333</v>
      </c>
      <c r="Y49" s="122"/>
      <c r="Z49" s="573">
        <v>5</v>
      </c>
      <c r="AA49" s="518"/>
      <c r="AB49" s="69"/>
      <c r="AC49" s="249"/>
      <c r="AD49" s="193"/>
      <c r="AE49" s="67"/>
      <c r="AF49" s="193"/>
      <c r="AG49" s="193"/>
      <c r="AH49" s="272"/>
      <c r="AI49" s="272"/>
      <c r="AJ49" s="272"/>
      <c r="AK49" s="272"/>
      <c r="AL49" s="72"/>
      <c r="AM49" s="82"/>
      <c r="AN49" s="208"/>
      <c r="AO49" s="208"/>
      <c r="AP49" s="208"/>
      <c r="AQ49" s="23"/>
      <c r="AR49" s="23"/>
      <c r="AS49" s="63"/>
      <c r="AT49" s="1452">
        <v>420</v>
      </c>
      <c r="AU49" s="1488"/>
      <c r="AV49" s="44"/>
      <c r="AW49" s="147" t="s">
        <v>208</v>
      </c>
      <c r="AX49" s="143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91"/>
      <c r="ES49" s="191"/>
      <c r="ET49" s="191"/>
      <c r="EU49" s="191"/>
      <c r="EV49" s="191"/>
      <c r="EW49" s="191"/>
      <c r="EX49" s="191"/>
      <c r="EY49" s="191"/>
      <c r="EZ49" s="191"/>
      <c r="FA49" s="191"/>
      <c r="FB49" s="191"/>
      <c r="FC49" s="191"/>
      <c r="FD49" s="191"/>
      <c r="FE49" s="191"/>
      <c r="FF49" s="191"/>
      <c r="FG49" s="191"/>
      <c r="FH49" s="191"/>
      <c r="FI49" s="191"/>
      <c r="FJ49" s="191"/>
      <c r="FK49" s="191"/>
      <c r="FL49" s="191"/>
      <c r="FM49" s="191"/>
      <c r="FN49" s="191"/>
      <c r="FO49" s="191"/>
      <c r="FP49" s="191"/>
      <c r="FQ49" s="191"/>
      <c r="FR49" s="191"/>
      <c r="FS49" s="191"/>
      <c r="FT49" s="191"/>
      <c r="FU49" s="191"/>
      <c r="FV49" s="191"/>
      <c r="FW49" s="191"/>
      <c r="FX49" s="191"/>
      <c r="FY49" s="191"/>
      <c r="FZ49" s="191"/>
      <c r="GA49" s="191"/>
      <c r="GB49" s="191"/>
      <c r="GC49" s="191"/>
      <c r="GD49" s="191"/>
      <c r="GE49" s="191"/>
      <c r="GF49" s="191"/>
      <c r="GG49" s="191"/>
      <c r="GH49" s="191"/>
      <c r="GI49" s="191"/>
      <c r="GJ49" s="191"/>
      <c r="GK49" s="191"/>
      <c r="GL49" s="191"/>
      <c r="GM49" s="191"/>
      <c r="GN49" s="191"/>
      <c r="GO49" s="191"/>
      <c r="GP49" s="191"/>
      <c r="GQ49" s="191"/>
      <c r="GR49" s="191"/>
      <c r="GS49" s="191"/>
      <c r="GT49" s="191"/>
      <c r="GU49" s="191"/>
      <c r="GV49" s="191"/>
      <c r="GW49" s="191"/>
      <c r="GX49" s="191"/>
      <c r="GY49" s="191"/>
      <c r="GZ49" s="191"/>
      <c r="HA49" s="191"/>
      <c r="HB49" s="191"/>
      <c r="HC49" s="191"/>
      <c r="HD49" s="191"/>
      <c r="HE49" s="191"/>
      <c r="HF49" s="191"/>
      <c r="HG49" s="191"/>
      <c r="HH49" s="191"/>
      <c r="HI49" s="191"/>
      <c r="HJ49" s="191"/>
      <c r="HK49" s="191"/>
      <c r="HL49" s="191"/>
      <c r="HM49" s="191"/>
      <c r="HN49" s="191"/>
      <c r="HO49" s="191"/>
      <c r="HP49" s="191"/>
      <c r="HQ49" s="191"/>
      <c r="HR49" s="191"/>
      <c r="HS49" s="191"/>
      <c r="HT49" s="191"/>
      <c r="HU49" s="191"/>
      <c r="HV49" s="191"/>
      <c r="HW49" s="191"/>
      <c r="HX49" s="191"/>
      <c r="HY49" s="191"/>
      <c r="HZ49" s="191"/>
      <c r="IA49" s="191"/>
      <c r="IB49" s="191"/>
      <c r="IC49" s="191"/>
      <c r="ID49" s="191"/>
      <c r="IE49" s="191"/>
    </row>
    <row r="50" spans="1:239" s="191" customFormat="1" ht="38.25" customHeight="1" x14ac:dyDescent="0.25">
      <c r="A50" s="122">
        <v>421</v>
      </c>
      <c r="B50" s="134" t="s">
        <v>393</v>
      </c>
      <c r="C50" s="134"/>
      <c r="D50" s="454">
        <v>108.266054690396</v>
      </c>
      <c r="E50" s="454">
        <v>53.254945371011502</v>
      </c>
      <c r="F50" s="305">
        <f t="shared" si="9"/>
        <v>108</v>
      </c>
      <c r="G50" s="305">
        <f t="shared" si="10"/>
        <v>15.963281423760236</v>
      </c>
      <c r="H50" s="305">
        <f t="shared" si="11"/>
        <v>15</v>
      </c>
      <c r="I50" s="137">
        <f t="shared" si="12"/>
        <v>57.796885425614164</v>
      </c>
      <c r="J50" s="136">
        <f t="shared" si="13"/>
        <v>53</v>
      </c>
      <c r="K50" s="136">
        <f t="shared" si="14"/>
        <v>15.296722260690103</v>
      </c>
      <c r="L50" s="136">
        <f t="shared" si="15"/>
        <v>15</v>
      </c>
      <c r="M50" s="139">
        <f t="shared" si="16"/>
        <v>17.803335641406193</v>
      </c>
      <c r="N50" s="67"/>
      <c r="O50" s="72"/>
      <c r="P50" s="288"/>
      <c r="Q50" s="47"/>
      <c r="R50" s="47" t="s">
        <v>105</v>
      </c>
      <c r="S50" s="49" t="s">
        <v>331</v>
      </c>
      <c r="T50" s="47"/>
      <c r="U50" s="47"/>
      <c r="V50" s="47" t="s">
        <v>345</v>
      </c>
      <c r="W50" s="491" t="s">
        <v>432</v>
      </c>
      <c r="X50" s="587" t="s">
        <v>333</v>
      </c>
      <c r="Y50" s="122"/>
      <c r="Z50" s="573">
        <v>5</v>
      </c>
      <c r="AA50" s="518"/>
      <c r="AB50" s="69"/>
      <c r="AC50" s="249"/>
      <c r="AD50" s="193"/>
      <c r="AE50" s="67"/>
      <c r="AF50" s="193"/>
      <c r="AG50" s="199"/>
      <c r="AH50" s="272"/>
      <c r="AI50" s="319"/>
      <c r="AJ50" s="272"/>
      <c r="AK50" s="272"/>
      <c r="AL50" s="72"/>
      <c r="AM50" s="82"/>
      <c r="AN50" s="216"/>
      <c r="AO50" s="216"/>
      <c r="AP50" s="208"/>
      <c r="AQ50" s="23"/>
      <c r="AR50" s="180"/>
      <c r="AS50" s="63"/>
      <c r="AT50" s="1452">
        <v>421</v>
      </c>
      <c r="AU50" s="1488"/>
      <c r="AV50" s="44"/>
      <c r="AW50" s="147" t="s">
        <v>208</v>
      </c>
      <c r="AX50" s="143"/>
    </row>
    <row r="51" spans="1:239" ht="25.5" x14ac:dyDescent="0.25">
      <c r="A51" s="122">
        <v>187</v>
      </c>
      <c r="B51" s="134" t="s">
        <v>393</v>
      </c>
      <c r="C51" s="134"/>
      <c r="D51" s="454">
        <v>108.389</v>
      </c>
      <c r="E51" s="454">
        <v>53.308999999999997</v>
      </c>
      <c r="F51" s="305">
        <f t="shared" si="9"/>
        <v>108</v>
      </c>
      <c r="G51" s="305">
        <f t="shared" si="10"/>
        <v>23.339999999999748</v>
      </c>
      <c r="H51" s="305">
        <f t="shared" si="11"/>
        <v>23</v>
      </c>
      <c r="I51" s="137">
        <f t="shared" si="12"/>
        <v>20.399999999984857</v>
      </c>
      <c r="J51" s="136">
        <f t="shared" si="13"/>
        <v>53</v>
      </c>
      <c r="K51" s="136">
        <f t="shared" si="14"/>
        <v>18.53999999999985</v>
      </c>
      <c r="L51" s="136">
        <f t="shared" si="15"/>
        <v>18</v>
      </c>
      <c r="M51" s="139">
        <f t="shared" si="16"/>
        <v>32.399999999990996</v>
      </c>
      <c r="N51" s="110"/>
      <c r="O51" s="71"/>
      <c r="P51" s="56"/>
      <c r="Q51" s="47"/>
      <c r="R51" s="47" t="s">
        <v>193</v>
      </c>
      <c r="S51" s="47" t="s">
        <v>332</v>
      </c>
      <c r="T51" s="47"/>
      <c r="U51" s="47"/>
      <c r="V51" s="47"/>
      <c r="W51" s="402" t="s">
        <v>213</v>
      </c>
      <c r="X51" s="587" t="s">
        <v>333</v>
      </c>
      <c r="Y51" s="122"/>
      <c r="Z51" s="573">
        <v>5</v>
      </c>
      <c r="AA51" s="518"/>
      <c r="AB51" s="122"/>
      <c r="AC51" s="208"/>
      <c r="AD51" s="114"/>
      <c r="AE51" s="110"/>
      <c r="AF51" s="114"/>
      <c r="AG51" s="114"/>
      <c r="AH51" s="209"/>
      <c r="AI51" s="209"/>
      <c r="AJ51" s="209"/>
      <c r="AK51" s="209"/>
      <c r="AL51" s="71"/>
      <c r="AM51" s="81"/>
      <c r="AN51" s="25"/>
      <c r="AO51" s="25"/>
      <c r="AP51" s="25"/>
      <c r="AQ51" s="21"/>
      <c r="AR51" s="21"/>
      <c r="AS51" s="62"/>
      <c r="AT51" s="1452">
        <v>187</v>
      </c>
      <c r="AU51" s="1486"/>
      <c r="AV51" s="44"/>
      <c r="AW51" s="149" t="s">
        <v>213</v>
      </c>
      <c r="AX51" s="143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  <c r="ER51" s="191"/>
      <c r="ES51" s="191"/>
      <c r="ET51" s="191"/>
      <c r="EU51" s="191"/>
      <c r="EV51" s="191"/>
      <c r="EW51" s="191"/>
      <c r="EX51" s="191"/>
      <c r="EY51" s="191"/>
      <c r="EZ51" s="191"/>
      <c r="FA51" s="191"/>
      <c r="FB51" s="191"/>
      <c r="FC51" s="191"/>
      <c r="FD51" s="191"/>
      <c r="FE51" s="191"/>
      <c r="FF51" s="191"/>
      <c r="FG51" s="191"/>
      <c r="FH51" s="191"/>
      <c r="FI51" s="191"/>
      <c r="FJ51" s="191"/>
      <c r="FK51" s="191"/>
      <c r="FL51" s="191"/>
      <c r="FM51" s="191"/>
      <c r="FN51" s="191"/>
      <c r="FO51" s="191"/>
      <c r="FP51" s="191"/>
      <c r="FQ51" s="191"/>
      <c r="FR51" s="191"/>
      <c r="FS51" s="191"/>
      <c r="FT51" s="191"/>
      <c r="FU51" s="191"/>
      <c r="FV51" s="191"/>
      <c r="FW51" s="191"/>
      <c r="FX51" s="191"/>
      <c r="FY51" s="191"/>
      <c r="FZ51" s="191"/>
      <c r="GA51" s="191"/>
      <c r="GB51" s="191"/>
      <c r="GC51" s="191"/>
      <c r="GD51" s="191"/>
      <c r="GE51" s="191"/>
      <c r="GF51" s="191"/>
      <c r="GG51" s="191"/>
      <c r="GH51" s="191"/>
      <c r="GI51" s="191"/>
      <c r="GJ51" s="191"/>
      <c r="GK51" s="191"/>
      <c r="GL51" s="191"/>
      <c r="GM51" s="191"/>
      <c r="GN51" s="191"/>
      <c r="GO51" s="191"/>
      <c r="GP51" s="191"/>
      <c r="GQ51" s="191"/>
      <c r="GR51" s="191"/>
      <c r="GS51" s="191"/>
      <c r="GT51" s="191"/>
      <c r="GU51" s="191"/>
      <c r="GV51" s="191"/>
      <c r="GW51" s="191"/>
      <c r="GX51" s="191"/>
      <c r="GY51" s="191"/>
      <c r="GZ51" s="191"/>
      <c r="HA51" s="191"/>
      <c r="HB51" s="191"/>
      <c r="HC51" s="191"/>
      <c r="HD51" s="191"/>
      <c r="HE51" s="191"/>
      <c r="HF51" s="191"/>
      <c r="HG51" s="191"/>
      <c r="HH51" s="191"/>
      <c r="HI51" s="191"/>
      <c r="HJ51" s="191"/>
      <c r="HK51" s="191"/>
      <c r="HL51" s="191"/>
      <c r="HM51" s="191"/>
      <c r="HN51" s="191"/>
      <c r="HO51" s="191"/>
      <c r="HP51" s="191"/>
      <c r="HQ51" s="191"/>
      <c r="HR51" s="191"/>
      <c r="HS51" s="191"/>
      <c r="HT51" s="191"/>
      <c r="HU51" s="191"/>
      <c r="HV51" s="191"/>
      <c r="HW51" s="191"/>
      <c r="HX51" s="191"/>
      <c r="HY51" s="191"/>
      <c r="HZ51" s="191"/>
      <c r="IA51" s="191"/>
      <c r="IB51" s="191"/>
      <c r="IC51" s="191"/>
      <c r="ID51" s="191"/>
      <c r="IE51" s="191"/>
    </row>
    <row r="52" spans="1:239" ht="33.75" customHeight="1" x14ac:dyDescent="0.25">
      <c r="A52" s="122">
        <v>188</v>
      </c>
      <c r="B52" s="134" t="s">
        <v>393</v>
      </c>
      <c r="C52" s="134"/>
      <c r="D52" s="454">
        <v>108.462</v>
      </c>
      <c r="E52" s="454">
        <v>53.323999999999998</v>
      </c>
      <c r="F52" s="305">
        <f t="shared" si="9"/>
        <v>108</v>
      </c>
      <c r="G52" s="305">
        <f t="shared" si="10"/>
        <v>27.720000000000198</v>
      </c>
      <c r="H52" s="305">
        <f t="shared" si="11"/>
        <v>27</v>
      </c>
      <c r="I52" s="137">
        <f t="shared" si="12"/>
        <v>43.200000000011869</v>
      </c>
      <c r="J52" s="136">
        <f t="shared" si="13"/>
        <v>53</v>
      </c>
      <c r="K52" s="136">
        <f t="shared" si="14"/>
        <v>19.439999999999884</v>
      </c>
      <c r="L52" s="136">
        <f t="shared" si="15"/>
        <v>19</v>
      </c>
      <c r="M52" s="139">
        <f t="shared" si="16"/>
        <v>26.399999999993042</v>
      </c>
      <c r="N52" s="110"/>
      <c r="O52" s="71"/>
      <c r="P52" s="56"/>
      <c r="Q52" s="47"/>
      <c r="R52" s="47" t="s">
        <v>193</v>
      </c>
      <c r="S52" s="47" t="s">
        <v>332</v>
      </c>
      <c r="T52" s="47"/>
      <c r="U52" s="47"/>
      <c r="V52" s="47" t="s">
        <v>345</v>
      </c>
      <c r="W52" s="76" t="s">
        <v>213</v>
      </c>
      <c r="X52" s="587" t="s">
        <v>333</v>
      </c>
      <c r="Y52" s="122"/>
      <c r="Z52" s="573">
        <v>5</v>
      </c>
      <c r="AA52" s="518"/>
      <c r="AB52" s="122"/>
      <c r="AC52" s="1327"/>
      <c r="AD52" s="114"/>
      <c r="AE52" s="110"/>
      <c r="AF52" s="114"/>
      <c r="AG52" s="114"/>
      <c r="AH52" s="209"/>
      <c r="AI52" s="209"/>
      <c r="AJ52" s="209"/>
      <c r="AK52" s="209"/>
      <c r="AL52" s="71"/>
      <c r="AM52" s="81"/>
      <c r="AN52" s="25"/>
      <c r="AO52" s="25"/>
      <c r="AP52" s="25"/>
      <c r="AQ52" s="21"/>
      <c r="AR52" s="21"/>
      <c r="AS52" s="62"/>
      <c r="AT52" s="1452">
        <v>188</v>
      </c>
      <c r="AU52" s="1486"/>
      <c r="AV52" s="44"/>
      <c r="AW52" s="149" t="s">
        <v>213</v>
      </c>
      <c r="AX52" s="143"/>
    </row>
    <row r="53" spans="1:239" ht="25.5" customHeight="1" x14ac:dyDescent="0.25">
      <c r="A53" s="122">
        <v>189</v>
      </c>
      <c r="B53" s="134" t="s">
        <v>393</v>
      </c>
      <c r="C53" s="134"/>
      <c r="D53" s="454">
        <v>108.473</v>
      </c>
      <c r="E53" s="454">
        <v>53.344999999999999</v>
      </c>
      <c r="F53" s="305">
        <f t="shared" si="9"/>
        <v>108</v>
      </c>
      <c r="G53" s="305">
        <f t="shared" si="10"/>
        <v>28.379999999999939</v>
      </c>
      <c r="H53" s="305">
        <f t="shared" si="11"/>
        <v>28</v>
      </c>
      <c r="I53" s="137">
        <f t="shared" si="12"/>
        <v>22.799999999996317</v>
      </c>
      <c r="J53" s="136">
        <f t="shared" si="13"/>
        <v>53</v>
      </c>
      <c r="K53" s="136">
        <f t="shared" si="14"/>
        <v>20.699999999999932</v>
      </c>
      <c r="L53" s="136">
        <f t="shared" si="15"/>
        <v>20</v>
      </c>
      <c r="M53" s="139">
        <f t="shared" si="16"/>
        <v>41.999999999995907</v>
      </c>
      <c r="N53" s="110"/>
      <c r="O53" s="71"/>
      <c r="P53" s="56"/>
      <c r="Q53" s="47"/>
      <c r="R53" s="47" t="s">
        <v>193</v>
      </c>
      <c r="S53" s="47" t="s">
        <v>332</v>
      </c>
      <c r="T53" s="47"/>
      <c r="U53" s="47"/>
      <c r="V53" s="60" t="s">
        <v>345</v>
      </c>
      <c r="W53" s="510" t="s">
        <v>213</v>
      </c>
      <c r="X53" s="587" t="s">
        <v>333</v>
      </c>
      <c r="Y53" s="122"/>
      <c r="Z53" s="573">
        <v>5</v>
      </c>
      <c r="AA53" s="518"/>
      <c r="AB53" s="122"/>
      <c r="AC53" s="208"/>
      <c r="AD53" s="114"/>
      <c r="AE53" s="110"/>
      <c r="AF53" s="114"/>
      <c r="AG53" s="114"/>
      <c r="AH53" s="209"/>
      <c r="AI53" s="209"/>
      <c r="AJ53" s="209"/>
      <c r="AK53" s="209"/>
      <c r="AL53" s="71"/>
      <c r="AM53" s="81"/>
      <c r="AN53" s="25"/>
      <c r="AO53" s="25"/>
      <c r="AP53" s="25"/>
      <c r="AQ53" s="21"/>
      <c r="AR53" s="21"/>
      <c r="AS53" s="62"/>
      <c r="AT53" s="1452">
        <v>189</v>
      </c>
      <c r="AU53" s="1486"/>
      <c r="AV53" s="44"/>
      <c r="AW53" s="149" t="s">
        <v>213</v>
      </c>
      <c r="AX53" s="143"/>
    </row>
    <row r="54" spans="1:239" ht="25.5" customHeight="1" x14ac:dyDescent="0.25">
      <c r="A54" s="122">
        <v>190</v>
      </c>
      <c r="B54" s="134" t="s">
        <v>393</v>
      </c>
      <c r="C54" s="134"/>
      <c r="D54" s="454">
        <v>108.491</v>
      </c>
      <c r="E54" s="454">
        <v>53.366</v>
      </c>
      <c r="F54" s="305">
        <f t="shared" si="9"/>
        <v>108</v>
      </c>
      <c r="G54" s="305">
        <f t="shared" si="10"/>
        <v>29.45999999999998</v>
      </c>
      <c r="H54" s="305">
        <f t="shared" si="11"/>
        <v>29</v>
      </c>
      <c r="I54" s="137">
        <f t="shared" si="12"/>
        <v>27.599999999998772</v>
      </c>
      <c r="J54" s="136">
        <f t="shared" si="13"/>
        <v>53</v>
      </c>
      <c r="K54" s="136">
        <f t="shared" si="14"/>
        <v>21.95999999999998</v>
      </c>
      <c r="L54" s="136">
        <f t="shared" si="15"/>
        <v>21</v>
      </c>
      <c r="M54" s="139">
        <f t="shared" si="16"/>
        <v>57.599999999998772</v>
      </c>
      <c r="N54" s="110"/>
      <c r="O54" s="71"/>
      <c r="P54" s="56"/>
      <c r="Q54" s="47"/>
      <c r="R54" s="47" t="s">
        <v>193</v>
      </c>
      <c r="S54" s="47" t="s">
        <v>332</v>
      </c>
      <c r="T54" s="47"/>
      <c r="U54" s="47"/>
      <c r="V54" s="47" t="s">
        <v>345</v>
      </c>
      <c r="W54" s="402" t="s">
        <v>213</v>
      </c>
      <c r="X54" s="587" t="s">
        <v>333</v>
      </c>
      <c r="Y54" s="122"/>
      <c r="Z54" s="573">
        <v>5</v>
      </c>
      <c r="AA54" s="518"/>
      <c r="AB54" s="1317"/>
      <c r="AC54" s="208"/>
      <c r="AD54" s="114"/>
      <c r="AE54" s="110"/>
      <c r="AF54" s="114"/>
      <c r="AG54" s="114"/>
      <c r="AH54" s="209"/>
      <c r="AI54" s="209"/>
      <c r="AJ54" s="209"/>
      <c r="AK54" s="209"/>
      <c r="AL54" s="71"/>
      <c r="AM54" s="81"/>
      <c r="AN54" s="25"/>
      <c r="AO54" s="25"/>
      <c r="AP54" s="25"/>
      <c r="AQ54" s="21"/>
      <c r="AR54" s="21"/>
      <c r="AS54" s="62"/>
      <c r="AT54" s="1452">
        <v>190</v>
      </c>
      <c r="AU54" s="1486"/>
      <c r="AV54" s="44"/>
      <c r="AW54" s="149" t="s">
        <v>213</v>
      </c>
      <c r="AX54" s="143"/>
    </row>
    <row r="55" spans="1:239" s="191" customFormat="1" ht="31.5" customHeight="1" x14ac:dyDescent="0.25">
      <c r="A55" s="122">
        <v>191</v>
      </c>
      <c r="B55" s="134" t="s">
        <v>393</v>
      </c>
      <c r="C55" s="134"/>
      <c r="D55" s="454">
        <v>108.49</v>
      </c>
      <c r="E55" s="454">
        <v>53.323999999999998</v>
      </c>
      <c r="F55" s="305">
        <f t="shared" si="9"/>
        <v>108</v>
      </c>
      <c r="G55" s="305">
        <f t="shared" si="10"/>
        <v>29.399999999999693</v>
      </c>
      <c r="H55" s="305">
        <f t="shared" si="11"/>
        <v>29</v>
      </c>
      <c r="I55" s="137">
        <f t="shared" si="12"/>
        <v>23.999999999981583</v>
      </c>
      <c r="J55" s="136">
        <f t="shared" si="13"/>
        <v>53</v>
      </c>
      <c r="K55" s="136">
        <f t="shared" si="14"/>
        <v>19.439999999999884</v>
      </c>
      <c r="L55" s="136">
        <f t="shared" si="15"/>
        <v>19</v>
      </c>
      <c r="M55" s="139">
        <f t="shared" si="16"/>
        <v>26.399999999993042</v>
      </c>
      <c r="N55" s="110"/>
      <c r="O55" s="71"/>
      <c r="P55" s="56"/>
      <c r="Q55" s="47"/>
      <c r="R55" s="47" t="s">
        <v>193</v>
      </c>
      <c r="S55" s="47" t="s">
        <v>332</v>
      </c>
      <c r="T55" s="47"/>
      <c r="U55" s="47"/>
      <c r="V55" s="47" t="s">
        <v>345</v>
      </c>
      <c r="W55" s="76" t="s">
        <v>213</v>
      </c>
      <c r="X55" s="587" t="s">
        <v>333</v>
      </c>
      <c r="Y55" s="122"/>
      <c r="Z55" s="573">
        <v>5</v>
      </c>
      <c r="AA55" s="518"/>
      <c r="AB55" s="122"/>
      <c r="AC55" s="208"/>
      <c r="AD55" s="114"/>
      <c r="AE55" s="110"/>
      <c r="AF55" s="114"/>
      <c r="AG55" s="114"/>
      <c r="AH55" s="209"/>
      <c r="AI55" s="209"/>
      <c r="AJ55" s="209"/>
      <c r="AK55" s="209"/>
      <c r="AL55" s="71"/>
      <c r="AM55" s="81"/>
      <c r="AN55" s="25"/>
      <c r="AO55" s="25"/>
      <c r="AP55" s="25"/>
      <c r="AQ55" s="21"/>
      <c r="AR55" s="21"/>
      <c r="AS55" s="62"/>
      <c r="AT55" s="1452">
        <v>191</v>
      </c>
      <c r="AU55" s="1486"/>
      <c r="AV55" s="44"/>
      <c r="AW55" s="149" t="s">
        <v>213</v>
      </c>
      <c r="AX55" s="143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</row>
    <row r="56" spans="1:239" ht="33" customHeight="1" thickBot="1" x14ac:dyDescent="0.3">
      <c r="A56" s="445">
        <v>192</v>
      </c>
      <c r="B56" s="360" t="s">
        <v>393</v>
      </c>
      <c r="C56" s="360"/>
      <c r="D56" s="460">
        <v>108.527</v>
      </c>
      <c r="E56" s="460">
        <v>53.323999999999998</v>
      </c>
      <c r="F56" s="361">
        <f t="shared" si="9"/>
        <v>108</v>
      </c>
      <c r="G56" s="361">
        <f t="shared" si="10"/>
        <v>31.620000000000061</v>
      </c>
      <c r="H56" s="361">
        <f t="shared" si="11"/>
        <v>31</v>
      </c>
      <c r="I56" s="362">
        <f t="shared" si="12"/>
        <v>37.200000000003683</v>
      </c>
      <c r="J56" s="311">
        <f t="shared" si="13"/>
        <v>53</v>
      </c>
      <c r="K56" s="311">
        <f t="shared" si="14"/>
        <v>19.439999999999884</v>
      </c>
      <c r="L56" s="311">
        <f t="shared" si="15"/>
        <v>19</v>
      </c>
      <c r="M56" s="297">
        <f t="shared" si="16"/>
        <v>26.399999999993042</v>
      </c>
      <c r="N56" s="115"/>
      <c r="O56" s="73"/>
      <c r="P56" s="57"/>
      <c r="Q56" s="58"/>
      <c r="R56" s="58" t="s">
        <v>193</v>
      </c>
      <c r="S56" s="58" t="s">
        <v>332</v>
      </c>
      <c r="T56" s="58"/>
      <c r="U56" s="58"/>
      <c r="V56" s="58" t="s">
        <v>345</v>
      </c>
      <c r="W56" s="1075" t="s">
        <v>213</v>
      </c>
      <c r="X56" s="591" t="s">
        <v>333</v>
      </c>
      <c r="Y56" s="445"/>
      <c r="Z56" s="574">
        <v>5</v>
      </c>
      <c r="AA56" s="525"/>
      <c r="AB56" s="445"/>
      <c r="AC56" s="220"/>
      <c r="AD56" s="223"/>
      <c r="AE56" s="115"/>
      <c r="AF56" s="223"/>
      <c r="AG56" s="223"/>
      <c r="AH56" s="322"/>
      <c r="AI56" s="322"/>
      <c r="AJ56" s="322"/>
      <c r="AK56" s="322"/>
      <c r="AL56" s="73"/>
      <c r="AM56" s="84"/>
      <c r="AN56" s="219"/>
      <c r="AO56" s="219"/>
      <c r="AP56" s="219"/>
      <c r="AQ56" s="85"/>
      <c r="AR56" s="85"/>
      <c r="AS56" s="86"/>
      <c r="AT56" s="1456">
        <v>192</v>
      </c>
      <c r="AU56" s="1486"/>
      <c r="AV56" s="44"/>
      <c r="AW56" s="149" t="s">
        <v>213</v>
      </c>
      <c r="AX56" s="143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  <c r="CG56" s="191"/>
      <c r="CH56" s="191"/>
      <c r="CI56" s="191"/>
      <c r="CJ56" s="191"/>
      <c r="CK56" s="191"/>
      <c r="CL56" s="191"/>
      <c r="CM56" s="191"/>
      <c r="CN56" s="191"/>
      <c r="CO56" s="191"/>
      <c r="CP56" s="191"/>
      <c r="CQ56" s="191"/>
      <c r="CR56" s="191"/>
      <c r="CS56" s="191"/>
      <c r="CT56" s="191"/>
      <c r="CU56" s="191"/>
      <c r="CV56" s="191"/>
      <c r="CW56" s="191"/>
      <c r="CX56" s="191"/>
      <c r="CY56" s="191"/>
      <c r="CZ56" s="191"/>
      <c r="DA56" s="191"/>
      <c r="DB56" s="191"/>
      <c r="DC56" s="191"/>
      <c r="DD56" s="191"/>
      <c r="DE56" s="191"/>
      <c r="DF56" s="191"/>
      <c r="DG56" s="191"/>
      <c r="DH56" s="191"/>
      <c r="DI56" s="191"/>
      <c r="DJ56" s="191"/>
      <c r="DK56" s="191"/>
      <c r="DL56" s="191"/>
      <c r="DM56" s="191"/>
      <c r="DN56" s="191"/>
      <c r="DO56" s="191"/>
      <c r="DP56" s="191"/>
      <c r="DQ56" s="191"/>
      <c r="DR56" s="191"/>
      <c r="DS56" s="191"/>
      <c r="DT56" s="191"/>
      <c r="DU56" s="191"/>
      <c r="DV56" s="191"/>
      <c r="DW56" s="191"/>
      <c r="DX56" s="191"/>
      <c r="DY56" s="191"/>
      <c r="DZ56" s="191"/>
      <c r="EA56" s="191"/>
      <c r="EB56" s="191"/>
      <c r="EC56" s="191"/>
      <c r="ED56" s="191"/>
      <c r="EE56" s="191"/>
      <c r="EF56" s="191"/>
      <c r="EG56" s="191"/>
      <c r="EH56" s="191"/>
      <c r="EI56" s="191"/>
      <c r="EJ56" s="191"/>
      <c r="EK56" s="191"/>
      <c r="EL56" s="191"/>
      <c r="EM56" s="191"/>
      <c r="EN56" s="191"/>
      <c r="EO56" s="191"/>
      <c r="EP56" s="191"/>
      <c r="EQ56" s="191"/>
      <c r="ER56" s="191"/>
      <c r="ES56" s="191"/>
      <c r="ET56" s="191"/>
      <c r="EU56" s="191"/>
      <c r="EV56" s="191"/>
      <c r="EW56" s="191"/>
      <c r="EX56" s="191"/>
      <c r="EY56" s="191"/>
      <c r="EZ56" s="191"/>
      <c r="FA56" s="191"/>
      <c r="FB56" s="191"/>
      <c r="FC56" s="191"/>
      <c r="FD56" s="191"/>
      <c r="FE56" s="191"/>
      <c r="FF56" s="191"/>
      <c r="FG56" s="191"/>
      <c r="FH56" s="191"/>
      <c r="FI56" s="191"/>
      <c r="FJ56" s="191"/>
      <c r="FK56" s="191"/>
      <c r="FL56" s="191"/>
      <c r="FM56" s="191"/>
      <c r="FN56" s="191"/>
      <c r="FO56" s="191"/>
      <c r="FP56" s="191"/>
      <c r="FQ56" s="191"/>
      <c r="FR56" s="191"/>
      <c r="FS56" s="191"/>
      <c r="FT56" s="191"/>
      <c r="FU56" s="191"/>
      <c r="FV56" s="191"/>
      <c r="FW56" s="191"/>
      <c r="FX56" s="191"/>
      <c r="FY56" s="191"/>
      <c r="FZ56" s="191"/>
      <c r="GA56" s="191"/>
      <c r="GB56" s="191"/>
      <c r="GC56" s="191"/>
      <c r="GD56" s="191"/>
      <c r="GE56" s="191"/>
      <c r="GF56" s="191"/>
      <c r="GG56" s="191"/>
      <c r="GH56" s="191"/>
      <c r="GI56" s="191"/>
      <c r="GJ56" s="191"/>
      <c r="GK56" s="191"/>
      <c r="GL56" s="191"/>
      <c r="GM56" s="191"/>
      <c r="GN56" s="191"/>
      <c r="GO56" s="191"/>
      <c r="GP56" s="191"/>
      <c r="GQ56" s="191"/>
      <c r="GR56" s="191"/>
      <c r="GS56" s="191"/>
      <c r="GT56" s="191"/>
      <c r="GU56" s="191"/>
      <c r="GV56" s="191"/>
      <c r="GW56" s="191"/>
      <c r="GX56" s="191"/>
      <c r="GY56" s="191"/>
      <c r="GZ56" s="191"/>
      <c r="HA56" s="191"/>
      <c r="HB56" s="191"/>
      <c r="HC56" s="191"/>
      <c r="HD56" s="191"/>
      <c r="HE56" s="191"/>
      <c r="HF56" s="191"/>
      <c r="HG56" s="191"/>
      <c r="HH56" s="191"/>
      <c r="HI56" s="191"/>
      <c r="HJ56" s="191"/>
      <c r="HK56" s="191"/>
      <c r="HL56" s="191"/>
      <c r="HM56" s="191"/>
      <c r="HN56" s="191"/>
      <c r="HO56" s="191"/>
      <c r="HP56" s="191"/>
      <c r="HQ56" s="191"/>
      <c r="HR56" s="191"/>
      <c r="HS56" s="191"/>
      <c r="HT56" s="191"/>
      <c r="HU56" s="191"/>
      <c r="HV56" s="191"/>
      <c r="HW56" s="191"/>
      <c r="HX56" s="191"/>
      <c r="HY56" s="191"/>
      <c r="HZ56" s="191"/>
      <c r="IA56" s="191"/>
      <c r="IB56" s="191"/>
      <c r="IC56" s="191"/>
      <c r="ID56" s="191"/>
      <c r="IE56" s="191"/>
    </row>
    <row r="57" spans="1:239" ht="15" customHeight="1" x14ac:dyDescent="0.25">
      <c r="A57" s="420">
        <v>193</v>
      </c>
      <c r="B57" s="474" t="s">
        <v>393</v>
      </c>
      <c r="C57" s="474"/>
      <c r="D57" s="462">
        <v>108.26600000000001</v>
      </c>
      <c r="E57" s="462">
        <v>53.253999999999998</v>
      </c>
      <c r="F57" s="309">
        <f t="shared" si="9"/>
        <v>108</v>
      </c>
      <c r="G57" s="309">
        <f t="shared" si="10"/>
        <v>15.960000000000321</v>
      </c>
      <c r="H57" s="309">
        <f t="shared" si="11"/>
        <v>15</v>
      </c>
      <c r="I57" s="304">
        <f t="shared" si="12"/>
        <v>57.600000000019236</v>
      </c>
      <c r="J57" s="310">
        <f t="shared" si="13"/>
        <v>53</v>
      </c>
      <c r="K57" s="310">
        <f t="shared" si="14"/>
        <v>15.239999999999867</v>
      </c>
      <c r="L57" s="310">
        <f t="shared" si="15"/>
        <v>15</v>
      </c>
      <c r="M57" s="295">
        <f t="shared" si="16"/>
        <v>14.399999999992019</v>
      </c>
      <c r="N57" s="113"/>
      <c r="O57" s="279"/>
      <c r="P57" s="75"/>
      <c r="Q57" s="55"/>
      <c r="R57" s="55" t="s">
        <v>193</v>
      </c>
      <c r="S57" s="55" t="s">
        <v>332</v>
      </c>
      <c r="T57" s="55"/>
      <c r="U57" s="55"/>
      <c r="V57" s="55" t="s">
        <v>345</v>
      </c>
      <c r="W57" s="166" t="s">
        <v>213</v>
      </c>
      <c r="X57" s="588" t="s">
        <v>333</v>
      </c>
      <c r="Y57" s="444"/>
      <c r="Z57" s="572">
        <v>5</v>
      </c>
      <c r="AA57" s="517"/>
      <c r="AB57" s="420"/>
      <c r="AC57" s="215"/>
      <c r="AD57" s="203"/>
      <c r="AE57" s="113"/>
      <c r="AF57" s="203"/>
      <c r="AG57" s="203"/>
      <c r="AH57" s="265"/>
      <c r="AI57" s="265"/>
      <c r="AJ57" s="265"/>
      <c r="AK57" s="265"/>
      <c r="AL57" s="1034"/>
      <c r="AM57" s="356"/>
      <c r="AN57" s="357"/>
      <c r="AO57" s="357"/>
      <c r="AP57" s="357"/>
      <c r="AQ57" s="358"/>
      <c r="AR57" s="358"/>
      <c r="AS57" s="359"/>
      <c r="AT57" s="1457">
        <v>193</v>
      </c>
      <c r="AU57" s="1486"/>
      <c r="AV57" s="44"/>
      <c r="AW57" s="149" t="s">
        <v>213</v>
      </c>
      <c r="AX57" s="143"/>
    </row>
    <row r="58" spans="1:239" ht="15" customHeight="1" x14ac:dyDescent="0.25">
      <c r="A58" s="122">
        <v>61</v>
      </c>
      <c r="B58" s="475" t="s">
        <v>393</v>
      </c>
      <c r="C58" s="475" t="s">
        <v>480</v>
      </c>
      <c r="D58" s="454">
        <v>106.866666666667</v>
      </c>
      <c r="E58" s="454">
        <v>52.580555555555598</v>
      </c>
      <c r="F58" s="305">
        <f t="shared" si="9"/>
        <v>106</v>
      </c>
      <c r="G58" s="305">
        <f t="shared" si="10"/>
        <v>52.000000000020066</v>
      </c>
      <c r="H58" s="305">
        <f t="shared" si="11"/>
        <v>52</v>
      </c>
      <c r="I58" s="137">
        <f t="shared" si="12"/>
        <v>1.2039436114719138E-9</v>
      </c>
      <c r="J58" s="136">
        <f t="shared" si="13"/>
        <v>52</v>
      </c>
      <c r="K58" s="136">
        <f t="shared" si="14"/>
        <v>34.833333333335901</v>
      </c>
      <c r="L58" s="136">
        <f t="shared" si="15"/>
        <v>34</v>
      </c>
      <c r="M58" s="139">
        <f t="shared" si="16"/>
        <v>50.000000000154046</v>
      </c>
      <c r="N58" s="110">
        <v>820</v>
      </c>
      <c r="O58" s="71"/>
      <c r="P58" s="391" t="s">
        <v>364</v>
      </c>
      <c r="Q58" s="47"/>
      <c r="R58" s="47"/>
      <c r="S58" s="47" t="s">
        <v>331</v>
      </c>
      <c r="T58" s="48"/>
      <c r="U58" s="48" t="s">
        <v>492</v>
      </c>
      <c r="V58" s="50" t="s">
        <v>93</v>
      </c>
      <c r="W58" s="50" t="s">
        <v>234</v>
      </c>
      <c r="X58" s="587" t="s">
        <v>333</v>
      </c>
      <c r="Y58" s="122"/>
      <c r="Z58" s="573">
        <v>6</v>
      </c>
      <c r="AA58" s="497" t="s">
        <v>455</v>
      </c>
      <c r="AB58" s="82"/>
      <c r="AC58" s="114"/>
      <c r="AD58" s="114"/>
      <c r="AE58" s="110"/>
      <c r="AF58" s="114"/>
      <c r="AG58" s="114"/>
      <c r="AH58" s="209"/>
      <c r="AI58" s="114"/>
      <c r="AJ58" s="114"/>
      <c r="AK58" s="114"/>
      <c r="AL58" s="60"/>
      <c r="AM58" s="56"/>
      <c r="AN58" s="49"/>
      <c r="AO58" s="49"/>
      <c r="AP58" s="49"/>
      <c r="AQ58" s="21"/>
      <c r="AR58" s="21"/>
      <c r="AS58" s="62"/>
      <c r="AT58" s="1452">
        <v>61</v>
      </c>
      <c r="AU58" s="1486"/>
      <c r="AV58" s="44">
        <v>61</v>
      </c>
      <c r="AW58" s="144" t="s">
        <v>234</v>
      </c>
      <c r="AX58" s="143"/>
    </row>
    <row r="59" spans="1:239" ht="15" customHeight="1" x14ac:dyDescent="0.25">
      <c r="A59" s="207">
        <v>61</v>
      </c>
      <c r="B59" s="473" t="s">
        <v>344</v>
      </c>
      <c r="C59" s="473" t="s">
        <v>480</v>
      </c>
      <c r="D59" s="465">
        <f>F59+(H59/60)+(I59/3600)</f>
        <v>106.86749222222221</v>
      </c>
      <c r="E59" s="465">
        <f>J59+(L59/60)+(M59/3600)</f>
        <v>52.580921944444448</v>
      </c>
      <c r="F59" s="138">
        <v>106</v>
      </c>
      <c r="G59" s="138"/>
      <c r="H59" s="138">
        <v>52</v>
      </c>
      <c r="I59" s="296">
        <v>2.972</v>
      </c>
      <c r="J59" s="138">
        <v>52</v>
      </c>
      <c r="K59" s="138"/>
      <c r="L59" s="138">
        <v>34</v>
      </c>
      <c r="M59" s="296">
        <v>51.319000000000003</v>
      </c>
      <c r="N59" s="114">
        <v>821</v>
      </c>
      <c r="O59" s="243"/>
      <c r="P59" s="396" t="s">
        <v>364</v>
      </c>
      <c r="Q59" s="49"/>
      <c r="R59" s="49"/>
      <c r="S59" s="49" t="s">
        <v>331</v>
      </c>
      <c r="T59" s="53"/>
      <c r="U59" s="53" t="s">
        <v>492</v>
      </c>
      <c r="V59" s="53" t="s">
        <v>93</v>
      </c>
      <c r="W59" s="53" t="s">
        <v>234</v>
      </c>
      <c r="X59" s="589" t="s">
        <v>333</v>
      </c>
      <c r="Y59" s="207"/>
      <c r="Z59" s="577">
        <v>6</v>
      </c>
      <c r="AA59" s="496" t="s">
        <v>455</v>
      </c>
      <c r="AB59" s="285"/>
      <c r="AC59" s="114"/>
      <c r="AD59" s="114"/>
      <c r="AE59" s="114"/>
      <c r="AF59" s="114"/>
      <c r="AG59" s="114"/>
      <c r="AH59" s="209"/>
      <c r="AI59" s="114"/>
      <c r="AJ59" s="114"/>
      <c r="AK59" s="114"/>
      <c r="AL59" s="561"/>
      <c r="AM59" s="222"/>
      <c r="AN59" s="123" t="s">
        <v>443</v>
      </c>
      <c r="AO59" s="49"/>
      <c r="AP59" s="49"/>
      <c r="AQ59" s="25"/>
      <c r="AR59" s="25"/>
      <c r="AS59" s="245"/>
      <c r="AT59" s="1453">
        <v>61</v>
      </c>
      <c r="AU59" s="1487"/>
      <c r="AV59" s="44">
        <v>61</v>
      </c>
      <c r="AW59" s="248"/>
      <c r="AX59" s="236"/>
    </row>
    <row r="60" spans="1:239" ht="15" customHeight="1" x14ac:dyDescent="0.25">
      <c r="A60" s="122">
        <v>84</v>
      </c>
      <c r="B60" s="475" t="s">
        <v>393</v>
      </c>
      <c r="C60" s="475"/>
      <c r="D60" s="454">
        <v>107.624865563234</v>
      </c>
      <c r="E60" s="454">
        <v>52.715558523012398</v>
      </c>
      <c r="F60" s="305">
        <f>ROUNDDOWN(D60,0)</f>
        <v>107</v>
      </c>
      <c r="G60" s="305">
        <f t="shared" ref="G60:G65" si="17">(D60-F60)*60</f>
        <v>37.491933794039767</v>
      </c>
      <c r="H60" s="305">
        <f>ROUNDDOWN(G60,0)</f>
        <v>37</v>
      </c>
      <c r="I60" s="137">
        <f>(G60-H60)*60</f>
        <v>29.516027642386007</v>
      </c>
      <c r="J60" s="136">
        <f>ROUNDDOWN(E60,0)</f>
        <v>52</v>
      </c>
      <c r="K60" s="136">
        <f>(E60-J60)*60</f>
        <v>42.933511380743852</v>
      </c>
      <c r="L60" s="136">
        <f>ROUNDDOWN(K60,0)</f>
        <v>42</v>
      </c>
      <c r="M60" s="139">
        <f>(K60-L60)*60</f>
        <v>56.010682844631106</v>
      </c>
      <c r="N60" s="110"/>
      <c r="O60" s="71"/>
      <c r="P60" s="288" t="s">
        <v>510</v>
      </c>
      <c r="Q60" s="48" t="s">
        <v>354</v>
      </c>
      <c r="R60" s="21"/>
      <c r="S60" s="47" t="s">
        <v>331</v>
      </c>
      <c r="T60" s="48" t="s">
        <v>46</v>
      </c>
      <c r="U60" s="48" t="s">
        <v>46</v>
      </c>
      <c r="V60" s="47"/>
      <c r="W60" s="50" t="s">
        <v>234</v>
      </c>
      <c r="X60" s="587" t="s">
        <v>333</v>
      </c>
      <c r="Y60" s="122"/>
      <c r="Z60" s="573">
        <v>6</v>
      </c>
      <c r="AA60" s="518"/>
      <c r="AB60" s="82"/>
      <c r="AC60" s="114"/>
      <c r="AD60" s="114"/>
      <c r="AE60" s="110"/>
      <c r="AF60" s="114"/>
      <c r="AG60" s="114"/>
      <c r="AH60" s="209"/>
      <c r="AI60" s="209"/>
      <c r="AJ60" s="209"/>
      <c r="AK60" s="209"/>
      <c r="AL60" s="60"/>
      <c r="AM60" s="81"/>
      <c r="AN60" s="25"/>
      <c r="AO60" s="25"/>
      <c r="AP60" s="25"/>
      <c r="AQ60" s="21"/>
      <c r="AR60" s="21"/>
      <c r="AS60" s="62"/>
      <c r="AT60" s="1452">
        <v>84</v>
      </c>
      <c r="AU60" s="1486"/>
      <c r="AV60" s="44"/>
      <c r="AW60" s="144" t="s">
        <v>234</v>
      </c>
      <c r="AX60" s="143"/>
    </row>
    <row r="61" spans="1:239" ht="51.75" customHeight="1" x14ac:dyDescent="0.25">
      <c r="A61" s="110">
        <v>85</v>
      </c>
      <c r="B61" s="134" t="s">
        <v>393</v>
      </c>
      <c r="C61" s="134"/>
      <c r="D61" s="454">
        <v>107.282651136876</v>
      </c>
      <c r="E61" s="454">
        <v>52.595702248426498</v>
      </c>
      <c r="F61" s="305">
        <f>ROUNDDOWN(D61,0)</f>
        <v>107</v>
      </c>
      <c r="G61" s="305">
        <f t="shared" si="17"/>
        <v>16.959068212559885</v>
      </c>
      <c r="H61" s="305">
        <f>ROUNDDOWN(G61,0)</f>
        <v>16</v>
      </c>
      <c r="I61" s="137">
        <f>(G61-H61)*60</f>
        <v>57.544092753593077</v>
      </c>
      <c r="J61" s="136">
        <f>ROUNDDOWN(E61,0)</f>
        <v>52</v>
      </c>
      <c r="K61" s="136">
        <f>(E61-J61)*60</f>
        <v>35.742134905589893</v>
      </c>
      <c r="L61" s="136">
        <f>ROUNDDOWN(K61,0)</f>
        <v>35</v>
      </c>
      <c r="M61" s="139">
        <f>(K61-L61)*60</f>
        <v>44.528094335393575</v>
      </c>
      <c r="N61" s="110"/>
      <c r="O61" s="47"/>
      <c r="P61" s="1225" t="s">
        <v>504</v>
      </c>
      <c r="Q61" s="48" t="s">
        <v>354</v>
      </c>
      <c r="R61" s="21"/>
      <c r="S61" s="47" t="s">
        <v>331</v>
      </c>
      <c r="T61" s="48" t="s">
        <v>46</v>
      </c>
      <c r="U61" s="48" t="s">
        <v>46</v>
      </c>
      <c r="V61" s="47"/>
      <c r="W61" s="390" t="s">
        <v>234</v>
      </c>
      <c r="X61" s="670" t="s">
        <v>333</v>
      </c>
      <c r="Y61" s="122"/>
      <c r="Z61" s="573">
        <v>6</v>
      </c>
      <c r="AA61" s="518"/>
      <c r="AB61" s="412"/>
      <c r="AC61" s="114"/>
      <c r="AD61" s="114"/>
      <c r="AE61" s="110"/>
      <c r="AF61" s="114"/>
      <c r="AG61" s="114"/>
      <c r="AH61" s="209"/>
      <c r="AI61" s="209"/>
      <c r="AJ61" s="209"/>
      <c r="AK61" s="209"/>
      <c r="AL61" s="60"/>
      <c r="AM61" s="81"/>
      <c r="AN61" s="25"/>
      <c r="AO61" s="25"/>
      <c r="AP61" s="25"/>
      <c r="AQ61" s="21"/>
      <c r="AR61" s="21"/>
      <c r="AS61" s="62"/>
      <c r="AT61" s="1452">
        <v>85</v>
      </c>
      <c r="AU61" s="1486"/>
      <c r="AV61" s="44"/>
      <c r="AW61" s="144" t="s">
        <v>234</v>
      </c>
      <c r="AX61" s="143"/>
    </row>
    <row r="62" spans="1:239" ht="15" customHeight="1" x14ac:dyDescent="0.25">
      <c r="A62" s="110">
        <v>1</v>
      </c>
      <c r="B62" s="134" t="s">
        <v>393</v>
      </c>
      <c r="C62" s="134"/>
      <c r="D62" s="454">
        <v>107.165343784337</v>
      </c>
      <c r="E62" s="454">
        <v>52.580927912907001</v>
      </c>
      <c r="F62" s="305">
        <f>ROUNDDOWN(D62,0)</f>
        <v>107</v>
      </c>
      <c r="G62" s="305">
        <f t="shared" si="17"/>
        <v>9.9206270602198288</v>
      </c>
      <c r="H62" s="305">
        <f>ROUNDDOWN(G62,0)</f>
        <v>9</v>
      </c>
      <c r="I62" s="137">
        <f>(G62-H62)*60</f>
        <v>55.237623613189726</v>
      </c>
      <c r="J62" s="136">
        <f>ROUNDDOWN(E62,0)</f>
        <v>52</v>
      </c>
      <c r="K62" s="136">
        <f>(E62-J62)*60</f>
        <v>34.855674774420038</v>
      </c>
      <c r="L62" s="136">
        <v>31</v>
      </c>
      <c r="M62" s="139">
        <f>(K62-L62)*60</f>
        <v>231.34048646520228</v>
      </c>
      <c r="N62" s="110"/>
      <c r="O62" s="48" t="s">
        <v>233</v>
      </c>
      <c r="P62" s="66" t="s">
        <v>203</v>
      </c>
      <c r="Q62" s="47" t="s">
        <v>4</v>
      </c>
      <c r="R62" s="48" t="s">
        <v>105</v>
      </c>
      <c r="S62" s="47" t="s">
        <v>332</v>
      </c>
      <c r="T62" s="47" t="s">
        <v>384</v>
      </c>
      <c r="U62" s="48" t="s">
        <v>1</v>
      </c>
      <c r="V62" s="48" t="s">
        <v>329</v>
      </c>
      <c r="W62" s="76" t="s">
        <v>121</v>
      </c>
      <c r="X62" s="670" t="s">
        <v>333</v>
      </c>
      <c r="Y62" s="122"/>
      <c r="Z62" s="573">
        <v>6</v>
      </c>
      <c r="AA62" s="518"/>
      <c r="AB62" s="82"/>
      <c r="AC62" s="114"/>
      <c r="AD62" s="114"/>
      <c r="AE62" s="110"/>
      <c r="AF62" s="114"/>
      <c r="AG62" s="114"/>
      <c r="AH62" s="209"/>
      <c r="AI62" s="209"/>
      <c r="AJ62" s="209"/>
      <c r="AK62" s="209"/>
      <c r="AL62" s="60"/>
      <c r="AM62" s="81"/>
      <c r="AN62" s="25"/>
      <c r="AO62" s="25"/>
      <c r="AP62" s="25"/>
      <c r="AQ62" s="21"/>
      <c r="AR62" s="23"/>
      <c r="AS62" s="62"/>
      <c r="AT62" s="1452">
        <v>1</v>
      </c>
      <c r="AU62" s="1486"/>
      <c r="AV62" s="44">
        <v>1</v>
      </c>
      <c r="AW62" s="149" t="s">
        <v>121</v>
      </c>
      <c r="AX62" s="143"/>
    </row>
    <row r="63" spans="1:239" ht="15" customHeight="1" x14ac:dyDescent="0.25">
      <c r="A63" s="114">
        <v>481</v>
      </c>
      <c r="B63" s="476" t="s">
        <v>344</v>
      </c>
      <c r="C63" s="476"/>
      <c r="D63" s="465">
        <f>F63+(H63/60)+(I63/3600)</f>
        <v>107.05479888888888</v>
      </c>
      <c r="E63" s="465">
        <f>J63+(L63/60)+(M63/3600)</f>
        <v>52.531095000000001</v>
      </c>
      <c r="F63" s="138">
        <v>107</v>
      </c>
      <c r="G63" s="305">
        <f t="shared" si="17"/>
        <v>3.2879333333329441</v>
      </c>
      <c r="H63" s="138">
        <v>3</v>
      </c>
      <c r="I63" s="296">
        <v>17.276</v>
      </c>
      <c r="J63" s="138">
        <v>52</v>
      </c>
      <c r="K63" s="138"/>
      <c r="L63" s="138">
        <v>31</v>
      </c>
      <c r="M63" s="296">
        <v>51.942</v>
      </c>
      <c r="N63" s="114"/>
      <c r="O63" s="49"/>
      <c r="P63" s="1217" t="s">
        <v>203</v>
      </c>
      <c r="Q63" s="49" t="s">
        <v>4</v>
      </c>
      <c r="R63" s="53" t="s">
        <v>105</v>
      </c>
      <c r="S63" s="49" t="s">
        <v>332</v>
      </c>
      <c r="T63" s="53"/>
      <c r="U63" s="53" t="s">
        <v>451</v>
      </c>
      <c r="V63" s="53"/>
      <c r="W63" s="277"/>
      <c r="X63" s="671" t="s">
        <v>333</v>
      </c>
      <c r="Y63" s="207"/>
      <c r="Z63" s="577">
        <v>6</v>
      </c>
      <c r="AA63" s="520"/>
      <c r="AB63" s="285"/>
      <c r="AC63" s="114"/>
      <c r="AD63" s="963" t="s">
        <v>562</v>
      </c>
      <c r="AE63" s="114"/>
      <c r="AF63" s="114"/>
      <c r="AG63" s="114"/>
      <c r="AH63" s="209"/>
      <c r="AI63" s="275" t="s">
        <v>443</v>
      </c>
      <c r="AJ63" s="209"/>
      <c r="AK63" s="209"/>
      <c r="AL63" s="561"/>
      <c r="AM63" s="244"/>
      <c r="AN63" s="25"/>
      <c r="AO63" s="25"/>
      <c r="AP63" s="25"/>
      <c r="AQ63" s="25"/>
      <c r="AR63" s="25"/>
      <c r="AS63" s="245"/>
      <c r="AT63" s="1453">
        <v>481</v>
      </c>
      <c r="AU63" s="1487"/>
      <c r="AV63" s="44">
        <v>502</v>
      </c>
      <c r="AW63" s="248"/>
      <c r="AX63" s="236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191"/>
      <c r="CR63" s="191"/>
      <c r="CS63" s="191"/>
      <c r="CT63" s="191"/>
      <c r="CU63" s="191"/>
      <c r="CV63" s="191"/>
      <c r="CW63" s="191"/>
      <c r="CX63" s="191"/>
      <c r="CY63" s="191"/>
      <c r="CZ63" s="191"/>
      <c r="DA63" s="191"/>
      <c r="DB63" s="191"/>
      <c r="DC63" s="191"/>
      <c r="DD63" s="191"/>
      <c r="DE63" s="191"/>
      <c r="DF63" s="191"/>
      <c r="DG63" s="191"/>
      <c r="DH63" s="191"/>
      <c r="DI63" s="191"/>
      <c r="DJ63" s="191"/>
      <c r="DK63" s="191"/>
      <c r="DL63" s="191"/>
      <c r="DM63" s="191"/>
      <c r="DN63" s="191"/>
      <c r="DO63" s="191"/>
      <c r="DP63" s="191"/>
      <c r="DQ63" s="191"/>
      <c r="DR63" s="191"/>
      <c r="DS63" s="191"/>
      <c r="DT63" s="191"/>
      <c r="DU63" s="191"/>
      <c r="DV63" s="191"/>
      <c r="DW63" s="191"/>
      <c r="DX63" s="191"/>
      <c r="DY63" s="191"/>
      <c r="DZ63" s="191"/>
      <c r="EA63" s="191"/>
      <c r="EB63" s="191"/>
      <c r="EC63" s="191"/>
      <c r="ED63" s="191"/>
      <c r="EE63" s="191"/>
      <c r="EF63" s="191"/>
      <c r="EG63" s="191"/>
      <c r="EH63" s="191"/>
      <c r="EI63" s="191"/>
      <c r="EJ63" s="191"/>
      <c r="EK63" s="191"/>
      <c r="EL63" s="191"/>
      <c r="EM63" s="191"/>
      <c r="EN63" s="191"/>
      <c r="EO63" s="191"/>
      <c r="EP63" s="191"/>
      <c r="EQ63" s="191"/>
      <c r="ER63" s="191"/>
      <c r="ES63" s="191"/>
      <c r="ET63" s="191"/>
      <c r="EU63" s="191"/>
      <c r="EV63" s="191"/>
      <c r="EW63" s="191"/>
      <c r="EX63" s="191"/>
      <c r="EY63" s="191"/>
      <c r="EZ63" s="191"/>
      <c r="FA63" s="191"/>
      <c r="FB63" s="191"/>
      <c r="FC63" s="191"/>
      <c r="FD63" s="191"/>
      <c r="FE63" s="191"/>
      <c r="FF63" s="191"/>
      <c r="FG63" s="191"/>
      <c r="FH63" s="191"/>
      <c r="FI63" s="191"/>
      <c r="FJ63" s="191"/>
      <c r="FK63" s="191"/>
      <c r="FL63" s="191"/>
      <c r="FM63" s="191"/>
      <c r="FN63" s="191"/>
      <c r="FO63" s="191"/>
      <c r="FP63" s="191"/>
      <c r="FQ63" s="191"/>
      <c r="FR63" s="191"/>
      <c r="FS63" s="191"/>
      <c r="FT63" s="191"/>
      <c r="FU63" s="191"/>
      <c r="FV63" s="191"/>
      <c r="FW63" s="191"/>
      <c r="FX63" s="191"/>
      <c r="FY63" s="191"/>
      <c r="FZ63" s="191"/>
      <c r="GA63" s="191"/>
      <c r="GB63" s="191"/>
      <c r="GC63" s="191"/>
      <c r="GD63" s="191"/>
      <c r="GE63" s="191"/>
      <c r="GF63" s="191"/>
      <c r="GG63" s="191"/>
      <c r="GH63" s="191"/>
      <c r="GI63" s="191"/>
      <c r="GJ63" s="191"/>
      <c r="GK63" s="191"/>
      <c r="GL63" s="191"/>
      <c r="GM63" s="191"/>
      <c r="GN63" s="191"/>
      <c r="GO63" s="191"/>
      <c r="GP63" s="191"/>
      <c r="GQ63" s="191"/>
      <c r="GR63" s="191"/>
      <c r="GS63" s="191"/>
      <c r="GT63" s="191"/>
      <c r="GU63" s="191"/>
      <c r="GV63" s="191"/>
      <c r="GW63" s="191"/>
      <c r="GX63" s="191"/>
      <c r="GY63" s="191"/>
      <c r="GZ63" s="191"/>
      <c r="HA63" s="191"/>
      <c r="HB63" s="191"/>
      <c r="HC63" s="191"/>
      <c r="HD63" s="191"/>
      <c r="HE63" s="191"/>
      <c r="HF63" s="191"/>
      <c r="HG63" s="191"/>
      <c r="HH63" s="191"/>
      <c r="HI63" s="191"/>
      <c r="HJ63" s="191"/>
      <c r="HK63" s="191"/>
      <c r="HL63" s="191"/>
      <c r="HM63" s="191"/>
      <c r="HN63" s="191"/>
      <c r="HO63" s="191"/>
      <c r="HP63" s="191"/>
      <c r="HQ63" s="191"/>
      <c r="HR63" s="191"/>
      <c r="HS63" s="191"/>
      <c r="HT63" s="191"/>
      <c r="HU63" s="191"/>
      <c r="HV63" s="191"/>
      <c r="HW63" s="191"/>
      <c r="HX63" s="191"/>
      <c r="HY63" s="191"/>
      <c r="HZ63" s="191"/>
      <c r="IA63" s="191"/>
      <c r="IB63" s="191"/>
      <c r="IC63" s="191"/>
      <c r="ID63" s="191"/>
      <c r="IE63" s="191"/>
    </row>
    <row r="64" spans="1:239" ht="51.75" customHeight="1" x14ac:dyDescent="0.25">
      <c r="A64" s="207">
        <v>482</v>
      </c>
      <c r="B64" s="247" t="s">
        <v>344</v>
      </c>
      <c r="C64" s="278"/>
      <c r="D64" s="465">
        <f>F64+(H64/60)+(I64/3600)</f>
        <v>107.03951611111111</v>
      </c>
      <c r="E64" s="465">
        <f>J64+(L64/60)+(M64/3600)</f>
        <v>52.522826111111108</v>
      </c>
      <c r="F64" s="138">
        <v>107</v>
      </c>
      <c r="G64" s="305">
        <f t="shared" si="17"/>
        <v>2.3709666666667317</v>
      </c>
      <c r="H64" s="138">
        <v>2</v>
      </c>
      <c r="I64" s="296">
        <v>22.257999999999999</v>
      </c>
      <c r="J64" s="138">
        <v>52</v>
      </c>
      <c r="K64" s="138"/>
      <c r="L64" s="138">
        <v>31</v>
      </c>
      <c r="M64" s="296">
        <v>22.173999999999999</v>
      </c>
      <c r="N64" s="114"/>
      <c r="O64" s="243"/>
      <c r="P64" s="1060" t="s">
        <v>203</v>
      </c>
      <c r="Q64" s="49" t="s">
        <v>4</v>
      </c>
      <c r="R64" s="53" t="s">
        <v>105</v>
      </c>
      <c r="S64" s="49" t="s">
        <v>332</v>
      </c>
      <c r="T64" s="53"/>
      <c r="U64" s="53" t="s">
        <v>451</v>
      </c>
      <c r="V64" s="53"/>
      <c r="W64" s="1071"/>
      <c r="X64" s="671" t="s">
        <v>333</v>
      </c>
      <c r="Y64" s="207"/>
      <c r="Z64" s="577">
        <v>6</v>
      </c>
      <c r="AA64" s="520"/>
      <c r="AB64" s="1305"/>
      <c r="AC64" s="114"/>
      <c r="AD64" s="963" t="s">
        <v>562</v>
      </c>
      <c r="AE64" s="114"/>
      <c r="AF64" s="114"/>
      <c r="AG64" s="114"/>
      <c r="AH64" s="209"/>
      <c r="AI64" s="275" t="s">
        <v>443</v>
      </c>
      <c r="AJ64" s="209"/>
      <c r="AK64" s="209"/>
      <c r="AL64" s="561"/>
      <c r="AM64" s="244"/>
      <c r="AN64" s="25"/>
      <c r="AO64" s="25"/>
      <c r="AP64" s="25"/>
      <c r="AQ64" s="25"/>
      <c r="AR64" s="25"/>
      <c r="AS64" s="245"/>
      <c r="AT64" s="1453">
        <v>482</v>
      </c>
      <c r="AU64" s="1487"/>
      <c r="AV64" s="44"/>
      <c r="AW64" s="248"/>
      <c r="AX64" s="236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  <c r="DF64" s="191"/>
      <c r="DG64" s="191"/>
      <c r="DH64" s="191"/>
      <c r="DI64" s="191"/>
      <c r="DJ64" s="191"/>
      <c r="DK64" s="191"/>
      <c r="DL64" s="191"/>
      <c r="DM64" s="191"/>
      <c r="DN64" s="191"/>
      <c r="DO64" s="191"/>
      <c r="DP64" s="191"/>
      <c r="DQ64" s="191"/>
      <c r="DR64" s="191"/>
      <c r="DS64" s="191"/>
      <c r="DT64" s="191"/>
      <c r="DU64" s="191"/>
      <c r="DV64" s="191"/>
      <c r="DW64" s="191"/>
      <c r="DX64" s="191"/>
      <c r="DY64" s="191"/>
      <c r="DZ64" s="191"/>
      <c r="EA64" s="191"/>
      <c r="EB64" s="191"/>
      <c r="EC64" s="191"/>
      <c r="ED64" s="191"/>
      <c r="EE64" s="191"/>
      <c r="EF64" s="191"/>
      <c r="EG64" s="191"/>
      <c r="EH64" s="191"/>
      <c r="EI64" s="191"/>
      <c r="EJ64" s="191"/>
      <c r="EK64" s="191"/>
      <c r="EL64" s="191"/>
      <c r="EM64" s="191"/>
      <c r="EN64" s="191"/>
      <c r="EO64" s="191"/>
      <c r="EP64" s="191"/>
      <c r="EQ64" s="191"/>
      <c r="ER64" s="191"/>
      <c r="ES64" s="191"/>
      <c r="ET64" s="191"/>
      <c r="EU64" s="191"/>
      <c r="EV64" s="191"/>
      <c r="EW64" s="191"/>
      <c r="EX64" s="191"/>
      <c r="EY64" s="191"/>
      <c r="EZ64" s="191"/>
      <c r="FA64" s="191"/>
      <c r="FB64" s="191"/>
      <c r="FC64" s="191"/>
      <c r="FD64" s="191"/>
      <c r="FE64" s="191"/>
      <c r="FF64" s="191"/>
      <c r="FG64" s="191"/>
      <c r="FH64" s="191"/>
      <c r="FI64" s="191"/>
      <c r="FJ64" s="191"/>
      <c r="FK64" s="191"/>
      <c r="FL64" s="191"/>
      <c r="FM64" s="191"/>
      <c r="FN64" s="191"/>
      <c r="FO64" s="191"/>
      <c r="FP64" s="191"/>
      <c r="FQ64" s="191"/>
      <c r="FR64" s="191"/>
      <c r="FS64" s="191"/>
      <c r="FT64" s="191"/>
      <c r="FU64" s="191"/>
      <c r="FV64" s="191"/>
      <c r="FW64" s="191"/>
      <c r="FX64" s="191"/>
      <c r="FY64" s="191"/>
      <c r="FZ64" s="191"/>
      <c r="GA64" s="191"/>
      <c r="GB64" s="191"/>
      <c r="GC64" s="191"/>
      <c r="GD64" s="191"/>
      <c r="GE64" s="191"/>
      <c r="GF64" s="191"/>
      <c r="GG64" s="191"/>
      <c r="GH64" s="191"/>
      <c r="GI64" s="191"/>
      <c r="GJ64" s="191"/>
      <c r="GK64" s="191"/>
      <c r="GL64" s="191"/>
      <c r="GM64" s="191"/>
      <c r="GN64" s="191"/>
      <c r="GO64" s="191"/>
      <c r="GP64" s="191"/>
      <c r="GQ64" s="191"/>
      <c r="GR64" s="191"/>
      <c r="GS64" s="191"/>
      <c r="GT64" s="191"/>
      <c r="GU64" s="191"/>
      <c r="GV64" s="191"/>
      <c r="GW64" s="191"/>
      <c r="GX64" s="191"/>
      <c r="GY64" s="191"/>
      <c r="GZ64" s="191"/>
      <c r="HA64" s="191"/>
      <c r="HB64" s="191"/>
      <c r="HC64" s="191"/>
      <c r="HD64" s="191"/>
      <c r="HE64" s="191"/>
      <c r="HF64" s="191"/>
      <c r="HG64" s="191"/>
      <c r="HH64" s="191"/>
      <c r="HI64" s="191"/>
      <c r="HJ64" s="191"/>
      <c r="HK64" s="191"/>
      <c r="HL64" s="191"/>
      <c r="HM64" s="191"/>
      <c r="HN64" s="191"/>
      <c r="HO64" s="191"/>
      <c r="HP64" s="191"/>
      <c r="HQ64" s="191"/>
      <c r="HR64" s="191"/>
      <c r="HS64" s="191"/>
      <c r="HT64" s="191"/>
      <c r="HU64" s="191"/>
      <c r="HV64" s="191"/>
      <c r="HW64" s="191"/>
      <c r="HX64" s="191"/>
      <c r="HY64" s="191"/>
      <c r="HZ64" s="191"/>
      <c r="IA64" s="191"/>
      <c r="IB64" s="191"/>
      <c r="IC64" s="191"/>
      <c r="ID64" s="191"/>
      <c r="IE64" s="191"/>
    </row>
    <row r="65" spans="1:239" ht="66.75" x14ac:dyDescent="0.25">
      <c r="A65" s="122">
        <v>16</v>
      </c>
      <c r="B65" s="475" t="s">
        <v>393</v>
      </c>
      <c r="C65" s="475"/>
      <c r="D65" s="454">
        <v>107.362716666667</v>
      </c>
      <c r="E65" s="454">
        <v>52.6417</v>
      </c>
      <c r="F65" s="305">
        <f>ROUNDDOWN(D65,0)</f>
        <v>107</v>
      </c>
      <c r="G65" s="305">
        <f t="shared" si="17"/>
        <v>21.763000000019872</v>
      </c>
      <c r="H65" s="305">
        <f>ROUNDDOWN(G65,0)</f>
        <v>21</v>
      </c>
      <c r="I65" s="137">
        <f>(G65-H65)*60</f>
        <v>45.78000000119232</v>
      </c>
      <c r="J65" s="136">
        <f>ROUNDDOWN(E65,0)</f>
        <v>52</v>
      </c>
      <c r="K65" s="136">
        <f>(E65-J65)*60</f>
        <v>38.50200000000001</v>
      </c>
      <c r="L65" s="136">
        <f>ROUNDDOWN(K65,0)</f>
        <v>38</v>
      </c>
      <c r="M65" s="139">
        <f>(K65-L65)*60</f>
        <v>30.120000000000573</v>
      </c>
      <c r="N65" s="110"/>
      <c r="O65" s="71"/>
      <c r="P65" s="288" t="s">
        <v>435</v>
      </c>
      <c r="Q65" s="49" t="s">
        <v>102</v>
      </c>
      <c r="R65" s="53"/>
      <c r="S65" s="47" t="s">
        <v>332</v>
      </c>
      <c r="T65" s="48" t="s">
        <v>22</v>
      </c>
      <c r="U65" s="48" t="s">
        <v>330</v>
      </c>
      <c r="V65" s="1001" t="s">
        <v>127</v>
      </c>
      <c r="W65" s="76" t="s">
        <v>126</v>
      </c>
      <c r="X65" s="670" t="s">
        <v>333</v>
      </c>
      <c r="Y65" s="122"/>
      <c r="Z65" s="573">
        <v>6</v>
      </c>
      <c r="AA65" s="518"/>
      <c r="AB65" s="82"/>
      <c r="AC65" s="114"/>
      <c r="AD65" s="114"/>
      <c r="AE65" s="110"/>
      <c r="AF65" s="114"/>
      <c r="AG65" s="114"/>
      <c r="AH65" s="209"/>
      <c r="AI65" s="209"/>
      <c r="AJ65" s="209"/>
      <c r="AK65" s="209"/>
      <c r="AL65" s="60"/>
      <c r="AM65" s="81"/>
      <c r="AN65" s="25"/>
      <c r="AO65" s="25"/>
      <c r="AP65" s="25"/>
      <c r="AQ65" s="21"/>
      <c r="AR65" s="21"/>
      <c r="AS65" s="62"/>
      <c r="AT65" s="1452">
        <v>16</v>
      </c>
      <c r="AU65" s="1486">
        <v>69</v>
      </c>
      <c r="AV65" s="44">
        <v>69</v>
      </c>
      <c r="AW65" s="149" t="s">
        <v>126</v>
      </c>
      <c r="AX65" s="143"/>
    </row>
    <row r="66" spans="1:239" s="191" customFormat="1" ht="76.5" x14ac:dyDescent="0.25">
      <c r="A66" s="207">
        <v>69</v>
      </c>
      <c r="B66" s="473" t="s">
        <v>344</v>
      </c>
      <c r="C66" s="473" t="s">
        <v>480</v>
      </c>
      <c r="D66" s="465">
        <f>F66+(H66/60)+(I66/3600)</f>
        <v>107.36271555555555</v>
      </c>
      <c r="E66" s="465">
        <f>J66+(L66/60)+(M66/3600)</f>
        <v>52.641674166666668</v>
      </c>
      <c r="F66" s="138">
        <v>107</v>
      </c>
      <c r="G66" s="138"/>
      <c r="H66" s="138">
        <v>21</v>
      </c>
      <c r="I66" s="296">
        <v>45.776000000000003</v>
      </c>
      <c r="J66" s="138">
        <v>52</v>
      </c>
      <c r="K66" s="138"/>
      <c r="L66" s="138">
        <v>38</v>
      </c>
      <c r="M66" s="296">
        <v>30.027000000000001</v>
      </c>
      <c r="N66" s="114"/>
      <c r="O66" s="243"/>
      <c r="P66" s="288" t="s">
        <v>435</v>
      </c>
      <c r="Q66" s="49" t="s">
        <v>102</v>
      </c>
      <c r="R66" s="49"/>
      <c r="S66" s="49" t="s">
        <v>332</v>
      </c>
      <c r="T66" s="53"/>
      <c r="U66" s="53" t="s">
        <v>83</v>
      </c>
      <c r="V66" s="1005" t="s">
        <v>100</v>
      </c>
      <c r="W66" s="277" t="s">
        <v>234</v>
      </c>
      <c r="X66" s="671" t="s">
        <v>333</v>
      </c>
      <c r="Y66" s="207"/>
      <c r="Z66" s="573">
        <v>6</v>
      </c>
      <c r="AA66" s="520"/>
      <c r="AB66" s="285"/>
      <c r="AC66" s="114"/>
      <c r="AD66" s="114"/>
      <c r="AE66" s="114"/>
      <c r="AF66" s="114"/>
      <c r="AG66" s="114"/>
      <c r="AH66" s="209"/>
      <c r="AI66" s="275" t="s">
        <v>443</v>
      </c>
      <c r="AJ66" s="275" t="s">
        <v>443</v>
      </c>
      <c r="AK66" s="209"/>
      <c r="AL66" s="1355"/>
      <c r="AM66" s="1363"/>
      <c r="AN66" s="209"/>
      <c r="AO66" s="209"/>
      <c r="AP66" s="275" t="s">
        <v>443</v>
      </c>
      <c r="AQ66" s="25"/>
      <c r="AR66" s="25"/>
      <c r="AS66" s="245"/>
      <c r="AT66" s="1453">
        <v>69</v>
      </c>
      <c r="AU66" s="1487">
        <v>69</v>
      </c>
      <c r="AV66" s="44">
        <v>69</v>
      </c>
      <c r="AW66" s="248"/>
      <c r="AX66" s="236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</row>
    <row r="67" spans="1:239" s="191" customFormat="1" ht="24" customHeight="1" thickBot="1" x14ac:dyDescent="0.3">
      <c r="A67" s="446">
        <v>69</v>
      </c>
      <c r="B67" s="426" t="s">
        <v>393</v>
      </c>
      <c r="C67" s="426" t="s">
        <v>480</v>
      </c>
      <c r="D67" s="461">
        <v>107.362716666667</v>
      </c>
      <c r="E67" s="461">
        <v>52.641666666666701</v>
      </c>
      <c r="F67" s="306">
        <f>ROUNDDOWN(D67,0)</f>
        <v>107</v>
      </c>
      <c r="G67" s="306">
        <f>(D67-F67)*60</f>
        <v>21.763000000019872</v>
      </c>
      <c r="H67" s="306">
        <f>ROUNDDOWN(G67,0)</f>
        <v>21</v>
      </c>
      <c r="I67" s="299">
        <f>(G67-H67)*60</f>
        <v>45.78000000119232</v>
      </c>
      <c r="J67" s="254">
        <f>ROUNDDOWN(E67,0)</f>
        <v>52</v>
      </c>
      <c r="K67" s="254">
        <f>(E67-J67)*60</f>
        <v>38.500000000002075</v>
      </c>
      <c r="L67" s="254">
        <f>ROUNDDOWN(K67,0)</f>
        <v>38</v>
      </c>
      <c r="M67" s="300">
        <f>(K67-L67)*60</f>
        <v>30.000000000124487</v>
      </c>
      <c r="N67" s="112"/>
      <c r="O67" s="100"/>
      <c r="P67" s="404" t="s">
        <v>435</v>
      </c>
      <c r="Q67" s="99" t="s">
        <v>102</v>
      </c>
      <c r="R67" s="99"/>
      <c r="S67" s="99" t="s">
        <v>332</v>
      </c>
      <c r="T67" s="102"/>
      <c r="U67" s="102" t="s">
        <v>83</v>
      </c>
      <c r="V67" s="1070" t="s">
        <v>100</v>
      </c>
      <c r="W67" s="1016" t="s">
        <v>234</v>
      </c>
      <c r="X67" s="670" t="s">
        <v>333</v>
      </c>
      <c r="Y67" s="446"/>
      <c r="Z67" s="580">
        <v>6</v>
      </c>
      <c r="AA67" s="519"/>
      <c r="AB67" s="422"/>
      <c r="AC67" s="197"/>
      <c r="AD67" s="197"/>
      <c r="AE67" s="112"/>
      <c r="AF67" s="197"/>
      <c r="AG67" s="197"/>
      <c r="AH67" s="318"/>
      <c r="AI67" s="318"/>
      <c r="AJ67" s="318"/>
      <c r="AK67" s="318"/>
      <c r="AL67" s="770"/>
      <c r="AM67" s="601"/>
      <c r="AN67" s="219"/>
      <c r="AO67" s="219"/>
      <c r="AP67" s="602"/>
      <c r="AQ67" s="603"/>
      <c r="AR67" s="85"/>
      <c r="AS67" s="604"/>
      <c r="AT67" s="1456">
        <v>69</v>
      </c>
      <c r="AU67" s="1486">
        <v>69</v>
      </c>
      <c r="AV67" s="44">
        <v>69</v>
      </c>
      <c r="AW67" s="144" t="s">
        <v>234</v>
      </c>
      <c r="AX67" s="14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</row>
    <row r="68" spans="1:239" ht="15" customHeight="1" x14ac:dyDescent="0.25">
      <c r="A68" s="472">
        <v>114</v>
      </c>
      <c r="B68" s="1149" t="s">
        <v>344</v>
      </c>
      <c r="C68" s="1149" t="s">
        <v>480</v>
      </c>
      <c r="D68" s="1158">
        <f>F68+(H68/60)+(I68/3600)</f>
        <v>106.8148975</v>
      </c>
      <c r="E68" s="1158">
        <f>J68+(L68/60)+(M68/3600)</f>
        <v>52.600056111111115</v>
      </c>
      <c r="F68" s="371">
        <v>106</v>
      </c>
      <c r="G68" s="371"/>
      <c r="H68" s="371">
        <v>48</v>
      </c>
      <c r="I68" s="483">
        <v>53.631</v>
      </c>
      <c r="J68" s="371">
        <v>52</v>
      </c>
      <c r="K68" s="371"/>
      <c r="L68" s="371">
        <v>36</v>
      </c>
      <c r="M68" s="483">
        <v>0.20200000000000001</v>
      </c>
      <c r="N68" s="1056">
        <v>1006</v>
      </c>
      <c r="O68" s="532"/>
      <c r="P68" s="1212" t="s">
        <v>364</v>
      </c>
      <c r="Q68" s="352"/>
      <c r="R68" s="352"/>
      <c r="S68" s="352" t="s">
        <v>332</v>
      </c>
      <c r="T68" s="490" t="s">
        <v>153</v>
      </c>
      <c r="U68" s="352"/>
      <c r="V68" s="1246"/>
      <c r="W68" s="526" t="s">
        <v>413</v>
      </c>
      <c r="X68" s="671" t="s">
        <v>333</v>
      </c>
      <c r="Y68" s="547"/>
      <c r="Z68" s="583">
        <v>6</v>
      </c>
      <c r="AA68" s="1021"/>
      <c r="AB68" s="547"/>
      <c r="AC68" s="378"/>
      <c r="AD68" s="376"/>
      <c r="AE68" s="376"/>
      <c r="AF68" s="376"/>
      <c r="AG68" s="376"/>
      <c r="AH68" s="376"/>
      <c r="AI68" s="376"/>
      <c r="AJ68" s="376"/>
      <c r="AK68" s="376"/>
      <c r="AL68" s="532"/>
      <c r="AM68" s="1360"/>
      <c r="AN68" s="1056" t="s">
        <v>477</v>
      </c>
      <c r="AO68" s="1056" t="s">
        <v>477</v>
      </c>
      <c r="AP68" s="1374"/>
      <c r="AQ68" s="1374"/>
      <c r="AR68" s="1056" t="s">
        <v>477</v>
      </c>
      <c r="AS68" s="538"/>
      <c r="AT68" s="1450">
        <v>114</v>
      </c>
      <c r="AU68" s="1489"/>
      <c r="AV68" s="44">
        <v>114</v>
      </c>
      <c r="AW68" s="236"/>
      <c r="AX68" s="236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  <c r="CB68" s="191"/>
      <c r="CC68" s="191"/>
      <c r="CD68" s="191"/>
      <c r="CE68" s="191"/>
      <c r="CF68" s="191"/>
      <c r="CG68" s="191"/>
      <c r="CH68" s="191"/>
      <c r="CI68" s="191"/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1"/>
      <c r="DC68" s="191"/>
      <c r="DD68" s="191"/>
      <c r="DE68" s="191"/>
      <c r="DF68" s="191"/>
      <c r="DG68" s="191"/>
      <c r="DH68" s="191"/>
      <c r="DI68" s="191"/>
      <c r="DJ68" s="191"/>
      <c r="DK68" s="191"/>
      <c r="DL68" s="191"/>
      <c r="DM68" s="191"/>
      <c r="DN68" s="191"/>
      <c r="DO68" s="191"/>
      <c r="DP68" s="191"/>
      <c r="DQ68" s="191"/>
      <c r="DR68" s="191"/>
      <c r="DS68" s="191"/>
      <c r="DT68" s="191"/>
      <c r="DU68" s="191"/>
      <c r="DV68" s="191"/>
      <c r="DW68" s="191"/>
      <c r="DX68" s="191"/>
      <c r="DY68" s="191"/>
      <c r="DZ68" s="191"/>
      <c r="EA68" s="191"/>
      <c r="EB68" s="191"/>
      <c r="EC68" s="191"/>
      <c r="ED68" s="191"/>
      <c r="EE68" s="191"/>
      <c r="EF68" s="191"/>
      <c r="EG68" s="191"/>
      <c r="EH68" s="191"/>
      <c r="EI68" s="191"/>
      <c r="EJ68" s="191"/>
      <c r="EK68" s="191"/>
      <c r="EL68" s="191"/>
      <c r="EM68" s="191"/>
      <c r="EN68" s="191"/>
      <c r="EO68" s="191"/>
      <c r="EP68" s="191"/>
      <c r="EQ68" s="191"/>
      <c r="ER68" s="191"/>
      <c r="ES68" s="191"/>
      <c r="ET68" s="191"/>
      <c r="EU68" s="191"/>
      <c r="EV68" s="191"/>
      <c r="EW68" s="191"/>
      <c r="EX68" s="191"/>
      <c r="EY68" s="191"/>
      <c r="EZ68" s="191"/>
      <c r="FA68" s="191"/>
      <c r="FB68" s="191"/>
      <c r="FC68" s="191"/>
      <c r="FD68" s="191"/>
      <c r="FE68" s="191"/>
      <c r="FF68" s="191"/>
      <c r="FG68" s="191"/>
      <c r="FH68" s="191"/>
      <c r="FI68" s="191"/>
      <c r="FJ68" s="191"/>
      <c r="FK68" s="191"/>
      <c r="FL68" s="191"/>
      <c r="FM68" s="191"/>
      <c r="FN68" s="191"/>
      <c r="FO68" s="191"/>
      <c r="FP68" s="191"/>
      <c r="FQ68" s="191"/>
      <c r="FR68" s="191"/>
      <c r="FS68" s="191"/>
      <c r="FT68" s="191"/>
      <c r="FU68" s="191"/>
      <c r="FV68" s="191"/>
      <c r="FW68" s="191"/>
      <c r="FX68" s="191"/>
      <c r="FY68" s="191"/>
      <c r="FZ68" s="191"/>
      <c r="GA68" s="191"/>
      <c r="GB68" s="191"/>
      <c r="GC68" s="191"/>
      <c r="GD68" s="191"/>
      <c r="GE68" s="191"/>
      <c r="GF68" s="191"/>
      <c r="GG68" s="191"/>
      <c r="GH68" s="191"/>
      <c r="GI68" s="191"/>
      <c r="GJ68" s="191"/>
      <c r="GK68" s="191"/>
      <c r="GL68" s="191"/>
      <c r="GM68" s="191"/>
      <c r="GN68" s="191"/>
      <c r="GO68" s="191"/>
      <c r="GP68" s="191"/>
      <c r="GQ68" s="191"/>
      <c r="GR68" s="191"/>
      <c r="GS68" s="191"/>
      <c r="GT68" s="191"/>
      <c r="GU68" s="191"/>
      <c r="GV68" s="191"/>
      <c r="GW68" s="191"/>
      <c r="GX68" s="191"/>
      <c r="GY68" s="191"/>
      <c r="GZ68" s="191"/>
      <c r="HA68" s="191"/>
      <c r="HB68" s="191"/>
      <c r="HC68" s="191"/>
      <c r="HD68" s="191"/>
      <c r="HE68" s="191"/>
      <c r="HF68" s="191"/>
      <c r="HG68" s="191"/>
      <c r="HH68" s="191"/>
      <c r="HI68" s="191"/>
      <c r="HJ68" s="191"/>
      <c r="HK68" s="191"/>
      <c r="HL68" s="191"/>
      <c r="HM68" s="191"/>
      <c r="HN68" s="191"/>
      <c r="HO68" s="191"/>
      <c r="HP68" s="191"/>
      <c r="HQ68" s="191"/>
      <c r="HR68" s="191"/>
      <c r="HS68" s="191"/>
      <c r="HT68" s="191"/>
      <c r="HU68" s="191"/>
      <c r="HV68" s="191"/>
      <c r="HW68" s="191"/>
      <c r="HX68" s="191"/>
      <c r="HY68" s="191"/>
      <c r="HZ68" s="191"/>
      <c r="IA68" s="191"/>
      <c r="IB68" s="191"/>
      <c r="IC68" s="191"/>
      <c r="ID68" s="191"/>
      <c r="IE68" s="191"/>
    </row>
    <row r="69" spans="1:239" ht="25.5" customHeight="1" x14ac:dyDescent="0.25">
      <c r="A69" s="122">
        <v>114</v>
      </c>
      <c r="B69" s="185" t="s">
        <v>393</v>
      </c>
      <c r="C69" s="190" t="s">
        <v>480</v>
      </c>
      <c r="D69" s="463">
        <v>106.81489999999999</v>
      </c>
      <c r="E69" s="463">
        <v>52.600099999999998</v>
      </c>
      <c r="F69" s="305">
        <f>ROUNDDOWN(D69,0)</f>
        <v>106</v>
      </c>
      <c r="G69" s="305">
        <f>(D69-F69)*60</f>
        <v>48.893999999999664</v>
      </c>
      <c r="H69" s="305">
        <f>ROUNDDOWN(G69,0)</f>
        <v>48</v>
      </c>
      <c r="I69" s="137">
        <f>(G69-H69)*60</f>
        <v>53.639999999979864</v>
      </c>
      <c r="J69" s="136">
        <f>ROUNDDOWN(E69,0)</f>
        <v>52</v>
      </c>
      <c r="K69" s="136">
        <f>(E69-J69)*60</f>
        <v>36.005999999999858</v>
      </c>
      <c r="L69" s="136">
        <f>ROUNDDOWN(K69,0)</f>
        <v>36</v>
      </c>
      <c r="M69" s="139">
        <f>(K69-L69)*60</f>
        <v>0.35999999999148713</v>
      </c>
      <c r="N69" s="111">
        <v>1005</v>
      </c>
      <c r="O69" s="72"/>
      <c r="P69" s="391" t="s">
        <v>364</v>
      </c>
      <c r="Q69" s="47"/>
      <c r="R69" s="47"/>
      <c r="S69" s="47" t="s">
        <v>332</v>
      </c>
      <c r="T69" s="48" t="s">
        <v>153</v>
      </c>
      <c r="U69" s="47"/>
      <c r="V69" s="50"/>
      <c r="W69" s="398" t="s">
        <v>413</v>
      </c>
      <c r="X69" s="670" t="s">
        <v>333</v>
      </c>
      <c r="Y69" s="69"/>
      <c r="Z69" s="573">
        <v>6</v>
      </c>
      <c r="AA69" s="518"/>
      <c r="AB69" s="498"/>
      <c r="AC69" s="208"/>
      <c r="AD69" s="193"/>
      <c r="AE69" s="67"/>
      <c r="AF69" s="193"/>
      <c r="AG69" s="193"/>
      <c r="AH69" s="272"/>
      <c r="AI69" s="272"/>
      <c r="AJ69" s="272"/>
      <c r="AK69" s="272"/>
      <c r="AL69" s="72"/>
      <c r="AM69" s="82"/>
      <c r="AN69" s="208"/>
      <c r="AO69" s="208"/>
      <c r="AP69" s="208"/>
      <c r="AQ69" s="23"/>
      <c r="AR69" s="23"/>
      <c r="AS69" s="63"/>
      <c r="AT69" s="1452">
        <v>114</v>
      </c>
      <c r="AU69" s="1488"/>
      <c r="AV69" s="44">
        <v>114</v>
      </c>
      <c r="AW69" s="146" t="s">
        <v>144</v>
      </c>
      <c r="AX69" s="143"/>
    </row>
    <row r="70" spans="1:239" ht="51" customHeight="1" x14ac:dyDescent="0.25">
      <c r="A70" s="122">
        <v>131</v>
      </c>
      <c r="B70" s="475" t="s">
        <v>393</v>
      </c>
      <c r="C70" s="475"/>
      <c r="D70" s="454">
        <v>107.57638613594</v>
      </c>
      <c r="E70" s="454">
        <v>52.839231789561602</v>
      </c>
      <c r="F70" s="305">
        <f>ROUNDDOWN(D70,0)</f>
        <v>107</v>
      </c>
      <c r="G70" s="305">
        <f>(D70-F70)*60</f>
        <v>34.583168156399893</v>
      </c>
      <c r="H70" s="305">
        <f>ROUNDDOWN(G70,0)</f>
        <v>34</v>
      </c>
      <c r="I70" s="137">
        <f>(G70-H70)*60</f>
        <v>34.990089383993563</v>
      </c>
      <c r="J70" s="136">
        <f>ROUNDDOWN(E70,0)</f>
        <v>52</v>
      </c>
      <c r="K70" s="136">
        <f>(E70-J70)*60</f>
        <v>50.353907373696103</v>
      </c>
      <c r="L70" s="136">
        <f>ROUNDDOWN(K70,0)</f>
        <v>50</v>
      </c>
      <c r="M70" s="139">
        <f>(K70-L70)*60</f>
        <v>21.234442421766175</v>
      </c>
      <c r="N70" s="110"/>
      <c r="O70" s="72"/>
      <c r="P70" s="391" t="s">
        <v>364</v>
      </c>
      <c r="Q70" s="47"/>
      <c r="R70" s="47"/>
      <c r="S70" s="47" t="s">
        <v>332</v>
      </c>
      <c r="T70" s="47" t="s">
        <v>195</v>
      </c>
      <c r="U70" s="47"/>
      <c r="V70" s="47"/>
      <c r="W70" s="394" t="s">
        <v>144</v>
      </c>
      <c r="X70" s="670" t="s">
        <v>333</v>
      </c>
      <c r="Y70" s="69"/>
      <c r="Z70" s="573">
        <v>6</v>
      </c>
      <c r="AA70" s="518"/>
      <c r="AB70" s="69"/>
      <c r="AC70" s="208"/>
      <c r="AD70" s="193"/>
      <c r="AE70" s="67"/>
      <c r="AF70" s="193"/>
      <c r="AG70" s="193"/>
      <c r="AH70" s="272"/>
      <c r="AI70" s="272"/>
      <c r="AJ70" s="272"/>
      <c r="AK70" s="272"/>
      <c r="AL70" s="72"/>
      <c r="AM70" s="82"/>
      <c r="AN70" s="208"/>
      <c r="AO70" s="208"/>
      <c r="AP70" s="208"/>
      <c r="AQ70" s="23"/>
      <c r="AR70" s="23"/>
      <c r="AS70" s="63"/>
      <c r="AT70" s="1452">
        <v>131</v>
      </c>
      <c r="AU70" s="1488"/>
      <c r="AV70" s="44"/>
      <c r="AW70" s="146" t="s">
        <v>144</v>
      </c>
      <c r="AX70" s="143"/>
    </row>
    <row r="71" spans="1:239" ht="15" customHeight="1" x14ac:dyDescent="0.25">
      <c r="A71" s="207">
        <v>181</v>
      </c>
      <c r="B71" s="473" t="s">
        <v>344</v>
      </c>
      <c r="C71" s="473" t="s">
        <v>480</v>
      </c>
      <c r="D71" s="465">
        <f>F71+(H71/60)+(I71/3600)</f>
        <v>108.04499</v>
      </c>
      <c r="E71" s="465">
        <f>J71+(L71/60)+(M71/3600)</f>
        <v>52.994990000000001</v>
      </c>
      <c r="F71" s="138">
        <v>108</v>
      </c>
      <c r="G71" s="138"/>
      <c r="H71" s="138">
        <v>2</v>
      </c>
      <c r="I71" s="296">
        <v>41.963999999999999</v>
      </c>
      <c r="J71" s="138">
        <v>52</v>
      </c>
      <c r="K71" s="138"/>
      <c r="L71" s="138">
        <v>59</v>
      </c>
      <c r="M71" s="296">
        <v>41.963999999999999</v>
      </c>
      <c r="N71" s="193"/>
      <c r="O71" s="1199">
        <v>3000</v>
      </c>
      <c r="P71" s="222"/>
      <c r="Q71" s="49"/>
      <c r="R71" s="49" t="s">
        <v>169</v>
      </c>
      <c r="S71" s="49" t="s">
        <v>332</v>
      </c>
      <c r="T71" s="53"/>
      <c r="U71" s="53" t="s">
        <v>448</v>
      </c>
      <c r="V71" s="49"/>
      <c r="W71" s="277" t="s">
        <v>431</v>
      </c>
      <c r="X71" s="671" t="s">
        <v>333</v>
      </c>
      <c r="Y71" s="290"/>
      <c r="Z71" s="577">
        <v>6</v>
      </c>
      <c r="AA71" s="520"/>
      <c r="AB71" s="290"/>
      <c r="AC71" s="114">
        <v>2016</v>
      </c>
      <c r="AD71" s="193"/>
      <c r="AE71" s="193"/>
      <c r="AF71" s="193"/>
      <c r="AG71" s="193"/>
      <c r="AH71" s="272"/>
      <c r="AI71" s="272"/>
      <c r="AJ71" s="272"/>
      <c r="AK71" s="272"/>
      <c r="AL71" s="276"/>
      <c r="AM71" s="285"/>
      <c r="AN71" s="208"/>
      <c r="AO71" s="208"/>
      <c r="AP71" s="208"/>
      <c r="AQ71" s="208"/>
      <c r="AR71" s="208"/>
      <c r="AS71" s="274"/>
      <c r="AT71" s="1453">
        <v>181</v>
      </c>
      <c r="AU71" s="1489"/>
      <c r="AV71" s="44">
        <v>181</v>
      </c>
      <c r="AW71" s="286"/>
      <c r="AX71" s="236"/>
    </row>
    <row r="72" spans="1:239" ht="15" customHeight="1" x14ac:dyDescent="0.25">
      <c r="A72" s="122">
        <v>181</v>
      </c>
      <c r="B72" s="475" t="s">
        <v>393</v>
      </c>
      <c r="C72" s="475" t="s">
        <v>480</v>
      </c>
      <c r="D72" s="454">
        <v>108.045556</v>
      </c>
      <c r="E72" s="454">
        <v>52.994999999999898</v>
      </c>
      <c r="F72" s="305">
        <f>ROUNDDOWN(D72,0)</f>
        <v>108</v>
      </c>
      <c r="G72" s="305">
        <f>(D72-F72)*60</f>
        <v>2.7333600000002889</v>
      </c>
      <c r="H72" s="305">
        <f>ROUNDDOWN(G72,0)</f>
        <v>2</v>
      </c>
      <c r="I72" s="137">
        <f>(G72-H72)*60</f>
        <v>44.001600000017334</v>
      </c>
      <c r="J72" s="136">
        <f>ROUNDDOWN(E72,0)</f>
        <v>52</v>
      </c>
      <c r="K72" s="136">
        <f>(E72-J72)*60</f>
        <v>59.699999999993878</v>
      </c>
      <c r="L72" s="136">
        <f>ROUNDDOWN(K72,0)</f>
        <v>59</v>
      </c>
      <c r="M72" s="139">
        <f>(K72-L72)*60</f>
        <v>41.999999999632678</v>
      </c>
      <c r="N72" s="67"/>
      <c r="O72" s="1197">
        <v>3000</v>
      </c>
      <c r="P72" s="288"/>
      <c r="Q72" s="47"/>
      <c r="R72" s="47" t="s">
        <v>169</v>
      </c>
      <c r="S72" s="47" t="s">
        <v>332</v>
      </c>
      <c r="T72" s="48"/>
      <c r="U72" s="48" t="s">
        <v>84</v>
      </c>
      <c r="V72" s="47" t="s">
        <v>345</v>
      </c>
      <c r="W72" s="76" t="s">
        <v>431</v>
      </c>
      <c r="X72" s="670" t="s">
        <v>333</v>
      </c>
      <c r="Y72" s="69"/>
      <c r="Z72" s="573">
        <v>6</v>
      </c>
      <c r="AA72" s="518"/>
      <c r="AB72" s="69"/>
      <c r="AC72" s="114"/>
      <c r="AD72" s="193"/>
      <c r="AE72" s="67"/>
      <c r="AF72" s="193"/>
      <c r="AG72" s="193"/>
      <c r="AH72" s="272"/>
      <c r="AI72" s="272"/>
      <c r="AJ72" s="272"/>
      <c r="AK72" s="272"/>
      <c r="AL72" s="72"/>
      <c r="AM72" s="82"/>
      <c r="AN72" s="208"/>
      <c r="AO72" s="208"/>
      <c r="AP72" s="208"/>
      <c r="AQ72" s="23"/>
      <c r="AR72" s="23"/>
      <c r="AS72" s="63"/>
      <c r="AT72" s="1452">
        <v>181</v>
      </c>
      <c r="AU72" s="1488"/>
      <c r="AV72" s="44">
        <v>181</v>
      </c>
      <c r="AW72" s="145" t="s">
        <v>210</v>
      </c>
      <c r="AX72" s="143"/>
    </row>
    <row r="73" spans="1:239" ht="50.25" customHeight="1" x14ac:dyDescent="0.25">
      <c r="A73" s="122">
        <v>9</v>
      </c>
      <c r="B73" s="185" t="s">
        <v>393</v>
      </c>
      <c r="C73" s="190" t="s">
        <v>480</v>
      </c>
      <c r="D73" s="454">
        <v>107.165343784337</v>
      </c>
      <c r="E73" s="454">
        <v>52.580927912907001</v>
      </c>
      <c r="F73" s="305">
        <f>ROUNDDOWN(D73,0)</f>
        <v>107</v>
      </c>
      <c r="G73" s="305">
        <f>(D73-F73)*60</f>
        <v>9.9206270602198288</v>
      </c>
      <c r="H73" s="305">
        <f>ROUNDDOWN(G73,0)</f>
        <v>9</v>
      </c>
      <c r="I73" s="137">
        <f>(G73-H73)*60</f>
        <v>55.237623613189726</v>
      </c>
      <c r="J73" s="136">
        <f>ROUNDDOWN(E73,0)</f>
        <v>52</v>
      </c>
      <c r="K73" s="136">
        <f>(E73-J73)*60</f>
        <v>34.855674774420038</v>
      </c>
      <c r="L73" s="136">
        <f>ROUNDDOWN(K73,0)</f>
        <v>34</v>
      </c>
      <c r="M73" s="139">
        <f>(K73-L73)*60</f>
        <v>51.340486465202275</v>
      </c>
      <c r="N73" s="110"/>
      <c r="O73" s="71"/>
      <c r="P73" s="56"/>
      <c r="Q73" s="47"/>
      <c r="R73" s="53" t="s">
        <v>105</v>
      </c>
      <c r="S73" s="47" t="s">
        <v>332</v>
      </c>
      <c r="T73" s="48" t="s">
        <v>385</v>
      </c>
      <c r="U73" s="48" t="s">
        <v>46</v>
      </c>
      <c r="V73" s="48"/>
      <c r="W73" s="402" t="s">
        <v>123</v>
      </c>
      <c r="X73" s="670" t="s">
        <v>333</v>
      </c>
      <c r="Y73" s="122"/>
      <c r="Z73" s="573">
        <v>6</v>
      </c>
      <c r="AA73" s="518"/>
      <c r="AB73" s="412"/>
      <c r="AC73" s="114"/>
      <c r="AD73" s="114"/>
      <c r="AE73" s="110"/>
      <c r="AF73" s="114"/>
      <c r="AG73" s="114"/>
      <c r="AH73" s="209"/>
      <c r="AI73" s="209"/>
      <c r="AJ73" s="209"/>
      <c r="AK73" s="209"/>
      <c r="AL73" s="71"/>
      <c r="AM73" s="81"/>
      <c r="AN73" s="25"/>
      <c r="AO73" s="25"/>
      <c r="AP73" s="25"/>
      <c r="AQ73" s="21"/>
      <c r="AR73" s="21"/>
      <c r="AS73" s="62"/>
      <c r="AT73" s="1452">
        <v>9</v>
      </c>
      <c r="AU73" s="1486"/>
      <c r="AV73" s="44">
        <v>1</v>
      </c>
      <c r="AW73" s="149" t="s">
        <v>123</v>
      </c>
      <c r="AX73" s="143"/>
    </row>
    <row r="74" spans="1:239" ht="51" customHeight="1" x14ac:dyDescent="0.25">
      <c r="A74" s="207">
        <v>9</v>
      </c>
      <c r="B74" s="247" t="s">
        <v>344</v>
      </c>
      <c r="C74" s="278" t="s">
        <v>480</v>
      </c>
      <c r="D74" s="465">
        <f>F74+(H74/60)+(I74/3600)</f>
        <v>107.16535416666667</v>
      </c>
      <c r="E74" s="465">
        <f>J74+(L74/60)+(M74/3600)</f>
        <v>52.576384166666671</v>
      </c>
      <c r="F74" s="138">
        <v>107</v>
      </c>
      <c r="G74" s="138"/>
      <c r="H74" s="138">
        <v>9</v>
      </c>
      <c r="I74" s="296">
        <v>55.274999999999999</v>
      </c>
      <c r="J74" s="138">
        <v>52</v>
      </c>
      <c r="K74" s="138"/>
      <c r="L74" s="138">
        <v>34</v>
      </c>
      <c r="M74" s="296">
        <v>34.982999999999997</v>
      </c>
      <c r="N74" s="114"/>
      <c r="O74" s="243"/>
      <c r="P74" s="222"/>
      <c r="Q74" s="49"/>
      <c r="R74" s="53" t="s">
        <v>105</v>
      </c>
      <c r="S74" s="49" t="s">
        <v>332</v>
      </c>
      <c r="T74" s="53" t="s">
        <v>385</v>
      </c>
      <c r="U74" s="53"/>
      <c r="V74" s="53"/>
      <c r="W74" s="277" t="s">
        <v>123</v>
      </c>
      <c r="X74" s="671" t="s">
        <v>333</v>
      </c>
      <c r="Y74" s="207"/>
      <c r="Z74" s="577">
        <v>6</v>
      </c>
      <c r="AA74" s="520"/>
      <c r="AB74" s="285"/>
      <c r="AC74" s="114"/>
      <c r="AD74" s="963" t="s">
        <v>562</v>
      </c>
      <c r="AE74" s="114"/>
      <c r="AF74" s="114"/>
      <c r="AG74" s="114"/>
      <c r="AH74" s="209"/>
      <c r="AI74" s="275" t="s">
        <v>443</v>
      </c>
      <c r="AJ74" s="275" t="s">
        <v>443</v>
      </c>
      <c r="AK74" s="209"/>
      <c r="AL74" s="243"/>
      <c r="AM74" s="244"/>
      <c r="AN74" s="275" t="s">
        <v>443</v>
      </c>
      <c r="AO74" s="25"/>
      <c r="AP74" s="25"/>
      <c r="AQ74" s="25"/>
      <c r="AR74" s="25"/>
      <c r="AS74" s="245"/>
      <c r="AT74" s="1453">
        <v>9</v>
      </c>
      <c r="AU74" s="1487"/>
      <c r="AV74" s="44">
        <v>9</v>
      </c>
      <c r="AW74" s="248"/>
      <c r="AX74" s="236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  <c r="CB74" s="191"/>
      <c r="CC74" s="191"/>
      <c r="CD74" s="191"/>
      <c r="CE74" s="191"/>
      <c r="CF74" s="191"/>
      <c r="CG74" s="191"/>
      <c r="CH74" s="191"/>
      <c r="CI74" s="191"/>
      <c r="CJ74" s="191"/>
      <c r="CK74" s="191"/>
      <c r="CL74" s="191"/>
      <c r="CM74" s="191"/>
      <c r="CN74" s="191"/>
      <c r="CO74" s="191"/>
      <c r="CP74" s="191"/>
      <c r="CQ74" s="191"/>
      <c r="CR74" s="191"/>
      <c r="CS74" s="191"/>
      <c r="CT74" s="191"/>
      <c r="CU74" s="191"/>
      <c r="CV74" s="191"/>
      <c r="CW74" s="191"/>
      <c r="CX74" s="191"/>
      <c r="CY74" s="191"/>
      <c r="CZ74" s="191"/>
      <c r="DA74" s="191"/>
      <c r="DB74" s="191"/>
      <c r="DC74" s="191"/>
      <c r="DD74" s="191"/>
      <c r="DE74" s="191"/>
      <c r="DF74" s="191"/>
      <c r="DG74" s="191"/>
      <c r="DH74" s="191"/>
      <c r="DI74" s="191"/>
      <c r="DJ74" s="191"/>
      <c r="DK74" s="191"/>
      <c r="DL74" s="191"/>
      <c r="DM74" s="191"/>
      <c r="DN74" s="191"/>
      <c r="DO74" s="191"/>
      <c r="DP74" s="191"/>
      <c r="DQ74" s="191"/>
      <c r="DR74" s="191"/>
      <c r="DS74" s="191"/>
      <c r="DT74" s="191"/>
      <c r="DU74" s="191"/>
      <c r="DV74" s="191"/>
      <c r="DW74" s="191"/>
      <c r="DX74" s="191"/>
      <c r="DY74" s="191"/>
      <c r="DZ74" s="191"/>
      <c r="EA74" s="191"/>
      <c r="EB74" s="191"/>
      <c r="EC74" s="191"/>
      <c r="ED74" s="191"/>
      <c r="EE74" s="191"/>
      <c r="EF74" s="191"/>
      <c r="EG74" s="191"/>
      <c r="EH74" s="191"/>
      <c r="EI74" s="191"/>
      <c r="EJ74" s="191"/>
      <c r="EK74" s="191"/>
      <c r="EL74" s="191"/>
      <c r="EM74" s="191"/>
      <c r="EN74" s="191"/>
      <c r="EO74" s="191"/>
      <c r="EP74" s="191"/>
      <c r="EQ74" s="191"/>
      <c r="ER74" s="191"/>
      <c r="ES74" s="191"/>
      <c r="ET74" s="191"/>
      <c r="EU74" s="191"/>
      <c r="EV74" s="191"/>
      <c r="EW74" s="191"/>
      <c r="EX74" s="191"/>
      <c r="EY74" s="191"/>
      <c r="EZ74" s="191"/>
      <c r="FA74" s="191"/>
      <c r="FB74" s="191"/>
      <c r="FC74" s="191"/>
      <c r="FD74" s="191"/>
      <c r="FE74" s="191"/>
      <c r="FF74" s="191"/>
      <c r="FG74" s="191"/>
      <c r="FH74" s="191"/>
      <c r="FI74" s="191"/>
      <c r="FJ74" s="191"/>
      <c r="FK74" s="191"/>
      <c r="FL74" s="191"/>
      <c r="FM74" s="191"/>
      <c r="FN74" s="191"/>
      <c r="FO74" s="191"/>
      <c r="FP74" s="191"/>
      <c r="FQ74" s="191"/>
      <c r="FR74" s="191"/>
      <c r="FS74" s="191"/>
      <c r="FT74" s="191"/>
      <c r="FU74" s="191"/>
      <c r="FV74" s="191"/>
      <c r="FW74" s="191"/>
      <c r="FX74" s="191"/>
      <c r="FY74" s="191"/>
      <c r="FZ74" s="191"/>
      <c r="GA74" s="191"/>
      <c r="GB74" s="191"/>
      <c r="GC74" s="191"/>
      <c r="GD74" s="191"/>
      <c r="GE74" s="191"/>
      <c r="GF74" s="191"/>
      <c r="GG74" s="191"/>
      <c r="GH74" s="191"/>
      <c r="GI74" s="191"/>
      <c r="GJ74" s="191"/>
      <c r="GK74" s="191"/>
      <c r="GL74" s="191"/>
      <c r="GM74" s="191"/>
      <c r="GN74" s="191"/>
      <c r="GO74" s="191"/>
      <c r="GP74" s="191"/>
      <c r="GQ74" s="191"/>
      <c r="GR74" s="191"/>
      <c r="GS74" s="191"/>
      <c r="GT74" s="191"/>
      <c r="GU74" s="191"/>
      <c r="GV74" s="191"/>
      <c r="GW74" s="191"/>
      <c r="GX74" s="191"/>
      <c r="GY74" s="191"/>
      <c r="GZ74" s="191"/>
      <c r="HA74" s="191"/>
      <c r="HB74" s="191"/>
      <c r="HC74" s="191"/>
      <c r="HD74" s="191"/>
      <c r="HE74" s="191"/>
      <c r="HF74" s="191"/>
      <c r="HG74" s="191"/>
      <c r="HH74" s="191"/>
      <c r="HI74" s="191"/>
      <c r="HJ74" s="191"/>
      <c r="HK74" s="191"/>
      <c r="HL74" s="191"/>
      <c r="HM74" s="191"/>
      <c r="HN74" s="191"/>
      <c r="HO74" s="191"/>
      <c r="HP74" s="191"/>
      <c r="HQ74" s="191"/>
      <c r="HR74" s="191"/>
      <c r="HS74" s="191"/>
      <c r="HT74" s="191"/>
      <c r="HU74" s="191"/>
      <c r="HV74" s="191"/>
      <c r="HW74" s="191"/>
      <c r="HX74" s="191"/>
      <c r="HY74" s="191"/>
      <c r="HZ74" s="191"/>
      <c r="IA74" s="191"/>
      <c r="IB74" s="191"/>
      <c r="IC74" s="191"/>
      <c r="ID74" s="191"/>
      <c r="IE74" s="191"/>
    </row>
    <row r="75" spans="1:239" ht="51" x14ac:dyDescent="0.25">
      <c r="A75" s="122">
        <v>15</v>
      </c>
      <c r="B75" s="185" t="s">
        <v>393</v>
      </c>
      <c r="C75" s="190"/>
      <c r="D75" s="454">
        <v>107.36450000000001</v>
      </c>
      <c r="E75" s="454">
        <v>52.6368333333333</v>
      </c>
      <c r="F75" s="305">
        <f>ROUNDDOWN(D75,0)</f>
        <v>107</v>
      </c>
      <c r="G75" s="305">
        <f>(D75-F75)*60</f>
        <v>21.870000000000402</v>
      </c>
      <c r="H75" s="305">
        <f>ROUNDDOWN(G75,0)</f>
        <v>21</v>
      </c>
      <c r="I75" s="137">
        <f>(G75-H75)*60</f>
        <v>52.200000000024147</v>
      </c>
      <c r="J75" s="136">
        <f>ROUNDDOWN(E75,0)</f>
        <v>52</v>
      </c>
      <c r="K75" s="136">
        <f>(E75-J75)*60</f>
        <v>38.20999999999799</v>
      </c>
      <c r="L75" s="136">
        <f>ROUNDDOWN(K75,0)</f>
        <v>38</v>
      </c>
      <c r="M75" s="139">
        <f>(K75-L75)*60</f>
        <v>12.599999999879401</v>
      </c>
      <c r="N75" s="110"/>
      <c r="O75" s="71"/>
      <c r="P75" s="56"/>
      <c r="Q75" s="47"/>
      <c r="R75" s="53" t="s">
        <v>105</v>
      </c>
      <c r="S75" s="47" t="s">
        <v>332</v>
      </c>
      <c r="T75" s="48" t="s">
        <v>21</v>
      </c>
      <c r="U75" s="48" t="s">
        <v>46</v>
      </c>
      <c r="V75" s="48"/>
      <c r="W75" s="76" t="s">
        <v>123</v>
      </c>
      <c r="X75" s="670" t="s">
        <v>333</v>
      </c>
      <c r="Y75" s="122"/>
      <c r="Z75" s="573">
        <v>6</v>
      </c>
      <c r="AA75" s="518"/>
      <c r="AB75" s="82"/>
      <c r="AC75" s="114"/>
      <c r="AD75" s="114"/>
      <c r="AE75" s="110"/>
      <c r="AF75" s="114"/>
      <c r="AG75" s="114"/>
      <c r="AH75" s="209"/>
      <c r="AI75" s="209"/>
      <c r="AJ75" s="209"/>
      <c r="AK75" s="209"/>
      <c r="AL75" s="71"/>
      <c r="AM75" s="81"/>
      <c r="AN75" s="25"/>
      <c r="AO75" s="25"/>
      <c r="AP75" s="25"/>
      <c r="AQ75" s="21"/>
      <c r="AR75" s="21"/>
      <c r="AS75" s="62"/>
      <c r="AT75" s="1452">
        <v>15</v>
      </c>
      <c r="AU75" s="1486"/>
      <c r="AV75" s="44"/>
      <c r="AW75" s="149" t="s">
        <v>123</v>
      </c>
      <c r="AX75" s="143"/>
    </row>
    <row r="76" spans="1:239" ht="15" customHeight="1" x14ac:dyDescent="0.25">
      <c r="A76" s="122">
        <v>30</v>
      </c>
      <c r="B76" s="475" t="s">
        <v>393</v>
      </c>
      <c r="C76" s="475"/>
      <c r="D76" s="454">
        <v>106.99</v>
      </c>
      <c r="E76" s="454">
        <v>52.503333333333302</v>
      </c>
      <c r="F76" s="305">
        <f>ROUNDDOWN(D76,0)</f>
        <v>106</v>
      </c>
      <c r="G76" s="305">
        <f>(D76-F76)*60</f>
        <v>59.399999999999693</v>
      </c>
      <c r="H76" s="305">
        <f>ROUNDDOWN(G76,0)</f>
        <v>59</v>
      </c>
      <c r="I76" s="137">
        <f>(G76-H76)*60</f>
        <v>23.999999999981583</v>
      </c>
      <c r="J76" s="136">
        <f>ROUNDDOWN(E76,0)</f>
        <v>52</v>
      </c>
      <c r="K76" s="136">
        <f>(E76-J76)*60</f>
        <v>30.199999999998113</v>
      </c>
      <c r="L76" s="136">
        <f>ROUNDDOWN(K76,0)</f>
        <v>30</v>
      </c>
      <c r="M76" s="139">
        <f>(K76-L76)*60</f>
        <v>11.999999999886768</v>
      </c>
      <c r="N76" s="110"/>
      <c r="O76" s="71"/>
      <c r="P76" s="56"/>
      <c r="Q76" s="49"/>
      <c r="R76" s="53" t="s">
        <v>105</v>
      </c>
      <c r="S76" s="47" t="s">
        <v>332</v>
      </c>
      <c r="T76" s="48" t="s">
        <v>36</v>
      </c>
      <c r="U76" s="48" t="s">
        <v>68</v>
      </c>
      <c r="V76" s="48"/>
      <c r="W76" s="76" t="s">
        <v>123</v>
      </c>
      <c r="X76" s="670" t="s">
        <v>333</v>
      </c>
      <c r="Y76" s="122"/>
      <c r="Z76" s="573">
        <v>6</v>
      </c>
      <c r="AA76" s="518"/>
      <c r="AB76" s="82"/>
      <c r="AC76" s="114"/>
      <c r="AD76" s="114"/>
      <c r="AE76" s="110"/>
      <c r="AF76" s="502"/>
      <c r="AG76" s="114"/>
      <c r="AH76" s="209"/>
      <c r="AI76" s="209"/>
      <c r="AJ76" s="209"/>
      <c r="AK76" s="209"/>
      <c r="AL76" s="71"/>
      <c r="AM76" s="81"/>
      <c r="AN76" s="25"/>
      <c r="AO76" s="25"/>
      <c r="AP76" s="25"/>
      <c r="AQ76" s="21"/>
      <c r="AR76" s="21"/>
      <c r="AS76" s="62"/>
      <c r="AT76" s="1452">
        <v>30</v>
      </c>
      <c r="AU76" s="1486"/>
      <c r="AV76" s="44"/>
      <c r="AW76" s="149" t="s">
        <v>123</v>
      </c>
      <c r="AX76" s="143"/>
    </row>
    <row r="77" spans="1:239" x14ac:dyDescent="0.25">
      <c r="A77" s="122">
        <v>98</v>
      </c>
      <c r="B77" s="185" t="s">
        <v>393</v>
      </c>
      <c r="C77" s="190"/>
      <c r="D77" s="454">
        <v>106.96632385253901</v>
      </c>
      <c r="E77" s="454">
        <v>52.499085712421298</v>
      </c>
      <c r="F77" s="305">
        <f>ROUNDDOWN(D77,0)</f>
        <v>106</v>
      </c>
      <c r="G77" s="305">
        <f>(D77-F77)*60</f>
        <v>57.979431152340339</v>
      </c>
      <c r="H77" s="305">
        <f>ROUNDDOWN(G77,0)</f>
        <v>57</v>
      </c>
      <c r="I77" s="137">
        <f>(G77-H77)*60</f>
        <v>58.765869140420364</v>
      </c>
      <c r="J77" s="136">
        <f>ROUNDDOWN(E77,0)</f>
        <v>52</v>
      </c>
      <c r="K77" s="136">
        <f>(E77-J77)*60</f>
        <v>29.945142745277877</v>
      </c>
      <c r="L77" s="136">
        <f>ROUNDDOWN(K77,0)</f>
        <v>29</v>
      </c>
      <c r="M77" s="139">
        <f>(K77-L77)*60</f>
        <v>56.70856471667264</v>
      </c>
      <c r="N77" s="67"/>
      <c r="O77" s="72"/>
      <c r="P77" s="288"/>
      <c r="Q77" s="47"/>
      <c r="R77" s="47" t="s">
        <v>105</v>
      </c>
      <c r="S77" s="47" t="s">
        <v>332</v>
      </c>
      <c r="T77" s="47"/>
      <c r="U77" s="47"/>
      <c r="V77" s="47"/>
      <c r="W77" s="394" t="s">
        <v>144</v>
      </c>
      <c r="X77" s="670" t="s">
        <v>333</v>
      </c>
      <c r="Y77" s="69"/>
      <c r="Z77" s="573">
        <v>6</v>
      </c>
      <c r="AA77" s="518"/>
      <c r="AB77" s="69"/>
      <c r="AC77" s="208"/>
      <c r="AD77" s="193"/>
      <c r="AE77" s="67"/>
      <c r="AF77" s="193"/>
      <c r="AG77" s="193"/>
      <c r="AH77" s="272"/>
      <c r="AI77" s="272"/>
      <c r="AJ77" s="272"/>
      <c r="AK77" s="272"/>
      <c r="AL77" s="72"/>
      <c r="AM77" s="82"/>
      <c r="AN77" s="208"/>
      <c r="AO77" s="208"/>
      <c r="AP77" s="208"/>
      <c r="AQ77" s="23"/>
      <c r="AR77" s="23"/>
      <c r="AS77" s="63"/>
      <c r="AT77" s="1452">
        <v>98</v>
      </c>
      <c r="AU77" s="1488"/>
      <c r="AV77" s="44"/>
      <c r="AW77" s="146" t="s">
        <v>144</v>
      </c>
      <c r="AX77" s="143"/>
    </row>
    <row r="78" spans="1:239" x14ac:dyDescent="0.25">
      <c r="A78" s="122">
        <v>100</v>
      </c>
      <c r="B78" s="185" t="s">
        <v>393</v>
      </c>
      <c r="C78" s="190" t="s">
        <v>480</v>
      </c>
      <c r="D78" s="454">
        <v>107.081680297852</v>
      </c>
      <c r="E78" s="454">
        <v>52.550053603613698</v>
      </c>
      <c r="F78" s="305">
        <f>ROUNDDOWN(D78,0)</f>
        <v>107</v>
      </c>
      <c r="G78" s="305">
        <f>(D78-F78)*60</f>
        <v>4.9008178711201822</v>
      </c>
      <c r="H78" s="305">
        <f>ROUNDDOWN(G78,0)</f>
        <v>4</v>
      </c>
      <c r="I78" s="137">
        <f>(G78-H78)*60</f>
        <v>54.049072267210931</v>
      </c>
      <c r="J78" s="136">
        <f>ROUNDDOWN(E78,0)</f>
        <v>52</v>
      </c>
      <c r="K78" s="136">
        <f>(E78-J78)*60</f>
        <v>33.003216216821869</v>
      </c>
      <c r="L78" s="136">
        <f>ROUNDDOWN(K78,0)</f>
        <v>33</v>
      </c>
      <c r="M78" s="139">
        <f>(K78-L78)*60</f>
        <v>0.19297300931214068</v>
      </c>
      <c r="N78" s="67"/>
      <c r="O78" s="72"/>
      <c r="P78" s="288"/>
      <c r="Q78" s="47"/>
      <c r="R78" s="47" t="s">
        <v>105</v>
      </c>
      <c r="S78" s="47" t="s">
        <v>332</v>
      </c>
      <c r="T78" s="47"/>
      <c r="U78" s="47"/>
      <c r="V78" s="47"/>
      <c r="W78" s="394" t="s">
        <v>144</v>
      </c>
      <c r="X78" s="670" t="s">
        <v>333</v>
      </c>
      <c r="Y78" s="69"/>
      <c r="Z78" s="573">
        <v>6</v>
      </c>
      <c r="AA78" s="518"/>
      <c r="AB78" s="69"/>
      <c r="AC78" s="208"/>
      <c r="AD78" s="193"/>
      <c r="AE78" s="67"/>
      <c r="AF78" s="193"/>
      <c r="AG78" s="193"/>
      <c r="AH78" s="272"/>
      <c r="AI78" s="272"/>
      <c r="AJ78" s="272"/>
      <c r="AK78" s="272"/>
      <c r="AL78" s="72"/>
      <c r="AM78" s="82"/>
      <c r="AN78" s="208"/>
      <c r="AO78" s="208"/>
      <c r="AP78" s="208"/>
      <c r="AQ78" s="23"/>
      <c r="AR78" s="23"/>
      <c r="AS78" s="63"/>
      <c r="AT78" s="1452">
        <v>100</v>
      </c>
      <c r="AU78" s="1488"/>
      <c r="AV78" s="44"/>
      <c r="AW78" s="146" t="s">
        <v>144</v>
      </c>
      <c r="AX78" s="143"/>
    </row>
    <row r="79" spans="1:239" ht="22.5" x14ac:dyDescent="0.25">
      <c r="A79" s="122">
        <v>100</v>
      </c>
      <c r="B79" s="185" t="s">
        <v>344</v>
      </c>
      <c r="C79" s="190" t="s">
        <v>480</v>
      </c>
      <c r="D79" s="454">
        <f>F79+(H79/60)+(I79/3600)</f>
        <v>107.08391694444444</v>
      </c>
      <c r="E79" s="454">
        <f>J79+(L79/60)+(M79/3600)</f>
        <v>52.552082777777777</v>
      </c>
      <c r="F79" s="305">
        <v>107</v>
      </c>
      <c r="G79" s="305"/>
      <c r="H79" s="305">
        <v>5</v>
      </c>
      <c r="I79" s="137">
        <v>2.101</v>
      </c>
      <c r="J79" s="136">
        <v>52</v>
      </c>
      <c r="K79" s="136"/>
      <c r="L79" s="136">
        <v>33</v>
      </c>
      <c r="M79" s="139">
        <v>7.4980000000000002</v>
      </c>
      <c r="N79" s="67"/>
      <c r="O79" s="72"/>
      <c r="P79" s="288"/>
      <c r="Q79" s="47"/>
      <c r="R79" s="47" t="s">
        <v>105</v>
      </c>
      <c r="S79" s="47" t="s">
        <v>332</v>
      </c>
      <c r="T79" s="47"/>
      <c r="U79" s="47"/>
      <c r="V79" s="47"/>
      <c r="W79" s="394" t="s">
        <v>144</v>
      </c>
      <c r="X79" s="670" t="s">
        <v>333</v>
      </c>
      <c r="Y79" s="69"/>
      <c r="Z79" s="573">
        <v>6</v>
      </c>
      <c r="AA79" s="518"/>
      <c r="AB79" s="69"/>
      <c r="AC79" s="208"/>
      <c r="AD79" s="193"/>
      <c r="AE79" s="67"/>
      <c r="AF79" s="193"/>
      <c r="AG79" s="193"/>
      <c r="AH79" s="272"/>
      <c r="AI79" s="275" t="s">
        <v>443</v>
      </c>
      <c r="AJ79" s="272"/>
      <c r="AK79" s="272"/>
      <c r="AL79" s="72"/>
      <c r="AM79" s="82"/>
      <c r="AN79" s="208"/>
      <c r="AO79" s="208"/>
      <c r="AP79" s="208"/>
      <c r="AQ79" s="23"/>
      <c r="AR79" s="23"/>
      <c r="AS79" s="63"/>
      <c r="AT79" s="1452">
        <v>100</v>
      </c>
      <c r="AU79" s="1488"/>
      <c r="AV79" s="44"/>
      <c r="AW79" s="146"/>
      <c r="AX79" s="143"/>
    </row>
    <row r="80" spans="1:239" x14ac:dyDescent="0.25">
      <c r="A80" s="122">
        <v>101</v>
      </c>
      <c r="B80" s="185" t="s">
        <v>393</v>
      </c>
      <c r="C80" s="190"/>
      <c r="D80" s="454">
        <v>107.114639282227</v>
      </c>
      <c r="E80" s="454">
        <v>52.567586244454802</v>
      </c>
      <c r="F80" s="305">
        <f t="shared" ref="F80:F104" si="18">ROUNDDOWN(D80,0)</f>
        <v>107</v>
      </c>
      <c r="G80" s="305">
        <f t="shared" ref="G80:G104" si="19">(D80-F80)*60</f>
        <v>6.8783569336201822</v>
      </c>
      <c r="H80" s="305">
        <f t="shared" ref="H80:H104" si="20">ROUNDDOWN(G80,0)</f>
        <v>6</v>
      </c>
      <c r="I80" s="137">
        <f t="shared" ref="I80:I104" si="21">(G80-H80)*60</f>
        <v>52.701416017210931</v>
      </c>
      <c r="J80" s="136">
        <f t="shared" ref="J80:J104" si="22">ROUNDDOWN(E80,0)</f>
        <v>52</v>
      </c>
      <c r="K80" s="136">
        <f t="shared" ref="K80:K104" si="23">(E80-J80)*60</f>
        <v>34.055174667288099</v>
      </c>
      <c r="L80" s="136">
        <f t="shared" ref="L80:L104" si="24">ROUNDDOWN(K80,0)</f>
        <v>34</v>
      </c>
      <c r="M80" s="139">
        <f t="shared" ref="M80:M104" si="25">(K80-L80)*60</f>
        <v>3.31048003728597</v>
      </c>
      <c r="N80" s="67"/>
      <c r="O80" s="72"/>
      <c r="P80" s="288"/>
      <c r="Q80" s="47"/>
      <c r="R80" s="47" t="s">
        <v>105</v>
      </c>
      <c r="S80" s="47" t="s">
        <v>332</v>
      </c>
      <c r="T80" s="47"/>
      <c r="U80" s="47"/>
      <c r="V80" s="47"/>
      <c r="W80" s="394" t="s">
        <v>144</v>
      </c>
      <c r="X80" s="670" t="s">
        <v>333</v>
      </c>
      <c r="Y80" s="69"/>
      <c r="Z80" s="573">
        <v>6</v>
      </c>
      <c r="AA80" s="518"/>
      <c r="AB80" s="69"/>
      <c r="AC80" s="208"/>
      <c r="AD80" s="193"/>
      <c r="AE80" s="67"/>
      <c r="AF80" s="193"/>
      <c r="AG80" s="193"/>
      <c r="AH80" s="272"/>
      <c r="AI80" s="272"/>
      <c r="AJ80" s="272"/>
      <c r="AK80" s="272"/>
      <c r="AL80" s="72"/>
      <c r="AM80" s="82"/>
      <c r="AN80" s="208"/>
      <c r="AO80" s="208"/>
      <c r="AP80" s="208"/>
      <c r="AQ80" s="23"/>
      <c r="AR80" s="23"/>
      <c r="AS80" s="63"/>
      <c r="AT80" s="1452">
        <v>101</v>
      </c>
      <c r="AU80" s="1488"/>
      <c r="AV80" s="44"/>
      <c r="AW80" s="146" t="s">
        <v>144</v>
      </c>
      <c r="AX80" s="143"/>
    </row>
    <row r="81" spans="1:239" x14ac:dyDescent="0.25">
      <c r="A81" s="122">
        <v>102</v>
      </c>
      <c r="B81" s="185" t="s">
        <v>393</v>
      </c>
      <c r="C81" s="190"/>
      <c r="D81" s="454">
        <v>107.215576171875</v>
      </c>
      <c r="E81" s="454">
        <v>52.583443072905801</v>
      </c>
      <c r="F81" s="305">
        <f t="shared" si="18"/>
        <v>107</v>
      </c>
      <c r="G81" s="305">
        <f t="shared" si="19"/>
        <v>12.9345703125</v>
      </c>
      <c r="H81" s="305">
        <f t="shared" si="20"/>
        <v>12</v>
      </c>
      <c r="I81" s="137">
        <f t="shared" si="21"/>
        <v>56.07421875</v>
      </c>
      <c r="J81" s="136">
        <f t="shared" si="22"/>
        <v>52</v>
      </c>
      <c r="K81" s="136">
        <f t="shared" si="23"/>
        <v>35.00658437434808</v>
      </c>
      <c r="L81" s="136">
        <f t="shared" si="24"/>
        <v>35</v>
      </c>
      <c r="M81" s="139">
        <f t="shared" si="25"/>
        <v>0.39506246088478747</v>
      </c>
      <c r="N81" s="67"/>
      <c r="O81" s="72"/>
      <c r="P81" s="288"/>
      <c r="Q81" s="47"/>
      <c r="R81" s="47" t="s">
        <v>105</v>
      </c>
      <c r="S81" s="47" t="s">
        <v>332</v>
      </c>
      <c r="T81" s="47"/>
      <c r="U81" s="47"/>
      <c r="V81" s="47"/>
      <c r="W81" s="394" t="s">
        <v>144</v>
      </c>
      <c r="X81" s="670" t="s">
        <v>333</v>
      </c>
      <c r="Y81" s="69"/>
      <c r="Z81" s="573">
        <v>6</v>
      </c>
      <c r="AA81" s="518"/>
      <c r="AB81" s="69"/>
      <c r="AC81" s="208"/>
      <c r="AD81" s="193"/>
      <c r="AE81" s="67"/>
      <c r="AF81" s="193"/>
      <c r="AG81" s="193"/>
      <c r="AH81" s="272"/>
      <c r="AI81" s="272"/>
      <c r="AJ81" s="272"/>
      <c r="AK81" s="272"/>
      <c r="AL81" s="72"/>
      <c r="AM81" s="82"/>
      <c r="AN81" s="208"/>
      <c r="AO81" s="208"/>
      <c r="AP81" s="208"/>
      <c r="AQ81" s="23"/>
      <c r="AR81" s="23"/>
      <c r="AS81" s="63"/>
      <c r="AT81" s="1452">
        <v>102</v>
      </c>
      <c r="AU81" s="1488"/>
      <c r="AV81" s="44"/>
      <c r="AW81" s="146" t="s">
        <v>144</v>
      </c>
      <c r="AX81" s="143"/>
    </row>
    <row r="82" spans="1:239" x14ac:dyDescent="0.25">
      <c r="A82" s="122">
        <v>103</v>
      </c>
      <c r="B82" s="185" t="s">
        <v>393</v>
      </c>
      <c r="C82" s="190"/>
      <c r="D82" s="454">
        <v>107.282180786133</v>
      </c>
      <c r="E82" s="454">
        <v>52.600545324995998</v>
      </c>
      <c r="F82" s="305">
        <f t="shared" si="18"/>
        <v>107</v>
      </c>
      <c r="G82" s="305">
        <f t="shared" si="19"/>
        <v>16.930847167979834</v>
      </c>
      <c r="H82" s="305">
        <f t="shared" si="20"/>
        <v>16</v>
      </c>
      <c r="I82" s="137">
        <f t="shared" si="21"/>
        <v>55.850830078790068</v>
      </c>
      <c r="J82" s="136">
        <f t="shared" si="22"/>
        <v>52</v>
      </c>
      <c r="K82" s="136">
        <f t="shared" si="23"/>
        <v>36.032719499759907</v>
      </c>
      <c r="L82" s="136">
        <f t="shared" si="24"/>
        <v>36</v>
      </c>
      <c r="M82" s="139">
        <f t="shared" si="25"/>
        <v>1.9631699855943907</v>
      </c>
      <c r="N82" s="67"/>
      <c r="O82" s="72"/>
      <c r="P82" s="288"/>
      <c r="Q82" s="47"/>
      <c r="R82" s="47" t="s">
        <v>105</v>
      </c>
      <c r="S82" s="47" t="s">
        <v>332</v>
      </c>
      <c r="T82" s="47"/>
      <c r="U82" s="47"/>
      <c r="V82" s="47"/>
      <c r="W82" s="394" t="s">
        <v>144</v>
      </c>
      <c r="X82" s="670" t="s">
        <v>333</v>
      </c>
      <c r="Y82" s="69"/>
      <c r="Z82" s="573">
        <v>6</v>
      </c>
      <c r="AA82" s="518"/>
      <c r="AB82" s="69"/>
      <c r="AC82" s="205"/>
      <c r="AD82" s="198"/>
      <c r="AE82" s="67"/>
      <c r="AF82" s="193"/>
      <c r="AG82" s="193"/>
      <c r="AH82" s="272"/>
      <c r="AI82" s="272"/>
      <c r="AJ82" s="272"/>
      <c r="AK82" s="272"/>
      <c r="AL82" s="72"/>
      <c r="AM82" s="82"/>
      <c r="AN82" s="208"/>
      <c r="AO82" s="208"/>
      <c r="AP82" s="208"/>
      <c r="AQ82" s="23"/>
      <c r="AR82" s="23"/>
      <c r="AS82" s="63"/>
      <c r="AT82" s="1452">
        <v>103</v>
      </c>
      <c r="AU82" s="1488"/>
      <c r="AV82" s="44"/>
      <c r="AW82" s="146" t="s">
        <v>144</v>
      </c>
      <c r="AX82" s="143"/>
    </row>
    <row r="83" spans="1:239" x14ac:dyDescent="0.25">
      <c r="A83" s="122">
        <v>104</v>
      </c>
      <c r="B83" s="475" t="s">
        <v>393</v>
      </c>
      <c r="C83" s="475"/>
      <c r="D83" s="454">
        <v>107.36595153808599</v>
      </c>
      <c r="E83" s="454">
        <v>52.649729197309398</v>
      </c>
      <c r="F83" s="305">
        <f t="shared" si="18"/>
        <v>107</v>
      </c>
      <c r="G83" s="305">
        <f t="shared" si="19"/>
        <v>21.957092285159661</v>
      </c>
      <c r="H83" s="305">
        <f t="shared" si="20"/>
        <v>21</v>
      </c>
      <c r="I83" s="137">
        <f t="shared" si="21"/>
        <v>57.425537109579636</v>
      </c>
      <c r="J83" s="136">
        <f t="shared" si="22"/>
        <v>52</v>
      </c>
      <c r="K83" s="136">
        <f t="shared" si="23"/>
        <v>38.983751838563876</v>
      </c>
      <c r="L83" s="136">
        <f t="shared" si="24"/>
        <v>38</v>
      </c>
      <c r="M83" s="139">
        <f t="shared" si="25"/>
        <v>59.025110313832556</v>
      </c>
      <c r="N83" s="67"/>
      <c r="O83" s="72"/>
      <c r="P83" s="288"/>
      <c r="Q83" s="47"/>
      <c r="R83" s="47" t="s">
        <v>105</v>
      </c>
      <c r="S83" s="47" t="s">
        <v>332</v>
      </c>
      <c r="T83" s="47"/>
      <c r="U83" s="47"/>
      <c r="V83" s="47"/>
      <c r="W83" s="394" t="s">
        <v>144</v>
      </c>
      <c r="X83" s="670" t="s">
        <v>333</v>
      </c>
      <c r="Y83" s="69"/>
      <c r="Z83" s="573">
        <v>6</v>
      </c>
      <c r="AA83" s="518"/>
      <c r="AB83" s="69"/>
      <c r="AC83" s="208"/>
      <c r="AD83" s="193"/>
      <c r="AE83" s="67"/>
      <c r="AF83" s="193"/>
      <c r="AG83" s="193"/>
      <c r="AH83" s="272"/>
      <c r="AI83" s="272"/>
      <c r="AJ83" s="272"/>
      <c r="AK83" s="272"/>
      <c r="AL83" s="72"/>
      <c r="AM83" s="82"/>
      <c r="AN83" s="208"/>
      <c r="AO83" s="208"/>
      <c r="AP83" s="208"/>
      <c r="AQ83" s="23"/>
      <c r="AR83" s="23"/>
      <c r="AS83" s="63"/>
      <c r="AT83" s="1452">
        <v>104</v>
      </c>
      <c r="AU83" s="1488"/>
      <c r="AV83" s="44"/>
      <c r="AW83" s="146" t="s">
        <v>144</v>
      </c>
      <c r="AX83" s="143"/>
    </row>
    <row r="84" spans="1:239" ht="51" customHeight="1" x14ac:dyDescent="0.25">
      <c r="A84" s="122">
        <v>202</v>
      </c>
      <c r="B84" s="185" t="s">
        <v>393</v>
      </c>
      <c r="C84" s="190"/>
      <c r="D84" s="454">
        <v>106.92535400390599</v>
      </c>
      <c r="E84" s="454">
        <v>52.546535491943402</v>
      </c>
      <c r="F84" s="305">
        <f t="shared" si="18"/>
        <v>106</v>
      </c>
      <c r="G84" s="305">
        <f t="shared" si="19"/>
        <v>55.521240234359652</v>
      </c>
      <c r="H84" s="305">
        <f t="shared" si="20"/>
        <v>55</v>
      </c>
      <c r="I84" s="137">
        <f t="shared" si="21"/>
        <v>31.274414061579137</v>
      </c>
      <c r="J84" s="136">
        <f t="shared" si="22"/>
        <v>52</v>
      </c>
      <c r="K84" s="136">
        <f t="shared" si="23"/>
        <v>32.79212951660412</v>
      </c>
      <c r="L84" s="136">
        <f t="shared" si="24"/>
        <v>32</v>
      </c>
      <c r="M84" s="139">
        <f t="shared" si="25"/>
        <v>47.527770996247227</v>
      </c>
      <c r="N84" s="67"/>
      <c r="O84" s="72"/>
      <c r="P84" s="288"/>
      <c r="Q84" s="47"/>
      <c r="R84" s="47" t="s">
        <v>105</v>
      </c>
      <c r="S84" s="49" t="s">
        <v>331</v>
      </c>
      <c r="T84" s="47"/>
      <c r="U84" s="47"/>
      <c r="V84" s="47" t="s">
        <v>345</v>
      </c>
      <c r="W84" s="400" t="s">
        <v>418</v>
      </c>
      <c r="X84" s="670" t="s">
        <v>333</v>
      </c>
      <c r="Y84" s="122"/>
      <c r="Z84" s="573">
        <v>6</v>
      </c>
      <c r="AA84" s="518"/>
      <c r="AB84" s="69"/>
      <c r="AC84" s="499"/>
      <c r="AD84" s="193"/>
      <c r="AE84" s="67"/>
      <c r="AF84" s="193"/>
      <c r="AG84" s="193"/>
      <c r="AH84" s="272"/>
      <c r="AI84" s="272"/>
      <c r="AJ84" s="272"/>
      <c r="AK84" s="272"/>
      <c r="AL84" s="72"/>
      <c r="AM84" s="82"/>
      <c r="AN84" s="208"/>
      <c r="AO84" s="208"/>
      <c r="AP84" s="208"/>
      <c r="AQ84" s="23"/>
      <c r="AR84" s="23"/>
      <c r="AS84" s="63"/>
      <c r="AT84" s="1452">
        <v>202</v>
      </c>
      <c r="AU84" s="1488"/>
      <c r="AV84" s="44">
        <v>202</v>
      </c>
      <c r="AW84" s="147" t="s">
        <v>205</v>
      </c>
      <c r="AX84" s="143"/>
    </row>
    <row r="85" spans="1:239" ht="45" customHeight="1" x14ac:dyDescent="0.25">
      <c r="A85" s="122">
        <v>203</v>
      </c>
      <c r="B85" s="185" t="s">
        <v>393</v>
      </c>
      <c r="C85" s="190"/>
      <c r="D85" s="454">
        <v>106.924667358398</v>
      </c>
      <c r="E85" s="454">
        <v>52.545753479003899</v>
      </c>
      <c r="F85" s="305">
        <f t="shared" si="18"/>
        <v>106</v>
      </c>
      <c r="G85" s="305">
        <f t="shared" si="19"/>
        <v>55.480041503879818</v>
      </c>
      <c r="H85" s="305">
        <f t="shared" si="20"/>
        <v>55</v>
      </c>
      <c r="I85" s="137">
        <f t="shared" si="21"/>
        <v>28.802490232789069</v>
      </c>
      <c r="J85" s="136">
        <f t="shared" si="22"/>
        <v>52</v>
      </c>
      <c r="K85" s="136">
        <f t="shared" si="23"/>
        <v>32.745208740233949</v>
      </c>
      <c r="L85" s="136">
        <f t="shared" si="24"/>
        <v>32</v>
      </c>
      <c r="M85" s="139">
        <f t="shared" si="25"/>
        <v>44.71252441403692</v>
      </c>
      <c r="N85" s="67"/>
      <c r="O85" s="72"/>
      <c r="P85" s="288"/>
      <c r="Q85" s="47"/>
      <c r="R85" s="47" t="s">
        <v>105</v>
      </c>
      <c r="S85" s="49" t="s">
        <v>331</v>
      </c>
      <c r="T85" s="47"/>
      <c r="U85" s="47"/>
      <c r="V85" s="47" t="s">
        <v>345</v>
      </c>
      <c r="W85" s="491" t="s">
        <v>418</v>
      </c>
      <c r="X85" s="670" t="s">
        <v>333</v>
      </c>
      <c r="Y85" s="122"/>
      <c r="Z85" s="573">
        <v>6</v>
      </c>
      <c r="AA85" s="518"/>
      <c r="AB85" s="498"/>
      <c r="AC85" s="249"/>
      <c r="AD85" s="193"/>
      <c r="AE85" s="67"/>
      <c r="AF85" s="193"/>
      <c r="AG85" s="193"/>
      <c r="AH85" s="272"/>
      <c r="AI85" s="272"/>
      <c r="AJ85" s="272"/>
      <c r="AK85" s="272"/>
      <c r="AL85" s="72"/>
      <c r="AM85" s="82"/>
      <c r="AN85" s="208"/>
      <c r="AO85" s="208"/>
      <c r="AP85" s="208"/>
      <c r="AQ85" s="23"/>
      <c r="AR85" s="23"/>
      <c r="AS85" s="63"/>
      <c r="AT85" s="1452">
        <v>203</v>
      </c>
      <c r="AU85" s="1488"/>
      <c r="AV85" s="44">
        <v>202</v>
      </c>
      <c r="AW85" s="147" t="s">
        <v>205</v>
      </c>
      <c r="AX85" s="143"/>
    </row>
    <row r="86" spans="1:239" ht="38.25" customHeight="1" x14ac:dyDescent="0.25">
      <c r="A86" s="122">
        <v>204</v>
      </c>
      <c r="B86" s="475" t="s">
        <v>393</v>
      </c>
      <c r="C86" s="475"/>
      <c r="D86" s="454">
        <v>106.91855621337901</v>
      </c>
      <c r="E86" s="454">
        <v>52.542839050292997</v>
      </c>
      <c r="F86" s="305">
        <f t="shared" si="18"/>
        <v>106</v>
      </c>
      <c r="G86" s="305">
        <f t="shared" si="19"/>
        <v>55.113372802740344</v>
      </c>
      <c r="H86" s="305">
        <f t="shared" si="20"/>
        <v>55</v>
      </c>
      <c r="I86" s="137">
        <f t="shared" si="21"/>
        <v>6.8023681644206135</v>
      </c>
      <c r="J86" s="136">
        <f t="shared" si="22"/>
        <v>52</v>
      </c>
      <c r="K86" s="136">
        <f t="shared" si="23"/>
        <v>32.57034301757983</v>
      </c>
      <c r="L86" s="136">
        <f t="shared" si="24"/>
        <v>32</v>
      </c>
      <c r="M86" s="139">
        <f t="shared" si="25"/>
        <v>34.220581054789818</v>
      </c>
      <c r="N86" s="67"/>
      <c r="O86" s="72"/>
      <c r="P86" s="288"/>
      <c r="Q86" s="47"/>
      <c r="R86" s="47" t="s">
        <v>105</v>
      </c>
      <c r="S86" s="49" t="s">
        <v>331</v>
      </c>
      <c r="T86" s="47"/>
      <c r="U86" s="47"/>
      <c r="V86" s="47" t="s">
        <v>345</v>
      </c>
      <c r="W86" s="400" t="s">
        <v>418</v>
      </c>
      <c r="X86" s="670" t="s">
        <v>333</v>
      </c>
      <c r="Y86" s="122"/>
      <c r="Z86" s="573">
        <v>6</v>
      </c>
      <c r="AA86" s="518"/>
      <c r="AB86" s="69"/>
      <c r="AC86" s="249"/>
      <c r="AD86" s="193"/>
      <c r="AE86" s="67"/>
      <c r="AF86" s="193"/>
      <c r="AG86" s="193"/>
      <c r="AH86" s="272"/>
      <c r="AI86" s="272"/>
      <c r="AJ86" s="272"/>
      <c r="AK86" s="272"/>
      <c r="AL86" s="72"/>
      <c r="AM86" s="82"/>
      <c r="AN86" s="208"/>
      <c r="AO86" s="208"/>
      <c r="AP86" s="208"/>
      <c r="AQ86" s="23"/>
      <c r="AR86" s="23"/>
      <c r="AS86" s="63"/>
      <c r="AT86" s="1452">
        <v>204</v>
      </c>
      <c r="AU86" s="1488"/>
      <c r="AV86" s="44"/>
      <c r="AW86" s="147" t="s">
        <v>205</v>
      </c>
      <c r="AX86" s="143"/>
    </row>
    <row r="87" spans="1:239" s="191" customFormat="1" ht="45" customHeight="1" x14ac:dyDescent="0.25">
      <c r="A87" s="122">
        <v>205</v>
      </c>
      <c r="B87" s="475" t="s">
        <v>393</v>
      </c>
      <c r="C87" s="475"/>
      <c r="D87" s="454">
        <v>106.906784057617</v>
      </c>
      <c r="E87" s="454">
        <v>52.535179138183601</v>
      </c>
      <c r="F87" s="305">
        <f t="shared" si="18"/>
        <v>106</v>
      </c>
      <c r="G87" s="305">
        <f t="shared" si="19"/>
        <v>54.407043457020166</v>
      </c>
      <c r="H87" s="305">
        <f t="shared" si="20"/>
        <v>54</v>
      </c>
      <c r="I87" s="137">
        <f t="shared" si="21"/>
        <v>24.422607421209932</v>
      </c>
      <c r="J87" s="136">
        <f t="shared" si="22"/>
        <v>52</v>
      </c>
      <c r="K87" s="136">
        <f t="shared" si="23"/>
        <v>32.110748291016051</v>
      </c>
      <c r="L87" s="136">
        <f t="shared" si="24"/>
        <v>32</v>
      </c>
      <c r="M87" s="139">
        <f t="shared" si="25"/>
        <v>6.6448974609630795</v>
      </c>
      <c r="N87" s="67"/>
      <c r="O87" s="72"/>
      <c r="P87" s="288"/>
      <c r="Q87" s="47"/>
      <c r="R87" s="47" t="s">
        <v>105</v>
      </c>
      <c r="S87" s="49" t="s">
        <v>331</v>
      </c>
      <c r="T87" s="47"/>
      <c r="U87" s="47"/>
      <c r="V87" s="47" t="s">
        <v>345</v>
      </c>
      <c r="W87" s="400" t="s">
        <v>418</v>
      </c>
      <c r="X87" s="670" t="s">
        <v>333</v>
      </c>
      <c r="Y87" s="122"/>
      <c r="Z87" s="573">
        <v>6</v>
      </c>
      <c r="AA87" s="518"/>
      <c r="AB87" s="69"/>
      <c r="AC87" s="249"/>
      <c r="AD87" s="193"/>
      <c r="AE87" s="67"/>
      <c r="AF87" s="193"/>
      <c r="AG87" s="193"/>
      <c r="AH87" s="272"/>
      <c r="AI87" s="193"/>
      <c r="AJ87" s="193"/>
      <c r="AK87" s="193"/>
      <c r="AL87" s="72"/>
      <c r="AM87" s="424"/>
      <c r="AN87" s="273"/>
      <c r="AO87" s="273"/>
      <c r="AP87" s="273"/>
      <c r="AQ87" s="23"/>
      <c r="AR87" s="23"/>
      <c r="AS87" s="63"/>
      <c r="AT87" s="1452">
        <v>205</v>
      </c>
      <c r="AU87" s="1488"/>
      <c r="AV87" s="44"/>
      <c r="AW87" s="147" t="s">
        <v>205</v>
      </c>
      <c r="AX87" s="14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</row>
    <row r="88" spans="1:239" ht="49.5" customHeight="1" x14ac:dyDescent="0.25">
      <c r="A88" s="122">
        <v>206</v>
      </c>
      <c r="B88" s="185" t="s">
        <v>393</v>
      </c>
      <c r="C88" s="190"/>
      <c r="D88" s="454">
        <v>106.91805267334</v>
      </c>
      <c r="E88" s="454">
        <v>52.549190521240199</v>
      </c>
      <c r="F88" s="305">
        <f t="shared" si="18"/>
        <v>106</v>
      </c>
      <c r="G88" s="305">
        <f t="shared" si="19"/>
        <v>55.083160400400004</v>
      </c>
      <c r="H88" s="305">
        <f t="shared" si="20"/>
        <v>55</v>
      </c>
      <c r="I88" s="137">
        <f t="shared" si="21"/>
        <v>4.9896240240002498</v>
      </c>
      <c r="J88" s="136">
        <f t="shared" si="22"/>
        <v>52</v>
      </c>
      <c r="K88" s="136">
        <f t="shared" si="23"/>
        <v>32.951431274411931</v>
      </c>
      <c r="L88" s="136">
        <f t="shared" si="24"/>
        <v>32</v>
      </c>
      <c r="M88" s="139">
        <f t="shared" si="25"/>
        <v>57.085876464715852</v>
      </c>
      <c r="N88" s="67"/>
      <c r="O88" s="72"/>
      <c r="P88" s="288"/>
      <c r="Q88" s="47"/>
      <c r="R88" s="47" t="s">
        <v>105</v>
      </c>
      <c r="S88" s="49" t="s">
        <v>331</v>
      </c>
      <c r="T88" s="47"/>
      <c r="U88" s="47"/>
      <c r="V88" s="47" t="s">
        <v>345</v>
      </c>
      <c r="W88" s="491" t="s">
        <v>418</v>
      </c>
      <c r="X88" s="670" t="s">
        <v>333</v>
      </c>
      <c r="Y88" s="122"/>
      <c r="Z88" s="573">
        <v>6</v>
      </c>
      <c r="AA88" s="518"/>
      <c r="AB88" s="69"/>
      <c r="AC88" s="249"/>
      <c r="AD88" s="193"/>
      <c r="AE88" s="67"/>
      <c r="AF88" s="193"/>
      <c r="AG88" s="193"/>
      <c r="AH88" s="272"/>
      <c r="AI88" s="272"/>
      <c r="AJ88" s="272"/>
      <c r="AK88" s="272"/>
      <c r="AL88" s="72"/>
      <c r="AM88" s="82"/>
      <c r="AN88" s="208"/>
      <c r="AO88" s="208"/>
      <c r="AP88" s="208"/>
      <c r="AQ88" s="23"/>
      <c r="AR88" s="23"/>
      <c r="AS88" s="63"/>
      <c r="AT88" s="1452">
        <v>206</v>
      </c>
      <c r="AU88" s="1488"/>
      <c r="AV88" s="44"/>
      <c r="AW88" s="147" t="s">
        <v>205</v>
      </c>
      <c r="AX88" s="143"/>
    </row>
    <row r="89" spans="1:239" s="191" customFormat="1" ht="49.5" customHeight="1" x14ac:dyDescent="0.25">
      <c r="A89" s="122">
        <v>207</v>
      </c>
      <c r="B89" s="185" t="s">
        <v>393</v>
      </c>
      <c r="C89" s="190"/>
      <c r="D89" s="454">
        <v>106.91729736328099</v>
      </c>
      <c r="E89" s="454">
        <v>52.543811798095703</v>
      </c>
      <c r="F89" s="305">
        <f t="shared" si="18"/>
        <v>106</v>
      </c>
      <c r="G89" s="305">
        <f t="shared" si="19"/>
        <v>55.037841796859652</v>
      </c>
      <c r="H89" s="305">
        <f t="shared" si="20"/>
        <v>55</v>
      </c>
      <c r="I89" s="137">
        <f t="shared" si="21"/>
        <v>2.2705078115791366</v>
      </c>
      <c r="J89" s="136">
        <f t="shared" si="22"/>
        <v>52</v>
      </c>
      <c r="K89" s="136">
        <f t="shared" si="23"/>
        <v>32.628707885742188</v>
      </c>
      <c r="L89" s="136">
        <f t="shared" si="24"/>
        <v>32</v>
      </c>
      <c r="M89" s="139">
        <f t="shared" si="25"/>
        <v>37.72247314453125</v>
      </c>
      <c r="N89" s="67"/>
      <c r="O89" s="72"/>
      <c r="P89" s="288"/>
      <c r="Q89" s="47"/>
      <c r="R89" s="47" t="s">
        <v>105</v>
      </c>
      <c r="S89" s="49" t="s">
        <v>331</v>
      </c>
      <c r="T89" s="47"/>
      <c r="U89" s="47"/>
      <c r="V89" s="47" t="s">
        <v>345</v>
      </c>
      <c r="W89" s="491" t="s">
        <v>418</v>
      </c>
      <c r="X89" s="670" t="s">
        <v>333</v>
      </c>
      <c r="Y89" s="122"/>
      <c r="Z89" s="573">
        <v>6</v>
      </c>
      <c r="AA89" s="518"/>
      <c r="AB89" s="411"/>
      <c r="AC89" s="249"/>
      <c r="AD89" s="193"/>
      <c r="AE89" s="67"/>
      <c r="AF89" s="193"/>
      <c r="AG89" s="193"/>
      <c r="AH89" s="272"/>
      <c r="AI89" s="272"/>
      <c r="AJ89" s="272"/>
      <c r="AK89" s="272"/>
      <c r="AL89" s="72"/>
      <c r="AM89" s="82"/>
      <c r="AN89" s="208"/>
      <c r="AO89" s="208"/>
      <c r="AP89" s="208"/>
      <c r="AQ89" s="23"/>
      <c r="AR89" s="23"/>
      <c r="AS89" s="63"/>
      <c r="AT89" s="1452">
        <v>207</v>
      </c>
      <c r="AU89" s="1488"/>
      <c r="AV89" s="44"/>
      <c r="AW89" s="147" t="s">
        <v>205</v>
      </c>
      <c r="AX89" s="14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</row>
    <row r="90" spans="1:239" ht="57" customHeight="1" x14ac:dyDescent="0.25">
      <c r="A90" s="446">
        <v>208</v>
      </c>
      <c r="B90" s="190" t="s">
        <v>393</v>
      </c>
      <c r="C90" s="190"/>
      <c r="D90" s="461">
        <v>106.90860748291</v>
      </c>
      <c r="E90" s="461">
        <v>52.541336059570298</v>
      </c>
      <c r="F90" s="306">
        <f t="shared" si="18"/>
        <v>106</v>
      </c>
      <c r="G90" s="305">
        <f t="shared" si="19"/>
        <v>54.516448974599996</v>
      </c>
      <c r="H90" s="306">
        <f t="shared" si="20"/>
        <v>54</v>
      </c>
      <c r="I90" s="303">
        <f t="shared" si="21"/>
        <v>30.98693847599975</v>
      </c>
      <c r="J90" s="254">
        <f t="shared" si="22"/>
        <v>52</v>
      </c>
      <c r="K90" s="136">
        <f t="shared" si="23"/>
        <v>32.480163574217897</v>
      </c>
      <c r="L90" s="263">
        <f t="shared" si="24"/>
        <v>32</v>
      </c>
      <c r="M90" s="294">
        <f t="shared" si="25"/>
        <v>28.809814453073841</v>
      </c>
      <c r="N90" s="164"/>
      <c r="O90" s="163"/>
      <c r="P90" s="288"/>
      <c r="Q90" s="99"/>
      <c r="R90" s="99" t="s">
        <v>105</v>
      </c>
      <c r="S90" s="101" t="s">
        <v>331</v>
      </c>
      <c r="T90" s="99"/>
      <c r="U90" s="99"/>
      <c r="V90" s="99" t="s">
        <v>345</v>
      </c>
      <c r="W90" s="1013" t="s">
        <v>418</v>
      </c>
      <c r="X90" s="672" t="s">
        <v>333</v>
      </c>
      <c r="Y90" s="448"/>
      <c r="Z90" s="580">
        <v>6</v>
      </c>
      <c r="AA90" s="519"/>
      <c r="AB90" s="568"/>
      <c r="AC90" s="1025"/>
      <c r="AD90" s="193"/>
      <c r="AE90" s="164"/>
      <c r="AF90" s="230"/>
      <c r="AG90" s="230"/>
      <c r="AH90" s="231"/>
      <c r="AI90" s="231"/>
      <c r="AJ90" s="231"/>
      <c r="AK90" s="231"/>
      <c r="AL90" s="163"/>
      <c r="AM90" s="179"/>
      <c r="AN90" s="216"/>
      <c r="AO90" s="216"/>
      <c r="AP90" s="216"/>
      <c r="AQ90" s="180"/>
      <c r="AR90" s="180"/>
      <c r="AS90" s="256"/>
      <c r="AT90" s="1455">
        <v>208</v>
      </c>
      <c r="AU90" s="1488"/>
      <c r="AV90" s="44"/>
      <c r="AW90" s="147" t="s">
        <v>205</v>
      </c>
      <c r="AX90" s="143"/>
    </row>
    <row r="91" spans="1:239" s="191" customFormat="1" ht="26.25" thickBot="1" x14ac:dyDescent="0.3">
      <c r="A91" s="675">
        <v>209</v>
      </c>
      <c r="B91" s="676" t="s">
        <v>393</v>
      </c>
      <c r="C91" s="676"/>
      <c r="D91" s="677">
        <v>106.92685699462901</v>
      </c>
      <c r="E91" s="677">
        <v>52.518600463867202</v>
      </c>
      <c r="F91" s="678">
        <f t="shared" si="18"/>
        <v>106</v>
      </c>
      <c r="G91" s="306">
        <f t="shared" si="19"/>
        <v>55.611419677740344</v>
      </c>
      <c r="H91" s="678">
        <f t="shared" si="20"/>
        <v>55</v>
      </c>
      <c r="I91" s="597">
        <f t="shared" si="21"/>
        <v>36.685180664420614</v>
      </c>
      <c r="J91" s="679">
        <f t="shared" si="22"/>
        <v>52</v>
      </c>
      <c r="K91" s="254">
        <f t="shared" si="23"/>
        <v>31.116027832032103</v>
      </c>
      <c r="L91" s="598">
        <f t="shared" si="24"/>
        <v>31</v>
      </c>
      <c r="M91" s="599">
        <f t="shared" si="25"/>
        <v>6.9616699219261591</v>
      </c>
      <c r="N91" s="1046"/>
      <c r="O91" s="1203"/>
      <c r="P91" s="404"/>
      <c r="Q91" s="152"/>
      <c r="R91" s="152" t="s">
        <v>105</v>
      </c>
      <c r="S91" s="774" t="s">
        <v>331</v>
      </c>
      <c r="T91" s="152"/>
      <c r="U91" s="152"/>
      <c r="V91" s="152" t="s">
        <v>345</v>
      </c>
      <c r="W91" s="1279" t="s">
        <v>418</v>
      </c>
      <c r="X91" s="673" t="s">
        <v>333</v>
      </c>
      <c r="Y91" s="546"/>
      <c r="Z91" s="680">
        <v>6</v>
      </c>
      <c r="AA91" s="519"/>
      <c r="AB91" s="1018"/>
      <c r="AC91" s="681"/>
      <c r="AD91" s="1339"/>
      <c r="AE91" s="1046"/>
      <c r="AF91" s="1339"/>
      <c r="AG91" s="1339"/>
      <c r="AH91" s="1348"/>
      <c r="AI91" s="1348"/>
      <c r="AJ91" s="1348"/>
      <c r="AK91" s="1348"/>
      <c r="AL91" s="1203"/>
      <c r="AM91" s="710"/>
      <c r="AN91" s="684"/>
      <c r="AO91" s="684"/>
      <c r="AP91" s="684"/>
      <c r="AQ91" s="685"/>
      <c r="AR91" s="685"/>
      <c r="AS91" s="1392"/>
      <c r="AT91" s="1458">
        <v>209</v>
      </c>
      <c r="AU91" s="1488"/>
      <c r="AV91" s="44"/>
      <c r="AW91" s="147" t="s">
        <v>205</v>
      </c>
      <c r="AX91" s="143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</row>
    <row r="92" spans="1:239" ht="76.5" customHeight="1" x14ac:dyDescent="0.25">
      <c r="A92" s="444">
        <v>430</v>
      </c>
      <c r="B92" s="369" t="s">
        <v>393</v>
      </c>
      <c r="C92" s="370"/>
      <c r="D92" s="459">
        <v>107.165494941739</v>
      </c>
      <c r="E92" s="459">
        <v>52.576666395200903</v>
      </c>
      <c r="F92" s="345">
        <f t="shared" si="18"/>
        <v>107</v>
      </c>
      <c r="G92" s="345">
        <f t="shared" si="19"/>
        <v>9.9296965043399155</v>
      </c>
      <c r="H92" s="345">
        <f t="shared" si="20"/>
        <v>9</v>
      </c>
      <c r="I92" s="346">
        <f t="shared" si="21"/>
        <v>55.781790260394928</v>
      </c>
      <c r="J92" s="347">
        <f t="shared" si="22"/>
        <v>52</v>
      </c>
      <c r="K92" s="347">
        <f t="shared" si="23"/>
        <v>34.599983712054154</v>
      </c>
      <c r="L92" s="347">
        <f t="shared" si="24"/>
        <v>34</v>
      </c>
      <c r="M92" s="348">
        <f t="shared" si="25"/>
        <v>35.999022723249254</v>
      </c>
      <c r="N92" s="374"/>
      <c r="O92" s="381"/>
      <c r="P92" s="409"/>
      <c r="Q92" s="351"/>
      <c r="R92" s="351" t="s">
        <v>105</v>
      </c>
      <c r="S92" s="352" t="s">
        <v>331</v>
      </c>
      <c r="T92" s="351"/>
      <c r="U92" s="351"/>
      <c r="V92" s="351" t="s">
        <v>345</v>
      </c>
      <c r="W92" s="1268" t="s">
        <v>418</v>
      </c>
      <c r="X92" s="587" t="s">
        <v>333</v>
      </c>
      <c r="Y92" s="444"/>
      <c r="Z92" s="572">
        <v>6</v>
      </c>
      <c r="AA92" s="517"/>
      <c r="AB92" s="1312"/>
      <c r="AC92" s="375"/>
      <c r="AD92" s="376"/>
      <c r="AE92" s="374"/>
      <c r="AF92" s="376"/>
      <c r="AG92" s="376"/>
      <c r="AH92" s="377"/>
      <c r="AI92" s="377"/>
      <c r="AJ92" s="377"/>
      <c r="AK92" s="377"/>
      <c r="AL92" s="381"/>
      <c r="AM92" s="421"/>
      <c r="AN92" s="378"/>
      <c r="AO92" s="378"/>
      <c r="AP92" s="378"/>
      <c r="AQ92" s="372"/>
      <c r="AR92" s="372"/>
      <c r="AS92" s="379"/>
      <c r="AT92" s="1459">
        <v>430</v>
      </c>
      <c r="AU92" s="1488"/>
      <c r="AV92" s="44">
        <v>9</v>
      </c>
      <c r="AW92" s="147" t="s">
        <v>205</v>
      </c>
      <c r="AX92" s="143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1"/>
      <c r="CA92" s="191"/>
      <c r="CB92" s="191"/>
      <c r="CC92" s="191"/>
      <c r="CD92" s="191"/>
      <c r="CE92" s="191"/>
      <c r="CF92" s="191"/>
      <c r="CG92" s="191"/>
      <c r="CH92" s="191"/>
      <c r="CI92" s="191"/>
      <c r="CJ92" s="191"/>
      <c r="CK92" s="191"/>
      <c r="CL92" s="191"/>
      <c r="CM92" s="191"/>
      <c r="CN92" s="191"/>
      <c r="CO92" s="191"/>
      <c r="CP92" s="191"/>
      <c r="CQ92" s="191"/>
      <c r="CR92" s="191"/>
      <c r="CS92" s="191"/>
      <c r="CT92" s="191"/>
      <c r="CU92" s="191"/>
      <c r="CV92" s="191"/>
      <c r="CW92" s="191"/>
      <c r="CX92" s="191"/>
      <c r="CY92" s="191"/>
      <c r="CZ92" s="191"/>
      <c r="DA92" s="191"/>
      <c r="DB92" s="191"/>
      <c r="DC92" s="191"/>
      <c r="DD92" s="191"/>
      <c r="DE92" s="191"/>
      <c r="DF92" s="191"/>
      <c r="DG92" s="191"/>
      <c r="DH92" s="191"/>
      <c r="DI92" s="191"/>
      <c r="DJ92" s="191"/>
      <c r="DK92" s="191"/>
      <c r="DL92" s="191"/>
      <c r="DM92" s="191"/>
      <c r="DN92" s="191"/>
      <c r="DO92" s="191"/>
      <c r="DP92" s="191"/>
      <c r="DQ92" s="191"/>
      <c r="DR92" s="191"/>
      <c r="DS92" s="191"/>
      <c r="DT92" s="191"/>
      <c r="DU92" s="191"/>
      <c r="DV92" s="191"/>
      <c r="DW92" s="191"/>
      <c r="DX92" s="191"/>
      <c r="DY92" s="191"/>
      <c r="DZ92" s="191"/>
      <c r="EA92" s="191"/>
      <c r="EB92" s="191"/>
      <c r="EC92" s="191"/>
      <c r="ED92" s="191"/>
      <c r="EE92" s="191"/>
      <c r="EF92" s="191"/>
      <c r="EG92" s="191"/>
      <c r="EH92" s="191"/>
      <c r="EI92" s="191"/>
      <c r="EJ92" s="191"/>
      <c r="EK92" s="191"/>
      <c r="EL92" s="191"/>
      <c r="EM92" s="191"/>
      <c r="EN92" s="191"/>
      <c r="EO92" s="191"/>
      <c r="EP92" s="191"/>
      <c r="EQ92" s="191"/>
      <c r="ER92" s="191"/>
      <c r="ES92" s="191"/>
      <c r="ET92" s="191"/>
      <c r="EU92" s="191"/>
      <c r="EV92" s="191"/>
      <c r="EW92" s="191"/>
      <c r="EX92" s="191"/>
      <c r="EY92" s="191"/>
      <c r="EZ92" s="191"/>
      <c r="FA92" s="191"/>
      <c r="FB92" s="191"/>
      <c r="FC92" s="191"/>
      <c r="FD92" s="191"/>
      <c r="FE92" s="191"/>
      <c r="FF92" s="191"/>
      <c r="FG92" s="191"/>
      <c r="FH92" s="191"/>
      <c r="FI92" s="191"/>
      <c r="FJ92" s="191"/>
      <c r="FK92" s="191"/>
      <c r="FL92" s="191"/>
      <c r="FM92" s="191"/>
      <c r="FN92" s="191"/>
      <c r="FO92" s="191"/>
      <c r="FP92" s="191"/>
      <c r="FQ92" s="191"/>
      <c r="FR92" s="191"/>
      <c r="FS92" s="191"/>
      <c r="FT92" s="191"/>
      <c r="FU92" s="191"/>
      <c r="FV92" s="191"/>
      <c r="FW92" s="191"/>
      <c r="FX92" s="191"/>
      <c r="FY92" s="191"/>
      <c r="FZ92" s="191"/>
      <c r="GA92" s="191"/>
      <c r="GB92" s="191"/>
      <c r="GC92" s="191"/>
      <c r="GD92" s="191"/>
      <c r="GE92" s="191"/>
      <c r="GF92" s="191"/>
      <c r="GG92" s="191"/>
      <c r="GH92" s="191"/>
      <c r="GI92" s="191"/>
      <c r="GJ92" s="191"/>
      <c r="GK92" s="191"/>
      <c r="GL92" s="191"/>
      <c r="GM92" s="191"/>
      <c r="GN92" s="191"/>
      <c r="GO92" s="191"/>
      <c r="GP92" s="191"/>
      <c r="GQ92" s="191"/>
      <c r="GR92" s="191"/>
      <c r="GS92" s="191"/>
      <c r="GT92" s="191"/>
      <c r="GU92" s="191"/>
      <c r="GV92" s="191"/>
      <c r="GW92" s="191"/>
      <c r="GX92" s="191"/>
      <c r="GY92" s="191"/>
      <c r="GZ92" s="191"/>
      <c r="HA92" s="191"/>
      <c r="HB92" s="191"/>
      <c r="HC92" s="191"/>
      <c r="HD92" s="191"/>
      <c r="HE92" s="191"/>
      <c r="HF92" s="191"/>
      <c r="HG92" s="191"/>
      <c r="HH92" s="191"/>
      <c r="HI92" s="191"/>
      <c r="HJ92" s="191"/>
      <c r="HK92" s="191"/>
      <c r="HL92" s="191"/>
      <c r="HM92" s="191"/>
      <c r="HN92" s="191"/>
      <c r="HO92" s="191"/>
      <c r="HP92" s="191"/>
      <c r="HQ92" s="191"/>
      <c r="HR92" s="191"/>
      <c r="HS92" s="191"/>
      <c r="HT92" s="191"/>
      <c r="HU92" s="191"/>
      <c r="HV92" s="191"/>
      <c r="HW92" s="191"/>
      <c r="HX92" s="191"/>
      <c r="HY92" s="191"/>
      <c r="HZ92" s="191"/>
      <c r="IA92" s="191"/>
      <c r="IB92" s="191"/>
      <c r="IC92" s="191"/>
      <c r="ID92" s="191"/>
      <c r="IE92" s="191"/>
    </row>
    <row r="93" spans="1:239" ht="38.25" customHeight="1" x14ac:dyDescent="0.25">
      <c r="A93" s="122">
        <v>431</v>
      </c>
      <c r="B93" s="185" t="s">
        <v>393</v>
      </c>
      <c r="C93" s="190"/>
      <c r="D93" s="454">
        <v>107.260531533669</v>
      </c>
      <c r="E93" s="454">
        <v>52.613192828204902</v>
      </c>
      <c r="F93" s="305">
        <f t="shared" si="18"/>
        <v>107</v>
      </c>
      <c r="G93" s="305">
        <f t="shared" si="19"/>
        <v>15.63189202013973</v>
      </c>
      <c r="H93" s="305">
        <f t="shared" si="20"/>
        <v>15</v>
      </c>
      <c r="I93" s="137">
        <f t="shared" si="21"/>
        <v>37.913521208383827</v>
      </c>
      <c r="J93" s="136">
        <f t="shared" si="22"/>
        <v>52</v>
      </c>
      <c r="K93" s="136">
        <f t="shared" si="23"/>
        <v>36.791569692294104</v>
      </c>
      <c r="L93" s="136">
        <f t="shared" si="24"/>
        <v>36</v>
      </c>
      <c r="M93" s="139">
        <f t="shared" si="25"/>
        <v>47.494181537646227</v>
      </c>
      <c r="N93" s="67"/>
      <c r="O93" s="72"/>
      <c r="P93" s="288"/>
      <c r="Q93" s="47"/>
      <c r="R93" s="47" t="s">
        <v>105</v>
      </c>
      <c r="S93" s="49" t="s">
        <v>331</v>
      </c>
      <c r="T93" s="47"/>
      <c r="U93" s="47"/>
      <c r="V93" s="47" t="s">
        <v>345</v>
      </c>
      <c r="W93" s="491" t="s">
        <v>418</v>
      </c>
      <c r="X93" s="587" t="s">
        <v>333</v>
      </c>
      <c r="Y93" s="122"/>
      <c r="Z93" s="573">
        <v>6</v>
      </c>
      <c r="AA93" s="518"/>
      <c r="AB93" s="69"/>
      <c r="AC93" s="249"/>
      <c r="AD93" s="193"/>
      <c r="AE93" s="67"/>
      <c r="AF93" s="193"/>
      <c r="AG93" s="193"/>
      <c r="AH93" s="272"/>
      <c r="AI93" s="272"/>
      <c r="AJ93" s="272"/>
      <c r="AK93" s="272"/>
      <c r="AL93" s="72"/>
      <c r="AM93" s="82"/>
      <c r="AN93" s="208"/>
      <c r="AO93" s="208"/>
      <c r="AP93" s="208"/>
      <c r="AQ93" s="23"/>
      <c r="AR93" s="23"/>
      <c r="AS93" s="63"/>
      <c r="AT93" s="802">
        <v>431</v>
      </c>
      <c r="AU93" s="1488"/>
      <c r="AV93" s="44"/>
      <c r="AW93" s="147" t="s">
        <v>205</v>
      </c>
      <c r="AX93" s="143"/>
    </row>
    <row r="94" spans="1:239" ht="41.25" customHeight="1" x14ac:dyDescent="0.25">
      <c r="A94" s="122">
        <v>432</v>
      </c>
      <c r="B94" s="475" t="s">
        <v>393</v>
      </c>
      <c r="C94" s="475"/>
      <c r="D94" s="454">
        <v>107.29495641236601</v>
      </c>
      <c r="E94" s="454">
        <v>52.626642366722997</v>
      </c>
      <c r="F94" s="305">
        <f t="shared" si="18"/>
        <v>107</v>
      </c>
      <c r="G94" s="305">
        <f t="shared" si="19"/>
        <v>17.69738474196032</v>
      </c>
      <c r="H94" s="305">
        <f t="shared" si="20"/>
        <v>17</v>
      </c>
      <c r="I94" s="137">
        <f t="shared" si="21"/>
        <v>41.843084517619218</v>
      </c>
      <c r="J94" s="136">
        <f t="shared" si="22"/>
        <v>52</v>
      </c>
      <c r="K94" s="136">
        <f t="shared" si="23"/>
        <v>37.598542003379833</v>
      </c>
      <c r="L94" s="136">
        <f t="shared" si="24"/>
        <v>37</v>
      </c>
      <c r="M94" s="139">
        <f t="shared" si="25"/>
        <v>35.912520202790006</v>
      </c>
      <c r="N94" s="67"/>
      <c r="O94" s="72"/>
      <c r="P94" s="288"/>
      <c r="Q94" s="47"/>
      <c r="R94" s="47" t="s">
        <v>105</v>
      </c>
      <c r="S94" s="49" t="s">
        <v>331</v>
      </c>
      <c r="T94" s="47"/>
      <c r="U94" s="47"/>
      <c r="V94" s="47" t="s">
        <v>345</v>
      </c>
      <c r="W94" s="400" t="s">
        <v>418</v>
      </c>
      <c r="X94" s="587" t="s">
        <v>333</v>
      </c>
      <c r="Y94" s="122"/>
      <c r="Z94" s="573">
        <v>6</v>
      </c>
      <c r="AA94" s="518"/>
      <c r="AB94" s="69"/>
      <c r="AC94" s="249"/>
      <c r="AD94" s="193"/>
      <c r="AE94" s="67"/>
      <c r="AF94" s="193"/>
      <c r="AG94" s="193"/>
      <c r="AH94" s="272"/>
      <c r="AI94" s="272"/>
      <c r="AJ94" s="272"/>
      <c r="AK94" s="272"/>
      <c r="AL94" s="72"/>
      <c r="AM94" s="82"/>
      <c r="AN94" s="208"/>
      <c r="AO94" s="208"/>
      <c r="AP94" s="208"/>
      <c r="AQ94" s="23"/>
      <c r="AR94" s="23"/>
      <c r="AS94" s="63"/>
      <c r="AT94" s="802">
        <v>432</v>
      </c>
      <c r="AU94" s="1488"/>
      <c r="AV94" s="44"/>
      <c r="AW94" s="147" t="s">
        <v>205</v>
      </c>
      <c r="AX94" s="143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  <c r="BJ94" s="191"/>
      <c r="BK94" s="191"/>
      <c r="BL94" s="191"/>
      <c r="BM94" s="191"/>
      <c r="BN94" s="191"/>
      <c r="BO94" s="191"/>
      <c r="BP94" s="191"/>
      <c r="BQ94" s="191"/>
      <c r="BR94" s="191"/>
      <c r="BS94" s="191"/>
      <c r="BT94" s="191"/>
      <c r="BU94" s="191"/>
      <c r="BV94" s="191"/>
      <c r="BW94" s="191"/>
      <c r="BX94" s="191"/>
      <c r="BY94" s="191"/>
      <c r="BZ94" s="191"/>
      <c r="CA94" s="191"/>
      <c r="CB94" s="191"/>
      <c r="CC94" s="191"/>
      <c r="CD94" s="191"/>
      <c r="CE94" s="191"/>
      <c r="CF94" s="191"/>
      <c r="CG94" s="191"/>
      <c r="CH94" s="191"/>
      <c r="CI94" s="191"/>
      <c r="CJ94" s="191"/>
      <c r="CK94" s="191"/>
      <c r="CL94" s="191"/>
      <c r="CM94" s="191"/>
      <c r="CN94" s="191"/>
      <c r="CO94" s="191"/>
      <c r="CP94" s="191"/>
      <c r="CQ94" s="191"/>
      <c r="CR94" s="191"/>
      <c r="CS94" s="191"/>
      <c r="CT94" s="191"/>
      <c r="CU94" s="191"/>
      <c r="CV94" s="191"/>
      <c r="CW94" s="191"/>
      <c r="CX94" s="191"/>
      <c r="CY94" s="191"/>
      <c r="CZ94" s="191"/>
      <c r="DA94" s="191"/>
      <c r="DB94" s="191"/>
      <c r="DC94" s="191"/>
      <c r="DD94" s="191"/>
      <c r="DE94" s="191"/>
      <c r="DF94" s="191"/>
      <c r="DG94" s="191"/>
      <c r="DH94" s="191"/>
      <c r="DI94" s="191"/>
      <c r="DJ94" s="191"/>
      <c r="DK94" s="191"/>
      <c r="DL94" s="191"/>
      <c r="DM94" s="191"/>
      <c r="DN94" s="191"/>
      <c r="DO94" s="191"/>
      <c r="DP94" s="191"/>
      <c r="DQ94" s="191"/>
      <c r="DR94" s="191"/>
      <c r="DS94" s="191"/>
      <c r="DT94" s="191"/>
      <c r="DU94" s="191"/>
      <c r="DV94" s="191"/>
      <c r="DW94" s="191"/>
      <c r="DX94" s="191"/>
      <c r="DY94" s="191"/>
      <c r="DZ94" s="191"/>
      <c r="EA94" s="191"/>
      <c r="EB94" s="191"/>
      <c r="EC94" s="191"/>
      <c r="ED94" s="191"/>
      <c r="EE94" s="191"/>
      <c r="EF94" s="191"/>
      <c r="EG94" s="191"/>
      <c r="EH94" s="191"/>
      <c r="EI94" s="191"/>
      <c r="EJ94" s="191"/>
      <c r="EK94" s="191"/>
      <c r="EL94" s="191"/>
      <c r="EM94" s="191"/>
      <c r="EN94" s="191"/>
      <c r="EO94" s="191"/>
      <c r="EP94" s="191"/>
      <c r="EQ94" s="191"/>
      <c r="ER94" s="191"/>
      <c r="ES94" s="191"/>
      <c r="ET94" s="191"/>
      <c r="EU94" s="191"/>
      <c r="EV94" s="191"/>
      <c r="EW94" s="191"/>
      <c r="EX94" s="191"/>
      <c r="EY94" s="191"/>
      <c r="EZ94" s="191"/>
      <c r="FA94" s="191"/>
      <c r="FB94" s="191"/>
      <c r="FC94" s="191"/>
      <c r="FD94" s="191"/>
      <c r="FE94" s="191"/>
      <c r="FF94" s="191"/>
      <c r="FG94" s="191"/>
      <c r="FH94" s="191"/>
      <c r="FI94" s="191"/>
      <c r="FJ94" s="191"/>
      <c r="FK94" s="191"/>
      <c r="FL94" s="191"/>
      <c r="FM94" s="191"/>
      <c r="FN94" s="191"/>
      <c r="FO94" s="191"/>
      <c r="FP94" s="191"/>
      <c r="FQ94" s="191"/>
      <c r="FR94" s="191"/>
      <c r="FS94" s="191"/>
      <c r="FT94" s="191"/>
      <c r="FU94" s="191"/>
      <c r="FV94" s="191"/>
      <c r="FW94" s="191"/>
      <c r="FX94" s="191"/>
      <c r="FY94" s="191"/>
      <c r="FZ94" s="191"/>
      <c r="GA94" s="191"/>
      <c r="GB94" s="191"/>
      <c r="GC94" s="191"/>
      <c r="GD94" s="191"/>
      <c r="GE94" s="191"/>
      <c r="GF94" s="191"/>
      <c r="GG94" s="191"/>
      <c r="GH94" s="191"/>
      <c r="GI94" s="191"/>
      <c r="GJ94" s="191"/>
      <c r="GK94" s="191"/>
      <c r="GL94" s="191"/>
      <c r="GM94" s="191"/>
      <c r="GN94" s="191"/>
      <c r="GO94" s="191"/>
      <c r="GP94" s="191"/>
      <c r="GQ94" s="191"/>
      <c r="GR94" s="191"/>
      <c r="GS94" s="191"/>
      <c r="GT94" s="191"/>
      <c r="GU94" s="191"/>
      <c r="GV94" s="191"/>
      <c r="GW94" s="191"/>
      <c r="GX94" s="191"/>
      <c r="GY94" s="191"/>
      <c r="GZ94" s="191"/>
      <c r="HA94" s="191"/>
      <c r="HB94" s="191"/>
      <c r="HC94" s="191"/>
      <c r="HD94" s="191"/>
      <c r="HE94" s="191"/>
      <c r="HF94" s="191"/>
      <c r="HG94" s="191"/>
      <c r="HH94" s="191"/>
      <c r="HI94" s="191"/>
      <c r="HJ94" s="191"/>
      <c r="HK94" s="191"/>
      <c r="HL94" s="191"/>
      <c r="HM94" s="191"/>
      <c r="HN94" s="191"/>
      <c r="HO94" s="191"/>
      <c r="HP94" s="191"/>
      <c r="HQ94" s="191"/>
      <c r="HR94" s="191"/>
      <c r="HS94" s="191"/>
      <c r="HT94" s="191"/>
      <c r="HU94" s="191"/>
      <c r="HV94" s="191"/>
      <c r="HW94" s="191"/>
      <c r="HX94" s="191"/>
      <c r="HY94" s="191"/>
      <c r="HZ94" s="191"/>
      <c r="IA94" s="191"/>
      <c r="IB94" s="191"/>
      <c r="IC94" s="191"/>
      <c r="ID94" s="191"/>
      <c r="IE94" s="191"/>
    </row>
    <row r="95" spans="1:239" ht="25.5" x14ac:dyDescent="0.25">
      <c r="A95" s="446">
        <v>433</v>
      </c>
      <c r="B95" s="426" t="s">
        <v>393</v>
      </c>
      <c r="C95" s="426"/>
      <c r="D95" s="461">
        <v>107.33353501959699</v>
      </c>
      <c r="E95" s="461">
        <v>52.650385411638801</v>
      </c>
      <c r="F95" s="306">
        <f t="shared" si="18"/>
        <v>107</v>
      </c>
      <c r="G95" s="306">
        <f t="shared" si="19"/>
        <v>20.012101175819623</v>
      </c>
      <c r="H95" s="306">
        <f t="shared" si="20"/>
        <v>20</v>
      </c>
      <c r="I95" s="299">
        <f t="shared" si="21"/>
        <v>0.72607054917739333</v>
      </c>
      <c r="J95" s="254">
        <f t="shared" si="22"/>
        <v>52</v>
      </c>
      <c r="K95" s="254">
        <f t="shared" si="23"/>
        <v>39.023124698328076</v>
      </c>
      <c r="L95" s="254">
        <f t="shared" si="24"/>
        <v>39</v>
      </c>
      <c r="M95" s="300">
        <f t="shared" si="25"/>
        <v>1.3874818996845306</v>
      </c>
      <c r="N95" s="164"/>
      <c r="O95" s="163"/>
      <c r="P95" s="404"/>
      <c r="Q95" s="99"/>
      <c r="R95" s="99" t="s">
        <v>105</v>
      </c>
      <c r="S95" s="49" t="s">
        <v>331</v>
      </c>
      <c r="T95" s="99"/>
      <c r="U95" s="99"/>
      <c r="V95" s="99" t="s">
        <v>345</v>
      </c>
      <c r="W95" s="405" t="s">
        <v>418</v>
      </c>
      <c r="X95" s="586" t="s">
        <v>333</v>
      </c>
      <c r="Y95" s="446"/>
      <c r="Z95" s="580">
        <v>6</v>
      </c>
      <c r="AA95" s="519"/>
      <c r="AB95" s="417"/>
      <c r="AC95" s="291"/>
      <c r="AD95" s="230"/>
      <c r="AE95" s="164"/>
      <c r="AF95" s="230"/>
      <c r="AG95" s="230"/>
      <c r="AH95" s="231"/>
      <c r="AI95" s="231"/>
      <c r="AJ95" s="231"/>
      <c r="AK95" s="231"/>
      <c r="AL95" s="163"/>
      <c r="AM95" s="422"/>
      <c r="AN95" s="232"/>
      <c r="AO95" s="232"/>
      <c r="AP95" s="232"/>
      <c r="AQ95" s="40"/>
      <c r="AR95" s="40"/>
      <c r="AS95" s="256"/>
      <c r="AT95" s="1460">
        <v>433</v>
      </c>
      <c r="AU95" s="1488"/>
      <c r="AV95" s="44"/>
      <c r="AW95" s="147" t="s">
        <v>205</v>
      </c>
      <c r="AX95" s="143"/>
    </row>
    <row r="96" spans="1:239" ht="25.5" x14ac:dyDescent="0.25">
      <c r="A96" s="690">
        <v>434</v>
      </c>
      <c r="B96" s="689" t="s">
        <v>393</v>
      </c>
      <c r="C96" s="689"/>
      <c r="D96" s="691">
        <v>107.335561961042</v>
      </c>
      <c r="E96" s="691">
        <v>52.649021183409197</v>
      </c>
      <c r="F96" s="692">
        <f t="shared" si="18"/>
        <v>107</v>
      </c>
      <c r="G96" s="692">
        <f t="shared" si="19"/>
        <v>20.133717662520212</v>
      </c>
      <c r="H96" s="692">
        <f t="shared" si="20"/>
        <v>20</v>
      </c>
      <c r="I96" s="693">
        <f t="shared" si="21"/>
        <v>8.0230597512127133</v>
      </c>
      <c r="J96" s="694">
        <f t="shared" si="22"/>
        <v>52</v>
      </c>
      <c r="K96" s="694">
        <f t="shared" si="23"/>
        <v>38.941271004551794</v>
      </c>
      <c r="L96" s="694">
        <f t="shared" si="24"/>
        <v>38</v>
      </c>
      <c r="M96" s="695">
        <f t="shared" si="25"/>
        <v>56.476260273107641</v>
      </c>
      <c r="N96" s="699"/>
      <c r="O96" s="701"/>
      <c r="P96" s="702"/>
      <c r="Q96" s="91"/>
      <c r="R96" s="91" t="s">
        <v>105</v>
      </c>
      <c r="S96" s="755" t="s">
        <v>331</v>
      </c>
      <c r="T96" s="91"/>
      <c r="U96" s="91"/>
      <c r="V96" s="91" t="s">
        <v>345</v>
      </c>
      <c r="W96" s="1256" t="s">
        <v>418</v>
      </c>
      <c r="X96" s="707" t="s">
        <v>333</v>
      </c>
      <c r="Y96" s="690"/>
      <c r="Z96" s="697">
        <v>6</v>
      </c>
      <c r="AA96" s="703"/>
      <c r="AB96" s="696"/>
      <c r="AC96" s="1320"/>
      <c r="AD96" s="513"/>
      <c r="AE96" s="699"/>
      <c r="AF96" s="513"/>
      <c r="AG96" s="513"/>
      <c r="AH96" s="700"/>
      <c r="AI96" s="700"/>
      <c r="AJ96" s="700"/>
      <c r="AK96" s="700"/>
      <c r="AL96" s="701"/>
      <c r="AM96" s="704"/>
      <c r="AN96" s="705"/>
      <c r="AO96" s="705"/>
      <c r="AP96" s="705"/>
      <c r="AQ96" s="706"/>
      <c r="AR96" s="706"/>
      <c r="AS96" s="708"/>
      <c r="AT96" s="1461">
        <v>434</v>
      </c>
      <c r="AU96" s="1488"/>
      <c r="AV96" s="44"/>
      <c r="AW96" s="147" t="s">
        <v>205</v>
      </c>
      <c r="AX96" s="143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  <c r="BJ96" s="191"/>
      <c r="BK96" s="191"/>
      <c r="BL96" s="191"/>
      <c r="BM96" s="191"/>
      <c r="BN96" s="191"/>
      <c r="BO96" s="191"/>
      <c r="BP96" s="191"/>
      <c r="BQ96" s="191"/>
      <c r="BR96" s="191"/>
      <c r="BS96" s="191"/>
      <c r="BT96" s="191"/>
      <c r="BU96" s="191"/>
      <c r="BV96" s="191"/>
      <c r="BW96" s="191"/>
      <c r="BX96" s="191"/>
      <c r="BY96" s="191"/>
      <c r="BZ96" s="191"/>
      <c r="CA96" s="191"/>
      <c r="CB96" s="191"/>
      <c r="CC96" s="191"/>
      <c r="CD96" s="191"/>
      <c r="CE96" s="191"/>
      <c r="CF96" s="191"/>
      <c r="CG96" s="191"/>
      <c r="CH96" s="191"/>
      <c r="CI96" s="191"/>
      <c r="CJ96" s="191"/>
      <c r="CK96" s="191"/>
      <c r="CL96" s="191"/>
      <c r="CM96" s="191"/>
      <c r="CN96" s="191"/>
      <c r="CO96" s="191"/>
      <c r="CP96" s="191"/>
      <c r="CQ96" s="191"/>
      <c r="CR96" s="191"/>
      <c r="CS96" s="191"/>
      <c r="CT96" s="191"/>
      <c r="CU96" s="191"/>
      <c r="CV96" s="191"/>
      <c r="CW96" s="191"/>
      <c r="CX96" s="191"/>
      <c r="CY96" s="191"/>
      <c r="CZ96" s="191"/>
      <c r="DA96" s="191"/>
      <c r="DB96" s="191"/>
      <c r="DC96" s="191"/>
      <c r="DD96" s="191"/>
      <c r="DE96" s="191"/>
      <c r="DF96" s="191"/>
      <c r="DG96" s="191"/>
      <c r="DH96" s="191"/>
      <c r="DI96" s="191"/>
      <c r="DJ96" s="191"/>
      <c r="DK96" s="191"/>
      <c r="DL96" s="191"/>
      <c r="DM96" s="191"/>
      <c r="DN96" s="191"/>
      <c r="DO96" s="191"/>
      <c r="DP96" s="191"/>
      <c r="DQ96" s="191"/>
      <c r="DR96" s="191"/>
      <c r="DS96" s="191"/>
      <c r="DT96" s="191"/>
      <c r="DU96" s="191"/>
      <c r="DV96" s="191"/>
      <c r="DW96" s="191"/>
      <c r="DX96" s="191"/>
      <c r="DY96" s="191"/>
      <c r="DZ96" s="191"/>
      <c r="EA96" s="191"/>
      <c r="EB96" s="191"/>
      <c r="EC96" s="191"/>
      <c r="ED96" s="191"/>
      <c r="EE96" s="191"/>
      <c r="EF96" s="191"/>
      <c r="EG96" s="191"/>
      <c r="EH96" s="191"/>
      <c r="EI96" s="191"/>
      <c r="EJ96" s="191"/>
      <c r="EK96" s="191"/>
      <c r="EL96" s="191"/>
      <c r="EM96" s="191"/>
      <c r="EN96" s="191"/>
      <c r="EO96" s="191"/>
      <c r="EP96" s="191"/>
      <c r="EQ96" s="191"/>
      <c r="ER96" s="191"/>
      <c r="ES96" s="191"/>
      <c r="ET96" s="191"/>
      <c r="EU96" s="191"/>
      <c r="EV96" s="191"/>
      <c r="EW96" s="191"/>
      <c r="EX96" s="191"/>
      <c r="EY96" s="191"/>
      <c r="EZ96" s="191"/>
      <c r="FA96" s="191"/>
      <c r="FB96" s="191"/>
      <c r="FC96" s="191"/>
      <c r="FD96" s="191"/>
      <c r="FE96" s="191"/>
      <c r="FF96" s="191"/>
      <c r="FG96" s="191"/>
      <c r="FH96" s="191"/>
      <c r="FI96" s="191"/>
      <c r="FJ96" s="191"/>
      <c r="FK96" s="191"/>
      <c r="FL96" s="191"/>
      <c r="FM96" s="191"/>
      <c r="FN96" s="191"/>
      <c r="FO96" s="191"/>
      <c r="FP96" s="191"/>
      <c r="FQ96" s="191"/>
      <c r="FR96" s="191"/>
      <c r="FS96" s="191"/>
      <c r="FT96" s="191"/>
      <c r="FU96" s="191"/>
      <c r="FV96" s="191"/>
      <c r="FW96" s="191"/>
      <c r="FX96" s="191"/>
      <c r="FY96" s="191"/>
      <c r="FZ96" s="191"/>
      <c r="GA96" s="191"/>
      <c r="GB96" s="191"/>
      <c r="GC96" s="191"/>
      <c r="GD96" s="191"/>
      <c r="GE96" s="191"/>
      <c r="GF96" s="191"/>
      <c r="GG96" s="191"/>
      <c r="GH96" s="191"/>
      <c r="GI96" s="191"/>
      <c r="GJ96" s="191"/>
      <c r="GK96" s="191"/>
      <c r="GL96" s="191"/>
      <c r="GM96" s="191"/>
      <c r="GN96" s="191"/>
      <c r="GO96" s="191"/>
      <c r="GP96" s="191"/>
      <c r="GQ96" s="191"/>
      <c r="GR96" s="191"/>
      <c r="GS96" s="191"/>
      <c r="GT96" s="191"/>
      <c r="GU96" s="191"/>
      <c r="GV96" s="191"/>
      <c r="GW96" s="191"/>
      <c r="GX96" s="191"/>
      <c r="GY96" s="191"/>
      <c r="GZ96" s="191"/>
      <c r="HA96" s="191"/>
      <c r="HB96" s="191"/>
      <c r="HC96" s="191"/>
      <c r="HD96" s="191"/>
      <c r="HE96" s="191"/>
      <c r="HF96" s="191"/>
      <c r="HG96" s="191"/>
      <c r="HH96" s="191"/>
      <c r="HI96" s="191"/>
      <c r="HJ96" s="191"/>
      <c r="HK96" s="191"/>
      <c r="HL96" s="191"/>
      <c r="HM96" s="191"/>
      <c r="HN96" s="191"/>
      <c r="HO96" s="191"/>
      <c r="HP96" s="191"/>
      <c r="HQ96" s="191"/>
      <c r="HR96" s="191"/>
      <c r="HS96" s="191"/>
      <c r="HT96" s="191"/>
      <c r="HU96" s="191"/>
      <c r="HV96" s="191"/>
      <c r="HW96" s="191"/>
      <c r="HX96" s="191"/>
      <c r="HY96" s="191"/>
      <c r="HZ96" s="191"/>
      <c r="IA96" s="191"/>
      <c r="IB96" s="191"/>
      <c r="IC96" s="191"/>
      <c r="ID96" s="191"/>
      <c r="IE96" s="191"/>
    </row>
    <row r="97" spans="1:239" ht="25.5" x14ac:dyDescent="0.25">
      <c r="A97" s="690">
        <v>435</v>
      </c>
      <c r="B97" s="990" t="s">
        <v>393</v>
      </c>
      <c r="C97" s="990"/>
      <c r="D97" s="691">
        <v>107.341788478252</v>
      </c>
      <c r="E97" s="691">
        <v>52.6476685508053</v>
      </c>
      <c r="F97" s="692">
        <f t="shared" si="18"/>
        <v>107</v>
      </c>
      <c r="G97" s="692">
        <f t="shared" si="19"/>
        <v>20.507308695119946</v>
      </c>
      <c r="H97" s="692">
        <f t="shared" si="20"/>
        <v>20</v>
      </c>
      <c r="I97" s="693">
        <f t="shared" si="21"/>
        <v>30.438521707196742</v>
      </c>
      <c r="J97" s="694">
        <f t="shared" si="22"/>
        <v>52</v>
      </c>
      <c r="K97" s="694">
        <f t="shared" si="23"/>
        <v>38.86011304831797</v>
      </c>
      <c r="L97" s="694">
        <f t="shared" si="24"/>
        <v>38</v>
      </c>
      <c r="M97" s="695">
        <f t="shared" si="25"/>
        <v>51.606782899078212</v>
      </c>
      <c r="N97" s="699"/>
      <c r="O97" s="701"/>
      <c r="P97" s="702"/>
      <c r="Q97" s="91"/>
      <c r="R97" s="707" t="s">
        <v>105</v>
      </c>
      <c r="S97" s="755" t="s">
        <v>331</v>
      </c>
      <c r="T97" s="91"/>
      <c r="U97" s="91"/>
      <c r="V97" s="91" t="s">
        <v>345</v>
      </c>
      <c r="W97" s="1256" t="s">
        <v>418</v>
      </c>
      <c r="X97" s="707" t="s">
        <v>333</v>
      </c>
      <c r="Y97" s="690"/>
      <c r="Z97" s="697">
        <v>6</v>
      </c>
      <c r="AA97" s="703"/>
      <c r="AB97" s="696"/>
      <c r="AC97" s="1320"/>
      <c r="AD97" s="193"/>
      <c r="AE97" s="699"/>
      <c r="AF97" s="513"/>
      <c r="AG97" s="513"/>
      <c r="AH97" s="700"/>
      <c r="AI97" s="700"/>
      <c r="AJ97" s="700"/>
      <c r="AK97" s="700"/>
      <c r="AL97" s="701"/>
      <c r="AM97" s="704"/>
      <c r="AN97" s="705"/>
      <c r="AO97" s="705"/>
      <c r="AP97" s="705"/>
      <c r="AQ97" s="706"/>
      <c r="AR97" s="706"/>
      <c r="AS97" s="708"/>
      <c r="AT97" s="1461">
        <v>435</v>
      </c>
      <c r="AU97" s="1488"/>
      <c r="AV97" s="44"/>
      <c r="AW97" s="147" t="s">
        <v>205</v>
      </c>
      <c r="AX97" s="143"/>
    </row>
    <row r="98" spans="1:239" ht="25.5" x14ac:dyDescent="0.25">
      <c r="A98" s="690">
        <v>436</v>
      </c>
      <c r="B98" s="689" t="s">
        <v>393</v>
      </c>
      <c r="C98" s="689"/>
      <c r="D98" s="691">
        <v>107.35939067277199</v>
      </c>
      <c r="E98" s="691">
        <v>52.6496367042418</v>
      </c>
      <c r="F98" s="692">
        <f t="shared" si="18"/>
        <v>107</v>
      </c>
      <c r="G98" s="692">
        <f t="shared" si="19"/>
        <v>21.563440366319639</v>
      </c>
      <c r="H98" s="692">
        <f t="shared" si="20"/>
        <v>21</v>
      </c>
      <c r="I98" s="693">
        <f t="shared" si="21"/>
        <v>33.806421979178367</v>
      </c>
      <c r="J98" s="694">
        <f t="shared" si="22"/>
        <v>52</v>
      </c>
      <c r="K98" s="694">
        <f t="shared" si="23"/>
        <v>38.978202254508005</v>
      </c>
      <c r="L98" s="694">
        <f t="shared" si="24"/>
        <v>38</v>
      </c>
      <c r="M98" s="695">
        <f t="shared" si="25"/>
        <v>58.692135270480321</v>
      </c>
      <c r="N98" s="699"/>
      <c r="O98" s="701"/>
      <c r="P98" s="702"/>
      <c r="Q98" s="91"/>
      <c r="R98" s="91" t="s">
        <v>105</v>
      </c>
      <c r="S98" s="755" t="s">
        <v>331</v>
      </c>
      <c r="T98" s="91"/>
      <c r="U98" s="91"/>
      <c r="V98" s="91" t="s">
        <v>345</v>
      </c>
      <c r="W98" s="1256" t="s">
        <v>418</v>
      </c>
      <c r="X98" s="707" t="s">
        <v>333</v>
      </c>
      <c r="Y98" s="690"/>
      <c r="Z98" s="697">
        <v>6</v>
      </c>
      <c r="AA98" s="703"/>
      <c r="AB98" s="696"/>
      <c r="AC98" s="1320"/>
      <c r="AD98" s="193"/>
      <c r="AE98" s="699"/>
      <c r="AF98" s="513"/>
      <c r="AG98" s="513"/>
      <c r="AH98" s="700"/>
      <c r="AI98" s="700"/>
      <c r="AJ98" s="700"/>
      <c r="AK98" s="700"/>
      <c r="AL98" s="701"/>
      <c r="AM98" s="704"/>
      <c r="AN98" s="705"/>
      <c r="AO98" s="705"/>
      <c r="AP98" s="705"/>
      <c r="AQ98" s="706"/>
      <c r="AR98" s="706"/>
      <c r="AS98" s="708"/>
      <c r="AT98" s="1461">
        <v>436</v>
      </c>
      <c r="AU98" s="1488"/>
      <c r="AV98" s="44"/>
      <c r="AW98" s="147" t="s">
        <v>205</v>
      </c>
      <c r="AX98" s="143"/>
    </row>
    <row r="99" spans="1:239" ht="25.5" x14ac:dyDescent="0.25">
      <c r="A99" s="690">
        <v>437</v>
      </c>
      <c r="B99" s="990" t="s">
        <v>393</v>
      </c>
      <c r="C99" s="689"/>
      <c r="D99" s="691">
        <v>107.36533245417699</v>
      </c>
      <c r="E99" s="691">
        <v>52.647342582224603</v>
      </c>
      <c r="F99" s="692">
        <f t="shared" si="18"/>
        <v>107</v>
      </c>
      <c r="G99" s="692">
        <f t="shared" si="19"/>
        <v>21.9199472506196</v>
      </c>
      <c r="H99" s="692">
        <f t="shared" si="20"/>
        <v>21</v>
      </c>
      <c r="I99" s="693">
        <f t="shared" si="21"/>
        <v>55.196835037176015</v>
      </c>
      <c r="J99" s="694">
        <f t="shared" si="22"/>
        <v>52</v>
      </c>
      <c r="K99" s="694">
        <f t="shared" si="23"/>
        <v>38.84055493347617</v>
      </c>
      <c r="L99" s="694">
        <f t="shared" si="24"/>
        <v>38</v>
      </c>
      <c r="M99" s="695">
        <f t="shared" si="25"/>
        <v>50.43329600857021</v>
      </c>
      <c r="N99" s="699"/>
      <c r="O99" s="701"/>
      <c r="P99" s="702"/>
      <c r="Q99" s="91"/>
      <c r="R99" s="91" t="s">
        <v>105</v>
      </c>
      <c r="S99" s="755" t="s">
        <v>331</v>
      </c>
      <c r="T99" s="91"/>
      <c r="U99" s="91"/>
      <c r="V99" s="91" t="s">
        <v>345</v>
      </c>
      <c r="W99" s="1256" t="s">
        <v>418</v>
      </c>
      <c r="X99" s="707" t="s">
        <v>333</v>
      </c>
      <c r="Y99" s="690"/>
      <c r="Z99" s="697">
        <v>6</v>
      </c>
      <c r="AA99" s="703"/>
      <c r="AB99" s="696"/>
      <c r="AC99" s="1320"/>
      <c r="AD99" s="193"/>
      <c r="AE99" s="699"/>
      <c r="AF99" s="513"/>
      <c r="AG99" s="513"/>
      <c r="AH99" s="700"/>
      <c r="AI99" s="700"/>
      <c r="AJ99" s="700"/>
      <c r="AK99" s="700"/>
      <c r="AL99" s="701"/>
      <c r="AM99" s="704"/>
      <c r="AN99" s="705"/>
      <c r="AO99" s="705"/>
      <c r="AP99" s="705"/>
      <c r="AQ99" s="706"/>
      <c r="AR99" s="706"/>
      <c r="AS99" s="708"/>
      <c r="AT99" s="1317">
        <v>437</v>
      </c>
      <c r="AU99" s="1488"/>
      <c r="AV99" s="44"/>
      <c r="AW99" s="147" t="s">
        <v>205</v>
      </c>
      <c r="AX99" s="143"/>
    </row>
    <row r="100" spans="1:239" ht="25.5" x14ac:dyDescent="0.25">
      <c r="A100" s="690">
        <v>438</v>
      </c>
      <c r="B100" s="689" t="s">
        <v>393</v>
      </c>
      <c r="C100" s="689"/>
      <c r="D100" s="691">
        <v>107.36214767289999</v>
      </c>
      <c r="E100" s="691">
        <v>52.641636047698697</v>
      </c>
      <c r="F100" s="692">
        <f t="shared" si="18"/>
        <v>107</v>
      </c>
      <c r="G100" s="692">
        <f t="shared" si="19"/>
        <v>21.728860373999623</v>
      </c>
      <c r="H100" s="692">
        <f t="shared" si="20"/>
        <v>21</v>
      </c>
      <c r="I100" s="693">
        <f t="shared" si="21"/>
        <v>43.7316224399774</v>
      </c>
      <c r="J100" s="694">
        <f t="shared" si="22"/>
        <v>52</v>
      </c>
      <c r="K100" s="694">
        <f t="shared" si="23"/>
        <v>38.498162861921799</v>
      </c>
      <c r="L100" s="694">
        <f t="shared" si="24"/>
        <v>38</v>
      </c>
      <c r="M100" s="695">
        <f t="shared" si="25"/>
        <v>29.889771715307916</v>
      </c>
      <c r="N100" s="699"/>
      <c r="O100" s="701"/>
      <c r="P100" s="702"/>
      <c r="Q100" s="91"/>
      <c r="R100" s="91" t="s">
        <v>105</v>
      </c>
      <c r="S100" s="49" t="s">
        <v>331</v>
      </c>
      <c r="T100" s="91"/>
      <c r="U100" s="91"/>
      <c r="V100" s="91" t="s">
        <v>345</v>
      </c>
      <c r="W100" s="1256" t="s">
        <v>418</v>
      </c>
      <c r="X100" s="707" t="s">
        <v>333</v>
      </c>
      <c r="Y100" s="690"/>
      <c r="Z100" s="697">
        <v>6</v>
      </c>
      <c r="AA100" s="703"/>
      <c r="AB100" s="696"/>
      <c r="AC100" s="1320"/>
      <c r="AD100" s="513"/>
      <c r="AE100" s="699"/>
      <c r="AF100" s="513"/>
      <c r="AG100" s="513"/>
      <c r="AH100" s="700"/>
      <c r="AI100" s="700"/>
      <c r="AJ100" s="700"/>
      <c r="AK100" s="700"/>
      <c r="AL100" s="701"/>
      <c r="AM100" s="704"/>
      <c r="AN100" s="705"/>
      <c r="AO100" s="705"/>
      <c r="AP100" s="705"/>
      <c r="AQ100" s="706"/>
      <c r="AR100" s="706"/>
      <c r="AS100" s="708"/>
      <c r="AT100" s="1317">
        <v>438</v>
      </c>
      <c r="AU100" s="1488">
        <v>69</v>
      </c>
      <c r="AV100" s="44">
        <v>69</v>
      </c>
      <c r="AW100" s="147" t="s">
        <v>205</v>
      </c>
      <c r="AX100" s="143"/>
    </row>
    <row r="101" spans="1:239" ht="25.5" x14ac:dyDescent="0.25">
      <c r="A101" s="546">
        <v>439</v>
      </c>
      <c r="B101" s="242" t="s">
        <v>393</v>
      </c>
      <c r="C101" s="242"/>
      <c r="D101" s="595">
        <v>107.32366165233501</v>
      </c>
      <c r="E101" s="595">
        <v>52.666565376126897</v>
      </c>
      <c r="F101" s="596">
        <f t="shared" si="18"/>
        <v>107</v>
      </c>
      <c r="G101" s="596">
        <f t="shared" si="19"/>
        <v>19.419699140100306</v>
      </c>
      <c r="H101" s="596">
        <f t="shared" si="20"/>
        <v>19</v>
      </c>
      <c r="I101" s="597">
        <f t="shared" si="21"/>
        <v>25.181948406018364</v>
      </c>
      <c r="J101" s="598">
        <f t="shared" si="22"/>
        <v>52</v>
      </c>
      <c r="K101" s="598">
        <f t="shared" si="23"/>
        <v>39.993922567613822</v>
      </c>
      <c r="L101" s="598">
        <f t="shared" si="24"/>
        <v>39</v>
      </c>
      <c r="M101" s="599">
        <f t="shared" si="25"/>
        <v>59.635354056829328</v>
      </c>
      <c r="N101" s="969"/>
      <c r="O101" s="709"/>
      <c r="P101" s="940"/>
      <c r="Q101" s="109"/>
      <c r="R101" s="109" t="s">
        <v>105</v>
      </c>
      <c r="S101" s="49" t="s">
        <v>331</v>
      </c>
      <c r="T101" s="109"/>
      <c r="U101" s="109"/>
      <c r="V101" s="109" t="s">
        <v>345</v>
      </c>
      <c r="W101" s="978" t="s">
        <v>418</v>
      </c>
      <c r="X101" s="45" t="s">
        <v>333</v>
      </c>
      <c r="Y101" s="546"/>
      <c r="Z101" s="584">
        <v>6</v>
      </c>
      <c r="AA101" s="565"/>
      <c r="AB101" s="1292"/>
      <c r="AC101" s="681"/>
      <c r="AD101" s="682"/>
      <c r="AE101" s="969"/>
      <c r="AF101" s="682"/>
      <c r="AG101" s="682"/>
      <c r="AH101" s="683"/>
      <c r="AI101" s="683"/>
      <c r="AJ101" s="683"/>
      <c r="AK101" s="683"/>
      <c r="AL101" s="709"/>
      <c r="AM101" s="710"/>
      <c r="AN101" s="684"/>
      <c r="AO101" s="684"/>
      <c r="AP101" s="684"/>
      <c r="AQ101" s="685"/>
      <c r="AR101" s="685"/>
      <c r="AS101" s="986"/>
      <c r="AT101" s="1462">
        <v>439</v>
      </c>
      <c r="AU101" s="1488"/>
      <c r="AV101" s="44"/>
      <c r="AW101" s="147" t="s">
        <v>205</v>
      </c>
      <c r="AX101" s="143"/>
    </row>
    <row r="102" spans="1:239" ht="28.5" customHeight="1" x14ac:dyDescent="0.25">
      <c r="A102" s="690">
        <v>440</v>
      </c>
      <c r="B102" s="990" t="s">
        <v>393</v>
      </c>
      <c r="C102" s="990"/>
      <c r="D102" s="691">
        <v>107.341994219981</v>
      </c>
      <c r="E102" s="691">
        <v>52.660245117492202</v>
      </c>
      <c r="F102" s="692">
        <f t="shared" si="18"/>
        <v>107</v>
      </c>
      <c r="G102" s="692">
        <f t="shared" si="19"/>
        <v>20.519653198860226</v>
      </c>
      <c r="H102" s="692">
        <f t="shared" si="20"/>
        <v>20</v>
      </c>
      <c r="I102" s="693">
        <f t="shared" si="21"/>
        <v>31.179191931613559</v>
      </c>
      <c r="J102" s="694">
        <f t="shared" si="22"/>
        <v>52</v>
      </c>
      <c r="K102" s="694">
        <f t="shared" si="23"/>
        <v>39.614707049532143</v>
      </c>
      <c r="L102" s="694">
        <f t="shared" si="24"/>
        <v>39</v>
      </c>
      <c r="M102" s="695">
        <f t="shared" si="25"/>
        <v>36.882422971928577</v>
      </c>
      <c r="N102" s="699"/>
      <c r="O102" s="701"/>
      <c r="P102" s="702"/>
      <c r="Q102" s="91"/>
      <c r="R102" s="91" t="s">
        <v>105</v>
      </c>
      <c r="S102" s="755" t="s">
        <v>331</v>
      </c>
      <c r="T102" s="91"/>
      <c r="U102" s="91"/>
      <c r="V102" s="91" t="s">
        <v>345</v>
      </c>
      <c r="W102" s="1256" t="s">
        <v>418</v>
      </c>
      <c r="X102" s="707" t="s">
        <v>333</v>
      </c>
      <c r="Y102" s="690"/>
      <c r="Z102" s="697">
        <v>6</v>
      </c>
      <c r="AA102" s="703"/>
      <c r="AB102" s="696"/>
      <c r="AC102" s="1320"/>
      <c r="AD102" s="193"/>
      <c r="AE102" s="699"/>
      <c r="AF102" s="513"/>
      <c r="AG102" s="513"/>
      <c r="AH102" s="700"/>
      <c r="AI102" s="700"/>
      <c r="AJ102" s="700"/>
      <c r="AK102" s="700"/>
      <c r="AL102" s="701"/>
      <c r="AM102" s="704"/>
      <c r="AN102" s="705"/>
      <c r="AO102" s="705"/>
      <c r="AP102" s="705"/>
      <c r="AQ102" s="706"/>
      <c r="AR102" s="706"/>
      <c r="AS102" s="708"/>
      <c r="AT102" s="1462">
        <v>440</v>
      </c>
      <c r="AU102" s="1488"/>
      <c r="AV102" s="44"/>
      <c r="AW102" s="147" t="s">
        <v>205</v>
      </c>
      <c r="AX102" s="143"/>
    </row>
    <row r="103" spans="1:239" ht="25.5" x14ac:dyDescent="0.25">
      <c r="A103" s="690">
        <v>441</v>
      </c>
      <c r="B103" s="689" t="s">
        <v>393</v>
      </c>
      <c r="C103" s="689"/>
      <c r="D103" s="691">
        <v>107.349081861222</v>
      </c>
      <c r="E103" s="691">
        <v>52.658969677220902</v>
      </c>
      <c r="F103" s="692">
        <f t="shared" si="18"/>
        <v>107</v>
      </c>
      <c r="G103" s="692">
        <f t="shared" si="19"/>
        <v>20.944911673320235</v>
      </c>
      <c r="H103" s="692">
        <f t="shared" si="20"/>
        <v>20</v>
      </c>
      <c r="I103" s="693">
        <f t="shared" si="21"/>
        <v>56.694700399214071</v>
      </c>
      <c r="J103" s="694">
        <f t="shared" si="22"/>
        <v>52</v>
      </c>
      <c r="K103" s="694">
        <f t="shared" si="23"/>
        <v>39.538180633254143</v>
      </c>
      <c r="L103" s="694">
        <f t="shared" si="24"/>
        <v>39</v>
      </c>
      <c r="M103" s="695">
        <f t="shared" si="25"/>
        <v>32.29083799524858</v>
      </c>
      <c r="N103" s="699"/>
      <c r="O103" s="701"/>
      <c r="P103" s="487"/>
      <c r="Q103" s="91"/>
      <c r="R103" s="91" t="s">
        <v>105</v>
      </c>
      <c r="S103" s="49" t="s">
        <v>331</v>
      </c>
      <c r="T103" s="91"/>
      <c r="U103" s="91"/>
      <c r="V103" s="91" t="s">
        <v>345</v>
      </c>
      <c r="W103" s="1256" t="s">
        <v>418</v>
      </c>
      <c r="X103" s="707" t="s">
        <v>333</v>
      </c>
      <c r="Y103" s="690"/>
      <c r="Z103" s="697">
        <v>6</v>
      </c>
      <c r="AA103" s="703"/>
      <c r="AB103" s="696"/>
      <c r="AC103" s="1320"/>
      <c r="AD103" s="513"/>
      <c r="AE103" s="699"/>
      <c r="AF103" s="513"/>
      <c r="AG103" s="513"/>
      <c r="AH103" s="700"/>
      <c r="AI103" s="700"/>
      <c r="AJ103" s="700"/>
      <c r="AK103" s="700"/>
      <c r="AL103" s="701"/>
      <c r="AM103" s="704"/>
      <c r="AN103" s="705"/>
      <c r="AO103" s="705"/>
      <c r="AP103" s="705"/>
      <c r="AQ103" s="706"/>
      <c r="AR103" s="706"/>
      <c r="AS103" s="708"/>
      <c r="AT103" s="1461">
        <v>441</v>
      </c>
      <c r="AU103" s="1488"/>
      <c r="AV103" s="44"/>
      <c r="AW103" s="147" t="s">
        <v>205</v>
      </c>
      <c r="AX103" s="143"/>
    </row>
    <row r="104" spans="1:239" ht="26.25" thickBot="1" x14ac:dyDescent="0.3">
      <c r="A104" s="711">
        <v>442</v>
      </c>
      <c r="B104" s="712" t="s">
        <v>393</v>
      </c>
      <c r="C104" s="712"/>
      <c r="D104" s="480">
        <v>107.34364093940501</v>
      </c>
      <c r="E104" s="480">
        <v>52.654678961652799</v>
      </c>
      <c r="F104" s="713">
        <f t="shared" si="18"/>
        <v>107</v>
      </c>
      <c r="G104" s="713">
        <f t="shared" si="19"/>
        <v>20.618456364300357</v>
      </c>
      <c r="H104" s="713">
        <f t="shared" si="20"/>
        <v>20</v>
      </c>
      <c r="I104" s="714">
        <f t="shared" si="21"/>
        <v>37.107381858021427</v>
      </c>
      <c r="J104" s="484">
        <f t="shared" si="22"/>
        <v>52</v>
      </c>
      <c r="K104" s="484">
        <f t="shared" si="23"/>
        <v>39.280737699167929</v>
      </c>
      <c r="L104" s="484">
        <f t="shared" si="24"/>
        <v>39</v>
      </c>
      <c r="M104" s="715">
        <f t="shared" si="25"/>
        <v>16.844261950075747</v>
      </c>
      <c r="N104" s="569"/>
      <c r="O104" s="743"/>
      <c r="P104" s="487"/>
      <c r="Q104" s="330"/>
      <c r="R104" s="330" t="s">
        <v>105</v>
      </c>
      <c r="S104" s="49" t="s">
        <v>331</v>
      </c>
      <c r="T104" s="330"/>
      <c r="U104" s="330"/>
      <c r="V104" s="330" t="s">
        <v>345</v>
      </c>
      <c r="W104" s="746" t="s">
        <v>418</v>
      </c>
      <c r="X104" s="588" t="s">
        <v>333</v>
      </c>
      <c r="Y104" s="711"/>
      <c r="Z104" s="585">
        <v>6</v>
      </c>
      <c r="AA104" s="524"/>
      <c r="AB104" s="567"/>
      <c r="AC104" s="744"/>
      <c r="AD104" s="441"/>
      <c r="AE104" s="569"/>
      <c r="AF104" s="441"/>
      <c r="AG104" s="441"/>
      <c r="AH104" s="570"/>
      <c r="AI104" s="570"/>
      <c r="AJ104" s="570"/>
      <c r="AK104" s="570"/>
      <c r="AL104" s="743"/>
      <c r="AM104" s="544"/>
      <c r="AN104" s="442"/>
      <c r="AO104" s="442"/>
      <c r="AP104" s="442"/>
      <c r="AQ104" s="503"/>
      <c r="AR104" s="503"/>
      <c r="AS104" s="504"/>
      <c r="AT104" s="1445">
        <v>442</v>
      </c>
      <c r="AU104" s="1488"/>
      <c r="AV104" s="44"/>
      <c r="AW104" s="147" t="s">
        <v>205</v>
      </c>
      <c r="AX104" s="143"/>
    </row>
    <row r="105" spans="1:239" ht="42.75" customHeight="1" x14ac:dyDescent="0.25">
      <c r="A105" s="1146">
        <v>369</v>
      </c>
      <c r="B105" s="512" t="s">
        <v>344</v>
      </c>
      <c r="C105" s="512" t="s">
        <v>480</v>
      </c>
      <c r="D105" s="1156">
        <f>F105+(H105/60)+(I105/3600)</f>
        <v>106.15182666666668</v>
      </c>
      <c r="E105" s="1156">
        <f>J105+(L105/60)+(M105/3600)</f>
        <v>52.265836666666665</v>
      </c>
      <c r="F105" s="1170">
        <v>106</v>
      </c>
      <c r="G105" s="1170"/>
      <c r="H105" s="1170">
        <v>9</v>
      </c>
      <c r="I105" s="1172">
        <v>6.5759999999999996</v>
      </c>
      <c r="J105" s="1170">
        <v>52</v>
      </c>
      <c r="K105" s="1170"/>
      <c r="L105" s="1170">
        <v>15</v>
      </c>
      <c r="M105" s="1172">
        <v>57.012</v>
      </c>
      <c r="N105" s="1176"/>
      <c r="O105" s="1192"/>
      <c r="P105" s="1208" t="s">
        <v>203</v>
      </c>
      <c r="Q105" s="1148" t="s">
        <v>4</v>
      </c>
      <c r="R105" s="541" t="s">
        <v>457</v>
      </c>
      <c r="S105" s="49" t="s">
        <v>332</v>
      </c>
      <c r="T105" s="1148"/>
      <c r="U105" s="541" t="s">
        <v>499</v>
      </c>
      <c r="V105" s="1245"/>
      <c r="W105" s="1259" t="s">
        <v>418</v>
      </c>
      <c r="X105" s="1289" t="s">
        <v>333</v>
      </c>
      <c r="Y105" s="1146"/>
      <c r="Z105" s="1293">
        <v>7</v>
      </c>
      <c r="AA105" s="736" t="s">
        <v>475</v>
      </c>
      <c r="AB105" s="1306"/>
      <c r="AC105" s="1323" t="s">
        <v>474</v>
      </c>
      <c r="AD105" s="1331" t="s">
        <v>562</v>
      </c>
      <c r="AE105" s="1176"/>
      <c r="AF105" s="1176"/>
      <c r="AG105" s="1176"/>
      <c r="AH105" s="1098"/>
      <c r="AI105" s="437">
        <v>2015</v>
      </c>
      <c r="AJ105" s="1323" t="s">
        <v>443</v>
      </c>
      <c r="AK105" s="1098"/>
      <c r="AL105" s="1192"/>
      <c r="AM105" s="1358"/>
      <c r="AN105" s="1245"/>
      <c r="AO105" s="1245"/>
      <c r="AP105" s="1245"/>
      <c r="AQ105" s="1245"/>
      <c r="AR105" s="1245"/>
      <c r="AS105" s="1384"/>
      <c r="AT105" s="1463">
        <v>369</v>
      </c>
      <c r="AU105" s="1489"/>
      <c r="AV105" s="44">
        <v>370</v>
      </c>
      <c r="AW105" s="246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1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1"/>
      <c r="CA105" s="191"/>
      <c r="CB105" s="191"/>
      <c r="CC105" s="191"/>
      <c r="CD105" s="191"/>
      <c r="CE105" s="191"/>
      <c r="CF105" s="191"/>
      <c r="CG105" s="191"/>
      <c r="CH105" s="191"/>
      <c r="CI105" s="191"/>
      <c r="CJ105" s="191"/>
      <c r="CK105" s="191"/>
      <c r="CL105" s="191"/>
      <c r="CM105" s="191"/>
      <c r="CN105" s="191"/>
      <c r="CO105" s="191"/>
      <c r="CP105" s="191"/>
      <c r="CQ105" s="191"/>
      <c r="CR105" s="191"/>
      <c r="CS105" s="191"/>
      <c r="CT105" s="191"/>
      <c r="CU105" s="191"/>
      <c r="CV105" s="191"/>
      <c r="CW105" s="191"/>
      <c r="CX105" s="191"/>
      <c r="CY105" s="191"/>
      <c r="CZ105" s="191"/>
      <c r="DA105" s="191"/>
      <c r="DB105" s="191"/>
      <c r="DC105" s="191"/>
      <c r="DD105" s="191"/>
      <c r="DE105" s="191"/>
      <c r="DF105" s="191"/>
      <c r="DG105" s="191"/>
      <c r="DH105" s="191"/>
      <c r="DI105" s="191"/>
      <c r="DJ105" s="191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1"/>
      <c r="DU105" s="191"/>
      <c r="DV105" s="191"/>
      <c r="DW105" s="191"/>
      <c r="DX105" s="191"/>
      <c r="DY105" s="191"/>
      <c r="DZ105" s="191"/>
      <c r="EA105" s="191"/>
      <c r="EB105" s="191"/>
      <c r="EC105" s="191"/>
      <c r="ED105" s="191"/>
      <c r="EE105" s="191"/>
      <c r="EF105" s="191"/>
      <c r="EG105" s="191"/>
      <c r="EH105" s="191"/>
      <c r="EI105" s="191"/>
      <c r="EJ105" s="191"/>
      <c r="EK105" s="191"/>
      <c r="EL105" s="191"/>
      <c r="EM105" s="191"/>
      <c r="EN105" s="191"/>
      <c r="EO105" s="191"/>
      <c r="EP105" s="191"/>
      <c r="EQ105" s="191"/>
      <c r="ER105" s="191"/>
      <c r="ES105" s="191"/>
      <c r="ET105" s="191"/>
      <c r="EU105" s="191"/>
      <c r="EV105" s="191"/>
      <c r="EW105" s="191"/>
      <c r="EX105" s="191"/>
      <c r="EY105" s="191"/>
      <c r="EZ105" s="191"/>
      <c r="FA105" s="191"/>
      <c r="FB105" s="191"/>
      <c r="FC105" s="191"/>
      <c r="FD105" s="191"/>
      <c r="FE105" s="191"/>
      <c r="FF105" s="191"/>
      <c r="FG105" s="191"/>
      <c r="FH105" s="191"/>
      <c r="FI105" s="191"/>
      <c r="FJ105" s="191"/>
      <c r="FK105" s="191"/>
      <c r="FL105" s="191"/>
      <c r="FM105" s="191"/>
      <c r="FN105" s="191"/>
      <c r="FO105" s="191"/>
      <c r="FP105" s="191"/>
      <c r="FQ105" s="191"/>
      <c r="FR105" s="191"/>
      <c r="FS105" s="191"/>
      <c r="FT105" s="191"/>
      <c r="FU105" s="191"/>
      <c r="FV105" s="191"/>
      <c r="FW105" s="191"/>
      <c r="FX105" s="191"/>
      <c r="FY105" s="191"/>
      <c r="FZ105" s="191"/>
      <c r="GA105" s="191"/>
      <c r="GB105" s="191"/>
      <c r="GC105" s="191"/>
      <c r="GD105" s="191"/>
      <c r="GE105" s="191"/>
      <c r="GF105" s="191"/>
      <c r="GG105" s="191"/>
      <c r="GH105" s="191"/>
      <c r="GI105" s="191"/>
      <c r="GJ105" s="191"/>
      <c r="GK105" s="191"/>
      <c r="GL105" s="191"/>
      <c r="GM105" s="191"/>
      <c r="GN105" s="191"/>
      <c r="GO105" s="191"/>
      <c r="GP105" s="191"/>
      <c r="GQ105" s="191"/>
      <c r="GR105" s="191"/>
      <c r="GS105" s="191"/>
      <c r="GT105" s="191"/>
      <c r="GU105" s="191"/>
      <c r="GV105" s="191"/>
      <c r="GW105" s="191"/>
      <c r="GX105" s="191"/>
      <c r="GY105" s="191"/>
      <c r="GZ105" s="191"/>
      <c r="HA105" s="191"/>
      <c r="HB105" s="191"/>
      <c r="HC105" s="191"/>
      <c r="HD105" s="191"/>
      <c r="HE105" s="191"/>
      <c r="HF105" s="191"/>
      <c r="HG105" s="191"/>
      <c r="HH105" s="191"/>
      <c r="HI105" s="191"/>
      <c r="HJ105" s="191"/>
      <c r="HK105" s="191"/>
      <c r="HL105" s="191"/>
      <c r="HM105" s="191"/>
      <c r="HN105" s="191"/>
      <c r="HO105" s="191"/>
      <c r="HP105" s="191"/>
      <c r="HQ105" s="191"/>
      <c r="HR105" s="191"/>
      <c r="HS105" s="191"/>
      <c r="HT105" s="191"/>
      <c r="HU105" s="191"/>
      <c r="HV105" s="191"/>
      <c r="HW105" s="191"/>
      <c r="HX105" s="191"/>
      <c r="HY105" s="191"/>
      <c r="HZ105" s="191"/>
      <c r="IA105" s="191"/>
      <c r="IB105" s="191"/>
      <c r="IC105" s="191"/>
      <c r="ID105" s="191"/>
      <c r="IE105" s="191"/>
    </row>
    <row r="106" spans="1:239" ht="45.75" customHeight="1" x14ac:dyDescent="0.25">
      <c r="A106" s="1044">
        <v>374</v>
      </c>
      <c r="B106" s="965" t="s">
        <v>344</v>
      </c>
      <c r="C106" s="965" t="s">
        <v>480</v>
      </c>
      <c r="D106" s="1159">
        <f>F106+(H106/60)+(I106/3600)</f>
        <v>106.14863083333334</v>
      </c>
      <c r="E106" s="1159">
        <f>J106+(L106/60)+(M106/3600)</f>
        <v>52.256401944444441</v>
      </c>
      <c r="F106" s="1171">
        <v>106</v>
      </c>
      <c r="G106" s="1171"/>
      <c r="H106" s="1171">
        <v>8</v>
      </c>
      <c r="I106" s="1173">
        <v>55.070999999999998</v>
      </c>
      <c r="J106" s="1171">
        <v>52</v>
      </c>
      <c r="K106" s="1171"/>
      <c r="L106" s="1171">
        <v>15</v>
      </c>
      <c r="M106" s="1173">
        <v>23.047000000000001</v>
      </c>
      <c r="N106" s="201"/>
      <c r="O106" s="1195"/>
      <c r="P106" s="1049" t="s">
        <v>203</v>
      </c>
      <c r="Q106" s="1231" t="s">
        <v>4</v>
      </c>
      <c r="R106" s="717" t="s">
        <v>457</v>
      </c>
      <c r="S106" s="49" t="s">
        <v>332</v>
      </c>
      <c r="T106" s="755"/>
      <c r="U106" s="1242" t="s">
        <v>498</v>
      </c>
      <c r="V106" s="1247"/>
      <c r="W106" s="1263" t="s">
        <v>418</v>
      </c>
      <c r="X106" s="1289" t="s">
        <v>333</v>
      </c>
      <c r="Y106" s="1044"/>
      <c r="Z106" s="1294">
        <v>7</v>
      </c>
      <c r="AA106" s="1298" t="s">
        <v>475</v>
      </c>
      <c r="AB106" s="1309"/>
      <c r="AC106" s="1324" t="s">
        <v>474</v>
      </c>
      <c r="AD106" s="1334" t="s">
        <v>562</v>
      </c>
      <c r="AE106" s="201"/>
      <c r="AF106" s="201"/>
      <c r="AG106" s="201"/>
      <c r="AH106" s="1346"/>
      <c r="AI106" s="452">
        <v>2015</v>
      </c>
      <c r="AJ106" s="1324" t="s">
        <v>443</v>
      </c>
      <c r="AK106" s="1346"/>
      <c r="AL106" s="1195"/>
      <c r="AM106" s="1361"/>
      <c r="AN106" s="1370"/>
      <c r="AO106" s="1370"/>
      <c r="AP106" s="1370"/>
      <c r="AQ106" s="1370"/>
      <c r="AR106" s="1370"/>
      <c r="AS106" s="1388"/>
      <c r="AT106" s="1464">
        <v>374</v>
      </c>
      <c r="AU106" s="1489"/>
      <c r="AV106" s="44">
        <v>374</v>
      </c>
      <c r="AW106" s="246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1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1"/>
      <c r="CA106" s="191"/>
      <c r="CB106" s="191"/>
      <c r="CC106" s="191"/>
      <c r="CD106" s="191"/>
      <c r="CE106" s="191"/>
      <c r="CF106" s="191"/>
      <c r="CG106" s="191"/>
      <c r="CH106" s="191"/>
      <c r="CI106" s="191"/>
      <c r="CJ106" s="191"/>
      <c r="CK106" s="191"/>
      <c r="CL106" s="191"/>
      <c r="CM106" s="191"/>
      <c r="CN106" s="191"/>
      <c r="CO106" s="191"/>
      <c r="CP106" s="191"/>
      <c r="CQ106" s="191"/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1"/>
      <c r="DG106" s="191"/>
      <c r="DH106" s="191"/>
      <c r="DI106" s="191"/>
      <c r="DJ106" s="191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1"/>
      <c r="DU106" s="191"/>
      <c r="DV106" s="191"/>
      <c r="DW106" s="191"/>
      <c r="DX106" s="191"/>
      <c r="DY106" s="191"/>
      <c r="DZ106" s="191"/>
      <c r="EA106" s="191"/>
      <c r="EB106" s="191"/>
      <c r="EC106" s="191"/>
      <c r="ED106" s="191"/>
      <c r="EE106" s="191"/>
      <c r="EF106" s="191"/>
      <c r="EG106" s="191"/>
      <c r="EH106" s="191"/>
      <c r="EI106" s="191"/>
      <c r="EJ106" s="191"/>
      <c r="EK106" s="191"/>
      <c r="EL106" s="191"/>
      <c r="EM106" s="191"/>
      <c r="EN106" s="191"/>
      <c r="EO106" s="191"/>
      <c r="EP106" s="191"/>
      <c r="EQ106" s="191"/>
      <c r="ER106" s="191"/>
      <c r="ES106" s="191"/>
      <c r="ET106" s="191"/>
      <c r="EU106" s="191"/>
      <c r="EV106" s="191"/>
      <c r="EW106" s="191"/>
      <c r="EX106" s="191"/>
      <c r="EY106" s="191"/>
      <c r="EZ106" s="191"/>
      <c r="FA106" s="191"/>
      <c r="FB106" s="191"/>
      <c r="FC106" s="191"/>
      <c r="FD106" s="191"/>
      <c r="FE106" s="191"/>
      <c r="FF106" s="191"/>
      <c r="FG106" s="191"/>
      <c r="FH106" s="191"/>
      <c r="FI106" s="191"/>
      <c r="FJ106" s="191"/>
      <c r="FK106" s="191"/>
      <c r="FL106" s="191"/>
      <c r="FM106" s="191"/>
      <c r="FN106" s="191"/>
      <c r="FO106" s="191"/>
      <c r="FP106" s="191"/>
      <c r="FQ106" s="191"/>
      <c r="FR106" s="191"/>
      <c r="FS106" s="191"/>
      <c r="FT106" s="191"/>
      <c r="FU106" s="191"/>
      <c r="FV106" s="191"/>
      <c r="FW106" s="191"/>
      <c r="FX106" s="191"/>
      <c r="FY106" s="191"/>
      <c r="FZ106" s="191"/>
      <c r="GA106" s="191"/>
      <c r="GB106" s="191"/>
      <c r="GC106" s="191"/>
      <c r="GD106" s="191"/>
      <c r="GE106" s="191"/>
      <c r="GF106" s="191"/>
      <c r="GG106" s="191"/>
      <c r="GH106" s="191"/>
      <c r="GI106" s="191"/>
      <c r="GJ106" s="191"/>
      <c r="GK106" s="191"/>
      <c r="GL106" s="191"/>
      <c r="GM106" s="191"/>
      <c r="GN106" s="191"/>
      <c r="GO106" s="191"/>
      <c r="GP106" s="191"/>
      <c r="GQ106" s="191"/>
      <c r="GR106" s="191"/>
      <c r="GS106" s="191"/>
      <c r="GT106" s="191"/>
      <c r="GU106" s="191"/>
      <c r="GV106" s="191"/>
      <c r="GW106" s="191"/>
      <c r="GX106" s="191"/>
      <c r="GY106" s="191"/>
      <c r="GZ106" s="191"/>
      <c r="HA106" s="191"/>
      <c r="HB106" s="191"/>
      <c r="HC106" s="191"/>
      <c r="HD106" s="191"/>
      <c r="HE106" s="191"/>
      <c r="HF106" s="191"/>
      <c r="HG106" s="191"/>
      <c r="HH106" s="191"/>
      <c r="HI106" s="191"/>
      <c r="HJ106" s="191"/>
      <c r="HK106" s="191"/>
      <c r="HL106" s="191"/>
      <c r="HM106" s="191"/>
      <c r="HN106" s="191"/>
      <c r="HO106" s="191"/>
      <c r="HP106" s="191"/>
      <c r="HQ106" s="191"/>
      <c r="HR106" s="191"/>
      <c r="HS106" s="191"/>
      <c r="HT106" s="191"/>
      <c r="HU106" s="191"/>
      <c r="HV106" s="191"/>
      <c r="HW106" s="191"/>
      <c r="HX106" s="191"/>
      <c r="HY106" s="191"/>
      <c r="HZ106" s="191"/>
      <c r="IA106" s="191"/>
      <c r="IB106" s="191"/>
      <c r="IC106" s="191"/>
      <c r="ID106" s="191"/>
      <c r="IE106" s="191"/>
    </row>
    <row r="107" spans="1:239" ht="32.25" customHeight="1" x14ac:dyDescent="0.25">
      <c r="A107" s="752">
        <v>492</v>
      </c>
      <c r="B107" s="755" t="s">
        <v>344</v>
      </c>
      <c r="C107" s="755"/>
      <c r="D107" s="756">
        <f>F107+(H107/60)+(I107/3600)</f>
        <v>106.02934499999999</v>
      </c>
      <c r="E107" s="756">
        <f>J107+(L107/60)+(M107/3600)</f>
        <v>52.120760833333335</v>
      </c>
      <c r="F107" s="740">
        <v>106</v>
      </c>
      <c r="G107" s="692">
        <f>(D107-F107)*60</f>
        <v>1.760699999999531</v>
      </c>
      <c r="H107" s="740">
        <v>1</v>
      </c>
      <c r="I107" s="759">
        <v>45.642000000000003</v>
      </c>
      <c r="J107" s="740">
        <v>52</v>
      </c>
      <c r="K107" s="740"/>
      <c r="L107" s="740">
        <v>7</v>
      </c>
      <c r="M107" s="759">
        <v>14.739000000000001</v>
      </c>
      <c r="N107" s="1187"/>
      <c r="O107" s="1204"/>
      <c r="P107" s="1226" t="s">
        <v>203</v>
      </c>
      <c r="Q107" s="1233" t="s">
        <v>4</v>
      </c>
      <c r="R107" s="735" t="s">
        <v>470</v>
      </c>
      <c r="S107" s="773" t="s">
        <v>332</v>
      </c>
      <c r="T107" s="773"/>
      <c r="U107" s="755"/>
      <c r="V107" s="755"/>
      <c r="W107" s="1284"/>
      <c r="X107" s="777" t="s">
        <v>333</v>
      </c>
      <c r="Y107" s="1125"/>
      <c r="Z107" s="779">
        <v>7</v>
      </c>
      <c r="AA107" s="698" t="s">
        <v>475</v>
      </c>
      <c r="AB107" s="1315"/>
      <c r="AC107" s="513"/>
      <c r="AD107" s="1394" t="s">
        <v>562</v>
      </c>
      <c r="AE107" s="513"/>
      <c r="AF107" s="513"/>
      <c r="AG107" s="719">
        <v>2015</v>
      </c>
      <c r="AH107" s="700"/>
      <c r="AI107" s="719">
        <v>2015</v>
      </c>
      <c r="AJ107" s="700"/>
      <c r="AK107" s="700"/>
      <c r="AL107" s="1204"/>
      <c r="AM107" s="781"/>
      <c r="AN107" s="719">
        <v>2015</v>
      </c>
      <c r="AO107" s="1330" t="s">
        <v>471</v>
      </c>
      <c r="AP107" s="705"/>
      <c r="AQ107" s="705"/>
      <c r="AR107" s="719">
        <v>2015</v>
      </c>
      <c r="AS107" s="1393"/>
      <c r="AT107" s="1465">
        <v>492</v>
      </c>
      <c r="AU107" s="1489"/>
      <c r="AV107" s="44">
        <v>492</v>
      </c>
      <c r="AW107" s="246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1"/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191"/>
      <c r="CR107" s="191"/>
      <c r="CS107" s="191"/>
      <c r="CT107" s="191"/>
      <c r="CU107" s="191"/>
      <c r="CV107" s="191"/>
      <c r="CW107" s="191"/>
      <c r="CX107" s="191"/>
      <c r="CY107" s="191"/>
      <c r="CZ107" s="191"/>
      <c r="DA107" s="191"/>
      <c r="DB107" s="191"/>
      <c r="DC107" s="191"/>
      <c r="DD107" s="191"/>
      <c r="DE107" s="191"/>
      <c r="DF107" s="191"/>
      <c r="DG107" s="191"/>
      <c r="DH107" s="191"/>
      <c r="DI107" s="191"/>
      <c r="DJ107" s="191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1"/>
      <c r="DU107" s="191"/>
      <c r="DV107" s="191"/>
      <c r="DW107" s="191"/>
      <c r="DX107" s="191"/>
      <c r="DY107" s="191"/>
      <c r="DZ107" s="191"/>
      <c r="EA107" s="191"/>
      <c r="EB107" s="191"/>
      <c r="EC107" s="191"/>
      <c r="ED107" s="191"/>
      <c r="EE107" s="191"/>
      <c r="EF107" s="191"/>
      <c r="EG107" s="191"/>
      <c r="EH107" s="191"/>
      <c r="EI107" s="191"/>
      <c r="EJ107" s="191"/>
      <c r="EK107" s="191"/>
      <c r="EL107" s="191"/>
      <c r="EM107" s="191"/>
      <c r="EN107" s="191"/>
      <c r="EO107" s="191"/>
      <c r="EP107" s="191"/>
      <c r="EQ107" s="191"/>
      <c r="ER107" s="191"/>
      <c r="ES107" s="191"/>
      <c r="ET107" s="191"/>
      <c r="EU107" s="191"/>
      <c r="EV107" s="191"/>
      <c r="EW107" s="191"/>
      <c r="EX107" s="191"/>
      <c r="EY107" s="191"/>
      <c r="EZ107" s="191"/>
      <c r="FA107" s="191"/>
      <c r="FB107" s="191"/>
      <c r="FC107" s="191"/>
      <c r="FD107" s="191"/>
      <c r="FE107" s="191"/>
      <c r="FF107" s="191"/>
      <c r="FG107" s="191"/>
      <c r="FH107" s="191"/>
      <c r="FI107" s="191"/>
      <c r="FJ107" s="191"/>
      <c r="FK107" s="191"/>
      <c r="FL107" s="191"/>
      <c r="FM107" s="191"/>
      <c r="FN107" s="191"/>
      <c r="FO107" s="191"/>
      <c r="FP107" s="191"/>
      <c r="FQ107" s="191"/>
      <c r="FR107" s="191"/>
      <c r="FS107" s="191"/>
      <c r="FT107" s="191"/>
      <c r="FU107" s="191"/>
      <c r="FV107" s="191"/>
      <c r="FW107" s="191"/>
      <c r="FX107" s="191"/>
      <c r="FY107" s="191"/>
      <c r="FZ107" s="191"/>
      <c r="GA107" s="191"/>
      <c r="GB107" s="191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191"/>
      <c r="GV107" s="191"/>
      <c r="GW107" s="191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191"/>
      <c r="HI107" s="191"/>
      <c r="HJ107" s="191"/>
      <c r="HK107" s="191"/>
      <c r="HL107" s="191"/>
      <c r="HM107" s="191"/>
      <c r="HN107" s="191"/>
      <c r="HO107" s="191"/>
      <c r="HP107" s="191"/>
      <c r="HQ107" s="191"/>
      <c r="HR107" s="191"/>
      <c r="HS107" s="191"/>
      <c r="HT107" s="191"/>
      <c r="HU107" s="191"/>
      <c r="HV107" s="191"/>
      <c r="HW107" s="191"/>
      <c r="HX107" s="191"/>
      <c r="HY107" s="191"/>
      <c r="HZ107" s="191"/>
      <c r="IA107" s="191"/>
      <c r="IB107" s="191"/>
      <c r="IC107" s="191"/>
      <c r="ID107" s="191"/>
      <c r="IE107" s="191"/>
    </row>
    <row r="108" spans="1:239" ht="38.25" customHeight="1" x14ac:dyDescent="0.25">
      <c r="A108" s="690">
        <v>12</v>
      </c>
      <c r="B108" s="990" t="s">
        <v>393</v>
      </c>
      <c r="C108" s="990" t="s">
        <v>480</v>
      </c>
      <c r="D108" s="691">
        <v>106.116666666667</v>
      </c>
      <c r="E108" s="691">
        <v>52.1816666666667</v>
      </c>
      <c r="F108" s="692">
        <f>ROUNDDOWN(D108,0)</f>
        <v>106</v>
      </c>
      <c r="G108" s="692">
        <f>(D108-F108)*60</f>
        <v>7.0000000000200657</v>
      </c>
      <c r="H108" s="692">
        <f>ROUNDDOWN(G108,0)</f>
        <v>7</v>
      </c>
      <c r="I108" s="693">
        <f>(G108-H108)*60</f>
        <v>1.2039436114719138E-9</v>
      </c>
      <c r="J108" s="694">
        <f>ROUNDDOWN(E108,0)</f>
        <v>52</v>
      </c>
      <c r="K108" s="694">
        <f>(E108-J108)*60</f>
        <v>10.900000000002024</v>
      </c>
      <c r="L108" s="694">
        <f>ROUNDDOWN(K108,0)</f>
        <v>10</v>
      </c>
      <c r="M108" s="695">
        <f>(K108-L108)*60</f>
        <v>54.000000000121418</v>
      </c>
      <c r="N108" s="716"/>
      <c r="O108" s="95" t="s">
        <v>125</v>
      </c>
      <c r="P108" s="1061" t="s">
        <v>203</v>
      </c>
      <c r="Q108" s="91" t="s">
        <v>4</v>
      </c>
      <c r="R108" s="717" t="s">
        <v>105</v>
      </c>
      <c r="S108" s="91" t="s">
        <v>332</v>
      </c>
      <c r="T108" s="718" t="s">
        <v>18</v>
      </c>
      <c r="U108" s="718" t="s">
        <v>63</v>
      </c>
      <c r="V108" s="718" t="s">
        <v>124</v>
      </c>
      <c r="W108" s="1285" t="s">
        <v>123</v>
      </c>
      <c r="X108" s="707" t="s">
        <v>333</v>
      </c>
      <c r="Y108" s="690"/>
      <c r="Z108" s="697">
        <v>7</v>
      </c>
      <c r="AA108" s="698" t="s">
        <v>475</v>
      </c>
      <c r="AB108" s="704"/>
      <c r="AC108" s="719"/>
      <c r="AD108" s="719"/>
      <c r="AE108" s="716"/>
      <c r="AF108" s="719"/>
      <c r="AG108" s="719"/>
      <c r="AH108" s="720"/>
      <c r="AI108" s="720"/>
      <c r="AJ108" s="720"/>
      <c r="AK108" s="720"/>
      <c r="AL108" s="95"/>
      <c r="AM108" s="721"/>
      <c r="AN108" s="722"/>
      <c r="AO108" s="722"/>
      <c r="AP108" s="722"/>
      <c r="AQ108" s="723"/>
      <c r="AR108" s="723"/>
      <c r="AS108" s="724"/>
      <c r="AT108" s="1461">
        <v>12</v>
      </c>
      <c r="AU108" s="1486"/>
      <c r="AV108" s="44"/>
      <c r="AW108" s="149" t="s">
        <v>123</v>
      </c>
    </row>
    <row r="109" spans="1:239" ht="102" x14ac:dyDescent="0.25">
      <c r="A109" s="752">
        <v>12</v>
      </c>
      <c r="B109" s="754" t="s">
        <v>344</v>
      </c>
      <c r="C109" s="754" t="s">
        <v>480</v>
      </c>
      <c r="D109" s="756">
        <f>F109+(H109/60)+(I109/3600)</f>
        <v>106.11771138888888</v>
      </c>
      <c r="E109" s="756">
        <f>J109+(L109/60)+(M109/3600)</f>
        <v>52.182936388888884</v>
      </c>
      <c r="F109" s="740">
        <v>106</v>
      </c>
      <c r="G109" s="740"/>
      <c r="H109" s="740">
        <v>7</v>
      </c>
      <c r="I109" s="759">
        <v>3.7610000000000001</v>
      </c>
      <c r="J109" s="740">
        <v>52</v>
      </c>
      <c r="K109" s="740"/>
      <c r="L109" s="740">
        <v>10</v>
      </c>
      <c r="M109" s="759">
        <v>58.570999999999998</v>
      </c>
      <c r="N109" s="719"/>
      <c r="O109" s="768" t="s">
        <v>125</v>
      </c>
      <c r="P109" s="1061" t="s">
        <v>203</v>
      </c>
      <c r="Q109" s="755" t="s">
        <v>4</v>
      </c>
      <c r="R109" s="717" t="s">
        <v>105</v>
      </c>
      <c r="S109" s="47" t="s">
        <v>332</v>
      </c>
      <c r="T109" s="717" t="s">
        <v>19</v>
      </c>
      <c r="U109" s="717" t="s">
        <v>497</v>
      </c>
      <c r="V109" s="717"/>
      <c r="W109" s="698" t="s">
        <v>123</v>
      </c>
      <c r="X109" s="777" t="s">
        <v>333</v>
      </c>
      <c r="Y109" s="752"/>
      <c r="Z109" s="779">
        <v>7</v>
      </c>
      <c r="AA109" s="698" t="s">
        <v>475</v>
      </c>
      <c r="AB109" s="781"/>
      <c r="AC109" s="1330" t="s">
        <v>474</v>
      </c>
      <c r="AD109" s="719"/>
      <c r="AE109" s="719"/>
      <c r="AF109" s="719"/>
      <c r="AG109" s="719">
        <v>2015</v>
      </c>
      <c r="AH109" s="705"/>
      <c r="AI109" s="1330" t="s">
        <v>474</v>
      </c>
      <c r="AJ109" s="1330" t="s">
        <v>443</v>
      </c>
      <c r="AK109" s="1330" t="s">
        <v>443</v>
      </c>
      <c r="AL109" s="768"/>
      <c r="AM109" s="789"/>
      <c r="AN109" s="1330" t="s">
        <v>471</v>
      </c>
      <c r="AO109" s="719">
        <v>2015</v>
      </c>
      <c r="AP109" s="722"/>
      <c r="AQ109" s="722"/>
      <c r="AR109" s="719">
        <v>2015</v>
      </c>
      <c r="AS109" s="797"/>
      <c r="AT109" s="1465">
        <v>12</v>
      </c>
      <c r="AU109" s="1487">
        <v>12</v>
      </c>
      <c r="AV109" s="44">
        <v>12</v>
      </c>
      <c r="AW109" s="248"/>
      <c r="AX109" s="191"/>
    </row>
    <row r="110" spans="1:239" ht="25.5" x14ac:dyDescent="0.25">
      <c r="A110" s="690">
        <v>382</v>
      </c>
      <c r="B110" s="91" t="s">
        <v>344</v>
      </c>
      <c r="C110" s="754" t="s">
        <v>480</v>
      </c>
      <c r="D110" s="691">
        <v>106.1187</v>
      </c>
      <c r="E110" s="691">
        <v>52.184370000000001</v>
      </c>
      <c r="F110" s="692">
        <f t="shared" ref="F110:F124" si="26">ROUNDDOWN(D110,0)</f>
        <v>106</v>
      </c>
      <c r="G110" s="692">
        <f t="shared" ref="G110:G124" si="27">(D110-F110)*60</f>
        <v>7.1220000000002415</v>
      </c>
      <c r="H110" s="692">
        <f t="shared" ref="H110:H124" si="28">ROUNDDOWN(G110,0)</f>
        <v>7</v>
      </c>
      <c r="I110" s="693">
        <f t="shared" ref="I110:I124" si="29">(G110-H110)*60</f>
        <v>7.3200000000144883</v>
      </c>
      <c r="J110" s="694">
        <f t="shared" ref="J110:J124" si="30">ROUNDDOWN(E110,0)</f>
        <v>52</v>
      </c>
      <c r="K110" s="694">
        <f t="shared" ref="K110:K124" si="31">(E110-J110)*60</f>
        <v>11.062200000000075</v>
      </c>
      <c r="L110" s="694">
        <f t="shared" ref="L110:L124" si="32">ROUNDDOWN(K110,0)</f>
        <v>11</v>
      </c>
      <c r="M110" s="695">
        <f t="shared" ref="M110:M124" si="33">(K110-L110)*60</f>
        <v>3.7320000000045184</v>
      </c>
      <c r="N110" s="699"/>
      <c r="O110" s="701"/>
      <c r="P110" s="1215" t="s">
        <v>203</v>
      </c>
      <c r="Q110" s="91"/>
      <c r="R110" s="91" t="s">
        <v>105</v>
      </c>
      <c r="S110" s="47" t="s">
        <v>332</v>
      </c>
      <c r="T110" s="91"/>
      <c r="U110" s="91"/>
      <c r="V110" s="91" t="s">
        <v>345</v>
      </c>
      <c r="W110" s="1256"/>
      <c r="X110" s="707"/>
      <c r="Y110" s="690"/>
      <c r="Z110" s="697">
        <v>7</v>
      </c>
      <c r="AA110" s="698" t="s">
        <v>475</v>
      </c>
      <c r="AB110" s="696"/>
      <c r="AC110" s="1320"/>
      <c r="AD110" s="1330" t="s">
        <v>566</v>
      </c>
      <c r="AE110" s="699"/>
      <c r="AF110" s="513"/>
      <c r="AG110" s="513"/>
      <c r="AH110" s="700"/>
      <c r="AI110" s="700"/>
      <c r="AJ110" s="700"/>
      <c r="AK110" s="700"/>
      <c r="AL110" s="701"/>
      <c r="AM110" s="704"/>
      <c r="AN110" s="705"/>
      <c r="AO110" s="705"/>
      <c r="AP110" s="705"/>
      <c r="AQ110" s="706"/>
      <c r="AR110" s="706"/>
      <c r="AS110" s="708"/>
      <c r="AT110" s="1461"/>
      <c r="AU110" s="1488"/>
      <c r="AV110" s="44"/>
      <c r="AW110" s="147"/>
    </row>
    <row r="111" spans="1:239" ht="35.25" customHeight="1" x14ac:dyDescent="0.25">
      <c r="A111" s="546">
        <v>382</v>
      </c>
      <c r="B111" s="242" t="s">
        <v>393</v>
      </c>
      <c r="C111" s="966" t="s">
        <v>480</v>
      </c>
      <c r="D111" s="595">
        <v>106.120109558105</v>
      </c>
      <c r="E111" s="595">
        <v>52.183280944824197</v>
      </c>
      <c r="F111" s="596">
        <f t="shared" si="26"/>
        <v>106</v>
      </c>
      <c r="G111" s="596">
        <f t="shared" si="27"/>
        <v>7.2065734862999875</v>
      </c>
      <c r="H111" s="596">
        <f t="shared" si="28"/>
        <v>7</v>
      </c>
      <c r="I111" s="597">
        <f t="shared" si="29"/>
        <v>12.39440917799925</v>
      </c>
      <c r="J111" s="598">
        <f t="shared" si="30"/>
        <v>52</v>
      </c>
      <c r="K111" s="598">
        <f t="shared" si="31"/>
        <v>10.996856689451846</v>
      </c>
      <c r="L111" s="598">
        <f t="shared" si="32"/>
        <v>10</v>
      </c>
      <c r="M111" s="599">
        <f t="shared" si="33"/>
        <v>59.811401367110761</v>
      </c>
      <c r="N111" s="969"/>
      <c r="O111" s="709"/>
      <c r="P111" s="1209" t="s">
        <v>203</v>
      </c>
      <c r="Q111" s="109"/>
      <c r="R111" s="109" t="s">
        <v>105</v>
      </c>
      <c r="S111" s="109" t="s">
        <v>332</v>
      </c>
      <c r="T111" s="109"/>
      <c r="U111" s="109"/>
      <c r="V111" s="109" t="s">
        <v>345</v>
      </c>
      <c r="W111" s="1014" t="s">
        <v>418</v>
      </c>
      <c r="X111" s="45" t="s">
        <v>333</v>
      </c>
      <c r="Y111" s="546"/>
      <c r="Z111" s="584">
        <v>7</v>
      </c>
      <c r="AA111" s="535" t="s">
        <v>475</v>
      </c>
      <c r="AB111" s="498"/>
      <c r="AC111" s="681"/>
      <c r="AD111" s="1332" t="s">
        <v>566</v>
      </c>
      <c r="AE111" s="969"/>
      <c r="AF111" s="682"/>
      <c r="AG111" s="682"/>
      <c r="AH111" s="683"/>
      <c r="AI111" s="683"/>
      <c r="AJ111" s="683"/>
      <c r="AK111" s="683"/>
      <c r="AL111" s="709"/>
      <c r="AM111" s="710"/>
      <c r="AN111" s="684"/>
      <c r="AO111" s="684"/>
      <c r="AP111" s="684"/>
      <c r="AQ111" s="685"/>
      <c r="AR111" s="685"/>
      <c r="AS111" s="986"/>
      <c r="AT111" s="1461">
        <v>382</v>
      </c>
      <c r="AU111" s="1488"/>
      <c r="AV111" s="44">
        <v>383</v>
      </c>
      <c r="AW111" s="147" t="s">
        <v>205</v>
      </c>
    </row>
    <row r="112" spans="1:239" ht="27" customHeight="1" x14ac:dyDescent="0.25">
      <c r="A112" s="690">
        <v>147</v>
      </c>
      <c r="B112" s="91" t="s">
        <v>344</v>
      </c>
      <c r="C112" s="91"/>
      <c r="D112" s="691">
        <v>106.155333333333</v>
      </c>
      <c r="E112" s="691">
        <v>52.197699999999898</v>
      </c>
      <c r="F112" s="692">
        <f t="shared" si="26"/>
        <v>106</v>
      </c>
      <c r="G112" s="692">
        <f t="shared" si="27"/>
        <v>9.3199999999802685</v>
      </c>
      <c r="H112" s="692">
        <f t="shared" si="28"/>
        <v>9</v>
      </c>
      <c r="I112" s="693">
        <f t="shared" si="29"/>
        <v>19.199999998816111</v>
      </c>
      <c r="J112" s="694">
        <f t="shared" si="30"/>
        <v>52</v>
      </c>
      <c r="K112" s="694">
        <f t="shared" si="31"/>
        <v>11.861999999993884</v>
      </c>
      <c r="L112" s="694">
        <f t="shared" si="32"/>
        <v>11</v>
      </c>
      <c r="M112" s="695">
        <f t="shared" si="33"/>
        <v>51.719999999633046</v>
      </c>
      <c r="N112" s="1174">
        <v>17.799999199999998</v>
      </c>
      <c r="O112" s="701"/>
      <c r="P112" s="1061" t="s">
        <v>203</v>
      </c>
      <c r="Q112" s="91" t="s">
        <v>4</v>
      </c>
      <c r="R112" s="91"/>
      <c r="S112" s="47" t="s">
        <v>332</v>
      </c>
      <c r="T112" s="91" t="s">
        <v>181</v>
      </c>
      <c r="U112" s="91"/>
      <c r="V112" s="1243"/>
      <c r="W112" s="1254"/>
      <c r="X112" s="707" t="s">
        <v>333</v>
      </c>
      <c r="Y112" s="696"/>
      <c r="Z112" s="697">
        <v>7</v>
      </c>
      <c r="AA112" s="698" t="s">
        <v>475</v>
      </c>
      <c r="AB112" s="696"/>
      <c r="AC112" s="513"/>
      <c r="AD112" s="1330" t="s">
        <v>566</v>
      </c>
      <c r="AE112" s="699"/>
      <c r="AF112" s="513"/>
      <c r="AG112" s="513"/>
      <c r="AH112" s="700"/>
      <c r="AI112" s="1349" t="s">
        <v>422</v>
      </c>
      <c r="AJ112" s="700"/>
      <c r="AK112" s="700"/>
      <c r="AL112" s="701"/>
      <c r="AM112" s="704"/>
      <c r="AN112" s="705"/>
      <c r="AO112" s="705"/>
      <c r="AP112" s="705"/>
      <c r="AQ112" s="706"/>
      <c r="AR112" s="706"/>
      <c r="AS112" s="708"/>
      <c r="AT112" s="1461">
        <v>147</v>
      </c>
      <c r="AU112" s="1488"/>
      <c r="AV112" s="44">
        <v>378</v>
      </c>
      <c r="AW112" s="147" t="s">
        <v>171</v>
      </c>
    </row>
    <row r="113" spans="1:239" ht="27.75" customHeight="1" x14ac:dyDescent="0.25">
      <c r="A113" s="546">
        <v>149</v>
      </c>
      <c r="B113" s="109" t="s">
        <v>344</v>
      </c>
      <c r="C113" s="109"/>
      <c r="D113" s="595">
        <v>106.147583333333</v>
      </c>
      <c r="E113" s="595">
        <v>52.167916666666599</v>
      </c>
      <c r="F113" s="596">
        <f t="shared" si="26"/>
        <v>106</v>
      </c>
      <c r="G113" s="596">
        <f t="shared" si="27"/>
        <v>8.8549999999801798</v>
      </c>
      <c r="H113" s="596">
        <f t="shared" si="28"/>
        <v>8</v>
      </c>
      <c r="I113" s="597">
        <f t="shared" si="29"/>
        <v>51.29999999881079</v>
      </c>
      <c r="J113" s="598">
        <f t="shared" si="30"/>
        <v>52</v>
      </c>
      <c r="K113" s="598">
        <f t="shared" si="31"/>
        <v>10.074999999995953</v>
      </c>
      <c r="L113" s="598">
        <f t="shared" si="32"/>
        <v>10</v>
      </c>
      <c r="M113" s="599">
        <f t="shared" si="33"/>
        <v>4.4999999997571649</v>
      </c>
      <c r="N113" s="1188">
        <v>17.899999600000001</v>
      </c>
      <c r="O113" s="709"/>
      <c r="P113" s="1230" t="s">
        <v>203</v>
      </c>
      <c r="Q113" s="109" t="s">
        <v>4</v>
      </c>
      <c r="R113" s="109"/>
      <c r="S113" s="109" t="s">
        <v>332</v>
      </c>
      <c r="T113" s="109" t="s">
        <v>183</v>
      </c>
      <c r="U113" s="109"/>
      <c r="V113" s="1250"/>
      <c r="W113" s="1287"/>
      <c r="X113" s="45" t="s">
        <v>333</v>
      </c>
      <c r="Y113" s="1292"/>
      <c r="Z113" s="584">
        <v>7</v>
      </c>
      <c r="AA113" s="535" t="s">
        <v>475</v>
      </c>
      <c r="AB113" s="498"/>
      <c r="AC113" s="682"/>
      <c r="AD113" s="682"/>
      <c r="AE113" s="969"/>
      <c r="AF113" s="682"/>
      <c r="AG113" s="682"/>
      <c r="AH113" s="683"/>
      <c r="AI113" s="1351" t="s">
        <v>422</v>
      </c>
      <c r="AJ113" s="683"/>
      <c r="AK113" s="683"/>
      <c r="AL113" s="709"/>
      <c r="AM113" s="710"/>
      <c r="AN113" s="684"/>
      <c r="AO113" s="684"/>
      <c r="AP113" s="684"/>
      <c r="AQ113" s="685"/>
      <c r="AR113" s="685"/>
      <c r="AS113" s="986"/>
      <c r="AT113" s="1317">
        <v>149</v>
      </c>
      <c r="AU113" s="1488">
        <v>165</v>
      </c>
      <c r="AV113" s="44">
        <v>165</v>
      </c>
      <c r="AW113" s="147" t="s">
        <v>171</v>
      </c>
    </row>
    <row r="114" spans="1:239" ht="25.5" x14ac:dyDescent="0.25">
      <c r="A114" s="690">
        <v>150</v>
      </c>
      <c r="B114" s="91" t="s">
        <v>344</v>
      </c>
      <c r="C114" s="91"/>
      <c r="D114" s="691">
        <v>106.149816666666</v>
      </c>
      <c r="E114" s="691">
        <v>52.125783333333302</v>
      </c>
      <c r="F114" s="692">
        <f t="shared" si="26"/>
        <v>106</v>
      </c>
      <c r="G114" s="692">
        <f t="shared" si="27"/>
        <v>8.9889999999599013</v>
      </c>
      <c r="H114" s="692">
        <f t="shared" si="28"/>
        <v>8</v>
      </c>
      <c r="I114" s="693">
        <f t="shared" si="29"/>
        <v>59.339999997594077</v>
      </c>
      <c r="J114" s="694">
        <f t="shared" si="30"/>
        <v>52</v>
      </c>
      <c r="K114" s="694">
        <f t="shared" si="31"/>
        <v>7.5469999999981496</v>
      </c>
      <c r="L114" s="694">
        <f t="shared" si="32"/>
        <v>7</v>
      </c>
      <c r="M114" s="695">
        <f t="shared" si="33"/>
        <v>32.819999999888978</v>
      </c>
      <c r="N114" s="1174">
        <v>14.800000199999999</v>
      </c>
      <c r="O114" s="701"/>
      <c r="P114" s="1061" t="s">
        <v>203</v>
      </c>
      <c r="Q114" s="91" t="s">
        <v>4</v>
      </c>
      <c r="R114" s="91"/>
      <c r="S114" s="47" t="s">
        <v>332</v>
      </c>
      <c r="T114" s="91" t="s">
        <v>184</v>
      </c>
      <c r="U114" s="91"/>
      <c r="V114" s="1243"/>
      <c r="W114" s="1254"/>
      <c r="X114" s="707" t="s">
        <v>333</v>
      </c>
      <c r="Y114" s="696"/>
      <c r="Z114" s="697">
        <v>7</v>
      </c>
      <c r="AA114" s="698" t="s">
        <v>475</v>
      </c>
      <c r="AB114" s="696"/>
      <c r="AC114" s="513"/>
      <c r="AD114" s="513"/>
      <c r="AE114" s="699"/>
      <c r="AF114" s="513"/>
      <c r="AG114" s="513"/>
      <c r="AH114" s="700"/>
      <c r="AI114" s="1349" t="s">
        <v>422</v>
      </c>
      <c r="AJ114" s="700"/>
      <c r="AK114" s="700"/>
      <c r="AL114" s="701"/>
      <c r="AM114" s="704"/>
      <c r="AN114" s="705"/>
      <c r="AO114" s="705"/>
      <c r="AP114" s="705"/>
      <c r="AQ114" s="706"/>
      <c r="AR114" s="706"/>
      <c r="AS114" s="708"/>
      <c r="AT114" s="1461">
        <v>150</v>
      </c>
      <c r="AU114" s="1488">
        <v>150</v>
      </c>
      <c r="AV114" s="44">
        <v>150</v>
      </c>
      <c r="AW114" s="147" t="s">
        <v>171</v>
      </c>
    </row>
    <row r="115" spans="1:239" ht="25.5" x14ac:dyDescent="0.25">
      <c r="A115" s="690">
        <v>153</v>
      </c>
      <c r="B115" s="1065" t="s">
        <v>344</v>
      </c>
      <c r="C115" s="1065"/>
      <c r="D115" s="691">
        <v>106.098616666667</v>
      </c>
      <c r="E115" s="691">
        <v>52.1099999999999</v>
      </c>
      <c r="F115" s="692">
        <f t="shared" si="26"/>
        <v>106</v>
      </c>
      <c r="G115" s="692">
        <f t="shared" si="27"/>
        <v>5.9170000000199252</v>
      </c>
      <c r="H115" s="692">
        <f t="shared" si="28"/>
        <v>5</v>
      </c>
      <c r="I115" s="693">
        <f t="shared" si="29"/>
        <v>55.020000001195513</v>
      </c>
      <c r="J115" s="694">
        <f t="shared" si="30"/>
        <v>52</v>
      </c>
      <c r="K115" s="694">
        <f t="shared" si="31"/>
        <v>6.5999999999939973</v>
      </c>
      <c r="L115" s="694">
        <f t="shared" si="32"/>
        <v>6</v>
      </c>
      <c r="M115" s="695">
        <f t="shared" si="33"/>
        <v>35.99999999963984</v>
      </c>
      <c r="N115" s="1174">
        <v>38</v>
      </c>
      <c r="O115" s="701"/>
      <c r="P115" s="1061" t="s">
        <v>203</v>
      </c>
      <c r="Q115" s="91" t="s">
        <v>4</v>
      </c>
      <c r="R115" s="91"/>
      <c r="S115" s="109" t="s">
        <v>332</v>
      </c>
      <c r="T115" s="91" t="s">
        <v>187</v>
      </c>
      <c r="U115" s="91"/>
      <c r="V115" s="1243"/>
      <c r="W115" s="1254"/>
      <c r="X115" s="707" t="s">
        <v>333</v>
      </c>
      <c r="Y115" s="696"/>
      <c r="Z115" s="697">
        <v>7</v>
      </c>
      <c r="AA115" s="698" t="s">
        <v>475</v>
      </c>
      <c r="AB115" s="696"/>
      <c r="AC115" s="513"/>
      <c r="AD115" s="513"/>
      <c r="AE115" s="699"/>
      <c r="AF115" s="513"/>
      <c r="AG115" s="513"/>
      <c r="AH115" s="700"/>
      <c r="AI115" s="1349" t="s">
        <v>416</v>
      </c>
      <c r="AJ115" s="700"/>
      <c r="AK115" s="700"/>
      <c r="AL115" s="701"/>
      <c r="AM115" s="704"/>
      <c r="AN115" s="705"/>
      <c r="AO115" s="705"/>
      <c r="AP115" s="705"/>
      <c r="AQ115" s="706"/>
      <c r="AR115" s="706"/>
      <c r="AS115" s="708"/>
      <c r="AT115" s="1461">
        <v>153</v>
      </c>
      <c r="AU115" s="1488"/>
      <c r="AV115" s="44">
        <v>153</v>
      </c>
      <c r="AW115" s="147" t="s">
        <v>172</v>
      </c>
    </row>
    <row r="116" spans="1:239" ht="27" customHeight="1" x14ac:dyDescent="0.25">
      <c r="A116" s="124">
        <v>154</v>
      </c>
      <c r="B116" s="1064" t="s">
        <v>344</v>
      </c>
      <c r="C116" s="1064"/>
      <c r="D116" s="605">
        <v>106.144033333333</v>
      </c>
      <c r="E116" s="605">
        <v>52.0768833333332</v>
      </c>
      <c r="F116" s="606">
        <f t="shared" si="26"/>
        <v>106</v>
      </c>
      <c r="G116" s="606">
        <f t="shared" si="27"/>
        <v>8.6419999999799302</v>
      </c>
      <c r="H116" s="606">
        <f t="shared" si="28"/>
        <v>8</v>
      </c>
      <c r="I116" s="607">
        <f t="shared" si="29"/>
        <v>38.519999998795811</v>
      </c>
      <c r="J116" s="608">
        <f t="shared" si="30"/>
        <v>52</v>
      </c>
      <c r="K116" s="608">
        <f t="shared" si="31"/>
        <v>4.6129999999919846</v>
      </c>
      <c r="L116" s="608">
        <f t="shared" si="32"/>
        <v>4</v>
      </c>
      <c r="M116" s="609">
        <f t="shared" si="33"/>
        <v>36.779999999519077</v>
      </c>
      <c r="N116" s="1184">
        <v>11.699999800000001</v>
      </c>
      <c r="O116" s="1201"/>
      <c r="P116" s="610" t="s">
        <v>203</v>
      </c>
      <c r="Q116" s="87" t="s">
        <v>4</v>
      </c>
      <c r="R116" s="87"/>
      <c r="S116" s="91" t="s">
        <v>332</v>
      </c>
      <c r="T116" s="87" t="s">
        <v>188</v>
      </c>
      <c r="U116" s="91"/>
      <c r="V116" s="1243"/>
      <c r="W116" s="1254"/>
      <c r="X116" s="707" t="s">
        <v>333</v>
      </c>
      <c r="Y116" s="696"/>
      <c r="Z116" s="697">
        <v>7</v>
      </c>
      <c r="AA116" s="698" t="s">
        <v>475</v>
      </c>
      <c r="AB116" s="696"/>
      <c r="AC116" s="513"/>
      <c r="AD116" s="513"/>
      <c r="AE116" s="699"/>
      <c r="AF116" s="513"/>
      <c r="AG116" s="513"/>
      <c r="AH116" s="700"/>
      <c r="AI116" s="1349" t="s">
        <v>419</v>
      </c>
      <c r="AJ116" s="700"/>
      <c r="AK116" s="700"/>
      <c r="AL116" s="701"/>
      <c r="AM116" s="704"/>
      <c r="AN116" s="705"/>
      <c r="AO116" s="705"/>
      <c r="AP116" s="705"/>
      <c r="AQ116" s="706"/>
      <c r="AR116" s="706"/>
      <c r="AS116" s="708"/>
      <c r="AT116" s="1461">
        <v>154</v>
      </c>
      <c r="AU116" s="1488">
        <v>154</v>
      </c>
      <c r="AV116" s="44">
        <v>154</v>
      </c>
      <c r="AW116" s="147" t="s">
        <v>172</v>
      </c>
    </row>
    <row r="117" spans="1:239" ht="30.75" customHeight="1" x14ac:dyDescent="0.25">
      <c r="A117" s="690">
        <v>155</v>
      </c>
      <c r="B117" s="91" t="s">
        <v>344</v>
      </c>
      <c r="C117" s="91"/>
      <c r="D117" s="691">
        <v>106.143733333333</v>
      </c>
      <c r="E117" s="691">
        <v>52.0765666666667</v>
      </c>
      <c r="F117" s="692">
        <f t="shared" si="26"/>
        <v>106</v>
      </c>
      <c r="G117" s="692">
        <f t="shared" si="27"/>
        <v>8.6239999999801853</v>
      </c>
      <c r="H117" s="692">
        <f t="shared" si="28"/>
        <v>8</v>
      </c>
      <c r="I117" s="693">
        <f t="shared" si="29"/>
        <v>37.439999998811118</v>
      </c>
      <c r="J117" s="694">
        <f t="shared" si="30"/>
        <v>52</v>
      </c>
      <c r="K117" s="694">
        <f t="shared" si="31"/>
        <v>4.594000000002012</v>
      </c>
      <c r="L117" s="694">
        <f t="shared" si="32"/>
        <v>4</v>
      </c>
      <c r="M117" s="695">
        <f t="shared" si="33"/>
        <v>35.640000000120722</v>
      </c>
      <c r="N117" s="1174">
        <v>11.699999800000001</v>
      </c>
      <c r="O117" s="701"/>
      <c r="P117" s="1061" t="s">
        <v>203</v>
      </c>
      <c r="Q117" s="91" t="s">
        <v>4</v>
      </c>
      <c r="R117" s="91"/>
      <c r="S117" s="91" t="s">
        <v>332</v>
      </c>
      <c r="T117" s="91" t="s">
        <v>189</v>
      </c>
      <c r="U117" s="91"/>
      <c r="V117" s="1243"/>
      <c r="W117" s="1276"/>
      <c r="X117" s="707" t="s">
        <v>333</v>
      </c>
      <c r="Y117" s="696"/>
      <c r="Z117" s="697">
        <v>7</v>
      </c>
      <c r="AA117" s="698" t="s">
        <v>475</v>
      </c>
      <c r="AB117" s="696"/>
      <c r="AC117" s="513"/>
      <c r="AD117" s="513"/>
      <c r="AE117" s="699"/>
      <c r="AF117" s="513"/>
      <c r="AG117" s="513"/>
      <c r="AH117" s="700"/>
      <c r="AI117" s="1349" t="s">
        <v>416</v>
      </c>
      <c r="AJ117" s="700"/>
      <c r="AK117" s="700"/>
      <c r="AL117" s="701"/>
      <c r="AM117" s="704"/>
      <c r="AN117" s="705"/>
      <c r="AO117" s="705"/>
      <c r="AP117" s="705"/>
      <c r="AQ117" s="706"/>
      <c r="AR117" s="706"/>
      <c r="AS117" s="708"/>
      <c r="AT117" s="1461">
        <v>155</v>
      </c>
      <c r="AU117" s="1488">
        <v>154</v>
      </c>
      <c r="AV117" s="44">
        <v>154</v>
      </c>
      <c r="AW117" s="147" t="s">
        <v>172</v>
      </c>
    </row>
    <row r="118" spans="1:239" ht="25.5" x14ac:dyDescent="0.25">
      <c r="A118" s="636">
        <v>161</v>
      </c>
      <c r="B118" s="646" t="s">
        <v>344</v>
      </c>
      <c r="C118" s="646"/>
      <c r="D118" s="1164">
        <v>106.14573333333334</v>
      </c>
      <c r="E118" s="1164">
        <v>52.031799999999997</v>
      </c>
      <c r="F118" s="639">
        <f t="shared" si="26"/>
        <v>106</v>
      </c>
      <c r="G118" s="639">
        <f t="shared" si="27"/>
        <v>8.7440000000003693</v>
      </c>
      <c r="H118" s="639">
        <f t="shared" si="28"/>
        <v>8</v>
      </c>
      <c r="I118" s="640">
        <f t="shared" si="29"/>
        <v>44.640000000022155</v>
      </c>
      <c r="J118" s="641">
        <f t="shared" si="30"/>
        <v>52</v>
      </c>
      <c r="K118" s="641">
        <f t="shared" si="31"/>
        <v>1.9079999999998165</v>
      </c>
      <c r="L118" s="641">
        <f t="shared" si="32"/>
        <v>1</v>
      </c>
      <c r="M118" s="642">
        <f t="shared" si="33"/>
        <v>54.479999999988991</v>
      </c>
      <c r="N118" s="1180">
        <v>8.1</v>
      </c>
      <c r="O118" s="1198"/>
      <c r="P118" s="1063" t="s">
        <v>203</v>
      </c>
      <c r="Q118" s="646" t="s">
        <v>4</v>
      </c>
      <c r="R118" s="646"/>
      <c r="S118" s="47" t="s">
        <v>332</v>
      </c>
      <c r="T118" s="646"/>
      <c r="U118" s="646"/>
      <c r="V118" s="646" t="s">
        <v>394</v>
      </c>
      <c r="W118" s="644"/>
      <c r="X118" s="647" t="s">
        <v>333</v>
      </c>
      <c r="Y118" s="1291"/>
      <c r="Z118" s="648">
        <v>7</v>
      </c>
      <c r="AA118" s="737" t="s">
        <v>475</v>
      </c>
      <c r="AB118" s="1291"/>
      <c r="AC118" s="1055"/>
      <c r="AD118" s="1335" t="s">
        <v>491</v>
      </c>
      <c r="AE118" s="1341"/>
      <c r="AF118" s="1055"/>
      <c r="AG118" s="1055"/>
      <c r="AH118" s="1096"/>
      <c r="AI118" s="1096"/>
      <c r="AJ118" s="1096"/>
      <c r="AK118" s="1096"/>
      <c r="AL118" s="1198"/>
      <c r="AM118" s="649"/>
      <c r="AN118" s="1087"/>
      <c r="AO118" s="1087"/>
      <c r="AP118" s="1087"/>
      <c r="AQ118" s="1379"/>
      <c r="AR118" s="1379"/>
      <c r="AS118" s="1390"/>
      <c r="AT118" s="1466">
        <v>161</v>
      </c>
      <c r="AU118" s="1488"/>
      <c r="AV118" s="44"/>
      <c r="AW118" s="147" t="s">
        <v>201</v>
      </c>
    </row>
    <row r="119" spans="1:239" ht="29.25" customHeight="1" x14ac:dyDescent="0.25">
      <c r="A119" s="725">
        <v>162</v>
      </c>
      <c r="B119" s="1150" t="s">
        <v>344</v>
      </c>
      <c r="C119" s="1150"/>
      <c r="D119" s="1166">
        <v>106.14263333333334</v>
      </c>
      <c r="E119" s="1166">
        <v>52.069633333333336</v>
      </c>
      <c r="F119" s="726">
        <f t="shared" si="26"/>
        <v>106</v>
      </c>
      <c r="G119" s="726">
        <f t="shared" si="27"/>
        <v>8.5580000000001633</v>
      </c>
      <c r="H119" s="726">
        <f t="shared" si="28"/>
        <v>8</v>
      </c>
      <c r="I119" s="727">
        <f t="shared" si="29"/>
        <v>33.480000000009795</v>
      </c>
      <c r="J119" s="728">
        <f t="shared" si="30"/>
        <v>52</v>
      </c>
      <c r="K119" s="728">
        <f t="shared" si="31"/>
        <v>4.1780000000001394</v>
      </c>
      <c r="L119" s="728">
        <f t="shared" si="32"/>
        <v>4</v>
      </c>
      <c r="M119" s="729">
        <f t="shared" si="33"/>
        <v>10.680000000008363</v>
      </c>
      <c r="N119" s="1183">
        <v>12.3</v>
      </c>
      <c r="O119" s="769"/>
      <c r="P119" s="1219" t="s">
        <v>203</v>
      </c>
      <c r="Q119" s="730" t="s">
        <v>4</v>
      </c>
      <c r="R119" s="730"/>
      <c r="S119" s="730" t="s">
        <v>332</v>
      </c>
      <c r="T119" s="730"/>
      <c r="U119" s="730"/>
      <c r="V119" s="730"/>
      <c r="W119" s="1274"/>
      <c r="X119" s="738" t="s">
        <v>333</v>
      </c>
      <c r="Y119" s="783"/>
      <c r="Z119" s="731">
        <v>7</v>
      </c>
      <c r="AA119" s="1302" t="s">
        <v>475</v>
      </c>
      <c r="AB119" s="783"/>
      <c r="AC119" s="786"/>
      <c r="AD119" s="1337" t="s">
        <v>490</v>
      </c>
      <c r="AE119" s="766"/>
      <c r="AF119" s="786"/>
      <c r="AG119" s="786"/>
      <c r="AH119" s="788"/>
      <c r="AI119" s="788"/>
      <c r="AJ119" s="788"/>
      <c r="AK119" s="788"/>
      <c r="AL119" s="769"/>
      <c r="AM119" s="734"/>
      <c r="AN119" s="793"/>
      <c r="AO119" s="793"/>
      <c r="AP119" s="793"/>
      <c r="AQ119" s="796"/>
      <c r="AR119" s="796"/>
      <c r="AS119" s="800"/>
      <c r="AT119" s="1467">
        <v>162</v>
      </c>
      <c r="AU119" s="1488">
        <v>156</v>
      </c>
      <c r="AV119" s="44">
        <v>156</v>
      </c>
      <c r="AW119" s="147" t="s">
        <v>201</v>
      </c>
    </row>
    <row r="120" spans="1:239" ht="45" customHeight="1" x14ac:dyDescent="0.25">
      <c r="A120" s="753">
        <v>163</v>
      </c>
      <c r="B120" s="1151" t="s">
        <v>344</v>
      </c>
      <c r="C120" s="1151"/>
      <c r="D120" s="1168">
        <v>106.14421666666667</v>
      </c>
      <c r="E120" s="1168">
        <v>52.075566666666667</v>
      </c>
      <c r="F120" s="757">
        <f t="shared" si="26"/>
        <v>106</v>
      </c>
      <c r="G120" s="757">
        <f t="shared" si="27"/>
        <v>8.6529999999999063</v>
      </c>
      <c r="H120" s="757">
        <f t="shared" si="28"/>
        <v>8</v>
      </c>
      <c r="I120" s="760">
        <f t="shared" si="29"/>
        <v>39.179999999994379</v>
      </c>
      <c r="J120" s="763">
        <f t="shared" si="30"/>
        <v>52</v>
      </c>
      <c r="K120" s="763">
        <f t="shared" si="31"/>
        <v>4.5340000000000202</v>
      </c>
      <c r="L120" s="763">
        <f t="shared" si="32"/>
        <v>4</v>
      </c>
      <c r="M120" s="764">
        <f t="shared" si="33"/>
        <v>32.040000000001214</v>
      </c>
      <c r="N120" s="1185">
        <v>12.7</v>
      </c>
      <c r="O120" s="767"/>
      <c r="P120" s="1223" t="s">
        <v>203</v>
      </c>
      <c r="Q120" s="775" t="s">
        <v>4</v>
      </c>
      <c r="R120" s="775"/>
      <c r="S120" s="775" t="s">
        <v>332</v>
      </c>
      <c r="T120" s="775"/>
      <c r="U120" s="775"/>
      <c r="V120" s="775"/>
      <c r="W120" s="1281"/>
      <c r="X120" s="778" t="s">
        <v>333</v>
      </c>
      <c r="Y120" s="782"/>
      <c r="Z120" s="780">
        <v>7</v>
      </c>
      <c r="AA120" s="733" t="s">
        <v>475</v>
      </c>
      <c r="AB120" s="782"/>
      <c r="AC120" s="785"/>
      <c r="AD120" s="1338" t="s">
        <v>491</v>
      </c>
      <c r="AE120" s="765"/>
      <c r="AF120" s="785"/>
      <c r="AG120" s="785"/>
      <c r="AH120" s="787"/>
      <c r="AI120" s="787"/>
      <c r="AJ120" s="787"/>
      <c r="AK120" s="787"/>
      <c r="AL120" s="767"/>
      <c r="AM120" s="790"/>
      <c r="AN120" s="732"/>
      <c r="AO120" s="732"/>
      <c r="AP120" s="732"/>
      <c r="AQ120" s="794"/>
      <c r="AR120" s="794"/>
      <c r="AS120" s="798"/>
      <c r="AT120" s="1468">
        <v>163</v>
      </c>
      <c r="AU120" s="1488">
        <v>154</v>
      </c>
      <c r="AV120" s="44">
        <v>154</v>
      </c>
      <c r="AW120" s="147" t="s">
        <v>201</v>
      </c>
    </row>
    <row r="121" spans="1:239" ht="38.25" customHeight="1" x14ac:dyDescent="0.25">
      <c r="A121" s="122">
        <v>165</v>
      </c>
      <c r="B121" s="66" t="s">
        <v>344</v>
      </c>
      <c r="C121" s="66"/>
      <c r="D121" s="467">
        <v>106.14704999999999</v>
      </c>
      <c r="E121" s="467">
        <v>52.16793333333333</v>
      </c>
      <c r="F121" s="305">
        <f t="shared" si="26"/>
        <v>106</v>
      </c>
      <c r="G121" s="305">
        <f t="shared" si="27"/>
        <v>8.8229999999995812</v>
      </c>
      <c r="H121" s="305">
        <f t="shared" si="28"/>
        <v>8</v>
      </c>
      <c r="I121" s="137">
        <f t="shared" si="29"/>
        <v>49.379999999974871</v>
      </c>
      <c r="J121" s="136">
        <f t="shared" si="30"/>
        <v>52</v>
      </c>
      <c r="K121" s="136">
        <f t="shared" si="31"/>
        <v>10.075999999999823</v>
      </c>
      <c r="L121" s="136">
        <f t="shared" si="32"/>
        <v>10</v>
      </c>
      <c r="M121" s="139">
        <f t="shared" si="33"/>
        <v>4.5599999999893726</v>
      </c>
      <c r="N121" s="117">
        <v>19.3</v>
      </c>
      <c r="O121" s="72"/>
      <c r="P121" s="222" t="s">
        <v>203</v>
      </c>
      <c r="Q121" s="47" t="s">
        <v>4</v>
      </c>
      <c r="R121" s="47"/>
      <c r="S121" s="47" t="s">
        <v>332</v>
      </c>
      <c r="T121" s="47"/>
      <c r="U121" s="47"/>
      <c r="V121" s="47"/>
      <c r="W121" s="71"/>
      <c r="X121" s="587" t="s">
        <v>333</v>
      </c>
      <c r="Y121" s="69"/>
      <c r="Z121" s="573">
        <v>7</v>
      </c>
      <c r="AA121" s="277" t="s">
        <v>475</v>
      </c>
      <c r="AB121" s="69"/>
      <c r="AC121" s="193"/>
      <c r="AD121" s="249" t="s">
        <v>491</v>
      </c>
      <c r="AE121" s="67"/>
      <c r="AF121" s="193"/>
      <c r="AG121" s="193"/>
      <c r="AH121" s="272"/>
      <c r="AI121" s="272"/>
      <c r="AJ121" s="272"/>
      <c r="AK121" s="272"/>
      <c r="AL121" s="72"/>
      <c r="AM121" s="82"/>
      <c r="AN121" s="208"/>
      <c r="AO121" s="208"/>
      <c r="AP121" s="208"/>
      <c r="AQ121" s="23"/>
      <c r="AR121" s="23"/>
      <c r="AS121" s="63"/>
      <c r="AT121" s="802">
        <v>165</v>
      </c>
      <c r="AU121" s="1488">
        <v>165</v>
      </c>
      <c r="AV121" s="44">
        <v>165</v>
      </c>
      <c r="AW121" s="147" t="s">
        <v>201</v>
      </c>
    </row>
    <row r="122" spans="1:239" ht="39" customHeight="1" x14ac:dyDescent="0.25">
      <c r="A122" s="448">
        <v>454</v>
      </c>
      <c r="B122" s="99" t="s">
        <v>344</v>
      </c>
      <c r="C122" s="174"/>
      <c r="D122" s="461">
        <v>106.02849000000001</v>
      </c>
      <c r="E122" s="461">
        <v>52.143540000000002</v>
      </c>
      <c r="F122" s="306">
        <f t="shared" si="26"/>
        <v>106</v>
      </c>
      <c r="G122" s="305">
        <f t="shared" si="27"/>
        <v>1.7094000000003007</v>
      </c>
      <c r="H122" s="306">
        <f t="shared" si="28"/>
        <v>1</v>
      </c>
      <c r="I122" s="299">
        <f t="shared" si="29"/>
        <v>42.564000000018041</v>
      </c>
      <c r="J122" s="254">
        <f t="shared" si="30"/>
        <v>52</v>
      </c>
      <c r="K122" s="136">
        <f t="shared" si="31"/>
        <v>8.6124000000000933</v>
      </c>
      <c r="L122" s="254">
        <f t="shared" si="32"/>
        <v>8</v>
      </c>
      <c r="M122" s="300">
        <f t="shared" si="33"/>
        <v>36.744000000005599</v>
      </c>
      <c r="N122" s="112"/>
      <c r="O122" s="100"/>
      <c r="P122" s="224" t="s">
        <v>203</v>
      </c>
      <c r="Q122" s="99"/>
      <c r="R122" s="174"/>
      <c r="S122" s="174" t="s">
        <v>332</v>
      </c>
      <c r="T122" s="174"/>
      <c r="U122" s="174"/>
      <c r="V122" s="47"/>
      <c r="W122" s="62"/>
      <c r="X122" s="586" t="s">
        <v>333</v>
      </c>
      <c r="Y122" s="446"/>
      <c r="Z122" s="580">
        <v>7</v>
      </c>
      <c r="AA122" s="277" t="s">
        <v>475</v>
      </c>
      <c r="AB122" s="446"/>
      <c r="AC122" s="230"/>
      <c r="AD122" s="233"/>
      <c r="AE122" s="176"/>
      <c r="AF122" s="197">
        <v>2015</v>
      </c>
      <c r="AG122" s="1342"/>
      <c r="AH122" s="1094"/>
      <c r="AI122" s="1094"/>
      <c r="AJ122" s="1094"/>
      <c r="AK122" s="1094"/>
      <c r="AL122" s="1101"/>
      <c r="AM122" s="1106"/>
      <c r="AN122" s="1109"/>
      <c r="AO122" s="1109"/>
      <c r="AP122" s="1109"/>
      <c r="AQ122" s="1114"/>
      <c r="AR122" s="1115"/>
      <c r="AS122" s="1119"/>
      <c r="AT122" s="1469">
        <v>454</v>
      </c>
      <c r="AU122" s="1490"/>
      <c r="AV122" s="44"/>
      <c r="AW122" s="148" t="s">
        <v>328</v>
      </c>
      <c r="AX122" s="8"/>
    </row>
    <row r="123" spans="1:239" s="191" customFormat="1" ht="38.25" customHeight="1" x14ac:dyDescent="0.25">
      <c r="A123" s="450">
        <v>152</v>
      </c>
      <c r="B123" s="228" t="s">
        <v>344</v>
      </c>
      <c r="C123" s="506"/>
      <c r="D123" s="967">
        <v>106.029566666666</v>
      </c>
      <c r="E123" s="967">
        <v>52.121299999999898</v>
      </c>
      <c r="F123" s="758">
        <f t="shared" si="26"/>
        <v>106</v>
      </c>
      <c r="G123" s="138">
        <f t="shared" si="27"/>
        <v>1.7739999999599831</v>
      </c>
      <c r="H123" s="758">
        <f t="shared" si="28"/>
        <v>1</v>
      </c>
      <c r="I123" s="762">
        <f t="shared" si="29"/>
        <v>46.439999997598989</v>
      </c>
      <c r="J123" s="758">
        <f t="shared" si="30"/>
        <v>52</v>
      </c>
      <c r="K123" s="138">
        <f t="shared" si="31"/>
        <v>7.2779999999939093</v>
      </c>
      <c r="L123" s="758">
        <f t="shared" si="32"/>
        <v>7</v>
      </c>
      <c r="M123" s="762">
        <f t="shared" si="33"/>
        <v>16.67999999963456</v>
      </c>
      <c r="N123" s="999">
        <v>55.700000799999998</v>
      </c>
      <c r="O123" s="771"/>
      <c r="P123" s="1227" t="s">
        <v>560</v>
      </c>
      <c r="Q123" s="228" t="s">
        <v>4</v>
      </c>
      <c r="R123" s="251"/>
      <c r="S123" s="251" t="s">
        <v>332</v>
      </c>
      <c r="T123" s="251" t="s">
        <v>186</v>
      </c>
      <c r="U123" s="251"/>
      <c r="V123" s="49"/>
      <c r="W123" s="245"/>
      <c r="X123" s="1290" t="s">
        <v>333</v>
      </c>
      <c r="Y123" s="784"/>
      <c r="Z123" s="962">
        <v>7</v>
      </c>
      <c r="AA123" s="277" t="s">
        <v>475</v>
      </c>
      <c r="AB123" s="784"/>
      <c r="AC123" s="200"/>
      <c r="AD123" s="198"/>
      <c r="AE123" s="198"/>
      <c r="AF123" s="200"/>
      <c r="AG123" s="198"/>
      <c r="AH123" s="210"/>
      <c r="AI123" s="1032" t="s">
        <v>416</v>
      </c>
      <c r="AJ123" s="210"/>
      <c r="AK123" s="210"/>
      <c r="AL123" s="771"/>
      <c r="AM123" s="792"/>
      <c r="AN123" s="217"/>
      <c r="AO123" s="217"/>
      <c r="AP123" s="217"/>
      <c r="AQ123" s="215"/>
      <c r="AR123" s="217"/>
      <c r="AS123" s="801"/>
      <c r="AT123" s="1470">
        <v>152</v>
      </c>
      <c r="AU123" s="1489"/>
      <c r="AV123" s="44">
        <v>492</v>
      </c>
      <c r="AW123" s="246" t="s">
        <v>172</v>
      </c>
    </row>
    <row r="124" spans="1:239" ht="45.75" customHeight="1" thickBot="1" x14ac:dyDescent="0.3">
      <c r="A124" s="445">
        <v>29</v>
      </c>
      <c r="B124" s="360" t="s">
        <v>393</v>
      </c>
      <c r="C124" s="360"/>
      <c r="D124" s="460">
        <v>106.18833333333301</v>
      </c>
      <c r="E124" s="460">
        <v>52.185000000000002</v>
      </c>
      <c r="F124" s="361">
        <f t="shared" si="26"/>
        <v>106</v>
      </c>
      <c r="G124" s="361">
        <f t="shared" si="27"/>
        <v>11.299999999980344</v>
      </c>
      <c r="H124" s="361">
        <f t="shared" si="28"/>
        <v>11</v>
      </c>
      <c r="I124" s="362">
        <f t="shared" si="29"/>
        <v>17.999999998820613</v>
      </c>
      <c r="J124" s="311">
        <f t="shared" si="30"/>
        <v>52</v>
      </c>
      <c r="K124" s="311">
        <f t="shared" si="31"/>
        <v>11.100000000000136</v>
      </c>
      <c r="L124" s="311">
        <f t="shared" si="32"/>
        <v>11</v>
      </c>
      <c r="M124" s="297">
        <f t="shared" si="33"/>
        <v>6.0000000000081855</v>
      </c>
      <c r="N124" s="115"/>
      <c r="O124" s="73"/>
      <c r="P124" s="57" t="s">
        <v>435</v>
      </c>
      <c r="Q124" s="489" t="s">
        <v>527</v>
      </c>
      <c r="R124" s="85"/>
      <c r="S124" s="58" t="s">
        <v>332</v>
      </c>
      <c r="T124" s="59" t="s">
        <v>35</v>
      </c>
      <c r="U124" s="59"/>
      <c r="V124" s="59" t="s">
        <v>86</v>
      </c>
      <c r="W124" s="1260" t="s">
        <v>123</v>
      </c>
      <c r="X124" s="587" t="s">
        <v>333</v>
      </c>
      <c r="Y124" s="445"/>
      <c r="Z124" s="574">
        <v>7</v>
      </c>
      <c r="AA124" s="507" t="s">
        <v>475</v>
      </c>
      <c r="AB124" s="364"/>
      <c r="AC124" s="223"/>
      <c r="AD124" s="223"/>
      <c r="AE124" s="115"/>
      <c r="AF124" s="223"/>
      <c r="AG124" s="223"/>
      <c r="AH124" s="322"/>
      <c r="AI124" s="322"/>
      <c r="AJ124" s="322"/>
      <c r="AK124" s="322"/>
      <c r="AL124" s="73"/>
      <c r="AM124" s="84"/>
      <c r="AN124" s="219"/>
      <c r="AO124" s="219"/>
      <c r="AP124" s="219"/>
      <c r="AQ124" s="85"/>
      <c r="AR124" s="85"/>
      <c r="AS124" s="86"/>
      <c r="AT124" s="1471">
        <v>29</v>
      </c>
      <c r="AU124" s="1486"/>
      <c r="AV124" s="44"/>
      <c r="AW124" s="149" t="s">
        <v>123</v>
      </c>
    </row>
    <row r="125" spans="1:239" ht="38.25" customHeight="1" x14ac:dyDescent="0.25">
      <c r="A125" s="450">
        <v>17</v>
      </c>
      <c r="B125" s="1127" t="s">
        <v>344</v>
      </c>
      <c r="C125" s="474" t="s">
        <v>480</v>
      </c>
      <c r="D125" s="468">
        <f>F125+(H125/60)+(I125/3600)</f>
        <v>106.1440688888889</v>
      </c>
      <c r="E125" s="468">
        <f>J125+(L125/60)+(M125/3600)</f>
        <v>52.076248888888891</v>
      </c>
      <c r="F125" s="262">
        <v>106</v>
      </c>
      <c r="G125" s="262"/>
      <c r="H125" s="262">
        <v>8</v>
      </c>
      <c r="I125" s="298">
        <v>38.648000000000003</v>
      </c>
      <c r="J125" s="262">
        <v>52</v>
      </c>
      <c r="K125" s="262"/>
      <c r="L125" s="262">
        <v>4</v>
      </c>
      <c r="M125" s="298">
        <v>34.496000000000002</v>
      </c>
      <c r="N125" s="203"/>
      <c r="O125" s="1205"/>
      <c r="P125" s="974" t="s">
        <v>495</v>
      </c>
      <c r="Q125" s="251" t="s">
        <v>4</v>
      </c>
      <c r="R125" s="533" t="s">
        <v>105</v>
      </c>
      <c r="S125" s="251" t="s">
        <v>332</v>
      </c>
      <c r="T125" s="533" t="s">
        <v>24</v>
      </c>
      <c r="U125" s="533" t="s">
        <v>476</v>
      </c>
      <c r="V125" s="215"/>
      <c r="W125" s="373" t="s">
        <v>126</v>
      </c>
      <c r="X125" s="671" t="s">
        <v>333</v>
      </c>
      <c r="Y125" s="450"/>
      <c r="Z125" s="582">
        <v>7</v>
      </c>
      <c r="AA125" s="373" t="s">
        <v>475</v>
      </c>
      <c r="AB125" s="1318"/>
      <c r="AC125" s="1056" t="s">
        <v>477</v>
      </c>
      <c r="AD125" s="354"/>
      <c r="AE125" s="354"/>
      <c r="AF125" s="354"/>
      <c r="AG125" s="354"/>
      <c r="AH125" s="355"/>
      <c r="AI125" s="355"/>
      <c r="AJ125" s="355"/>
      <c r="AK125" s="355"/>
      <c r="AL125" s="505"/>
      <c r="AM125" s="1357"/>
      <c r="AN125" s="357"/>
      <c r="AO125" s="357"/>
      <c r="AP125" s="357"/>
      <c r="AQ125" s="357"/>
      <c r="AR125" s="357"/>
      <c r="AS125" s="1122"/>
      <c r="AT125" s="1472">
        <v>17</v>
      </c>
      <c r="AU125" s="1487">
        <v>154</v>
      </c>
      <c r="AV125" s="44">
        <v>154</v>
      </c>
      <c r="AW125" s="248"/>
      <c r="AX125" s="191"/>
    </row>
    <row r="126" spans="1:239" ht="38.25" x14ac:dyDescent="0.25">
      <c r="A126" s="122">
        <v>67</v>
      </c>
      <c r="B126" s="185" t="s">
        <v>393</v>
      </c>
      <c r="C126" s="134"/>
      <c r="D126" s="454">
        <v>106.05</v>
      </c>
      <c r="E126" s="461">
        <v>52.191666666666698</v>
      </c>
      <c r="F126" s="305">
        <f>ROUNDDOWN(D126,0)</f>
        <v>106</v>
      </c>
      <c r="G126" s="305">
        <f t="shared" ref="G126:G132" si="34">(D126-F126)*60</f>
        <v>2.9999999999998295</v>
      </c>
      <c r="H126" s="305">
        <f>ROUNDDOWN(G126,0)</f>
        <v>2</v>
      </c>
      <c r="I126" s="137">
        <f>(G126-H126)*60</f>
        <v>59.999999999989768</v>
      </c>
      <c r="J126" s="136">
        <f>ROUNDDOWN(E126,0)</f>
        <v>52</v>
      </c>
      <c r="K126" s="136">
        <f>(E126-J126)*60</f>
        <v>11.500000000001904</v>
      </c>
      <c r="L126" s="136">
        <f>ROUNDDOWN(K126,0)</f>
        <v>11</v>
      </c>
      <c r="M126" s="139">
        <f>(K126-L126)*60</f>
        <v>30.000000000114255</v>
      </c>
      <c r="N126" s="110">
        <v>130</v>
      </c>
      <c r="O126" s="60"/>
      <c r="P126" s="391" t="s">
        <v>109</v>
      </c>
      <c r="Q126" s="47"/>
      <c r="R126" s="47"/>
      <c r="S126" s="49" t="s">
        <v>331</v>
      </c>
      <c r="T126" s="48"/>
      <c r="U126" s="48" t="s">
        <v>253</v>
      </c>
      <c r="V126" s="48" t="s">
        <v>98</v>
      </c>
      <c r="W126" s="395" t="s">
        <v>234</v>
      </c>
      <c r="X126" s="670" t="s">
        <v>333</v>
      </c>
      <c r="Y126" s="446"/>
      <c r="Z126" s="573">
        <v>7</v>
      </c>
      <c r="AA126" s="277" t="s">
        <v>475</v>
      </c>
      <c r="AB126" s="422"/>
      <c r="AC126" s="114"/>
      <c r="AD126" s="963" t="s">
        <v>562</v>
      </c>
      <c r="AE126" s="110"/>
      <c r="AF126" s="197"/>
      <c r="AG126" s="197"/>
      <c r="AH126" s="209"/>
      <c r="AI126" s="318"/>
      <c r="AJ126" s="209"/>
      <c r="AK126" s="209"/>
      <c r="AL126" s="71"/>
      <c r="AM126" s="81"/>
      <c r="AN126" s="25"/>
      <c r="AO126" s="25"/>
      <c r="AP126" s="25"/>
      <c r="AQ126" s="21"/>
      <c r="AR126" s="21"/>
      <c r="AS126" s="62"/>
      <c r="AT126" s="802">
        <v>67</v>
      </c>
      <c r="AU126" s="1486"/>
      <c r="AV126" s="44">
        <v>67</v>
      </c>
      <c r="AW126" s="144" t="s">
        <v>234</v>
      </c>
    </row>
    <row r="127" spans="1:239" s="191" customFormat="1" ht="45" customHeight="1" x14ac:dyDescent="0.25">
      <c r="A127" s="450">
        <v>177</v>
      </c>
      <c r="B127" s="933" t="s">
        <v>344</v>
      </c>
      <c r="C127" s="1154"/>
      <c r="D127" s="468">
        <v>105.98055555555599</v>
      </c>
      <c r="E127" s="465">
        <v>52.172222222222203</v>
      </c>
      <c r="F127" s="138">
        <f>ROUNDDOWN(D127,0)</f>
        <v>105</v>
      </c>
      <c r="G127" s="138">
        <f t="shared" si="34"/>
        <v>58.83333333335969</v>
      </c>
      <c r="H127" s="138">
        <f>ROUNDDOWN(G127,0)</f>
        <v>58</v>
      </c>
      <c r="I127" s="296">
        <f>(G127-H127)*60</f>
        <v>50.000000001581384</v>
      </c>
      <c r="J127" s="138">
        <f>ROUNDDOWN(E127,0)</f>
        <v>52</v>
      </c>
      <c r="K127" s="138">
        <f>(E127-J127)*60</f>
        <v>10.333333333332178</v>
      </c>
      <c r="L127" s="138">
        <f>ROUNDDOWN(K127,0)</f>
        <v>10</v>
      </c>
      <c r="M127" s="296">
        <f>(K127-L127)*60</f>
        <v>19.999999999930651</v>
      </c>
      <c r="N127" s="114">
        <v>80</v>
      </c>
      <c r="O127" s="1005"/>
      <c r="P127" s="222" t="s">
        <v>109</v>
      </c>
      <c r="Q127" s="49"/>
      <c r="R127" s="49"/>
      <c r="S127" s="49" t="s">
        <v>331</v>
      </c>
      <c r="T127" s="53" t="s">
        <v>375</v>
      </c>
      <c r="U127" s="53" t="s">
        <v>487</v>
      </c>
      <c r="V127" s="53" t="s">
        <v>542</v>
      </c>
      <c r="W127" s="243"/>
      <c r="X127" s="671" t="s">
        <v>333</v>
      </c>
      <c r="Y127" s="290"/>
      <c r="Z127" s="582">
        <v>7</v>
      </c>
      <c r="AA127" s="373" t="s">
        <v>475</v>
      </c>
      <c r="AB127" s="290"/>
      <c r="AC127" s="198"/>
      <c r="AD127" s="198"/>
      <c r="AE127" s="203">
        <v>2015</v>
      </c>
      <c r="AF127" s="193"/>
      <c r="AG127" s="114">
        <v>2015</v>
      </c>
      <c r="AH127" s="268"/>
      <c r="AI127" s="114">
        <v>2015</v>
      </c>
      <c r="AJ127" s="268"/>
      <c r="AK127" s="268"/>
      <c r="AL127" s="971"/>
      <c r="AM127" s="945"/>
      <c r="AN127" s="203">
        <v>2015</v>
      </c>
      <c r="AO127" s="203">
        <v>2015</v>
      </c>
      <c r="AP127" s="215"/>
      <c r="AQ127" s="215"/>
      <c r="AR127" s="203">
        <v>2015</v>
      </c>
      <c r="AS127" s="987"/>
      <c r="AT127" s="1470">
        <v>177</v>
      </c>
      <c r="AU127" s="1489"/>
      <c r="AV127" s="44">
        <v>66</v>
      </c>
      <c r="AW127" s="286" t="s">
        <v>215</v>
      </c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</row>
    <row r="128" spans="1:239" ht="36.75" customHeight="1" x14ac:dyDescent="0.25">
      <c r="A128" s="122">
        <v>178</v>
      </c>
      <c r="B128" s="174" t="s">
        <v>344</v>
      </c>
      <c r="C128" s="99"/>
      <c r="D128" s="454">
        <v>106.05</v>
      </c>
      <c r="E128" s="454">
        <v>52.191666666666698</v>
      </c>
      <c r="F128" s="305">
        <f>ROUNDDOWN(D128,0)</f>
        <v>106</v>
      </c>
      <c r="G128" s="305">
        <f t="shared" si="34"/>
        <v>2.9999999999998295</v>
      </c>
      <c r="H128" s="305">
        <f>ROUNDDOWN(G128,0)</f>
        <v>2</v>
      </c>
      <c r="I128" s="137">
        <f>(G128-H128)*60</f>
        <v>59.999999999989768</v>
      </c>
      <c r="J128" s="136">
        <f>ROUNDDOWN(E128,0)</f>
        <v>52</v>
      </c>
      <c r="K128" s="136">
        <f>(E128-J128)*60</f>
        <v>11.500000000001904</v>
      </c>
      <c r="L128" s="136">
        <f>ROUNDDOWN(K128,0)</f>
        <v>11</v>
      </c>
      <c r="M128" s="139">
        <f>(K128-L128)*60</f>
        <v>30.000000000114255</v>
      </c>
      <c r="N128" s="110">
        <v>130</v>
      </c>
      <c r="O128" s="1001"/>
      <c r="P128" s="56" t="s">
        <v>109</v>
      </c>
      <c r="Q128" s="47"/>
      <c r="R128" s="47"/>
      <c r="S128" s="49" t="s">
        <v>331</v>
      </c>
      <c r="T128" s="47"/>
      <c r="U128" s="48" t="s">
        <v>496</v>
      </c>
      <c r="V128" s="48"/>
      <c r="W128" s="71"/>
      <c r="X128" s="670" t="s">
        <v>333</v>
      </c>
      <c r="Y128" s="69"/>
      <c r="Z128" s="573">
        <v>7</v>
      </c>
      <c r="AA128" s="277" t="s">
        <v>475</v>
      </c>
      <c r="AB128" s="69"/>
      <c r="AC128" s="193"/>
      <c r="AD128" s="193"/>
      <c r="AE128" s="110">
        <v>2015</v>
      </c>
      <c r="AF128" s="193"/>
      <c r="AG128" s="193"/>
      <c r="AH128" s="272"/>
      <c r="AI128" s="272"/>
      <c r="AJ128" s="272"/>
      <c r="AK128" s="272"/>
      <c r="AL128" s="72"/>
      <c r="AM128" s="82"/>
      <c r="AN128" s="208"/>
      <c r="AO128" s="208"/>
      <c r="AP128" s="208"/>
      <c r="AQ128" s="23"/>
      <c r="AR128" s="23"/>
      <c r="AS128" s="63"/>
      <c r="AT128" s="802">
        <v>178</v>
      </c>
      <c r="AU128" s="1488"/>
      <c r="AV128" s="44">
        <v>67</v>
      </c>
      <c r="AW128" s="148" t="s">
        <v>215</v>
      </c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191"/>
      <c r="BM128" s="191"/>
      <c r="BN128" s="191"/>
      <c r="BO128" s="191"/>
      <c r="BP128" s="191"/>
      <c r="BQ128" s="191"/>
      <c r="BR128" s="191"/>
      <c r="BS128" s="191"/>
      <c r="BT128" s="191"/>
      <c r="BU128" s="191"/>
      <c r="BV128" s="191"/>
      <c r="BW128" s="191"/>
      <c r="BX128" s="191"/>
      <c r="BY128" s="191"/>
      <c r="BZ128" s="191"/>
      <c r="CA128" s="191"/>
      <c r="CB128" s="191"/>
      <c r="CC128" s="191"/>
      <c r="CD128" s="191"/>
      <c r="CE128" s="191"/>
      <c r="CF128" s="191"/>
      <c r="CG128" s="191"/>
      <c r="CH128" s="191"/>
      <c r="CI128" s="191"/>
      <c r="CJ128" s="191"/>
      <c r="CK128" s="191"/>
      <c r="CL128" s="191"/>
      <c r="CM128" s="191"/>
      <c r="CN128" s="191"/>
      <c r="CO128" s="191"/>
      <c r="CP128" s="191"/>
      <c r="CQ128" s="191"/>
      <c r="CR128" s="191"/>
      <c r="CS128" s="191"/>
      <c r="CT128" s="191"/>
      <c r="CU128" s="191"/>
      <c r="CV128" s="191"/>
      <c r="CW128" s="191"/>
      <c r="CX128" s="191"/>
      <c r="CY128" s="191"/>
      <c r="CZ128" s="191"/>
      <c r="DA128" s="191"/>
      <c r="DB128" s="191"/>
      <c r="DC128" s="191"/>
      <c r="DD128" s="191"/>
      <c r="DE128" s="191"/>
      <c r="DF128" s="191"/>
      <c r="DG128" s="191"/>
      <c r="DH128" s="191"/>
      <c r="DI128" s="191"/>
      <c r="DJ128" s="191"/>
      <c r="DK128" s="191"/>
      <c r="DL128" s="191"/>
      <c r="DM128" s="191"/>
      <c r="DN128" s="191"/>
      <c r="DO128" s="191"/>
      <c r="DP128" s="191"/>
      <c r="DQ128" s="191"/>
      <c r="DR128" s="191"/>
      <c r="DS128" s="191"/>
      <c r="DT128" s="191"/>
      <c r="DU128" s="191"/>
      <c r="DV128" s="191"/>
      <c r="DW128" s="191"/>
      <c r="DX128" s="191"/>
      <c r="DY128" s="191"/>
      <c r="DZ128" s="191"/>
      <c r="EA128" s="191"/>
      <c r="EB128" s="191"/>
      <c r="EC128" s="191"/>
      <c r="ED128" s="191"/>
      <c r="EE128" s="191"/>
      <c r="EF128" s="191"/>
      <c r="EG128" s="191"/>
      <c r="EH128" s="191"/>
      <c r="EI128" s="191"/>
      <c r="EJ128" s="191"/>
      <c r="EK128" s="191"/>
      <c r="EL128" s="191"/>
      <c r="EM128" s="191"/>
      <c r="EN128" s="191"/>
      <c r="EO128" s="191"/>
      <c r="EP128" s="191"/>
      <c r="EQ128" s="191"/>
      <c r="ER128" s="191"/>
      <c r="ES128" s="191"/>
      <c r="ET128" s="191"/>
      <c r="EU128" s="191"/>
      <c r="EV128" s="191"/>
      <c r="EW128" s="191"/>
      <c r="EX128" s="191"/>
      <c r="EY128" s="191"/>
      <c r="EZ128" s="191"/>
      <c r="FA128" s="191"/>
      <c r="FB128" s="191"/>
      <c r="FC128" s="191"/>
      <c r="FD128" s="191"/>
      <c r="FE128" s="191"/>
      <c r="FF128" s="191"/>
      <c r="FG128" s="191"/>
      <c r="FH128" s="191"/>
      <c r="FI128" s="191"/>
      <c r="FJ128" s="191"/>
      <c r="FK128" s="191"/>
      <c r="FL128" s="191"/>
      <c r="FM128" s="191"/>
      <c r="FN128" s="191"/>
      <c r="FO128" s="191"/>
      <c r="FP128" s="191"/>
      <c r="FQ128" s="191"/>
      <c r="FR128" s="191"/>
      <c r="FS128" s="191"/>
      <c r="FT128" s="191"/>
      <c r="FU128" s="191"/>
      <c r="FV128" s="191"/>
      <c r="FW128" s="191"/>
      <c r="FX128" s="191"/>
      <c r="FY128" s="191"/>
      <c r="FZ128" s="191"/>
      <c r="GA128" s="191"/>
      <c r="GB128" s="191"/>
      <c r="GC128" s="191"/>
      <c r="GD128" s="191"/>
      <c r="GE128" s="191"/>
      <c r="GF128" s="191"/>
      <c r="GG128" s="191"/>
      <c r="GH128" s="191"/>
      <c r="GI128" s="191"/>
      <c r="GJ128" s="191"/>
      <c r="GK128" s="191"/>
      <c r="GL128" s="191"/>
      <c r="GM128" s="191"/>
      <c r="GN128" s="191"/>
      <c r="GO128" s="191"/>
      <c r="GP128" s="191"/>
      <c r="GQ128" s="191"/>
      <c r="GR128" s="191"/>
      <c r="GS128" s="191"/>
      <c r="GT128" s="191"/>
      <c r="GU128" s="191"/>
      <c r="GV128" s="191"/>
      <c r="GW128" s="191"/>
      <c r="GX128" s="191"/>
      <c r="GY128" s="191"/>
      <c r="GZ128" s="191"/>
      <c r="HA128" s="191"/>
      <c r="HB128" s="191"/>
      <c r="HC128" s="191"/>
      <c r="HD128" s="191"/>
      <c r="HE128" s="191"/>
      <c r="HF128" s="191"/>
      <c r="HG128" s="191"/>
      <c r="HH128" s="191"/>
      <c r="HI128" s="191"/>
      <c r="HJ128" s="191"/>
      <c r="HK128" s="191"/>
      <c r="HL128" s="191"/>
      <c r="HM128" s="191"/>
      <c r="HN128" s="191"/>
      <c r="HO128" s="191"/>
      <c r="HP128" s="191"/>
      <c r="HQ128" s="191"/>
      <c r="HR128" s="191"/>
      <c r="HS128" s="191"/>
      <c r="HT128" s="191"/>
      <c r="HU128" s="191"/>
      <c r="HV128" s="191"/>
      <c r="HW128" s="191"/>
      <c r="HX128" s="191"/>
      <c r="HY128" s="191"/>
      <c r="HZ128" s="191"/>
      <c r="IA128" s="191"/>
      <c r="IB128" s="191"/>
      <c r="IC128" s="191"/>
      <c r="ID128" s="191"/>
      <c r="IE128" s="191"/>
    </row>
    <row r="129" spans="1:239" ht="36" customHeight="1" x14ac:dyDescent="0.25">
      <c r="A129" s="207">
        <v>493</v>
      </c>
      <c r="B129" s="247" t="s">
        <v>344</v>
      </c>
      <c r="C129" s="278"/>
      <c r="D129" s="465">
        <f>F129+(H129/60)+(I129/3600)</f>
        <v>106.11663055555555</v>
      </c>
      <c r="E129" s="465">
        <f>J129+(L129/60)+(M129/3600)</f>
        <v>52.225003611111113</v>
      </c>
      <c r="F129" s="138">
        <v>106</v>
      </c>
      <c r="G129" s="305">
        <f t="shared" si="34"/>
        <v>6.9978333333327214</v>
      </c>
      <c r="H129" s="138">
        <v>6</v>
      </c>
      <c r="I129" s="296">
        <v>59.87</v>
      </c>
      <c r="J129" s="138">
        <v>52</v>
      </c>
      <c r="K129" s="138"/>
      <c r="L129" s="138">
        <v>13</v>
      </c>
      <c r="M129" s="296">
        <v>30.013000000000002</v>
      </c>
      <c r="N129" s="114"/>
      <c r="O129" s="561"/>
      <c r="P129" s="396" t="s">
        <v>109</v>
      </c>
      <c r="Q129" s="49"/>
      <c r="R129" s="49"/>
      <c r="S129" s="49" t="s">
        <v>331</v>
      </c>
      <c r="T129" s="53"/>
      <c r="U129" s="53"/>
      <c r="V129" s="53"/>
      <c r="W129" s="397"/>
      <c r="X129" s="671" t="s">
        <v>333</v>
      </c>
      <c r="Y129" s="207">
        <v>2015</v>
      </c>
      <c r="Z129" s="577">
        <v>7</v>
      </c>
      <c r="AA129" s="277" t="s">
        <v>475</v>
      </c>
      <c r="AB129" s="1305"/>
      <c r="AC129" s="114"/>
      <c r="AD129" s="114"/>
      <c r="AE129" s="114"/>
      <c r="AF129" s="114"/>
      <c r="AG129" s="114"/>
      <c r="AH129" s="209"/>
      <c r="AI129" s="209"/>
      <c r="AJ129" s="209"/>
      <c r="AK129" s="209"/>
      <c r="AL129" s="243"/>
      <c r="AM129" s="244"/>
      <c r="AN129" s="25"/>
      <c r="AO129" s="25"/>
      <c r="AP129" s="25"/>
      <c r="AQ129" s="25"/>
      <c r="AR129" s="25"/>
      <c r="AS129" s="245"/>
      <c r="AT129" s="1473">
        <v>493</v>
      </c>
      <c r="AU129" s="1487">
        <v>68</v>
      </c>
      <c r="AV129" s="44">
        <v>68</v>
      </c>
      <c r="AW129" s="248"/>
      <c r="AX129" s="191"/>
    </row>
    <row r="130" spans="1:239" ht="33.75" customHeight="1" x14ac:dyDescent="0.25">
      <c r="A130" s="122">
        <v>25</v>
      </c>
      <c r="B130" s="185" t="s">
        <v>393</v>
      </c>
      <c r="C130" s="190" t="s">
        <v>480</v>
      </c>
      <c r="D130" s="454">
        <v>106.214666666667</v>
      </c>
      <c r="E130" s="454">
        <v>52.116999999999997</v>
      </c>
      <c r="F130" s="305">
        <f>ROUNDDOWN(D130,0)</f>
        <v>106</v>
      </c>
      <c r="G130" s="305">
        <f t="shared" si="34"/>
        <v>12.880000000020004</v>
      </c>
      <c r="H130" s="305">
        <f>ROUNDDOWN(G130,0)</f>
        <v>12</v>
      </c>
      <c r="I130" s="137">
        <f>(G130-H130)*60</f>
        <v>52.80000000120026</v>
      </c>
      <c r="J130" s="136">
        <f>ROUNDDOWN(E130,0)</f>
        <v>52</v>
      </c>
      <c r="K130" s="136">
        <f>(E130-J130)*60</f>
        <v>7.0199999999998397</v>
      </c>
      <c r="L130" s="136">
        <f>ROUNDDOWN(K130,0)</f>
        <v>7</v>
      </c>
      <c r="M130" s="139">
        <f>(K130-L130)*60</f>
        <v>1.1999999999903821</v>
      </c>
      <c r="N130" s="110"/>
      <c r="O130" s="60"/>
      <c r="P130" s="56"/>
      <c r="Q130" s="49"/>
      <c r="R130" s="53" t="s">
        <v>457</v>
      </c>
      <c r="S130" s="47" t="s">
        <v>332</v>
      </c>
      <c r="T130" s="48" t="s">
        <v>31</v>
      </c>
      <c r="U130" s="48" t="s">
        <v>46</v>
      </c>
      <c r="V130" s="48"/>
      <c r="W130" s="76" t="s">
        <v>123</v>
      </c>
      <c r="X130" s="670" t="s">
        <v>333</v>
      </c>
      <c r="Y130" s="122"/>
      <c r="Z130" s="573">
        <v>7</v>
      </c>
      <c r="AA130" s="277" t="s">
        <v>475</v>
      </c>
      <c r="AB130" s="82"/>
      <c r="AC130" s="114"/>
      <c r="AD130" s="114"/>
      <c r="AE130" s="110"/>
      <c r="AF130" s="114"/>
      <c r="AG130" s="114"/>
      <c r="AH130" s="209"/>
      <c r="AI130" s="209"/>
      <c r="AJ130" s="209"/>
      <c r="AK130" s="209"/>
      <c r="AL130" s="71"/>
      <c r="AM130" s="81"/>
      <c r="AN130" s="25"/>
      <c r="AO130" s="25"/>
      <c r="AP130" s="25"/>
      <c r="AQ130" s="21"/>
      <c r="AR130" s="21"/>
      <c r="AS130" s="62"/>
      <c r="AT130" s="802">
        <v>25</v>
      </c>
      <c r="AU130" s="1486"/>
      <c r="AV130" s="44">
        <v>25</v>
      </c>
      <c r="AW130" s="149" t="s">
        <v>123</v>
      </c>
    </row>
    <row r="131" spans="1:239" ht="38.25" customHeight="1" x14ac:dyDescent="0.25">
      <c r="A131" s="122">
        <v>369</v>
      </c>
      <c r="B131" s="475" t="s">
        <v>393</v>
      </c>
      <c r="C131" s="475" t="s">
        <v>480</v>
      </c>
      <c r="D131" s="454">
        <v>106.150009155273</v>
      </c>
      <c r="E131" s="454">
        <v>52.265937805175803</v>
      </c>
      <c r="F131" s="305">
        <f>ROUNDDOWN(D131,0)</f>
        <v>106</v>
      </c>
      <c r="G131" s="305">
        <f t="shared" si="34"/>
        <v>9.0005493163798178</v>
      </c>
      <c r="H131" s="305">
        <f>ROUNDDOWN(G131,0)</f>
        <v>9</v>
      </c>
      <c r="I131" s="137">
        <f>(G131-H131)*60</f>
        <v>3.2958982789068614E-2</v>
      </c>
      <c r="J131" s="136">
        <f>ROUNDDOWN(E131,0)</f>
        <v>52</v>
      </c>
      <c r="K131" s="136">
        <f>(E131-J131)*60</f>
        <v>15.956268310548154</v>
      </c>
      <c r="L131" s="136">
        <f>ROUNDDOWN(K131,0)</f>
        <v>15</v>
      </c>
      <c r="M131" s="139">
        <f>(K131-L131)*60</f>
        <v>57.376098632889239</v>
      </c>
      <c r="N131" s="67"/>
      <c r="O131" s="559"/>
      <c r="P131" s="288"/>
      <c r="Q131" s="47"/>
      <c r="R131" s="48" t="s">
        <v>457</v>
      </c>
      <c r="S131" s="47" t="s">
        <v>332</v>
      </c>
      <c r="T131" s="47"/>
      <c r="U131" s="47"/>
      <c r="V131" s="47" t="s">
        <v>345</v>
      </c>
      <c r="W131" s="400" t="s">
        <v>418</v>
      </c>
      <c r="X131" s="670" t="s">
        <v>333</v>
      </c>
      <c r="Y131" s="122"/>
      <c r="Z131" s="573">
        <v>7</v>
      </c>
      <c r="AA131" s="277" t="s">
        <v>475</v>
      </c>
      <c r="AB131" s="69"/>
      <c r="AC131" s="249"/>
      <c r="AD131" s="193"/>
      <c r="AE131" s="67"/>
      <c r="AF131" s="193"/>
      <c r="AG131" s="193"/>
      <c r="AH131" s="272"/>
      <c r="AI131" s="272"/>
      <c r="AJ131" s="272"/>
      <c r="AK131" s="272"/>
      <c r="AL131" s="72"/>
      <c r="AM131" s="82"/>
      <c r="AN131" s="208"/>
      <c r="AO131" s="208"/>
      <c r="AP131" s="208"/>
      <c r="AQ131" s="23"/>
      <c r="AR131" s="23"/>
      <c r="AS131" s="63"/>
      <c r="AT131" s="802">
        <v>369</v>
      </c>
      <c r="AU131" s="1488"/>
      <c r="AV131" s="44"/>
      <c r="AW131" s="147" t="s">
        <v>205</v>
      </c>
    </row>
    <row r="132" spans="1:239" ht="51" customHeight="1" x14ac:dyDescent="0.25">
      <c r="A132" s="122">
        <v>374</v>
      </c>
      <c r="B132" s="185" t="s">
        <v>393</v>
      </c>
      <c r="C132" s="190" t="s">
        <v>480</v>
      </c>
      <c r="D132" s="454">
        <v>106.148399353027</v>
      </c>
      <c r="E132" s="454">
        <v>52.256526947021499</v>
      </c>
      <c r="F132" s="305">
        <f>ROUNDDOWN(D132,0)</f>
        <v>106</v>
      </c>
      <c r="G132" s="305">
        <f t="shared" si="34"/>
        <v>8.9039611816201614</v>
      </c>
      <c r="H132" s="305">
        <f>ROUNDDOWN(G132,0)</f>
        <v>8</v>
      </c>
      <c r="I132" s="137">
        <f>(G132-H132)*60</f>
        <v>54.237670897209682</v>
      </c>
      <c r="J132" s="136">
        <f>ROUNDDOWN(E132,0)</f>
        <v>52</v>
      </c>
      <c r="K132" s="136">
        <f>(E132-J132)*60</f>
        <v>15.391616821289915</v>
      </c>
      <c r="L132" s="136">
        <f>ROUNDDOWN(K132,0)</f>
        <v>15</v>
      </c>
      <c r="M132" s="139">
        <f>(K132-L132)*60</f>
        <v>23.497009277394909</v>
      </c>
      <c r="N132" s="67"/>
      <c r="O132" s="559"/>
      <c r="P132" s="288"/>
      <c r="Q132" s="47"/>
      <c r="R132" s="48" t="s">
        <v>457</v>
      </c>
      <c r="S132" s="47" t="s">
        <v>332</v>
      </c>
      <c r="T132" s="47"/>
      <c r="U132" s="47"/>
      <c r="V132" s="47" t="s">
        <v>345</v>
      </c>
      <c r="W132" s="400" t="s">
        <v>418</v>
      </c>
      <c r="X132" s="670" t="s">
        <v>333</v>
      </c>
      <c r="Y132" s="122"/>
      <c r="Z132" s="573">
        <v>7</v>
      </c>
      <c r="AA132" s="277" t="s">
        <v>475</v>
      </c>
      <c r="AB132" s="69"/>
      <c r="AC132" s="249"/>
      <c r="AD132" s="193"/>
      <c r="AE132" s="67"/>
      <c r="AF132" s="193"/>
      <c r="AG132" s="193"/>
      <c r="AH132" s="272"/>
      <c r="AI132" s="272"/>
      <c r="AJ132" s="272"/>
      <c r="AK132" s="272"/>
      <c r="AL132" s="72"/>
      <c r="AM132" s="82"/>
      <c r="AN132" s="208"/>
      <c r="AO132" s="208"/>
      <c r="AP132" s="208"/>
      <c r="AQ132" s="23"/>
      <c r="AR132" s="23"/>
      <c r="AS132" s="63"/>
      <c r="AT132" s="802">
        <v>374</v>
      </c>
      <c r="AU132" s="1488"/>
      <c r="AV132" s="44">
        <v>374</v>
      </c>
      <c r="AW132" s="147" t="s">
        <v>205</v>
      </c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1"/>
      <c r="BK132" s="191"/>
      <c r="BL132" s="191"/>
      <c r="BM132" s="191"/>
      <c r="BN132" s="191"/>
      <c r="BO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BY132" s="191"/>
      <c r="BZ132" s="191"/>
      <c r="CA132" s="191"/>
      <c r="CB132" s="191"/>
      <c r="CC132" s="191"/>
      <c r="CD132" s="191"/>
      <c r="CE132" s="191"/>
      <c r="CF132" s="191"/>
      <c r="CG132" s="191"/>
      <c r="CH132" s="191"/>
      <c r="CI132" s="191"/>
      <c r="CJ132" s="191"/>
      <c r="CK132" s="191"/>
      <c r="CL132" s="191"/>
      <c r="CM132" s="191"/>
      <c r="CN132" s="191"/>
      <c r="CO132" s="191"/>
      <c r="CP132" s="191"/>
      <c r="CQ132" s="191"/>
      <c r="CR132" s="191"/>
      <c r="CS132" s="191"/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91"/>
      <c r="DG132" s="191"/>
      <c r="DH132" s="191"/>
      <c r="DI132" s="191"/>
      <c r="DJ132" s="191"/>
      <c r="DK132" s="191"/>
      <c r="DL132" s="191"/>
      <c r="DM132" s="191"/>
      <c r="DN132" s="191"/>
      <c r="DO132" s="191"/>
      <c r="DP132" s="191"/>
      <c r="DQ132" s="191"/>
      <c r="DR132" s="191"/>
      <c r="DS132" s="191"/>
      <c r="DT132" s="191"/>
      <c r="DU132" s="191"/>
      <c r="DV132" s="191"/>
      <c r="DW132" s="191"/>
      <c r="DX132" s="191"/>
      <c r="DY132" s="191"/>
      <c r="DZ132" s="191"/>
      <c r="EA132" s="191"/>
      <c r="EB132" s="191"/>
      <c r="EC132" s="191"/>
      <c r="ED132" s="191"/>
      <c r="EE132" s="191"/>
      <c r="EF132" s="191"/>
      <c r="EG132" s="191"/>
      <c r="EH132" s="191"/>
      <c r="EI132" s="191"/>
      <c r="EJ132" s="191"/>
      <c r="EK132" s="191"/>
      <c r="EL132" s="191"/>
      <c r="EM132" s="191"/>
      <c r="EN132" s="191"/>
      <c r="EO132" s="191"/>
      <c r="EP132" s="191"/>
      <c r="EQ132" s="191"/>
      <c r="ER132" s="191"/>
      <c r="ES132" s="191"/>
      <c r="ET132" s="191"/>
      <c r="EU132" s="191"/>
      <c r="EV132" s="191"/>
      <c r="EW132" s="191"/>
      <c r="EX132" s="191"/>
      <c r="EY132" s="191"/>
      <c r="EZ132" s="191"/>
      <c r="FA132" s="191"/>
      <c r="FB132" s="191"/>
      <c r="FC132" s="191"/>
      <c r="FD132" s="191"/>
      <c r="FE132" s="191"/>
      <c r="FF132" s="191"/>
      <c r="FG132" s="191"/>
      <c r="FH132" s="191"/>
      <c r="FI132" s="191"/>
      <c r="FJ132" s="191"/>
      <c r="FK132" s="191"/>
      <c r="FL132" s="191"/>
      <c r="FM132" s="191"/>
      <c r="FN132" s="191"/>
      <c r="FO132" s="191"/>
      <c r="FP132" s="191"/>
      <c r="FQ132" s="191"/>
      <c r="FR132" s="191"/>
      <c r="FS132" s="191"/>
      <c r="FT132" s="191"/>
      <c r="FU132" s="191"/>
      <c r="FV132" s="191"/>
      <c r="FW132" s="191"/>
      <c r="FX132" s="191"/>
      <c r="FY132" s="191"/>
      <c r="FZ132" s="191"/>
      <c r="GA132" s="191"/>
      <c r="GB132" s="191"/>
      <c r="GC132" s="191"/>
      <c r="GD132" s="191"/>
      <c r="GE132" s="191"/>
      <c r="GF132" s="191"/>
      <c r="GG132" s="191"/>
      <c r="GH132" s="191"/>
      <c r="GI132" s="191"/>
      <c r="GJ132" s="191"/>
      <c r="GK132" s="191"/>
      <c r="GL132" s="191"/>
      <c r="GM132" s="191"/>
      <c r="GN132" s="191"/>
      <c r="GO132" s="191"/>
      <c r="GP132" s="191"/>
      <c r="GQ132" s="191"/>
      <c r="GR132" s="191"/>
      <c r="GS132" s="191"/>
      <c r="GT132" s="191"/>
      <c r="GU132" s="191"/>
      <c r="GV132" s="191"/>
      <c r="GW132" s="191"/>
      <c r="GX132" s="191"/>
      <c r="GY132" s="191"/>
      <c r="GZ132" s="191"/>
      <c r="HA132" s="191"/>
      <c r="HB132" s="191"/>
      <c r="HC132" s="191"/>
      <c r="HD132" s="191"/>
      <c r="HE132" s="191"/>
      <c r="HF132" s="191"/>
      <c r="HG132" s="191"/>
      <c r="HH132" s="191"/>
      <c r="HI132" s="191"/>
      <c r="HJ132" s="191"/>
      <c r="HK132" s="191"/>
      <c r="HL132" s="191"/>
      <c r="HM132" s="191"/>
      <c r="HN132" s="191"/>
      <c r="HO132" s="191"/>
      <c r="HP132" s="191"/>
      <c r="HQ132" s="191"/>
      <c r="HR132" s="191"/>
      <c r="HS132" s="191"/>
      <c r="HT132" s="191"/>
      <c r="HU132" s="191"/>
      <c r="HV132" s="191"/>
      <c r="HW132" s="191"/>
      <c r="HX132" s="191"/>
      <c r="HY132" s="191"/>
      <c r="HZ132" s="191"/>
      <c r="IA132" s="191"/>
      <c r="IB132" s="191"/>
      <c r="IC132" s="191"/>
      <c r="ID132" s="191"/>
      <c r="IE132" s="191"/>
    </row>
    <row r="133" spans="1:239" ht="45" customHeight="1" x14ac:dyDescent="0.25">
      <c r="A133" s="207">
        <v>25</v>
      </c>
      <c r="B133" s="473" t="s">
        <v>344</v>
      </c>
      <c r="C133" s="473" t="s">
        <v>480</v>
      </c>
      <c r="D133" s="465">
        <f>F133+(H133/60)+(I133/3600)</f>
        <v>106.21609000000001</v>
      </c>
      <c r="E133" s="465">
        <f>J133+(L133/60)+(M133/3600)</f>
        <v>52.117119444444448</v>
      </c>
      <c r="F133" s="138">
        <v>106</v>
      </c>
      <c r="G133" s="138"/>
      <c r="H133" s="138">
        <v>12</v>
      </c>
      <c r="I133" s="296">
        <v>57.923999999999999</v>
      </c>
      <c r="J133" s="138">
        <v>52</v>
      </c>
      <c r="K133" s="138"/>
      <c r="L133" s="138">
        <v>7</v>
      </c>
      <c r="M133" s="296">
        <v>1.63</v>
      </c>
      <c r="N133" s="114"/>
      <c r="O133" s="561"/>
      <c r="P133" s="222"/>
      <c r="Q133" s="49"/>
      <c r="R133" s="53" t="s">
        <v>520</v>
      </c>
      <c r="S133" s="49" t="s">
        <v>332</v>
      </c>
      <c r="T133" s="53" t="s">
        <v>31</v>
      </c>
      <c r="U133" s="53" t="s">
        <v>478</v>
      </c>
      <c r="V133" s="208"/>
      <c r="W133" s="277" t="s">
        <v>123</v>
      </c>
      <c r="X133" s="671" t="s">
        <v>333</v>
      </c>
      <c r="Y133" s="207"/>
      <c r="Z133" s="577">
        <v>7</v>
      </c>
      <c r="AA133" s="277" t="s">
        <v>475</v>
      </c>
      <c r="AB133" s="285"/>
      <c r="AC133" s="114">
        <v>2015</v>
      </c>
      <c r="AD133" s="114"/>
      <c r="AE133" s="114"/>
      <c r="AF133" s="114"/>
      <c r="AG133" s="114"/>
      <c r="AH133" s="209"/>
      <c r="AI133" s="209"/>
      <c r="AJ133" s="209"/>
      <c r="AK133" s="209"/>
      <c r="AL133" s="243"/>
      <c r="AM133" s="244"/>
      <c r="AN133" s="123" t="s">
        <v>443</v>
      </c>
      <c r="AO133" s="25"/>
      <c r="AP133" s="25"/>
      <c r="AQ133" s="25"/>
      <c r="AR133" s="25"/>
      <c r="AS133" s="245"/>
      <c r="AT133" s="1473">
        <v>25</v>
      </c>
      <c r="AU133" s="1487"/>
      <c r="AV133" s="44">
        <v>25</v>
      </c>
      <c r="AW133" s="248"/>
      <c r="AX133" s="191"/>
    </row>
    <row r="134" spans="1:239" ht="30.75" customHeight="1" x14ac:dyDescent="0.25">
      <c r="A134" s="448">
        <v>17</v>
      </c>
      <c r="B134" s="190" t="s">
        <v>393</v>
      </c>
      <c r="C134" s="185" t="s">
        <v>480</v>
      </c>
      <c r="D134" s="461">
        <v>106.14433333333299</v>
      </c>
      <c r="E134" s="461">
        <v>52.0758333333333</v>
      </c>
      <c r="F134" s="306">
        <f t="shared" ref="F134:F154" si="35">ROUNDDOWN(D134,0)</f>
        <v>106</v>
      </c>
      <c r="G134" s="305">
        <f t="shared" ref="G134:G154" si="36">(D134-F134)*60</f>
        <v>8.6599999999796751</v>
      </c>
      <c r="H134" s="306">
        <f t="shared" ref="H134:H154" si="37">ROUNDDOWN(G134,0)</f>
        <v>8</v>
      </c>
      <c r="I134" s="299">
        <f t="shared" ref="I134:I154" si="38">(G134-H134)*60</f>
        <v>39.599999998780504</v>
      </c>
      <c r="J134" s="263">
        <f t="shared" ref="J134:J154" si="39">ROUNDDOWN(E134,0)</f>
        <v>52</v>
      </c>
      <c r="K134" s="136">
        <f t="shared" ref="K134:K154" si="40">(E134-J134)*60</f>
        <v>4.5499999999979934</v>
      </c>
      <c r="L134" s="254">
        <f t="shared" ref="L134:L154" si="41">ROUNDDOWN(K134,0)</f>
        <v>4</v>
      </c>
      <c r="M134" s="294">
        <f t="shared" ref="M134:M154" si="42">(K134-L134)*60</f>
        <v>32.999999999879606</v>
      </c>
      <c r="N134" s="176"/>
      <c r="O134" s="1193"/>
      <c r="P134" s="612"/>
      <c r="Q134" s="250"/>
      <c r="R134" s="229" t="s">
        <v>105</v>
      </c>
      <c r="S134" s="99" t="s">
        <v>332</v>
      </c>
      <c r="T134" s="102" t="s">
        <v>23</v>
      </c>
      <c r="U134" s="102" t="s">
        <v>46</v>
      </c>
      <c r="V134" s="102"/>
      <c r="W134" s="431" t="s">
        <v>126</v>
      </c>
      <c r="X134" s="672" t="s">
        <v>333</v>
      </c>
      <c r="Y134" s="446"/>
      <c r="Z134" s="580">
        <v>7</v>
      </c>
      <c r="AA134" s="427" t="s">
        <v>475</v>
      </c>
      <c r="AB134" s="1307"/>
      <c r="AC134" s="197"/>
      <c r="AD134" s="233"/>
      <c r="AE134" s="112"/>
      <c r="AF134" s="197"/>
      <c r="AG134" s="197"/>
      <c r="AH134" s="318"/>
      <c r="AI134" s="318"/>
      <c r="AJ134" s="323"/>
      <c r="AK134" s="318"/>
      <c r="AL134" s="100"/>
      <c r="AM134" s="103"/>
      <c r="AN134" s="214"/>
      <c r="AO134" s="214"/>
      <c r="AP134" s="325"/>
      <c r="AQ134" s="38"/>
      <c r="AR134" s="38"/>
      <c r="AS134" s="104"/>
      <c r="AT134" s="1469">
        <v>17</v>
      </c>
      <c r="AU134" s="1486">
        <v>154</v>
      </c>
      <c r="AV134" s="44">
        <v>154</v>
      </c>
      <c r="AW134" s="149" t="s">
        <v>126</v>
      </c>
    </row>
    <row r="135" spans="1:239" s="191" customFormat="1" ht="33" customHeight="1" x14ac:dyDescent="0.25">
      <c r="A135" s="420">
        <v>18</v>
      </c>
      <c r="B135" s="252" t="s">
        <v>393</v>
      </c>
      <c r="C135" s="242"/>
      <c r="D135" s="478">
        <v>106.142666666667</v>
      </c>
      <c r="E135" s="478">
        <v>52.069333333333297</v>
      </c>
      <c r="F135" s="307">
        <f t="shared" si="35"/>
        <v>106</v>
      </c>
      <c r="G135" s="305">
        <f t="shared" si="36"/>
        <v>8.5600000000198406</v>
      </c>
      <c r="H135" s="307">
        <f t="shared" si="37"/>
        <v>8</v>
      </c>
      <c r="I135" s="301">
        <f t="shared" si="38"/>
        <v>33.600000001190438</v>
      </c>
      <c r="J135" s="310">
        <f t="shared" si="39"/>
        <v>52</v>
      </c>
      <c r="K135" s="136">
        <f t="shared" si="40"/>
        <v>4.1599999999978365</v>
      </c>
      <c r="L135" s="255">
        <f t="shared" si="41"/>
        <v>4</v>
      </c>
      <c r="M135" s="295">
        <f t="shared" si="42"/>
        <v>9.5999999998701924</v>
      </c>
      <c r="N135" s="113"/>
      <c r="O135" s="1034"/>
      <c r="P135" s="188"/>
      <c r="Q135" s="251"/>
      <c r="R135" s="976" t="s">
        <v>105</v>
      </c>
      <c r="S135" s="169" t="s">
        <v>332</v>
      </c>
      <c r="T135" s="170" t="s">
        <v>24</v>
      </c>
      <c r="U135" s="48" t="s">
        <v>64</v>
      </c>
      <c r="V135" s="48"/>
      <c r="W135" s="1000" t="s">
        <v>123</v>
      </c>
      <c r="X135" s="673" t="s">
        <v>333</v>
      </c>
      <c r="Y135" s="451"/>
      <c r="Z135" s="581">
        <v>7</v>
      </c>
      <c r="AA135" s="266" t="s">
        <v>475</v>
      </c>
      <c r="AB135" s="1304"/>
      <c r="AC135" s="257"/>
      <c r="AD135" s="114"/>
      <c r="AE135" s="171"/>
      <c r="AF135" s="257"/>
      <c r="AG135" s="257"/>
      <c r="AH135" s="264"/>
      <c r="AI135" s="264"/>
      <c r="AJ135" s="265"/>
      <c r="AK135" s="264"/>
      <c r="AL135" s="419"/>
      <c r="AM135" s="1356"/>
      <c r="AN135" s="259"/>
      <c r="AO135" s="259"/>
      <c r="AP135" s="221"/>
      <c r="AQ135" s="1376"/>
      <c r="AR135" s="1376"/>
      <c r="AS135" s="1383"/>
      <c r="AT135" s="1126">
        <v>18</v>
      </c>
      <c r="AU135" s="1486">
        <v>156</v>
      </c>
      <c r="AV135" s="44">
        <v>156</v>
      </c>
      <c r="AW135" s="149" t="s">
        <v>123</v>
      </c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</row>
    <row r="136" spans="1:239" ht="31.5" customHeight="1" x14ac:dyDescent="0.25">
      <c r="A136" s="122">
        <v>19</v>
      </c>
      <c r="B136" s="185" t="s">
        <v>393</v>
      </c>
      <c r="C136" s="190"/>
      <c r="D136" s="454">
        <v>106.1</v>
      </c>
      <c r="E136" s="454">
        <v>52.073166666666701</v>
      </c>
      <c r="F136" s="305">
        <f t="shared" si="35"/>
        <v>106</v>
      </c>
      <c r="G136" s="305">
        <f t="shared" si="36"/>
        <v>5.9999999999996589</v>
      </c>
      <c r="H136" s="305">
        <f t="shared" si="37"/>
        <v>5</v>
      </c>
      <c r="I136" s="137">
        <f t="shared" si="38"/>
        <v>59.999999999979536</v>
      </c>
      <c r="J136" s="136">
        <f t="shared" si="39"/>
        <v>52</v>
      </c>
      <c r="K136" s="136">
        <f t="shared" si="40"/>
        <v>4.3900000000020611</v>
      </c>
      <c r="L136" s="136">
        <f t="shared" si="41"/>
        <v>4</v>
      </c>
      <c r="M136" s="139">
        <f t="shared" si="42"/>
        <v>23.400000000123669</v>
      </c>
      <c r="N136" s="110"/>
      <c r="O136" s="60"/>
      <c r="P136" s="612"/>
      <c r="Q136" s="49"/>
      <c r="R136" s="53" t="s">
        <v>105</v>
      </c>
      <c r="S136" s="47" t="s">
        <v>332</v>
      </c>
      <c r="T136" s="48" t="s">
        <v>25</v>
      </c>
      <c r="U136" s="48" t="s">
        <v>46</v>
      </c>
      <c r="V136" s="48"/>
      <c r="W136" s="76" t="s">
        <v>123</v>
      </c>
      <c r="X136" s="670" t="s">
        <v>333</v>
      </c>
      <c r="Y136" s="122"/>
      <c r="Z136" s="573">
        <v>7</v>
      </c>
      <c r="AA136" s="277" t="s">
        <v>475</v>
      </c>
      <c r="AB136" s="82"/>
      <c r="AC136" s="114"/>
      <c r="AD136" s="114"/>
      <c r="AE136" s="110"/>
      <c r="AF136" s="114"/>
      <c r="AG136" s="114"/>
      <c r="AH136" s="209"/>
      <c r="AI136" s="209"/>
      <c r="AJ136" s="209"/>
      <c r="AK136" s="209"/>
      <c r="AL136" s="71"/>
      <c r="AM136" s="81"/>
      <c r="AN136" s="25"/>
      <c r="AO136" s="25"/>
      <c r="AP136" s="25"/>
      <c r="AQ136" s="21"/>
      <c r="AR136" s="21"/>
      <c r="AS136" s="62"/>
      <c r="AT136" s="802">
        <v>19</v>
      </c>
      <c r="AU136" s="1486"/>
      <c r="AV136" s="44"/>
      <c r="AW136" s="149" t="s">
        <v>123</v>
      </c>
    </row>
    <row r="137" spans="1:239" ht="36.75" customHeight="1" x14ac:dyDescent="0.25">
      <c r="A137" s="122">
        <v>24</v>
      </c>
      <c r="B137" s="185" t="s">
        <v>393</v>
      </c>
      <c r="C137" s="190"/>
      <c r="D137" s="454">
        <v>106.246</v>
      </c>
      <c r="E137" s="454">
        <v>52.112166666666702</v>
      </c>
      <c r="F137" s="305">
        <f t="shared" si="35"/>
        <v>106</v>
      </c>
      <c r="G137" s="305">
        <f t="shared" si="36"/>
        <v>14.759999999999707</v>
      </c>
      <c r="H137" s="305">
        <f t="shared" si="37"/>
        <v>14</v>
      </c>
      <c r="I137" s="137">
        <f t="shared" si="38"/>
        <v>45.599999999982401</v>
      </c>
      <c r="J137" s="136">
        <f t="shared" si="39"/>
        <v>52</v>
      </c>
      <c r="K137" s="136">
        <f t="shared" si="40"/>
        <v>6.7300000000021498</v>
      </c>
      <c r="L137" s="136">
        <f t="shared" si="41"/>
        <v>6</v>
      </c>
      <c r="M137" s="139">
        <f t="shared" si="42"/>
        <v>43.800000000128989</v>
      </c>
      <c r="N137" s="110"/>
      <c r="O137" s="60"/>
      <c r="P137" s="56"/>
      <c r="Q137" s="49"/>
      <c r="R137" s="53" t="s">
        <v>105</v>
      </c>
      <c r="S137" s="47" t="s">
        <v>332</v>
      </c>
      <c r="T137" s="48" t="s">
        <v>30</v>
      </c>
      <c r="U137" s="48" t="s">
        <v>46</v>
      </c>
      <c r="V137" s="48"/>
      <c r="W137" s="402" t="s">
        <v>123</v>
      </c>
      <c r="X137" s="670" t="s">
        <v>333</v>
      </c>
      <c r="Y137" s="122"/>
      <c r="Z137" s="573">
        <v>7</v>
      </c>
      <c r="AA137" s="277" t="s">
        <v>475</v>
      </c>
      <c r="AB137" s="412"/>
      <c r="AC137" s="114"/>
      <c r="AD137" s="114"/>
      <c r="AE137" s="110"/>
      <c r="AF137" s="114"/>
      <c r="AG137" s="114"/>
      <c r="AH137" s="209"/>
      <c r="AI137" s="209"/>
      <c r="AJ137" s="209"/>
      <c r="AK137" s="209"/>
      <c r="AL137" s="71"/>
      <c r="AM137" s="81"/>
      <c r="AN137" s="25"/>
      <c r="AO137" s="25"/>
      <c r="AP137" s="25"/>
      <c r="AQ137" s="21"/>
      <c r="AR137" s="21"/>
      <c r="AS137" s="62"/>
      <c r="AT137" s="802">
        <v>24</v>
      </c>
      <c r="AU137" s="1486"/>
      <c r="AV137" s="44"/>
      <c r="AW137" s="149" t="s">
        <v>123</v>
      </c>
      <c r="AX137" s="143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1"/>
      <c r="BK137" s="191"/>
      <c r="BL137" s="191"/>
      <c r="BM137" s="191"/>
      <c r="BN137" s="191"/>
      <c r="BO137" s="191"/>
      <c r="BP137" s="191"/>
      <c r="BQ137" s="191"/>
      <c r="BR137" s="191"/>
      <c r="BS137" s="191"/>
      <c r="BT137" s="191"/>
      <c r="BU137" s="191"/>
      <c r="BV137" s="191"/>
      <c r="BW137" s="191"/>
      <c r="BX137" s="191"/>
      <c r="BY137" s="191"/>
      <c r="BZ137" s="191"/>
      <c r="CA137" s="191"/>
      <c r="CB137" s="191"/>
      <c r="CC137" s="191"/>
      <c r="CD137" s="191"/>
      <c r="CE137" s="191"/>
      <c r="CF137" s="191"/>
      <c r="CG137" s="191"/>
      <c r="CH137" s="191"/>
      <c r="CI137" s="191"/>
      <c r="CJ137" s="191"/>
      <c r="CK137" s="191"/>
      <c r="CL137" s="191"/>
      <c r="CM137" s="191"/>
      <c r="CN137" s="191"/>
      <c r="CO137" s="191"/>
      <c r="CP137" s="191"/>
      <c r="CQ137" s="191"/>
      <c r="CR137" s="191"/>
      <c r="CS137" s="191"/>
      <c r="CT137" s="191"/>
      <c r="CU137" s="191"/>
      <c r="CV137" s="191"/>
      <c r="CW137" s="191"/>
      <c r="CX137" s="191"/>
      <c r="CY137" s="191"/>
      <c r="CZ137" s="191"/>
      <c r="DA137" s="191"/>
      <c r="DB137" s="191"/>
      <c r="DC137" s="191"/>
      <c r="DD137" s="191"/>
      <c r="DE137" s="191"/>
      <c r="DF137" s="191"/>
      <c r="DG137" s="191"/>
      <c r="DH137" s="191"/>
      <c r="DI137" s="191"/>
      <c r="DJ137" s="191"/>
      <c r="DK137" s="191"/>
      <c r="DL137" s="191"/>
      <c r="DM137" s="191"/>
      <c r="DN137" s="191"/>
      <c r="DO137" s="191"/>
      <c r="DP137" s="191"/>
      <c r="DQ137" s="191"/>
      <c r="DR137" s="191"/>
      <c r="DS137" s="191"/>
      <c r="DT137" s="191"/>
      <c r="DU137" s="191"/>
      <c r="DV137" s="191"/>
      <c r="DW137" s="191"/>
      <c r="DX137" s="191"/>
      <c r="DY137" s="191"/>
      <c r="DZ137" s="191"/>
      <c r="EA137" s="191"/>
      <c r="EB137" s="191"/>
      <c r="EC137" s="191"/>
      <c r="ED137" s="191"/>
      <c r="EE137" s="191"/>
      <c r="EF137" s="191"/>
      <c r="EG137" s="191"/>
      <c r="EH137" s="191"/>
      <c r="EI137" s="191"/>
      <c r="EJ137" s="191"/>
      <c r="EK137" s="191"/>
      <c r="EL137" s="191"/>
      <c r="EM137" s="191"/>
      <c r="EN137" s="191"/>
      <c r="EO137" s="191"/>
      <c r="EP137" s="191"/>
      <c r="EQ137" s="191"/>
      <c r="ER137" s="191"/>
      <c r="ES137" s="191"/>
      <c r="ET137" s="191"/>
      <c r="EU137" s="191"/>
      <c r="EV137" s="191"/>
      <c r="EW137" s="191"/>
      <c r="EX137" s="191"/>
      <c r="EY137" s="191"/>
      <c r="EZ137" s="191"/>
      <c r="FA137" s="191"/>
      <c r="FB137" s="191"/>
      <c r="FC137" s="191"/>
      <c r="FD137" s="191"/>
      <c r="FE137" s="191"/>
      <c r="FF137" s="191"/>
      <c r="FG137" s="191"/>
      <c r="FH137" s="191"/>
      <c r="FI137" s="191"/>
      <c r="FJ137" s="191"/>
      <c r="FK137" s="191"/>
      <c r="FL137" s="191"/>
      <c r="FM137" s="191"/>
      <c r="FN137" s="191"/>
      <c r="FO137" s="191"/>
      <c r="FP137" s="191"/>
      <c r="FQ137" s="191"/>
      <c r="FR137" s="191"/>
      <c r="FS137" s="191"/>
      <c r="FT137" s="191"/>
      <c r="FU137" s="191"/>
      <c r="FV137" s="191"/>
      <c r="FW137" s="191"/>
      <c r="FX137" s="191"/>
      <c r="FY137" s="191"/>
      <c r="FZ137" s="191"/>
      <c r="GA137" s="191"/>
      <c r="GB137" s="191"/>
      <c r="GC137" s="191"/>
      <c r="GD137" s="191"/>
      <c r="GE137" s="191"/>
      <c r="GF137" s="191"/>
      <c r="GG137" s="191"/>
      <c r="GH137" s="191"/>
      <c r="GI137" s="191"/>
      <c r="GJ137" s="191"/>
      <c r="GK137" s="191"/>
      <c r="GL137" s="191"/>
      <c r="GM137" s="191"/>
      <c r="GN137" s="191"/>
      <c r="GO137" s="191"/>
      <c r="GP137" s="191"/>
      <c r="GQ137" s="191"/>
      <c r="GR137" s="191"/>
      <c r="GS137" s="191"/>
      <c r="GT137" s="191"/>
      <c r="GU137" s="191"/>
      <c r="GV137" s="191"/>
      <c r="GW137" s="191"/>
      <c r="GX137" s="191"/>
      <c r="GY137" s="191"/>
      <c r="GZ137" s="191"/>
      <c r="HA137" s="191"/>
      <c r="HB137" s="191"/>
      <c r="HC137" s="191"/>
      <c r="HD137" s="191"/>
      <c r="HE137" s="191"/>
      <c r="HF137" s="191"/>
      <c r="HG137" s="191"/>
      <c r="HH137" s="191"/>
      <c r="HI137" s="191"/>
      <c r="HJ137" s="191"/>
      <c r="HK137" s="191"/>
      <c r="HL137" s="191"/>
      <c r="HM137" s="191"/>
      <c r="HN137" s="191"/>
      <c r="HO137" s="191"/>
      <c r="HP137" s="191"/>
      <c r="HQ137" s="191"/>
      <c r="HR137" s="191"/>
      <c r="HS137" s="191"/>
      <c r="HT137" s="191"/>
      <c r="HU137" s="191"/>
      <c r="HV137" s="191"/>
      <c r="HW137" s="191"/>
      <c r="HX137" s="191"/>
      <c r="HY137" s="191"/>
      <c r="HZ137" s="191"/>
      <c r="IA137" s="191"/>
      <c r="IB137" s="191"/>
      <c r="IC137" s="191"/>
      <c r="ID137" s="191"/>
      <c r="IE137" s="191"/>
    </row>
    <row r="138" spans="1:239" s="191" customFormat="1" ht="45" customHeight="1" x14ac:dyDescent="0.25">
      <c r="A138" s="122">
        <v>26</v>
      </c>
      <c r="B138" s="475" t="s">
        <v>393</v>
      </c>
      <c r="C138" s="475"/>
      <c r="D138" s="454">
        <v>106.131333333333</v>
      </c>
      <c r="E138" s="454">
        <v>52.118166666666703</v>
      </c>
      <c r="F138" s="305">
        <f t="shared" si="35"/>
        <v>106</v>
      </c>
      <c r="G138" s="305">
        <f t="shared" si="36"/>
        <v>7.8799999999802139</v>
      </c>
      <c r="H138" s="305">
        <f t="shared" si="37"/>
        <v>7</v>
      </c>
      <c r="I138" s="137">
        <f t="shared" si="38"/>
        <v>52.799999998812837</v>
      </c>
      <c r="J138" s="136">
        <f t="shared" si="39"/>
        <v>52</v>
      </c>
      <c r="K138" s="136">
        <f t="shared" si="40"/>
        <v>7.0900000000021635</v>
      </c>
      <c r="L138" s="136">
        <f t="shared" si="41"/>
        <v>7</v>
      </c>
      <c r="M138" s="139">
        <f t="shared" si="42"/>
        <v>5.4000000001298076</v>
      </c>
      <c r="N138" s="110"/>
      <c r="O138" s="60"/>
      <c r="P138" s="56"/>
      <c r="Q138" s="49"/>
      <c r="R138" s="53" t="s">
        <v>105</v>
      </c>
      <c r="S138" s="47" t="s">
        <v>332</v>
      </c>
      <c r="T138" s="48" t="s">
        <v>32</v>
      </c>
      <c r="U138" s="48" t="s">
        <v>46</v>
      </c>
      <c r="V138" s="48"/>
      <c r="W138" s="76" t="s">
        <v>123</v>
      </c>
      <c r="X138" s="670" t="s">
        <v>333</v>
      </c>
      <c r="Y138" s="122"/>
      <c r="Z138" s="573">
        <v>7</v>
      </c>
      <c r="AA138" s="277" t="s">
        <v>475</v>
      </c>
      <c r="AB138" s="82"/>
      <c r="AC138" s="114"/>
      <c r="AD138" s="502"/>
      <c r="AE138" s="110"/>
      <c r="AF138" s="114"/>
      <c r="AG138" s="114"/>
      <c r="AH138" s="209"/>
      <c r="AI138" s="209"/>
      <c r="AJ138" s="209"/>
      <c r="AK138" s="209"/>
      <c r="AL138" s="71"/>
      <c r="AM138" s="81"/>
      <c r="AN138" s="25"/>
      <c r="AO138" s="25"/>
      <c r="AP138" s="25"/>
      <c r="AQ138" s="21"/>
      <c r="AR138" s="21"/>
      <c r="AS138" s="62"/>
      <c r="AT138" s="802">
        <v>26</v>
      </c>
      <c r="AU138" s="1486">
        <v>26</v>
      </c>
      <c r="AV138" s="44">
        <v>26</v>
      </c>
      <c r="AW138" s="149" t="s">
        <v>123</v>
      </c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</row>
    <row r="139" spans="1:239" ht="34.5" customHeight="1" x14ac:dyDescent="0.25">
      <c r="A139" s="122">
        <v>27</v>
      </c>
      <c r="B139" s="185" t="s">
        <v>393</v>
      </c>
      <c r="C139" s="190"/>
      <c r="D139" s="454">
        <v>106.149166666667</v>
      </c>
      <c r="E139" s="454">
        <v>52.125500000000002</v>
      </c>
      <c r="F139" s="305">
        <f t="shared" si="35"/>
        <v>106</v>
      </c>
      <c r="G139" s="305">
        <f t="shared" si="36"/>
        <v>8.9500000000199975</v>
      </c>
      <c r="H139" s="305">
        <f t="shared" si="37"/>
        <v>8</v>
      </c>
      <c r="I139" s="137">
        <f t="shared" si="38"/>
        <v>57.000000001199851</v>
      </c>
      <c r="J139" s="136">
        <f t="shared" si="39"/>
        <v>52</v>
      </c>
      <c r="K139" s="136">
        <f t="shared" si="40"/>
        <v>7.5300000000001432</v>
      </c>
      <c r="L139" s="136">
        <f t="shared" si="41"/>
        <v>7</v>
      </c>
      <c r="M139" s="139">
        <f t="shared" si="42"/>
        <v>31.800000000008595</v>
      </c>
      <c r="N139" s="110"/>
      <c r="O139" s="60"/>
      <c r="P139" s="56"/>
      <c r="Q139" s="49"/>
      <c r="R139" s="53" t="s">
        <v>105</v>
      </c>
      <c r="S139" s="47" t="s">
        <v>332</v>
      </c>
      <c r="T139" s="48" t="s">
        <v>33</v>
      </c>
      <c r="U139" s="48" t="s">
        <v>46</v>
      </c>
      <c r="V139" s="48"/>
      <c r="W139" s="76" t="s">
        <v>123</v>
      </c>
      <c r="X139" s="670" t="s">
        <v>333</v>
      </c>
      <c r="Y139" s="122"/>
      <c r="Z139" s="573">
        <v>7</v>
      </c>
      <c r="AA139" s="277" t="s">
        <v>475</v>
      </c>
      <c r="AB139" s="82"/>
      <c r="AC139" s="502"/>
      <c r="AD139" s="114"/>
      <c r="AE139" s="110"/>
      <c r="AF139" s="114"/>
      <c r="AG139" s="114"/>
      <c r="AH139" s="209"/>
      <c r="AI139" s="209"/>
      <c r="AJ139" s="209"/>
      <c r="AK139" s="209"/>
      <c r="AL139" s="71"/>
      <c r="AM139" s="81"/>
      <c r="AN139" s="25"/>
      <c r="AO139" s="25"/>
      <c r="AP139" s="25"/>
      <c r="AQ139" s="21"/>
      <c r="AR139" s="21"/>
      <c r="AS139" s="62"/>
      <c r="AT139" s="802">
        <v>27</v>
      </c>
      <c r="AU139" s="1486">
        <v>150</v>
      </c>
      <c r="AV139" s="44">
        <v>150</v>
      </c>
      <c r="AW139" s="149" t="s">
        <v>123</v>
      </c>
    </row>
    <row r="140" spans="1:239" ht="43.5" customHeight="1" x14ac:dyDescent="0.25">
      <c r="A140" s="122">
        <v>32</v>
      </c>
      <c r="B140" s="475" t="s">
        <v>393</v>
      </c>
      <c r="C140" s="475"/>
      <c r="D140" s="454">
        <v>106.146666666667</v>
      </c>
      <c r="E140" s="454">
        <v>52.167499999999997</v>
      </c>
      <c r="F140" s="305">
        <f t="shared" si="35"/>
        <v>106</v>
      </c>
      <c r="G140" s="305">
        <f t="shared" si="36"/>
        <v>8.8000000000201339</v>
      </c>
      <c r="H140" s="305">
        <f t="shared" si="37"/>
        <v>8</v>
      </c>
      <c r="I140" s="137">
        <f t="shared" si="38"/>
        <v>48.000000001208036</v>
      </c>
      <c r="J140" s="136">
        <f t="shared" si="39"/>
        <v>52</v>
      </c>
      <c r="K140" s="136">
        <f t="shared" si="40"/>
        <v>10.049999999999812</v>
      </c>
      <c r="L140" s="136">
        <f t="shared" si="41"/>
        <v>10</v>
      </c>
      <c r="M140" s="139">
        <f t="shared" si="42"/>
        <v>2.999999999988745</v>
      </c>
      <c r="N140" s="110"/>
      <c r="O140" s="60"/>
      <c r="P140" s="56"/>
      <c r="Q140" s="49"/>
      <c r="R140" s="53" t="s">
        <v>105</v>
      </c>
      <c r="S140" s="47" t="s">
        <v>332</v>
      </c>
      <c r="T140" s="48" t="s">
        <v>38</v>
      </c>
      <c r="U140" s="48" t="s">
        <v>46</v>
      </c>
      <c r="V140" s="48"/>
      <c r="W140" s="76" t="s">
        <v>123</v>
      </c>
      <c r="X140" s="670" t="s">
        <v>333</v>
      </c>
      <c r="Y140" s="122"/>
      <c r="Z140" s="573">
        <v>7</v>
      </c>
      <c r="AA140" s="277" t="s">
        <v>475</v>
      </c>
      <c r="AB140" s="82"/>
      <c r="AC140" s="114"/>
      <c r="AD140" s="114"/>
      <c r="AE140" s="110"/>
      <c r="AF140" s="114"/>
      <c r="AG140" s="114"/>
      <c r="AH140" s="209"/>
      <c r="AI140" s="209"/>
      <c r="AJ140" s="209"/>
      <c r="AK140" s="209"/>
      <c r="AL140" s="71"/>
      <c r="AM140" s="81"/>
      <c r="AN140" s="25"/>
      <c r="AO140" s="25"/>
      <c r="AP140" s="25"/>
      <c r="AQ140" s="21"/>
      <c r="AR140" s="21"/>
      <c r="AS140" s="62"/>
      <c r="AT140" s="802">
        <v>32</v>
      </c>
      <c r="AU140" s="1486">
        <v>165</v>
      </c>
      <c r="AV140" s="44">
        <v>165</v>
      </c>
      <c r="AW140" s="149" t="s">
        <v>123</v>
      </c>
    </row>
    <row r="141" spans="1:239" ht="25.5" x14ac:dyDescent="0.25">
      <c r="A141" s="122">
        <v>93</v>
      </c>
      <c r="B141" s="185" t="s">
        <v>393</v>
      </c>
      <c r="C141" s="190"/>
      <c r="D141" s="454">
        <v>106.233072280884</v>
      </c>
      <c r="E141" s="454">
        <v>52.099967824494598</v>
      </c>
      <c r="F141" s="305">
        <f t="shared" si="35"/>
        <v>106</v>
      </c>
      <c r="G141" s="305">
        <f t="shared" si="36"/>
        <v>13.984336853040134</v>
      </c>
      <c r="H141" s="305">
        <f t="shared" si="37"/>
        <v>13</v>
      </c>
      <c r="I141" s="137">
        <f t="shared" si="38"/>
        <v>59.060211182408011</v>
      </c>
      <c r="J141" s="136">
        <f t="shared" si="39"/>
        <v>52</v>
      </c>
      <c r="K141" s="136">
        <f t="shared" si="40"/>
        <v>5.9980694696758974</v>
      </c>
      <c r="L141" s="136">
        <f t="shared" si="41"/>
        <v>5</v>
      </c>
      <c r="M141" s="139">
        <f t="shared" si="42"/>
        <v>59.884168180553843</v>
      </c>
      <c r="N141" s="67"/>
      <c r="O141" s="559"/>
      <c r="P141" s="288"/>
      <c r="Q141" s="47"/>
      <c r="R141" s="47" t="s">
        <v>105</v>
      </c>
      <c r="S141" s="47" t="s">
        <v>332</v>
      </c>
      <c r="T141" s="47"/>
      <c r="U141" s="47"/>
      <c r="V141" s="47"/>
      <c r="W141" s="394" t="s">
        <v>144</v>
      </c>
      <c r="X141" s="670" t="s">
        <v>333</v>
      </c>
      <c r="Y141" s="69"/>
      <c r="Z141" s="573">
        <v>7</v>
      </c>
      <c r="AA141" s="277" t="s">
        <v>475</v>
      </c>
      <c r="AB141" s="69"/>
      <c r="AC141" s="208"/>
      <c r="AD141" s="193"/>
      <c r="AE141" s="67"/>
      <c r="AF141" s="193"/>
      <c r="AG141" s="193"/>
      <c r="AH141" s="272"/>
      <c r="AI141" s="272"/>
      <c r="AJ141" s="272"/>
      <c r="AK141" s="272"/>
      <c r="AL141" s="72"/>
      <c r="AM141" s="82"/>
      <c r="AN141" s="208"/>
      <c r="AO141" s="208"/>
      <c r="AP141" s="208"/>
      <c r="AQ141" s="23"/>
      <c r="AR141" s="23"/>
      <c r="AS141" s="63"/>
      <c r="AT141" s="802">
        <v>93</v>
      </c>
      <c r="AU141" s="1488"/>
      <c r="AV141" s="44"/>
      <c r="AW141" s="146" t="s">
        <v>144</v>
      </c>
    </row>
    <row r="142" spans="1:239" ht="25.5" x14ac:dyDescent="0.25">
      <c r="A142" s="122">
        <v>378</v>
      </c>
      <c r="B142" s="185" t="s">
        <v>393</v>
      </c>
      <c r="C142" s="190"/>
      <c r="D142" s="454">
        <v>106.155059814453</v>
      </c>
      <c r="E142" s="454">
        <v>52.1978950500488</v>
      </c>
      <c r="F142" s="305">
        <f t="shared" si="35"/>
        <v>106</v>
      </c>
      <c r="G142" s="305">
        <f t="shared" si="36"/>
        <v>9.3035888671798261</v>
      </c>
      <c r="H142" s="305">
        <f t="shared" si="37"/>
        <v>9</v>
      </c>
      <c r="I142" s="137">
        <f t="shared" si="38"/>
        <v>18.215332030789568</v>
      </c>
      <c r="J142" s="136">
        <f t="shared" si="39"/>
        <v>52</v>
      </c>
      <c r="K142" s="136">
        <f t="shared" si="40"/>
        <v>11.873703002927982</v>
      </c>
      <c r="L142" s="136">
        <f t="shared" si="41"/>
        <v>11</v>
      </c>
      <c r="M142" s="139">
        <f t="shared" si="42"/>
        <v>52.422180175678932</v>
      </c>
      <c r="N142" s="67"/>
      <c r="O142" s="559"/>
      <c r="P142" s="288"/>
      <c r="Q142" s="47"/>
      <c r="R142" s="47" t="s">
        <v>105</v>
      </c>
      <c r="S142" s="49" t="s">
        <v>331</v>
      </c>
      <c r="T142" s="47"/>
      <c r="U142" s="47"/>
      <c r="V142" s="47" t="s">
        <v>345</v>
      </c>
      <c r="W142" s="400" t="s">
        <v>418</v>
      </c>
      <c r="X142" s="670" t="s">
        <v>333</v>
      </c>
      <c r="Y142" s="122"/>
      <c r="Z142" s="573">
        <v>7</v>
      </c>
      <c r="AA142" s="277" t="s">
        <v>475</v>
      </c>
      <c r="AB142" s="69"/>
      <c r="AC142" s="249"/>
      <c r="AD142" s="193"/>
      <c r="AE142" s="67"/>
      <c r="AF142" s="193"/>
      <c r="AG142" s="193"/>
      <c r="AH142" s="272"/>
      <c r="AI142" s="272"/>
      <c r="AJ142" s="272"/>
      <c r="AK142" s="272"/>
      <c r="AL142" s="72"/>
      <c r="AM142" s="82"/>
      <c r="AN142" s="208"/>
      <c r="AO142" s="208"/>
      <c r="AP142" s="208"/>
      <c r="AQ142" s="23"/>
      <c r="AR142" s="23"/>
      <c r="AS142" s="63"/>
      <c r="AT142" s="802">
        <v>378</v>
      </c>
      <c r="AU142" s="1488"/>
      <c r="AV142" s="44">
        <v>378</v>
      </c>
      <c r="AW142" s="147" t="s">
        <v>205</v>
      </c>
    </row>
    <row r="143" spans="1:239" s="191" customFormat="1" ht="25.5" x14ac:dyDescent="0.25">
      <c r="A143" s="122">
        <v>385</v>
      </c>
      <c r="B143" s="185" t="s">
        <v>393</v>
      </c>
      <c r="C143" s="190"/>
      <c r="D143" s="454">
        <v>106.133506774902</v>
      </c>
      <c r="E143" s="454">
        <v>52.160564422607401</v>
      </c>
      <c r="F143" s="305">
        <f t="shared" si="35"/>
        <v>106</v>
      </c>
      <c r="G143" s="305">
        <f t="shared" si="36"/>
        <v>8.0104064941201614</v>
      </c>
      <c r="H143" s="305">
        <f t="shared" si="37"/>
        <v>8</v>
      </c>
      <c r="I143" s="137">
        <f t="shared" si="38"/>
        <v>0.62438964720968215</v>
      </c>
      <c r="J143" s="136">
        <f t="shared" si="39"/>
        <v>52</v>
      </c>
      <c r="K143" s="136">
        <f t="shared" si="40"/>
        <v>9.6338653564440335</v>
      </c>
      <c r="L143" s="136">
        <f t="shared" si="41"/>
        <v>9</v>
      </c>
      <c r="M143" s="139">
        <f t="shared" si="42"/>
        <v>38.031921386642011</v>
      </c>
      <c r="N143" s="67"/>
      <c r="O143" s="559"/>
      <c r="P143" s="288"/>
      <c r="Q143" s="47"/>
      <c r="R143" s="47" t="s">
        <v>105</v>
      </c>
      <c r="S143" s="49" t="s">
        <v>331</v>
      </c>
      <c r="T143" s="47"/>
      <c r="U143" s="47"/>
      <c r="V143" s="45" t="s">
        <v>345</v>
      </c>
      <c r="W143" s="400" t="s">
        <v>418</v>
      </c>
      <c r="X143" s="670" t="s">
        <v>333</v>
      </c>
      <c r="Y143" s="122"/>
      <c r="Z143" s="573">
        <v>7</v>
      </c>
      <c r="AA143" s="277" t="s">
        <v>475</v>
      </c>
      <c r="AB143" s="82"/>
      <c r="AC143" s="249"/>
      <c r="AD143" s="193"/>
      <c r="AE143" s="67"/>
      <c r="AF143" s="193"/>
      <c r="AG143" s="193"/>
      <c r="AH143" s="272"/>
      <c r="AI143" s="272"/>
      <c r="AJ143" s="272"/>
      <c r="AK143" s="272"/>
      <c r="AL143" s="72"/>
      <c r="AM143" s="82"/>
      <c r="AN143" s="208"/>
      <c r="AO143" s="208"/>
      <c r="AP143" s="208"/>
      <c r="AQ143" s="23"/>
      <c r="AR143" s="23"/>
      <c r="AS143" s="63"/>
      <c r="AT143" s="802">
        <v>385</v>
      </c>
      <c r="AU143" s="1488"/>
      <c r="AV143" s="44"/>
      <c r="AW143" s="147" t="s">
        <v>205</v>
      </c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</row>
    <row r="144" spans="1:239" s="191" customFormat="1" ht="25.5" x14ac:dyDescent="0.25">
      <c r="A144" s="122">
        <v>386</v>
      </c>
      <c r="B144" s="185" t="s">
        <v>393</v>
      </c>
      <c r="C144" s="190"/>
      <c r="D144" s="454">
        <v>106.129676818848</v>
      </c>
      <c r="E144" s="454">
        <v>52.159763336181598</v>
      </c>
      <c r="F144" s="305">
        <f t="shared" si="35"/>
        <v>106</v>
      </c>
      <c r="G144" s="305">
        <f t="shared" si="36"/>
        <v>7.7806091308798386</v>
      </c>
      <c r="H144" s="305">
        <f t="shared" si="37"/>
        <v>7</v>
      </c>
      <c r="I144" s="137">
        <f t="shared" si="38"/>
        <v>46.836547852790318</v>
      </c>
      <c r="J144" s="136">
        <f t="shared" si="39"/>
        <v>52</v>
      </c>
      <c r="K144" s="136">
        <f t="shared" si="40"/>
        <v>9.5858001708958795</v>
      </c>
      <c r="L144" s="136">
        <f t="shared" si="41"/>
        <v>9</v>
      </c>
      <c r="M144" s="139">
        <f t="shared" si="42"/>
        <v>35.148010253752773</v>
      </c>
      <c r="N144" s="67"/>
      <c r="O144" s="559"/>
      <c r="P144" s="288"/>
      <c r="Q144" s="47"/>
      <c r="R144" s="47" t="s">
        <v>105</v>
      </c>
      <c r="S144" s="49" t="s">
        <v>331</v>
      </c>
      <c r="T144" s="47"/>
      <c r="U144" s="47"/>
      <c r="V144" s="47" t="s">
        <v>345</v>
      </c>
      <c r="W144" s="400" t="s">
        <v>418</v>
      </c>
      <c r="X144" s="670" t="s">
        <v>333</v>
      </c>
      <c r="Y144" s="122"/>
      <c r="Z144" s="573">
        <v>7</v>
      </c>
      <c r="AA144" s="277" t="s">
        <v>475</v>
      </c>
      <c r="AB144" s="69"/>
      <c r="AC144" s="249"/>
      <c r="AD144" s="193"/>
      <c r="AE144" s="67"/>
      <c r="AF144" s="193"/>
      <c r="AG144" s="193"/>
      <c r="AH144" s="272"/>
      <c r="AI144" s="272"/>
      <c r="AJ144" s="272"/>
      <c r="AK144" s="272"/>
      <c r="AL144" s="72"/>
      <c r="AM144" s="82"/>
      <c r="AN144" s="208"/>
      <c r="AO144" s="208"/>
      <c r="AP144" s="208"/>
      <c r="AQ144" s="23"/>
      <c r="AR144" s="23"/>
      <c r="AS144" s="63"/>
      <c r="AT144" s="802">
        <v>386</v>
      </c>
      <c r="AU144" s="1488"/>
      <c r="AV144" s="44"/>
      <c r="AW144" s="147" t="s">
        <v>205</v>
      </c>
      <c r="AX144" s="1"/>
    </row>
    <row r="145" spans="1:239" ht="25.5" x14ac:dyDescent="0.25">
      <c r="A145" s="122">
        <v>387</v>
      </c>
      <c r="B145" s="185" t="s">
        <v>393</v>
      </c>
      <c r="C145" s="190"/>
      <c r="D145" s="454">
        <v>106.130989074707</v>
      </c>
      <c r="E145" s="454">
        <v>52.1580200195313</v>
      </c>
      <c r="F145" s="305">
        <f t="shared" si="35"/>
        <v>106</v>
      </c>
      <c r="G145" s="305">
        <f t="shared" si="36"/>
        <v>7.8593444824201697</v>
      </c>
      <c r="H145" s="305">
        <f t="shared" si="37"/>
        <v>7</v>
      </c>
      <c r="I145" s="137">
        <f t="shared" si="38"/>
        <v>51.560668945210182</v>
      </c>
      <c r="J145" s="136">
        <f t="shared" si="39"/>
        <v>52</v>
      </c>
      <c r="K145" s="136">
        <f t="shared" si="40"/>
        <v>9.4812011718779843</v>
      </c>
      <c r="L145" s="136">
        <f t="shared" si="41"/>
        <v>9</v>
      </c>
      <c r="M145" s="139">
        <f t="shared" si="42"/>
        <v>28.872070312679057</v>
      </c>
      <c r="N145" s="67"/>
      <c r="O145" s="559"/>
      <c r="P145" s="288"/>
      <c r="Q145" s="47"/>
      <c r="R145" s="47" t="s">
        <v>105</v>
      </c>
      <c r="S145" s="49" t="s">
        <v>331</v>
      </c>
      <c r="T145" s="47"/>
      <c r="U145" s="47"/>
      <c r="V145" s="47" t="s">
        <v>345</v>
      </c>
      <c r="W145" s="400" t="s">
        <v>418</v>
      </c>
      <c r="X145" s="670" t="s">
        <v>333</v>
      </c>
      <c r="Y145" s="122"/>
      <c r="Z145" s="573">
        <v>7</v>
      </c>
      <c r="AA145" s="277" t="s">
        <v>475</v>
      </c>
      <c r="AB145" s="69"/>
      <c r="AC145" s="249"/>
      <c r="AD145" s="193"/>
      <c r="AE145" s="67"/>
      <c r="AF145" s="193"/>
      <c r="AG145" s="193"/>
      <c r="AH145" s="272"/>
      <c r="AI145" s="272"/>
      <c r="AJ145" s="272"/>
      <c r="AK145" s="272"/>
      <c r="AL145" s="72"/>
      <c r="AM145" s="82"/>
      <c r="AN145" s="208"/>
      <c r="AO145" s="208"/>
      <c r="AP145" s="208"/>
      <c r="AQ145" s="23"/>
      <c r="AR145" s="23"/>
      <c r="AS145" s="63"/>
      <c r="AT145" s="802">
        <v>387</v>
      </c>
      <c r="AU145" s="1488"/>
      <c r="AV145" s="44"/>
      <c r="AW145" s="147" t="s">
        <v>205</v>
      </c>
    </row>
    <row r="146" spans="1:239" ht="25.5" x14ac:dyDescent="0.25">
      <c r="A146" s="122">
        <v>388</v>
      </c>
      <c r="B146" s="185" t="s">
        <v>393</v>
      </c>
      <c r="C146" s="190"/>
      <c r="D146" s="454">
        <v>106.13077545166</v>
      </c>
      <c r="E146" s="454">
        <v>52.156742095947301</v>
      </c>
      <c r="F146" s="305">
        <f t="shared" si="35"/>
        <v>106</v>
      </c>
      <c r="G146" s="305">
        <f t="shared" si="36"/>
        <v>7.8465270995999958</v>
      </c>
      <c r="H146" s="305">
        <f t="shared" si="37"/>
        <v>7</v>
      </c>
      <c r="I146" s="137">
        <f t="shared" si="38"/>
        <v>50.79162597599975</v>
      </c>
      <c r="J146" s="136">
        <f t="shared" si="39"/>
        <v>52</v>
      </c>
      <c r="K146" s="136">
        <f t="shared" si="40"/>
        <v>9.4045257568380691</v>
      </c>
      <c r="L146" s="136">
        <f t="shared" si="41"/>
        <v>9</v>
      </c>
      <c r="M146" s="139">
        <f t="shared" si="42"/>
        <v>24.271545410284148</v>
      </c>
      <c r="N146" s="67"/>
      <c r="O146" s="559"/>
      <c r="P146" s="288"/>
      <c r="Q146" s="47"/>
      <c r="R146" s="47" t="s">
        <v>105</v>
      </c>
      <c r="S146" s="49" t="s">
        <v>331</v>
      </c>
      <c r="T146" s="47"/>
      <c r="U146" s="47"/>
      <c r="V146" s="47" t="s">
        <v>345</v>
      </c>
      <c r="W146" s="400" t="s">
        <v>418</v>
      </c>
      <c r="X146" s="670" t="s">
        <v>333</v>
      </c>
      <c r="Y146" s="122"/>
      <c r="Z146" s="573">
        <v>7</v>
      </c>
      <c r="AA146" s="277" t="s">
        <v>475</v>
      </c>
      <c r="AB146" s="69"/>
      <c r="AC146" s="249"/>
      <c r="AD146" s="193"/>
      <c r="AE146" s="67"/>
      <c r="AF146" s="193"/>
      <c r="AG146" s="193"/>
      <c r="AH146" s="272"/>
      <c r="AI146" s="272"/>
      <c r="AJ146" s="272"/>
      <c r="AK146" s="272"/>
      <c r="AL146" s="72"/>
      <c r="AM146" s="82"/>
      <c r="AN146" s="208"/>
      <c r="AO146" s="208"/>
      <c r="AP146" s="208"/>
      <c r="AQ146" s="23"/>
      <c r="AR146" s="23"/>
      <c r="AS146" s="63"/>
      <c r="AT146" s="802">
        <v>388</v>
      </c>
      <c r="AU146" s="1488"/>
      <c r="AV146" s="44"/>
      <c r="AW146" s="147" t="s">
        <v>205</v>
      </c>
    </row>
    <row r="147" spans="1:239" ht="25.5" x14ac:dyDescent="0.25">
      <c r="A147" s="122">
        <v>389</v>
      </c>
      <c r="B147" s="185" t="s">
        <v>393</v>
      </c>
      <c r="C147" s="190"/>
      <c r="D147" s="454">
        <v>106.14102172851599</v>
      </c>
      <c r="E147" s="454">
        <v>52.160213470458999</v>
      </c>
      <c r="F147" s="305">
        <f t="shared" si="35"/>
        <v>106</v>
      </c>
      <c r="G147" s="305">
        <f t="shared" si="36"/>
        <v>8.4613037109596689</v>
      </c>
      <c r="H147" s="305">
        <f t="shared" si="37"/>
        <v>8</v>
      </c>
      <c r="I147" s="137">
        <f t="shared" si="38"/>
        <v>27.678222657580136</v>
      </c>
      <c r="J147" s="136">
        <f t="shared" si="39"/>
        <v>52</v>
      </c>
      <c r="K147" s="136">
        <f t="shared" si="40"/>
        <v>9.6128082275399152</v>
      </c>
      <c r="L147" s="136">
        <f t="shared" si="41"/>
        <v>9</v>
      </c>
      <c r="M147" s="139">
        <f t="shared" si="42"/>
        <v>36.768493652394909</v>
      </c>
      <c r="N147" s="67"/>
      <c r="O147" s="559"/>
      <c r="P147" s="288"/>
      <c r="Q147" s="47"/>
      <c r="R147" s="47" t="s">
        <v>105</v>
      </c>
      <c r="S147" s="49" t="s">
        <v>331</v>
      </c>
      <c r="T147" s="47"/>
      <c r="U147" s="47"/>
      <c r="V147" s="47" t="s">
        <v>345</v>
      </c>
      <c r="W147" s="400" t="s">
        <v>418</v>
      </c>
      <c r="X147" s="670" t="s">
        <v>333</v>
      </c>
      <c r="Y147" s="122"/>
      <c r="Z147" s="573">
        <v>7</v>
      </c>
      <c r="AA147" s="277" t="s">
        <v>475</v>
      </c>
      <c r="AB147" s="69"/>
      <c r="AC147" s="249"/>
      <c r="AD147" s="193"/>
      <c r="AE147" s="67"/>
      <c r="AF147" s="193"/>
      <c r="AG147" s="193"/>
      <c r="AH147" s="272"/>
      <c r="AI147" s="272"/>
      <c r="AJ147" s="272"/>
      <c r="AK147" s="272"/>
      <c r="AL147" s="72"/>
      <c r="AM147" s="82"/>
      <c r="AN147" s="208"/>
      <c r="AO147" s="208"/>
      <c r="AP147" s="208"/>
      <c r="AQ147" s="23"/>
      <c r="AR147" s="23"/>
      <c r="AS147" s="63"/>
      <c r="AT147" s="802">
        <v>389</v>
      </c>
      <c r="AU147" s="1488"/>
      <c r="AV147" s="44"/>
      <c r="AW147" s="147" t="s">
        <v>205</v>
      </c>
    </row>
    <row r="148" spans="1:239" ht="25.5" x14ac:dyDescent="0.25">
      <c r="A148" s="122">
        <v>390</v>
      </c>
      <c r="B148" s="475" t="s">
        <v>393</v>
      </c>
      <c r="C148" s="475"/>
      <c r="D148" s="454">
        <v>106.16185760498</v>
      </c>
      <c r="E148" s="454">
        <v>52.162796020507798</v>
      </c>
      <c r="F148" s="305">
        <f t="shared" si="35"/>
        <v>106</v>
      </c>
      <c r="G148" s="305">
        <f t="shared" si="36"/>
        <v>9.7114562987999875</v>
      </c>
      <c r="H148" s="305">
        <f t="shared" si="37"/>
        <v>9</v>
      </c>
      <c r="I148" s="137">
        <f t="shared" si="38"/>
        <v>42.68737792799925</v>
      </c>
      <c r="J148" s="136">
        <f t="shared" si="39"/>
        <v>52</v>
      </c>
      <c r="K148" s="136">
        <f t="shared" si="40"/>
        <v>9.7677612304678973</v>
      </c>
      <c r="L148" s="136">
        <f t="shared" si="41"/>
        <v>9</v>
      </c>
      <c r="M148" s="139">
        <f t="shared" si="42"/>
        <v>46.065673828073841</v>
      </c>
      <c r="N148" s="67"/>
      <c r="O148" s="559"/>
      <c r="P148" s="288"/>
      <c r="Q148" s="47"/>
      <c r="R148" s="47" t="s">
        <v>105</v>
      </c>
      <c r="S148" s="49" t="s">
        <v>331</v>
      </c>
      <c r="T148" s="47"/>
      <c r="U148" s="47"/>
      <c r="V148" s="47" t="s">
        <v>345</v>
      </c>
      <c r="W148" s="400" t="s">
        <v>418</v>
      </c>
      <c r="X148" s="670" t="s">
        <v>333</v>
      </c>
      <c r="Y148" s="122"/>
      <c r="Z148" s="573">
        <v>7</v>
      </c>
      <c r="AA148" s="277" t="s">
        <v>475</v>
      </c>
      <c r="AB148" s="69"/>
      <c r="AC148" s="249"/>
      <c r="AD148" s="193"/>
      <c r="AE148" s="67"/>
      <c r="AF148" s="193"/>
      <c r="AG148" s="193"/>
      <c r="AH148" s="272"/>
      <c r="AI148" s="272"/>
      <c r="AJ148" s="272"/>
      <c r="AK148" s="272"/>
      <c r="AL148" s="72"/>
      <c r="AM148" s="82"/>
      <c r="AN148" s="208"/>
      <c r="AO148" s="208"/>
      <c r="AP148" s="208"/>
      <c r="AQ148" s="23"/>
      <c r="AR148" s="23"/>
      <c r="AS148" s="63"/>
      <c r="AT148" s="802">
        <v>390</v>
      </c>
      <c r="AU148" s="1488"/>
      <c r="AV148" s="44"/>
      <c r="AW148" s="147" t="s">
        <v>205</v>
      </c>
    </row>
    <row r="149" spans="1:239" ht="25.5" x14ac:dyDescent="0.25">
      <c r="A149" s="122">
        <v>391</v>
      </c>
      <c r="B149" s="185" t="s">
        <v>393</v>
      </c>
      <c r="C149" s="190"/>
      <c r="D149" s="454">
        <v>106.147575378418</v>
      </c>
      <c r="E149" s="454">
        <v>52.168067932128899</v>
      </c>
      <c r="F149" s="305">
        <f t="shared" si="35"/>
        <v>106</v>
      </c>
      <c r="G149" s="305">
        <f t="shared" si="36"/>
        <v>8.8545227050798303</v>
      </c>
      <c r="H149" s="305">
        <f t="shared" si="37"/>
        <v>8</v>
      </c>
      <c r="I149" s="137">
        <f t="shared" si="38"/>
        <v>51.271362304789818</v>
      </c>
      <c r="J149" s="136">
        <f t="shared" si="39"/>
        <v>52</v>
      </c>
      <c r="K149" s="136">
        <f t="shared" si="40"/>
        <v>10.084075927733949</v>
      </c>
      <c r="L149" s="136">
        <f t="shared" si="41"/>
        <v>10</v>
      </c>
      <c r="M149" s="139">
        <f t="shared" si="42"/>
        <v>5.0445556640369205</v>
      </c>
      <c r="N149" s="67"/>
      <c r="O149" s="559"/>
      <c r="P149" s="288"/>
      <c r="Q149" s="47"/>
      <c r="R149" s="47" t="s">
        <v>105</v>
      </c>
      <c r="S149" s="47" t="s">
        <v>332</v>
      </c>
      <c r="T149" s="47"/>
      <c r="U149" s="47"/>
      <c r="V149" s="47"/>
      <c r="W149" s="400" t="s">
        <v>418</v>
      </c>
      <c r="X149" s="670" t="s">
        <v>333</v>
      </c>
      <c r="Y149" s="122"/>
      <c r="Z149" s="573">
        <v>7</v>
      </c>
      <c r="AA149" s="277" t="s">
        <v>475</v>
      </c>
      <c r="AB149" s="69"/>
      <c r="AC149" s="249"/>
      <c r="AD149" s="193"/>
      <c r="AE149" s="67"/>
      <c r="AF149" s="193"/>
      <c r="AG149" s="193"/>
      <c r="AH149" s="272"/>
      <c r="AI149" s="272"/>
      <c r="AJ149" s="272"/>
      <c r="AK149" s="272"/>
      <c r="AL149" s="72"/>
      <c r="AM149" s="82"/>
      <c r="AN149" s="208"/>
      <c r="AO149" s="208"/>
      <c r="AP149" s="208"/>
      <c r="AQ149" s="23"/>
      <c r="AR149" s="23"/>
      <c r="AS149" s="63"/>
      <c r="AT149" s="802">
        <v>391</v>
      </c>
      <c r="AU149" s="1488">
        <v>165</v>
      </c>
      <c r="AV149" s="44">
        <v>165</v>
      </c>
      <c r="AW149" s="147" t="s">
        <v>205</v>
      </c>
    </row>
    <row r="150" spans="1:239" ht="25.5" x14ac:dyDescent="0.25">
      <c r="A150" s="122">
        <v>392</v>
      </c>
      <c r="B150" s="185" t="s">
        <v>393</v>
      </c>
      <c r="C150" s="190"/>
      <c r="D150" s="454">
        <v>106.146270751953</v>
      </c>
      <c r="E150" s="454">
        <v>52.166797637939503</v>
      </c>
      <c r="F150" s="305">
        <f t="shared" si="35"/>
        <v>106</v>
      </c>
      <c r="G150" s="305">
        <f t="shared" si="36"/>
        <v>8.7762451171798261</v>
      </c>
      <c r="H150" s="305">
        <f t="shared" si="37"/>
        <v>8</v>
      </c>
      <c r="I150" s="137">
        <f t="shared" si="38"/>
        <v>46.574707030789568</v>
      </c>
      <c r="J150" s="136">
        <f t="shared" si="39"/>
        <v>52</v>
      </c>
      <c r="K150" s="136">
        <f t="shared" si="40"/>
        <v>10.007858276370172</v>
      </c>
      <c r="L150" s="136">
        <f t="shared" si="41"/>
        <v>10</v>
      </c>
      <c r="M150" s="139">
        <f t="shared" si="42"/>
        <v>0.47149658221030677</v>
      </c>
      <c r="N150" s="67"/>
      <c r="O150" s="559"/>
      <c r="P150" s="288"/>
      <c r="Q150" s="47"/>
      <c r="R150" s="47" t="s">
        <v>105</v>
      </c>
      <c r="S150" s="49" t="s">
        <v>331</v>
      </c>
      <c r="T150" s="47"/>
      <c r="U150" s="47"/>
      <c r="V150" s="47" t="s">
        <v>345</v>
      </c>
      <c r="W150" s="400" t="s">
        <v>418</v>
      </c>
      <c r="X150" s="670" t="s">
        <v>333</v>
      </c>
      <c r="Y150" s="122"/>
      <c r="Z150" s="573">
        <v>7</v>
      </c>
      <c r="AA150" s="277" t="s">
        <v>475</v>
      </c>
      <c r="AB150" s="69"/>
      <c r="AC150" s="249"/>
      <c r="AD150" s="193"/>
      <c r="AE150" s="67"/>
      <c r="AF150" s="193"/>
      <c r="AG150" s="193"/>
      <c r="AH150" s="272"/>
      <c r="AI150" s="272"/>
      <c r="AJ150" s="272"/>
      <c r="AK150" s="272"/>
      <c r="AL150" s="72"/>
      <c r="AM150" s="82"/>
      <c r="AN150" s="208"/>
      <c r="AO150" s="208"/>
      <c r="AP150" s="208"/>
      <c r="AQ150" s="23"/>
      <c r="AR150" s="23"/>
      <c r="AS150" s="63"/>
      <c r="AT150" s="802">
        <v>392</v>
      </c>
      <c r="AU150" s="1488"/>
      <c r="AV150" s="44">
        <v>165</v>
      </c>
      <c r="AW150" s="147" t="s">
        <v>205</v>
      </c>
    </row>
    <row r="151" spans="1:239" ht="28.5" customHeight="1" x14ac:dyDescent="0.25">
      <c r="A151" s="122">
        <v>393</v>
      </c>
      <c r="B151" s="475" t="s">
        <v>393</v>
      </c>
      <c r="C151" s="475"/>
      <c r="D151" s="454">
        <v>106.131309509277</v>
      </c>
      <c r="E151" s="454">
        <v>52.159801483154297</v>
      </c>
      <c r="F151" s="305">
        <f t="shared" si="35"/>
        <v>106</v>
      </c>
      <c r="G151" s="305">
        <f t="shared" si="36"/>
        <v>7.8785705566201614</v>
      </c>
      <c r="H151" s="305">
        <f t="shared" si="37"/>
        <v>7</v>
      </c>
      <c r="I151" s="137">
        <f t="shared" si="38"/>
        <v>52.714233397209682</v>
      </c>
      <c r="J151" s="136">
        <f t="shared" si="39"/>
        <v>52</v>
      </c>
      <c r="K151" s="136">
        <f t="shared" si="40"/>
        <v>9.5880889892578125</v>
      </c>
      <c r="L151" s="136">
        <f t="shared" si="41"/>
        <v>9</v>
      </c>
      <c r="M151" s="139">
        <f t="shared" si="42"/>
        <v>35.28533935546875</v>
      </c>
      <c r="N151" s="67"/>
      <c r="O151" s="559"/>
      <c r="P151" s="288"/>
      <c r="Q151" s="47"/>
      <c r="R151" s="47" t="s">
        <v>105</v>
      </c>
      <c r="S151" s="49" t="s">
        <v>331</v>
      </c>
      <c r="T151" s="47"/>
      <c r="U151" s="47"/>
      <c r="V151" s="47" t="s">
        <v>345</v>
      </c>
      <c r="W151" s="400" t="s">
        <v>418</v>
      </c>
      <c r="X151" s="670" t="s">
        <v>333</v>
      </c>
      <c r="Y151" s="122"/>
      <c r="Z151" s="573">
        <v>7</v>
      </c>
      <c r="AA151" s="277" t="s">
        <v>475</v>
      </c>
      <c r="AB151" s="69"/>
      <c r="AC151" s="249"/>
      <c r="AD151" s="193"/>
      <c r="AE151" s="67"/>
      <c r="AF151" s="193"/>
      <c r="AG151" s="193"/>
      <c r="AH151" s="272"/>
      <c r="AI151" s="272"/>
      <c r="AJ151" s="272"/>
      <c r="AK151" s="272"/>
      <c r="AL151" s="72"/>
      <c r="AM151" s="82"/>
      <c r="AN151" s="208"/>
      <c r="AO151" s="208"/>
      <c r="AP151" s="208"/>
      <c r="AQ151" s="23"/>
      <c r="AR151" s="23"/>
      <c r="AS151" s="63"/>
      <c r="AT151" s="802">
        <v>393</v>
      </c>
      <c r="AU151" s="1488"/>
      <c r="AV151" s="44"/>
      <c r="AW151" s="147" t="s">
        <v>205</v>
      </c>
    </row>
    <row r="152" spans="1:239" ht="27.75" customHeight="1" x14ac:dyDescent="0.25">
      <c r="A152" s="446">
        <v>394</v>
      </c>
      <c r="B152" s="190" t="s">
        <v>393</v>
      </c>
      <c r="C152" s="185"/>
      <c r="D152" s="461">
        <v>106.098991394043</v>
      </c>
      <c r="E152" s="461">
        <v>52.110633850097699</v>
      </c>
      <c r="F152" s="306">
        <f t="shared" si="35"/>
        <v>106</v>
      </c>
      <c r="G152" s="305">
        <f t="shared" si="36"/>
        <v>5.9394836425798303</v>
      </c>
      <c r="H152" s="306">
        <f t="shared" si="37"/>
        <v>5</v>
      </c>
      <c r="I152" s="299">
        <f t="shared" si="38"/>
        <v>56.369018554789818</v>
      </c>
      <c r="J152" s="254">
        <f t="shared" si="39"/>
        <v>52</v>
      </c>
      <c r="K152" s="136">
        <f t="shared" si="40"/>
        <v>6.638031005861933</v>
      </c>
      <c r="L152" s="254">
        <f t="shared" si="41"/>
        <v>6</v>
      </c>
      <c r="M152" s="300">
        <f t="shared" si="42"/>
        <v>38.281860351715977</v>
      </c>
      <c r="N152" s="164"/>
      <c r="O152" s="687"/>
      <c r="P152" s="487"/>
      <c r="Q152" s="99"/>
      <c r="R152" s="99" t="s">
        <v>105</v>
      </c>
      <c r="S152" s="99" t="s">
        <v>332</v>
      </c>
      <c r="T152" s="99"/>
      <c r="U152" s="99"/>
      <c r="V152" s="174"/>
      <c r="W152" s="430" t="s">
        <v>418</v>
      </c>
      <c r="X152" s="672" t="s">
        <v>333</v>
      </c>
      <c r="Y152" s="446"/>
      <c r="Z152" s="580">
        <v>7</v>
      </c>
      <c r="AA152" s="289" t="s">
        <v>475</v>
      </c>
      <c r="AB152" s="413"/>
      <c r="AC152" s="216"/>
      <c r="AD152" s="230"/>
      <c r="AE152" s="164"/>
      <c r="AF152" s="199"/>
      <c r="AG152" s="230"/>
      <c r="AH152" s="231"/>
      <c r="AI152" s="319"/>
      <c r="AJ152" s="231"/>
      <c r="AK152" s="231"/>
      <c r="AL152" s="163"/>
      <c r="AM152" s="422"/>
      <c r="AN152" s="216"/>
      <c r="AO152" s="232"/>
      <c r="AP152" s="232"/>
      <c r="AQ152" s="40"/>
      <c r="AR152" s="180"/>
      <c r="AS152" s="256"/>
      <c r="AT152" s="1460">
        <v>394</v>
      </c>
      <c r="AU152" s="1488"/>
      <c r="AV152" s="44">
        <v>153</v>
      </c>
      <c r="AW152" s="147" t="s">
        <v>205</v>
      </c>
    </row>
    <row r="153" spans="1:239" s="191" customFormat="1" ht="33" customHeight="1" thickBot="1" x14ac:dyDescent="0.3">
      <c r="A153" s="675">
        <v>395</v>
      </c>
      <c r="B153" s="676" t="s">
        <v>393</v>
      </c>
      <c r="C153" s="242"/>
      <c r="D153" s="677">
        <v>106.142684936523</v>
      </c>
      <c r="E153" s="677">
        <v>52.143630981445298</v>
      </c>
      <c r="F153" s="678">
        <f t="shared" si="35"/>
        <v>106</v>
      </c>
      <c r="G153" s="306">
        <f t="shared" si="36"/>
        <v>8.5610961913798178</v>
      </c>
      <c r="H153" s="678">
        <f t="shared" si="37"/>
        <v>8</v>
      </c>
      <c r="I153" s="1051">
        <f t="shared" si="38"/>
        <v>33.665771482789069</v>
      </c>
      <c r="J153" s="679">
        <f t="shared" si="39"/>
        <v>52</v>
      </c>
      <c r="K153" s="254">
        <f t="shared" si="40"/>
        <v>8.6178588867178973</v>
      </c>
      <c r="L153" s="679">
        <f t="shared" si="41"/>
        <v>8</v>
      </c>
      <c r="M153" s="1052">
        <f t="shared" si="42"/>
        <v>37.071533203073841</v>
      </c>
      <c r="N153" s="1046"/>
      <c r="O153" s="1058"/>
      <c r="P153" s="1221"/>
      <c r="Q153" s="152"/>
      <c r="R153" s="152" t="s">
        <v>105</v>
      </c>
      <c r="S153" s="774" t="s">
        <v>331</v>
      </c>
      <c r="T153" s="152"/>
      <c r="U153" s="152"/>
      <c r="V153" s="45" t="s">
        <v>345</v>
      </c>
      <c r="W153" s="1279" t="s">
        <v>418</v>
      </c>
      <c r="X153" s="1077" t="s">
        <v>333</v>
      </c>
      <c r="Y153" s="675"/>
      <c r="Z153" s="680">
        <v>7</v>
      </c>
      <c r="AA153" s="535" t="s">
        <v>475</v>
      </c>
      <c r="AB153" s="543"/>
      <c r="AC153" s="744"/>
      <c r="AD153" s="440"/>
      <c r="AE153" s="937"/>
      <c r="AF153" s="441"/>
      <c r="AG153" s="440"/>
      <c r="AH153" s="948"/>
      <c r="AI153" s="570"/>
      <c r="AJ153" s="948"/>
      <c r="AK153" s="948"/>
      <c r="AL153" s="939"/>
      <c r="AM153" s="1036"/>
      <c r="AN153" s="442"/>
      <c r="AO153" s="1039"/>
      <c r="AP153" s="1039"/>
      <c r="AQ153" s="571"/>
      <c r="AR153" s="503"/>
      <c r="AS153" s="1121"/>
      <c r="AT153" s="1474">
        <v>395</v>
      </c>
      <c r="AU153" s="1488"/>
      <c r="AV153" s="44"/>
      <c r="AW153" s="147" t="s">
        <v>205</v>
      </c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</row>
    <row r="154" spans="1:239" ht="33.75" customHeight="1" x14ac:dyDescent="0.25">
      <c r="A154" s="988">
        <v>396</v>
      </c>
      <c r="B154" s="370" t="s">
        <v>393</v>
      </c>
      <c r="C154" s="370"/>
      <c r="D154" s="1163">
        <v>106.149848937988</v>
      </c>
      <c r="E154" s="1163">
        <v>52.1260986328125</v>
      </c>
      <c r="F154" s="993">
        <f t="shared" si="35"/>
        <v>106</v>
      </c>
      <c r="G154" s="345">
        <f t="shared" si="36"/>
        <v>8.990936279279822</v>
      </c>
      <c r="H154" s="993">
        <f t="shared" si="37"/>
        <v>8</v>
      </c>
      <c r="I154" s="995">
        <f t="shared" si="38"/>
        <v>59.456176756789318</v>
      </c>
      <c r="J154" s="366">
        <f t="shared" si="39"/>
        <v>52</v>
      </c>
      <c r="K154" s="347">
        <f t="shared" si="40"/>
        <v>7.56591796875</v>
      </c>
      <c r="L154" s="997">
        <f t="shared" si="41"/>
        <v>7</v>
      </c>
      <c r="M154" s="998">
        <f t="shared" si="42"/>
        <v>33.955078125</v>
      </c>
      <c r="N154" s="1078"/>
      <c r="O154" s="1057"/>
      <c r="P154" s="1216"/>
      <c r="Q154" s="269"/>
      <c r="R154" s="1008" t="s">
        <v>105</v>
      </c>
      <c r="S154" s="1153" t="s">
        <v>331</v>
      </c>
      <c r="T154" s="269"/>
      <c r="U154" s="1008"/>
      <c r="V154" s="1008" t="s">
        <v>345</v>
      </c>
      <c r="W154" s="1270" t="s">
        <v>418</v>
      </c>
      <c r="X154" s="1017" t="s">
        <v>333</v>
      </c>
      <c r="Y154" s="367"/>
      <c r="Z154" s="1019">
        <v>7</v>
      </c>
      <c r="AA154" s="526" t="s">
        <v>475</v>
      </c>
      <c r="AB154" s="1084"/>
      <c r="AC154" s="1325"/>
      <c r="AD154" s="1086"/>
      <c r="AE154" s="1088"/>
      <c r="AF154" s="1086"/>
      <c r="AG154" s="1086"/>
      <c r="AH154" s="1092"/>
      <c r="AI154" s="1092"/>
      <c r="AJ154" s="1098"/>
      <c r="AK154" s="1092"/>
      <c r="AL154" s="1099"/>
      <c r="AM154" s="1104"/>
      <c r="AN154" s="1108"/>
      <c r="AO154" s="1108"/>
      <c r="AP154" s="1108"/>
      <c r="AQ154" s="1113"/>
      <c r="AR154" s="1113"/>
      <c r="AS154" s="1118"/>
      <c r="AT154" s="1475">
        <v>396</v>
      </c>
      <c r="AU154" s="1488">
        <v>150</v>
      </c>
      <c r="AV154" s="44">
        <v>150</v>
      </c>
      <c r="AW154" s="147" t="s">
        <v>205</v>
      </c>
      <c r="AY154" s="191"/>
      <c r="AZ154" s="191"/>
      <c r="BA154" s="191"/>
      <c r="BB154" s="191"/>
      <c r="BC154" s="191"/>
      <c r="BD154" s="191"/>
      <c r="BE154" s="191"/>
      <c r="BF154" s="191"/>
      <c r="BG154" s="191"/>
      <c r="BH154" s="191"/>
      <c r="BI154" s="191"/>
      <c r="BJ154" s="191"/>
      <c r="BK154" s="191"/>
      <c r="BL154" s="191"/>
      <c r="BM154" s="191"/>
      <c r="BN154" s="191"/>
      <c r="BO154" s="191"/>
      <c r="BP154" s="191"/>
      <c r="BQ154" s="191"/>
      <c r="BR154" s="191"/>
      <c r="BS154" s="191"/>
      <c r="BT154" s="191"/>
      <c r="BU154" s="191"/>
      <c r="BV154" s="191"/>
      <c r="BW154" s="191"/>
      <c r="BX154" s="191"/>
      <c r="BY154" s="191"/>
      <c r="BZ154" s="191"/>
      <c r="CA154" s="191"/>
      <c r="CB154" s="191"/>
      <c r="CC154" s="191"/>
      <c r="CD154" s="191"/>
      <c r="CE154" s="191"/>
      <c r="CF154" s="191"/>
      <c r="CG154" s="191"/>
      <c r="CH154" s="191"/>
      <c r="CI154" s="191"/>
      <c r="CJ154" s="191"/>
      <c r="CK154" s="191"/>
      <c r="CL154" s="191"/>
      <c r="CM154" s="191"/>
      <c r="CN154" s="191"/>
      <c r="CO154" s="191"/>
      <c r="CP154" s="191"/>
      <c r="CQ154" s="191"/>
      <c r="CR154" s="191"/>
      <c r="CS154" s="191"/>
      <c r="CT154" s="191"/>
      <c r="CU154" s="191"/>
      <c r="CV154" s="191"/>
      <c r="CW154" s="191"/>
      <c r="CX154" s="191"/>
      <c r="CY154" s="191"/>
      <c r="CZ154" s="191"/>
      <c r="DA154" s="191"/>
      <c r="DB154" s="191"/>
      <c r="DC154" s="191"/>
      <c r="DD154" s="191"/>
      <c r="DE154" s="191"/>
      <c r="DF154" s="191"/>
      <c r="DG154" s="191"/>
      <c r="DH154" s="191"/>
      <c r="DI154" s="191"/>
      <c r="DJ154" s="191"/>
      <c r="DK154" s="191"/>
      <c r="DL154" s="191"/>
      <c r="DM154" s="191"/>
      <c r="DN154" s="191"/>
      <c r="DO154" s="191"/>
      <c r="DP154" s="191"/>
      <c r="DQ154" s="191"/>
      <c r="DR154" s="191"/>
      <c r="DS154" s="191"/>
      <c r="DT154" s="191"/>
      <c r="DU154" s="191"/>
      <c r="DV154" s="191"/>
      <c r="DW154" s="191"/>
      <c r="DX154" s="191"/>
      <c r="DY154" s="191"/>
      <c r="DZ154" s="191"/>
      <c r="EA154" s="191"/>
      <c r="EB154" s="191"/>
      <c r="EC154" s="191"/>
      <c r="ED154" s="191"/>
      <c r="EE154" s="191"/>
      <c r="EF154" s="191"/>
      <c r="EG154" s="191"/>
      <c r="EH154" s="191"/>
      <c r="EI154" s="191"/>
      <c r="EJ154" s="191"/>
      <c r="EK154" s="191"/>
      <c r="EL154" s="191"/>
      <c r="EM154" s="191"/>
      <c r="EN154" s="191"/>
      <c r="EO154" s="191"/>
      <c r="EP154" s="191"/>
      <c r="EQ154" s="191"/>
      <c r="ER154" s="191"/>
      <c r="ES154" s="191"/>
      <c r="ET154" s="191"/>
      <c r="EU154" s="191"/>
      <c r="EV154" s="191"/>
      <c r="EW154" s="191"/>
      <c r="EX154" s="191"/>
      <c r="EY154" s="191"/>
      <c r="EZ154" s="191"/>
      <c r="FA154" s="191"/>
      <c r="FB154" s="191"/>
      <c r="FC154" s="191"/>
      <c r="FD154" s="191"/>
      <c r="FE154" s="191"/>
      <c r="FF154" s="191"/>
      <c r="FG154" s="191"/>
      <c r="FH154" s="191"/>
      <c r="FI154" s="191"/>
      <c r="FJ154" s="191"/>
      <c r="FK154" s="191"/>
      <c r="FL154" s="191"/>
      <c r="FM154" s="191"/>
      <c r="FN154" s="191"/>
      <c r="FO154" s="191"/>
      <c r="FP154" s="191"/>
      <c r="FQ154" s="191"/>
      <c r="FR154" s="191"/>
      <c r="FS154" s="191"/>
      <c r="FT154" s="191"/>
      <c r="FU154" s="191"/>
      <c r="FV154" s="191"/>
      <c r="FW154" s="191"/>
      <c r="FX154" s="191"/>
      <c r="FY154" s="191"/>
      <c r="FZ154" s="191"/>
      <c r="GA154" s="191"/>
      <c r="GB154" s="191"/>
      <c r="GC154" s="191"/>
      <c r="GD154" s="191"/>
      <c r="GE154" s="191"/>
      <c r="GF154" s="191"/>
      <c r="GG154" s="191"/>
      <c r="GH154" s="191"/>
      <c r="GI154" s="191"/>
      <c r="GJ154" s="191"/>
      <c r="GK154" s="191"/>
      <c r="GL154" s="191"/>
      <c r="GM154" s="191"/>
      <c r="GN154" s="191"/>
      <c r="GO154" s="191"/>
      <c r="GP154" s="191"/>
      <c r="GQ154" s="191"/>
      <c r="GR154" s="191"/>
      <c r="GS154" s="191"/>
      <c r="GT154" s="191"/>
      <c r="GU154" s="191"/>
      <c r="GV154" s="191"/>
      <c r="GW154" s="191"/>
      <c r="GX154" s="191"/>
      <c r="GY154" s="191"/>
      <c r="GZ154" s="191"/>
      <c r="HA154" s="191"/>
      <c r="HB154" s="191"/>
      <c r="HC154" s="191"/>
      <c r="HD154" s="191"/>
      <c r="HE154" s="191"/>
      <c r="HF154" s="191"/>
      <c r="HG154" s="191"/>
      <c r="HH154" s="191"/>
      <c r="HI154" s="191"/>
      <c r="HJ154" s="191"/>
      <c r="HK154" s="191"/>
      <c r="HL154" s="191"/>
      <c r="HM154" s="191"/>
      <c r="HN154" s="191"/>
      <c r="HO154" s="191"/>
      <c r="HP154" s="191"/>
      <c r="HQ154" s="191"/>
      <c r="HR154" s="191"/>
      <c r="HS154" s="191"/>
      <c r="HT154" s="191"/>
      <c r="HU154" s="191"/>
      <c r="HV154" s="191"/>
      <c r="HW154" s="191"/>
      <c r="HX154" s="191"/>
      <c r="HY154" s="191"/>
      <c r="HZ154" s="191"/>
      <c r="IA154" s="191"/>
      <c r="IB154" s="191"/>
      <c r="IC154" s="191"/>
      <c r="ID154" s="191"/>
      <c r="IE154" s="191"/>
    </row>
    <row r="155" spans="1:239" s="191" customFormat="1" ht="49.5" customHeight="1" x14ac:dyDescent="0.25">
      <c r="A155" s="451">
        <v>4</v>
      </c>
      <c r="B155" s="252" t="s">
        <v>344</v>
      </c>
      <c r="C155" s="252" t="s">
        <v>480</v>
      </c>
      <c r="D155" s="478">
        <f>F155+(H155/60)+(I155/3600)</f>
        <v>106.70995333333333</v>
      </c>
      <c r="E155" s="478">
        <f t="shared" ref="E155:E160" si="43">J155+(L155/60)+(M155/3600)</f>
        <v>52.408269722222222</v>
      </c>
      <c r="F155" s="307">
        <v>106</v>
      </c>
      <c r="G155" s="305"/>
      <c r="H155" s="307">
        <v>42</v>
      </c>
      <c r="I155" s="301">
        <v>35.832000000000001</v>
      </c>
      <c r="J155" s="310">
        <v>52</v>
      </c>
      <c r="K155" s="136"/>
      <c r="L155" s="255">
        <v>24</v>
      </c>
      <c r="M155" s="302">
        <v>29.771000000000001</v>
      </c>
      <c r="N155" s="113"/>
      <c r="O155" s="1196"/>
      <c r="P155" s="1049" t="s">
        <v>203</v>
      </c>
      <c r="Q155" s="55" t="s">
        <v>4</v>
      </c>
      <c r="R155" s="976" t="s">
        <v>105</v>
      </c>
      <c r="S155" s="169" t="s">
        <v>332</v>
      </c>
      <c r="T155" s="166" t="s">
        <v>383</v>
      </c>
      <c r="U155" s="170"/>
      <c r="V155" s="170"/>
      <c r="W155" s="1072" t="s">
        <v>123</v>
      </c>
      <c r="X155" s="188" t="s">
        <v>333</v>
      </c>
      <c r="Y155" s="113"/>
      <c r="Z155" s="581">
        <v>7</v>
      </c>
      <c r="AA155" s="71" t="s">
        <v>458</v>
      </c>
      <c r="AB155" s="412"/>
      <c r="AC155" s="257">
        <v>2015</v>
      </c>
      <c r="AD155" s="257"/>
      <c r="AE155" s="171"/>
      <c r="AF155" s="257"/>
      <c r="AG155" s="257"/>
      <c r="AH155" s="264"/>
      <c r="AI155" s="257">
        <v>2015</v>
      </c>
      <c r="AJ155" s="183" t="s">
        <v>443</v>
      </c>
      <c r="AK155" s="264"/>
      <c r="AL155" s="419"/>
      <c r="AM155" s="1356"/>
      <c r="AN155" s="228">
        <v>2015</v>
      </c>
      <c r="AO155" s="228">
        <v>2015</v>
      </c>
      <c r="AP155" s="259"/>
      <c r="AQ155" s="1376"/>
      <c r="AR155" s="228">
        <v>2015</v>
      </c>
      <c r="AS155" s="1383"/>
      <c r="AT155" s="1476">
        <v>4</v>
      </c>
      <c r="AU155" s="1486">
        <v>464</v>
      </c>
      <c r="AV155" s="44">
        <v>464</v>
      </c>
      <c r="AW155" s="149"/>
      <c r="AX155" s="143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</row>
    <row r="156" spans="1:239" ht="36" customHeight="1" x14ac:dyDescent="0.25">
      <c r="A156" s="207">
        <v>231</v>
      </c>
      <c r="B156" s="247" t="s">
        <v>344</v>
      </c>
      <c r="C156" s="278" t="s">
        <v>480</v>
      </c>
      <c r="D156" s="465">
        <f>106+(H156/60)+(I156/3600)</f>
        <v>106.73601388888889</v>
      </c>
      <c r="E156" s="465">
        <f t="shared" si="43"/>
        <v>52.410386111111109</v>
      </c>
      <c r="F156" s="138">
        <v>106</v>
      </c>
      <c r="G156" s="138"/>
      <c r="H156" s="138">
        <v>44</v>
      </c>
      <c r="I156" s="296">
        <v>9.65</v>
      </c>
      <c r="J156" s="138">
        <v>52</v>
      </c>
      <c r="K156" s="138"/>
      <c r="L156" s="138">
        <v>24</v>
      </c>
      <c r="M156" s="296">
        <v>37.39</v>
      </c>
      <c r="N156" s="193"/>
      <c r="O156" s="686"/>
      <c r="P156" s="1049" t="s">
        <v>203</v>
      </c>
      <c r="Q156" s="49" t="s">
        <v>4</v>
      </c>
      <c r="R156" s="49" t="s">
        <v>105</v>
      </c>
      <c r="S156" s="49" t="s">
        <v>332</v>
      </c>
      <c r="T156" s="49"/>
      <c r="U156" s="49"/>
      <c r="V156" s="49"/>
      <c r="W156" s="403" t="s">
        <v>418</v>
      </c>
      <c r="X156" s="222" t="s">
        <v>333</v>
      </c>
      <c r="Y156" s="114"/>
      <c r="Z156" s="577">
        <v>7</v>
      </c>
      <c r="AA156" s="243" t="s">
        <v>458</v>
      </c>
      <c r="AB156" s="290"/>
      <c r="AC156" s="249"/>
      <c r="AD156" s="193"/>
      <c r="AE156" s="193"/>
      <c r="AF156" s="193"/>
      <c r="AG156" s="193"/>
      <c r="AH156" s="272"/>
      <c r="AI156" s="272"/>
      <c r="AJ156" s="275" t="s">
        <v>459</v>
      </c>
      <c r="AK156" s="272"/>
      <c r="AL156" s="276"/>
      <c r="AM156" s="285"/>
      <c r="AN156" s="275" t="s">
        <v>443</v>
      </c>
      <c r="AO156" s="208"/>
      <c r="AP156" s="208"/>
      <c r="AQ156" s="208"/>
      <c r="AR156" s="208"/>
      <c r="AS156" s="274"/>
      <c r="AT156" s="1473">
        <v>231</v>
      </c>
      <c r="AU156" s="1489"/>
      <c r="AV156" s="44">
        <v>231</v>
      </c>
      <c r="AW156" s="246"/>
      <c r="AX156" s="236"/>
    </row>
    <row r="157" spans="1:239" ht="51" customHeight="1" x14ac:dyDescent="0.25">
      <c r="A157" s="207">
        <v>426</v>
      </c>
      <c r="B157" s="247" t="s">
        <v>344</v>
      </c>
      <c r="C157" s="278"/>
      <c r="D157" s="465">
        <f>F157+(H157/60)+(I157/3600)</f>
        <v>106.79030694444444</v>
      </c>
      <c r="E157" s="465">
        <f t="shared" si="43"/>
        <v>52.415186111111112</v>
      </c>
      <c r="F157" s="138">
        <v>106</v>
      </c>
      <c r="G157" s="138"/>
      <c r="H157" s="138">
        <v>47</v>
      </c>
      <c r="I157" s="296">
        <v>25.105</v>
      </c>
      <c r="J157" s="138">
        <v>52</v>
      </c>
      <c r="K157" s="138"/>
      <c r="L157" s="138">
        <v>24</v>
      </c>
      <c r="M157" s="296">
        <v>54.67</v>
      </c>
      <c r="N157" s="193"/>
      <c r="O157" s="686"/>
      <c r="P157" s="1049" t="s">
        <v>203</v>
      </c>
      <c r="Q157" s="49" t="s">
        <v>4</v>
      </c>
      <c r="R157" s="49" t="s">
        <v>105</v>
      </c>
      <c r="S157" s="49" t="s">
        <v>332</v>
      </c>
      <c r="T157" s="49"/>
      <c r="U157" s="49"/>
      <c r="V157" s="49"/>
      <c r="W157" s="403"/>
      <c r="X157" s="222" t="s">
        <v>333</v>
      </c>
      <c r="Y157" s="114"/>
      <c r="Z157" s="577">
        <v>7</v>
      </c>
      <c r="AA157" s="243" t="s">
        <v>458</v>
      </c>
      <c r="AB157" s="290"/>
      <c r="AC157" s="249"/>
      <c r="AD157" s="193"/>
      <c r="AE157" s="193"/>
      <c r="AF157" s="193"/>
      <c r="AG157" s="193"/>
      <c r="AH157" s="272"/>
      <c r="AI157" s="272"/>
      <c r="AJ157" s="272"/>
      <c r="AK157" s="272"/>
      <c r="AL157" s="276"/>
      <c r="AM157" s="285"/>
      <c r="AN157" s="208"/>
      <c r="AO157" s="208"/>
      <c r="AP157" s="208"/>
      <c r="AQ157" s="208"/>
      <c r="AR157" s="208"/>
      <c r="AS157" s="274"/>
      <c r="AT157" s="1473">
        <v>426</v>
      </c>
      <c r="AU157" s="1489"/>
      <c r="AV157" s="44"/>
      <c r="AW157" s="246"/>
      <c r="AX157" s="236"/>
    </row>
    <row r="158" spans="1:239" ht="38.25" customHeight="1" x14ac:dyDescent="0.25">
      <c r="A158" s="207">
        <v>487</v>
      </c>
      <c r="B158" s="247" t="s">
        <v>344</v>
      </c>
      <c r="C158" s="278"/>
      <c r="D158" s="465">
        <f>106+(H158/60)+(I158/3600)</f>
        <v>106.74230194444445</v>
      </c>
      <c r="E158" s="465">
        <f t="shared" si="43"/>
        <v>52.408854999999996</v>
      </c>
      <c r="F158" s="138">
        <v>106</v>
      </c>
      <c r="G158" s="305">
        <f>(D158-F158)*60</f>
        <v>44.538116666666951</v>
      </c>
      <c r="H158" s="138">
        <v>44</v>
      </c>
      <c r="I158" s="296">
        <v>32.286999999999999</v>
      </c>
      <c r="J158" s="138">
        <v>52</v>
      </c>
      <c r="K158" s="138"/>
      <c r="L158" s="138">
        <v>24</v>
      </c>
      <c r="M158" s="296">
        <v>31.878</v>
      </c>
      <c r="N158" s="193"/>
      <c r="O158" s="686"/>
      <c r="P158" s="1060" t="s">
        <v>203</v>
      </c>
      <c r="Q158" s="49" t="s">
        <v>4</v>
      </c>
      <c r="R158" s="49" t="s">
        <v>105</v>
      </c>
      <c r="S158" s="49" t="s">
        <v>332</v>
      </c>
      <c r="T158" s="49"/>
      <c r="U158" s="49"/>
      <c r="V158" s="49"/>
      <c r="W158" s="403"/>
      <c r="X158" s="222" t="s">
        <v>333</v>
      </c>
      <c r="Y158" s="114"/>
      <c r="Z158" s="577">
        <v>7</v>
      </c>
      <c r="AA158" s="243" t="s">
        <v>458</v>
      </c>
      <c r="AB158" s="290"/>
      <c r="AC158" s="249"/>
      <c r="AD158" s="193"/>
      <c r="AE158" s="193"/>
      <c r="AF158" s="193"/>
      <c r="AG158" s="193"/>
      <c r="AH158" s="272"/>
      <c r="AI158" s="272"/>
      <c r="AJ158" s="272"/>
      <c r="AK158" s="272"/>
      <c r="AL158" s="276"/>
      <c r="AM158" s="285"/>
      <c r="AN158" s="208"/>
      <c r="AO158" s="208"/>
      <c r="AP158" s="208"/>
      <c r="AQ158" s="208"/>
      <c r="AR158" s="208"/>
      <c r="AS158" s="274"/>
      <c r="AT158" s="1473">
        <v>487</v>
      </c>
      <c r="AU158" s="1489"/>
      <c r="AV158" s="44"/>
      <c r="AW158" s="246"/>
      <c r="AX158" s="236"/>
    </row>
    <row r="159" spans="1:239" ht="39" customHeight="1" x14ac:dyDescent="0.25">
      <c r="A159" s="207">
        <v>488</v>
      </c>
      <c r="B159" s="247" t="s">
        <v>344</v>
      </c>
      <c r="C159" s="278"/>
      <c r="D159" s="465">
        <f>F159+(H159/60)+(I159/3600)</f>
        <v>106.76257666666666</v>
      </c>
      <c r="E159" s="465">
        <f t="shared" si="43"/>
        <v>52.424008055555554</v>
      </c>
      <c r="F159" s="138">
        <v>106</v>
      </c>
      <c r="G159" s="305">
        <f>(D159-F159)*60</f>
        <v>45.754599999999641</v>
      </c>
      <c r="H159" s="138">
        <v>45</v>
      </c>
      <c r="I159" s="296">
        <v>45.276000000000003</v>
      </c>
      <c r="J159" s="138">
        <v>52</v>
      </c>
      <c r="K159" s="138"/>
      <c r="L159" s="138">
        <v>25</v>
      </c>
      <c r="M159" s="296">
        <v>26.428999999999998</v>
      </c>
      <c r="N159" s="193"/>
      <c r="O159" s="686"/>
      <c r="P159" s="1060" t="s">
        <v>203</v>
      </c>
      <c r="Q159" s="49" t="s">
        <v>4</v>
      </c>
      <c r="R159" s="49" t="s">
        <v>105</v>
      </c>
      <c r="S159" s="49" t="s">
        <v>332</v>
      </c>
      <c r="T159" s="49"/>
      <c r="U159" s="49"/>
      <c r="V159" s="49"/>
      <c r="W159" s="403"/>
      <c r="X159" s="222" t="s">
        <v>333</v>
      </c>
      <c r="Y159" s="114"/>
      <c r="Z159" s="577">
        <v>7</v>
      </c>
      <c r="AA159" s="243" t="s">
        <v>458</v>
      </c>
      <c r="AB159" s="290"/>
      <c r="AC159" s="249"/>
      <c r="AD159" s="193"/>
      <c r="AE159" s="193"/>
      <c r="AF159" s="193"/>
      <c r="AG159" s="193"/>
      <c r="AH159" s="272"/>
      <c r="AI159" s="272"/>
      <c r="AJ159" s="272"/>
      <c r="AK159" s="272"/>
      <c r="AL159" s="276"/>
      <c r="AM159" s="285"/>
      <c r="AN159" s="208"/>
      <c r="AO159" s="208"/>
      <c r="AP159" s="208"/>
      <c r="AQ159" s="208"/>
      <c r="AR159" s="208"/>
      <c r="AS159" s="274"/>
      <c r="AT159" s="1473">
        <v>488</v>
      </c>
      <c r="AU159" s="1489"/>
      <c r="AV159" s="44"/>
      <c r="AW159" s="246"/>
      <c r="AX159" s="236"/>
    </row>
    <row r="160" spans="1:239" ht="165.75" x14ac:dyDescent="0.25">
      <c r="A160" s="207">
        <v>3</v>
      </c>
      <c r="B160" s="247" t="s">
        <v>344</v>
      </c>
      <c r="C160" s="278" t="s">
        <v>480</v>
      </c>
      <c r="D160" s="465">
        <f>F160+(H160/60)+(I160/3600)</f>
        <v>106.7025838888889</v>
      </c>
      <c r="E160" s="465">
        <f t="shared" si="43"/>
        <v>52.413170000000001</v>
      </c>
      <c r="F160" s="138">
        <v>106</v>
      </c>
      <c r="G160" s="138"/>
      <c r="H160" s="138">
        <v>42</v>
      </c>
      <c r="I160" s="296">
        <v>9.3019999999999996</v>
      </c>
      <c r="J160" s="138">
        <v>52</v>
      </c>
      <c r="K160" s="138"/>
      <c r="L160" s="138">
        <v>24</v>
      </c>
      <c r="M160" s="296">
        <v>47.411999999999999</v>
      </c>
      <c r="N160" s="114"/>
      <c r="O160" s="1005"/>
      <c r="P160" s="1060" t="s">
        <v>203</v>
      </c>
      <c r="Q160" s="49" t="s">
        <v>4</v>
      </c>
      <c r="R160" s="53" t="s">
        <v>521</v>
      </c>
      <c r="S160" s="49" t="s">
        <v>332</v>
      </c>
      <c r="T160" s="49" t="s">
        <v>382</v>
      </c>
      <c r="U160" s="53" t="s">
        <v>460</v>
      </c>
      <c r="V160" s="53" t="s">
        <v>104</v>
      </c>
      <c r="W160" s="277" t="s">
        <v>121</v>
      </c>
      <c r="X160" s="222" t="s">
        <v>333</v>
      </c>
      <c r="Y160" s="114"/>
      <c r="Z160" s="577">
        <v>7</v>
      </c>
      <c r="AA160" s="243" t="s">
        <v>458</v>
      </c>
      <c r="AB160" s="285"/>
      <c r="AC160" s="114">
        <v>2015</v>
      </c>
      <c r="AD160" s="114"/>
      <c r="AE160" s="114"/>
      <c r="AF160" s="114"/>
      <c r="AG160" s="114"/>
      <c r="AH160" s="114"/>
      <c r="AI160" s="114">
        <v>2015</v>
      </c>
      <c r="AJ160" s="123" t="s">
        <v>461</v>
      </c>
      <c r="AK160" s="114"/>
      <c r="AL160" s="243"/>
      <c r="AM160" s="222"/>
      <c r="AN160" s="123" t="s">
        <v>445</v>
      </c>
      <c r="AO160" s="114">
        <v>2015</v>
      </c>
      <c r="AP160" s="49"/>
      <c r="AQ160" s="49"/>
      <c r="AR160" s="114">
        <v>2015</v>
      </c>
      <c r="AS160" s="245"/>
      <c r="AT160" s="1473">
        <v>3</v>
      </c>
      <c r="AU160" s="1487"/>
      <c r="AV160" s="44">
        <v>3</v>
      </c>
      <c r="AW160" s="248"/>
      <c r="AX160" s="236"/>
    </row>
    <row r="161" spans="1:239" ht="165.75" x14ac:dyDescent="0.25">
      <c r="A161" s="122">
        <v>3</v>
      </c>
      <c r="B161" s="185" t="s">
        <v>393</v>
      </c>
      <c r="C161" s="190" t="s">
        <v>480</v>
      </c>
      <c r="D161" s="454">
        <v>106.70333333333301</v>
      </c>
      <c r="E161" s="454">
        <v>52.413333333333298</v>
      </c>
      <c r="F161" s="305">
        <f t="shared" ref="F161:F192" si="44">ROUNDDOWN(D161,0)</f>
        <v>106</v>
      </c>
      <c r="G161" s="305">
        <f t="shared" ref="G161:G192" si="45">(D161-F161)*60</f>
        <v>42.199999999980378</v>
      </c>
      <c r="H161" s="305">
        <f t="shared" ref="H161:H192" si="46">ROUNDDOWN(G161,0)</f>
        <v>42</v>
      </c>
      <c r="I161" s="137">
        <f t="shared" ref="I161:I192" si="47">(G161-H161)*60</f>
        <v>11.999999998822659</v>
      </c>
      <c r="J161" s="136">
        <f t="shared" ref="J161:J192" si="48">ROUNDDOWN(E161,0)</f>
        <v>52</v>
      </c>
      <c r="K161" s="136">
        <f t="shared" ref="K161:K192" si="49">(E161-J161)*60</f>
        <v>24.799999999997908</v>
      </c>
      <c r="L161" s="136">
        <f t="shared" ref="L161:L192" si="50">ROUNDDOWN(K161,0)</f>
        <v>24</v>
      </c>
      <c r="M161" s="139">
        <f t="shared" ref="M161:M192" si="51">(K161-L161)*60</f>
        <v>47.99999999987449</v>
      </c>
      <c r="N161" s="110"/>
      <c r="O161" s="1001" t="s">
        <v>368</v>
      </c>
      <c r="P161" s="1060" t="s">
        <v>203</v>
      </c>
      <c r="Q161" s="47" t="s">
        <v>4</v>
      </c>
      <c r="R161" s="53" t="s">
        <v>521</v>
      </c>
      <c r="S161" s="47" t="s">
        <v>332</v>
      </c>
      <c r="T161" s="47" t="s">
        <v>382</v>
      </c>
      <c r="U161" s="48" t="s">
        <v>112</v>
      </c>
      <c r="V161" s="48" t="s">
        <v>104</v>
      </c>
      <c r="W161" s="76" t="s">
        <v>121</v>
      </c>
      <c r="X161" s="56" t="s">
        <v>333</v>
      </c>
      <c r="Y161" s="110"/>
      <c r="Z161" s="573">
        <v>7</v>
      </c>
      <c r="AA161" s="71" t="s">
        <v>458</v>
      </c>
      <c r="AB161" s="82"/>
      <c r="AC161" s="114"/>
      <c r="AD161" s="114"/>
      <c r="AE161" s="110"/>
      <c r="AF161" s="114"/>
      <c r="AG161" s="114"/>
      <c r="AH161" s="209"/>
      <c r="AI161" s="209"/>
      <c r="AJ161" s="209"/>
      <c r="AK161" s="209"/>
      <c r="AL161" s="71"/>
      <c r="AM161" s="81"/>
      <c r="AN161" s="25"/>
      <c r="AO161" s="25"/>
      <c r="AP161" s="25"/>
      <c r="AQ161" s="21"/>
      <c r="AR161" s="21"/>
      <c r="AS161" s="62"/>
      <c r="AT161" s="802">
        <v>3</v>
      </c>
      <c r="AU161" s="1486"/>
      <c r="AV161" s="44">
        <v>3</v>
      </c>
      <c r="AW161" s="149" t="s">
        <v>121</v>
      </c>
      <c r="AX161" s="143"/>
    </row>
    <row r="162" spans="1:239" x14ac:dyDescent="0.25">
      <c r="A162" s="122">
        <v>464</v>
      </c>
      <c r="B162" s="174" t="s">
        <v>344</v>
      </c>
      <c r="C162" s="99"/>
      <c r="D162" s="454">
        <v>106.709999999999</v>
      </c>
      <c r="E162" s="454">
        <v>52.408299999999898</v>
      </c>
      <c r="F162" s="305">
        <f t="shared" si="44"/>
        <v>106</v>
      </c>
      <c r="G162" s="305">
        <f t="shared" si="45"/>
        <v>42.599999999939939</v>
      </c>
      <c r="H162" s="305">
        <f t="shared" si="46"/>
        <v>42</v>
      </c>
      <c r="I162" s="137">
        <f t="shared" si="47"/>
        <v>35.999999996396355</v>
      </c>
      <c r="J162" s="136">
        <f t="shared" si="48"/>
        <v>52</v>
      </c>
      <c r="K162" s="136">
        <f t="shared" si="49"/>
        <v>24.497999999993851</v>
      </c>
      <c r="L162" s="136">
        <f t="shared" si="50"/>
        <v>24</v>
      </c>
      <c r="M162" s="139">
        <f t="shared" si="51"/>
        <v>29.879999999631082</v>
      </c>
      <c r="N162" s="110"/>
      <c r="O162" s="60"/>
      <c r="P162" s="222" t="s">
        <v>203</v>
      </c>
      <c r="Q162" s="47"/>
      <c r="R162" s="47"/>
      <c r="S162" s="47" t="s">
        <v>332</v>
      </c>
      <c r="T162" s="47"/>
      <c r="U162" s="47"/>
      <c r="V162" s="49"/>
      <c r="W162" s="71"/>
      <c r="X162" s="56" t="s">
        <v>333</v>
      </c>
      <c r="Y162" s="110"/>
      <c r="Z162" s="573">
        <v>7</v>
      </c>
      <c r="AA162" s="71" t="s">
        <v>458</v>
      </c>
      <c r="AB162" s="122"/>
      <c r="AC162" s="193"/>
      <c r="AD162" s="114"/>
      <c r="AE162" s="110"/>
      <c r="AF162" s="273">
        <v>2015</v>
      </c>
      <c r="AG162" s="204"/>
      <c r="AH162" s="321"/>
      <c r="AI162" s="321"/>
      <c r="AJ162" s="321"/>
      <c r="AK162" s="321"/>
      <c r="AL162" s="414"/>
      <c r="AM162" s="83"/>
      <c r="AN162" s="218"/>
      <c r="AO162" s="218"/>
      <c r="AP162" s="218"/>
      <c r="AQ162" s="44"/>
      <c r="AR162" s="44"/>
      <c r="AS162" s="64"/>
      <c r="AT162" s="802">
        <v>464</v>
      </c>
      <c r="AU162" s="1490">
        <v>464</v>
      </c>
      <c r="AV162" s="44">
        <v>464</v>
      </c>
      <c r="AW162" s="148" t="s">
        <v>328</v>
      </c>
      <c r="AX162" s="443"/>
    </row>
    <row r="163" spans="1:239" ht="76.5" x14ac:dyDescent="0.25">
      <c r="A163" s="122">
        <v>2</v>
      </c>
      <c r="B163" s="185" t="s">
        <v>393</v>
      </c>
      <c r="C163" s="190"/>
      <c r="D163" s="454">
        <v>106.698333333333</v>
      </c>
      <c r="E163" s="454">
        <v>52.418333333333301</v>
      </c>
      <c r="F163" s="305">
        <f t="shared" si="44"/>
        <v>106</v>
      </c>
      <c r="G163" s="305">
        <f t="shared" si="45"/>
        <v>41.899999999979798</v>
      </c>
      <c r="H163" s="305">
        <f t="shared" si="46"/>
        <v>41</v>
      </c>
      <c r="I163" s="137">
        <f t="shared" si="47"/>
        <v>53.999999998787871</v>
      </c>
      <c r="J163" s="136">
        <f t="shared" si="48"/>
        <v>52</v>
      </c>
      <c r="K163" s="136">
        <f t="shared" si="49"/>
        <v>25.099999999998062</v>
      </c>
      <c r="L163" s="136">
        <f t="shared" si="50"/>
        <v>25</v>
      </c>
      <c r="M163" s="139">
        <f t="shared" si="51"/>
        <v>5.9999999998836984</v>
      </c>
      <c r="N163" s="110"/>
      <c r="O163" s="1001" t="s">
        <v>122</v>
      </c>
      <c r="P163" s="56"/>
      <c r="Q163" s="47"/>
      <c r="R163" s="48" t="s">
        <v>105</v>
      </c>
      <c r="S163" s="47" t="s">
        <v>332</v>
      </c>
      <c r="T163" s="48" t="s">
        <v>111</v>
      </c>
      <c r="U163" s="48" t="s">
        <v>429</v>
      </c>
      <c r="V163" s="48" t="s">
        <v>8</v>
      </c>
      <c r="W163" s="76" t="s">
        <v>121</v>
      </c>
      <c r="X163" s="56" t="s">
        <v>333</v>
      </c>
      <c r="Y163" s="110"/>
      <c r="Z163" s="573">
        <v>7</v>
      </c>
      <c r="AA163" s="243" t="s">
        <v>458</v>
      </c>
      <c r="AB163" s="82"/>
      <c r="AC163" s="114"/>
      <c r="AD163" s="114"/>
      <c r="AE163" s="110"/>
      <c r="AF163" s="114"/>
      <c r="AG163" s="114"/>
      <c r="AH163" s="209"/>
      <c r="AI163" s="209"/>
      <c r="AJ163" s="209"/>
      <c r="AK163" s="209"/>
      <c r="AL163" s="71"/>
      <c r="AM163" s="81"/>
      <c r="AN163" s="25"/>
      <c r="AO163" s="25"/>
      <c r="AP163" s="25"/>
      <c r="AQ163" s="21"/>
      <c r="AR163" s="21"/>
      <c r="AS163" s="62"/>
      <c r="AT163" s="802">
        <v>2</v>
      </c>
      <c r="AU163" s="1486"/>
      <c r="AV163" s="44"/>
      <c r="AW163" s="149" t="s">
        <v>121</v>
      </c>
      <c r="AX163" s="143"/>
    </row>
    <row r="164" spans="1:239" ht="45.75" customHeight="1" x14ac:dyDescent="0.25">
      <c r="A164" s="122">
        <v>4</v>
      </c>
      <c r="B164" s="134" t="s">
        <v>393</v>
      </c>
      <c r="C164" s="134" t="s">
        <v>480</v>
      </c>
      <c r="D164" s="454">
        <v>106.71</v>
      </c>
      <c r="E164" s="454">
        <v>52.408333333333303</v>
      </c>
      <c r="F164" s="305">
        <f t="shared" si="44"/>
        <v>106</v>
      </c>
      <c r="G164" s="305">
        <f t="shared" si="45"/>
        <v>42.599999999999625</v>
      </c>
      <c r="H164" s="305">
        <f t="shared" si="46"/>
        <v>42</v>
      </c>
      <c r="I164" s="137">
        <f t="shared" si="47"/>
        <v>35.99999999997749</v>
      </c>
      <c r="J164" s="136">
        <f t="shared" si="48"/>
        <v>52</v>
      </c>
      <c r="K164" s="136">
        <f t="shared" si="49"/>
        <v>24.499999999998181</v>
      </c>
      <c r="L164" s="136">
        <f t="shared" si="50"/>
        <v>24</v>
      </c>
      <c r="M164" s="139">
        <f t="shared" si="51"/>
        <v>29.999999999890861</v>
      </c>
      <c r="N164" s="110"/>
      <c r="O164" s="60"/>
      <c r="P164" s="56"/>
      <c r="Q164" s="47"/>
      <c r="R164" s="53" t="s">
        <v>105</v>
      </c>
      <c r="S164" s="47" t="s">
        <v>332</v>
      </c>
      <c r="T164" s="48" t="s">
        <v>383</v>
      </c>
      <c r="U164" s="48" t="s">
        <v>46</v>
      </c>
      <c r="V164" s="48"/>
      <c r="W164" s="76" t="s">
        <v>123</v>
      </c>
      <c r="X164" s="56" t="s">
        <v>333</v>
      </c>
      <c r="Y164" s="110"/>
      <c r="Z164" s="573">
        <v>7</v>
      </c>
      <c r="AA164" s="71" t="s">
        <v>458</v>
      </c>
      <c r="AB164" s="82"/>
      <c r="AC164" s="114"/>
      <c r="AD164" s="114"/>
      <c r="AE164" s="110"/>
      <c r="AF164" s="114"/>
      <c r="AG164" s="114"/>
      <c r="AH164" s="209"/>
      <c r="AI164" s="209"/>
      <c r="AJ164" s="209"/>
      <c r="AK164" s="209"/>
      <c r="AL164" s="71"/>
      <c r="AM164" s="81"/>
      <c r="AN164" s="25"/>
      <c r="AO164" s="25"/>
      <c r="AP164" s="25"/>
      <c r="AQ164" s="21"/>
      <c r="AR164" s="21"/>
      <c r="AS164" s="62"/>
      <c r="AT164" s="802">
        <v>4</v>
      </c>
      <c r="AU164" s="1486">
        <v>464</v>
      </c>
      <c r="AV164" s="44">
        <v>464</v>
      </c>
      <c r="AW164" s="149" t="s">
        <v>123</v>
      </c>
      <c r="AX164" s="143"/>
      <c r="AY164" s="191"/>
      <c r="AZ164" s="191"/>
      <c r="BA164" s="191"/>
      <c r="BB164" s="191"/>
      <c r="BC164" s="191"/>
      <c r="BD164" s="191"/>
      <c r="BE164" s="191"/>
      <c r="BF164" s="191"/>
      <c r="BG164" s="191"/>
      <c r="BH164" s="191"/>
      <c r="BI164" s="191"/>
      <c r="BJ164" s="191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1"/>
      <c r="CA164" s="191"/>
      <c r="CB164" s="191"/>
      <c r="CC164" s="191"/>
      <c r="CD164" s="191"/>
      <c r="CE164" s="191"/>
      <c r="CF164" s="191"/>
      <c r="CG164" s="191"/>
      <c r="CH164" s="191"/>
      <c r="CI164" s="191"/>
      <c r="CJ164" s="191"/>
      <c r="CK164" s="191"/>
      <c r="CL164" s="191"/>
      <c r="CM164" s="191"/>
      <c r="CN164" s="191"/>
      <c r="CO164" s="191"/>
      <c r="CP164" s="191"/>
      <c r="CQ164" s="191"/>
      <c r="CR164" s="191"/>
      <c r="CS164" s="191"/>
      <c r="CT164" s="191"/>
      <c r="CU164" s="191"/>
      <c r="CV164" s="191"/>
      <c r="CW164" s="191"/>
      <c r="CX164" s="191"/>
      <c r="CY164" s="191"/>
      <c r="CZ164" s="191"/>
      <c r="DA164" s="191"/>
      <c r="DB164" s="191"/>
      <c r="DC164" s="191"/>
      <c r="DD164" s="191"/>
      <c r="DE164" s="191"/>
      <c r="DF164" s="191"/>
      <c r="DG164" s="191"/>
      <c r="DH164" s="191"/>
      <c r="DI164" s="191"/>
      <c r="DJ164" s="191"/>
      <c r="DK164" s="191"/>
      <c r="DL164" s="191"/>
      <c r="DM164" s="191"/>
      <c r="DN164" s="191"/>
      <c r="DO164" s="191"/>
      <c r="DP164" s="191"/>
      <c r="DQ164" s="191"/>
      <c r="DR164" s="191"/>
      <c r="DS164" s="191"/>
      <c r="DT164" s="191"/>
      <c r="DU164" s="191"/>
      <c r="DV164" s="191"/>
      <c r="DW164" s="191"/>
      <c r="DX164" s="191"/>
      <c r="DY164" s="191"/>
      <c r="DZ164" s="191"/>
      <c r="EA164" s="191"/>
      <c r="EB164" s="191"/>
      <c r="EC164" s="191"/>
      <c r="ED164" s="191"/>
      <c r="EE164" s="191"/>
      <c r="EF164" s="191"/>
      <c r="EG164" s="191"/>
      <c r="EH164" s="191"/>
      <c r="EI164" s="191"/>
      <c r="EJ164" s="191"/>
      <c r="EK164" s="191"/>
      <c r="EL164" s="191"/>
      <c r="EM164" s="191"/>
      <c r="EN164" s="191"/>
      <c r="EO164" s="191"/>
      <c r="EP164" s="191"/>
      <c r="EQ164" s="191"/>
      <c r="ER164" s="191"/>
      <c r="ES164" s="191"/>
      <c r="ET164" s="191"/>
      <c r="EU164" s="191"/>
      <c r="EV164" s="191"/>
      <c r="EW164" s="191"/>
      <c r="EX164" s="191"/>
      <c r="EY164" s="191"/>
      <c r="EZ164" s="191"/>
      <c r="FA164" s="191"/>
      <c r="FB164" s="191"/>
      <c r="FC164" s="191"/>
      <c r="FD164" s="191"/>
      <c r="FE164" s="191"/>
      <c r="FF164" s="191"/>
      <c r="FG164" s="191"/>
      <c r="FH164" s="191"/>
      <c r="FI164" s="191"/>
      <c r="FJ164" s="191"/>
      <c r="FK164" s="191"/>
      <c r="FL164" s="191"/>
      <c r="FM164" s="191"/>
      <c r="FN164" s="191"/>
      <c r="FO164" s="191"/>
      <c r="FP164" s="191"/>
      <c r="FQ164" s="191"/>
      <c r="FR164" s="191"/>
      <c r="FS164" s="191"/>
      <c r="FT164" s="191"/>
      <c r="FU164" s="191"/>
      <c r="FV164" s="191"/>
      <c r="FW164" s="191"/>
      <c r="FX164" s="191"/>
      <c r="FY164" s="191"/>
      <c r="FZ164" s="191"/>
      <c r="GA164" s="191"/>
      <c r="GB164" s="191"/>
      <c r="GC164" s="191"/>
      <c r="GD164" s="191"/>
      <c r="GE164" s="191"/>
      <c r="GF164" s="191"/>
      <c r="GG164" s="191"/>
      <c r="GH164" s="191"/>
      <c r="GI164" s="191"/>
      <c r="GJ164" s="191"/>
      <c r="GK164" s="191"/>
      <c r="GL164" s="191"/>
      <c r="GM164" s="191"/>
      <c r="GN164" s="191"/>
      <c r="GO164" s="191"/>
      <c r="GP164" s="191"/>
      <c r="GQ164" s="191"/>
      <c r="GR164" s="191"/>
      <c r="GS164" s="191"/>
      <c r="GT164" s="191"/>
      <c r="GU164" s="191"/>
      <c r="GV164" s="191"/>
      <c r="GW164" s="191"/>
      <c r="GX164" s="191"/>
      <c r="GY164" s="191"/>
      <c r="GZ164" s="191"/>
      <c r="HA164" s="191"/>
      <c r="HB164" s="191"/>
      <c r="HC164" s="191"/>
      <c r="HD164" s="191"/>
      <c r="HE164" s="191"/>
      <c r="HF164" s="191"/>
      <c r="HG164" s="191"/>
      <c r="HH164" s="191"/>
      <c r="HI164" s="191"/>
      <c r="HJ164" s="191"/>
      <c r="HK164" s="191"/>
      <c r="HL164" s="191"/>
      <c r="HM164" s="191"/>
      <c r="HN164" s="191"/>
      <c r="HO164" s="191"/>
      <c r="HP164" s="191"/>
      <c r="HQ164" s="191"/>
      <c r="HR164" s="191"/>
      <c r="HS164" s="191"/>
      <c r="HT164" s="191"/>
      <c r="HU164" s="191"/>
      <c r="HV164" s="191"/>
      <c r="HW164" s="191"/>
      <c r="HX164" s="191"/>
      <c r="HY164" s="191"/>
      <c r="HZ164" s="191"/>
      <c r="IA164" s="191"/>
      <c r="IB164" s="191"/>
      <c r="IC164" s="191"/>
      <c r="ID164" s="191"/>
      <c r="IE164" s="191"/>
    </row>
    <row r="165" spans="1:239" ht="23.25" customHeight="1" x14ac:dyDescent="0.25">
      <c r="A165" s="122">
        <v>34</v>
      </c>
      <c r="B165" s="185" t="s">
        <v>393</v>
      </c>
      <c r="C165" s="190"/>
      <c r="D165" s="454">
        <v>106.64083333333301</v>
      </c>
      <c r="E165" s="454">
        <v>52.3883333333306</v>
      </c>
      <c r="F165" s="305">
        <f t="shared" si="44"/>
        <v>106</v>
      </c>
      <c r="G165" s="305">
        <f t="shared" si="45"/>
        <v>38.449999999980378</v>
      </c>
      <c r="H165" s="305">
        <f t="shared" si="46"/>
        <v>38</v>
      </c>
      <c r="I165" s="137">
        <f t="shared" si="47"/>
        <v>26.999999998822659</v>
      </c>
      <c r="J165" s="136">
        <f t="shared" si="48"/>
        <v>52</v>
      </c>
      <c r="K165" s="136">
        <f t="shared" si="49"/>
        <v>23.29999999983599</v>
      </c>
      <c r="L165" s="136">
        <f t="shared" si="50"/>
        <v>23</v>
      </c>
      <c r="M165" s="139">
        <f t="shared" si="51"/>
        <v>17.999999990159381</v>
      </c>
      <c r="N165" s="110"/>
      <c r="O165" s="60"/>
      <c r="P165" s="56"/>
      <c r="Q165" s="49"/>
      <c r="R165" s="53" t="s">
        <v>105</v>
      </c>
      <c r="S165" s="47" t="s">
        <v>332</v>
      </c>
      <c r="T165" s="48" t="s">
        <v>40</v>
      </c>
      <c r="U165" s="48" t="s">
        <v>46</v>
      </c>
      <c r="V165" s="48"/>
      <c r="W165" s="76" t="s">
        <v>123</v>
      </c>
      <c r="X165" s="56" t="s">
        <v>333</v>
      </c>
      <c r="Y165" s="110"/>
      <c r="Z165" s="573">
        <v>7</v>
      </c>
      <c r="AA165" s="71" t="s">
        <v>458</v>
      </c>
      <c r="AB165" s="82"/>
      <c r="AC165" s="114"/>
      <c r="AD165" s="114"/>
      <c r="AE165" s="110"/>
      <c r="AF165" s="114"/>
      <c r="AG165" s="114"/>
      <c r="AH165" s="209"/>
      <c r="AI165" s="209"/>
      <c r="AJ165" s="209"/>
      <c r="AK165" s="209"/>
      <c r="AL165" s="71"/>
      <c r="AM165" s="81"/>
      <c r="AN165" s="25"/>
      <c r="AO165" s="25"/>
      <c r="AP165" s="25"/>
      <c r="AQ165" s="21"/>
      <c r="AR165" s="21"/>
      <c r="AS165" s="62"/>
      <c r="AT165" s="802">
        <v>34</v>
      </c>
      <c r="AU165" s="1486"/>
      <c r="AV165" s="44"/>
      <c r="AW165" s="149" t="s">
        <v>123</v>
      </c>
      <c r="AX165" s="143"/>
    </row>
    <row r="166" spans="1:239" ht="31.5" customHeight="1" x14ac:dyDescent="0.25">
      <c r="A166" s="122">
        <v>37</v>
      </c>
      <c r="B166" s="185" t="s">
        <v>393</v>
      </c>
      <c r="C166" s="190"/>
      <c r="D166" s="454">
        <v>106.771666666667</v>
      </c>
      <c r="E166" s="454">
        <v>52.401666666666699</v>
      </c>
      <c r="F166" s="305">
        <f t="shared" si="44"/>
        <v>106</v>
      </c>
      <c r="G166" s="305">
        <f t="shared" si="45"/>
        <v>46.300000000020134</v>
      </c>
      <c r="H166" s="305">
        <f t="shared" si="46"/>
        <v>46</v>
      </c>
      <c r="I166" s="137">
        <f t="shared" si="47"/>
        <v>18.000000001208036</v>
      </c>
      <c r="J166" s="136">
        <f t="shared" si="48"/>
        <v>52</v>
      </c>
      <c r="K166" s="136">
        <f t="shared" si="49"/>
        <v>24.100000000001955</v>
      </c>
      <c r="L166" s="136">
        <f t="shared" si="50"/>
        <v>24</v>
      </c>
      <c r="M166" s="139">
        <f t="shared" si="51"/>
        <v>6.0000000001173248</v>
      </c>
      <c r="N166" s="110"/>
      <c r="O166" s="60"/>
      <c r="P166" s="56"/>
      <c r="Q166" s="49"/>
      <c r="R166" s="458" t="s">
        <v>105</v>
      </c>
      <c r="S166" s="47" t="s">
        <v>332</v>
      </c>
      <c r="T166" s="48" t="s">
        <v>43</v>
      </c>
      <c r="U166" s="48" t="s">
        <v>46</v>
      </c>
      <c r="V166" s="48"/>
      <c r="W166" s="402" t="s">
        <v>126</v>
      </c>
      <c r="X166" s="56" t="s">
        <v>333</v>
      </c>
      <c r="Y166" s="110"/>
      <c r="Z166" s="573">
        <v>7</v>
      </c>
      <c r="AA166" s="243" t="s">
        <v>458</v>
      </c>
      <c r="AB166" s="412"/>
      <c r="AC166" s="114"/>
      <c r="AD166" s="114"/>
      <c r="AE166" s="110"/>
      <c r="AF166" s="114"/>
      <c r="AG166" s="114"/>
      <c r="AH166" s="209"/>
      <c r="AI166" s="209"/>
      <c r="AJ166" s="209"/>
      <c r="AK166" s="209"/>
      <c r="AL166" s="71"/>
      <c r="AM166" s="81"/>
      <c r="AN166" s="25"/>
      <c r="AO166" s="25"/>
      <c r="AP166" s="25"/>
      <c r="AQ166" s="21"/>
      <c r="AR166" s="21"/>
      <c r="AS166" s="62"/>
      <c r="AT166" s="802">
        <v>37</v>
      </c>
      <c r="AU166" s="1486"/>
      <c r="AV166" s="44"/>
      <c r="AW166" s="149" t="s">
        <v>126</v>
      </c>
      <c r="AX166" s="143"/>
    </row>
    <row r="167" spans="1:239" ht="30" customHeight="1" x14ac:dyDescent="0.25">
      <c r="A167" s="122">
        <v>96</v>
      </c>
      <c r="B167" s="185" t="s">
        <v>393</v>
      </c>
      <c r="C167" s="190"/>
      <c r="D167" s="454">
        <v>106.682739257813</v>
      </c>
      <c r="E167" s="454">
        <v>52.3999052195609</v>
      </c>
      <c r="F167" s="305">
        <f t="shared" si="44"/>
        <v>106</v>
      </c>
      <c r="G167" s="305">
        <f t="shared" si="45"/>
        <v>40.964355468779843</v>
      </c>
      <c r="H167" s="305">
        <f t="shared" si="46"/>
        <v>40</v>
      </c>
      <c r="I167" s="137">
        <f t="shared" si="47"/>
        <v>57.861328126790568</v>
      </c>
      <c r="J167" s="136">
        <f t="shared" si="48"/>
        <v>52</v>
      </c>
      <c r="K167" s="136">
        <f t="shared" si="49"/>
        <v>23.994313173653978</v>
      </c>
      <c r="L167" s="136">
        <f t="shared" si="50"/>
        <v>23</v>
      </c>
      <c r="M167" s="139">
        <f t="shared" si="51"/>
        <v>59.658790419238699</v>
      </c>
      <c r="N167" s="67"/>
      <c r="O167" s="559"/>
      <c r="P167" s="288"/>
      <c r="Q167" s="47"/>
      <c r="R167" s="47" t="s">
        <v>105</v>
      </c>
      <c r="S167" s="47" t="s">
        <v>332</v>
      </c>
      <c r="T167" s="47"/>
      <c r="U167" s="47"/>
      <c r="V167" s="47"/>
      <c r="W167" s="394" t="s">
        <v>144</v>
      </c>
      <c r="X167" s="56" t="s">
        <v>333</v>
      </c>
      <c r="Y167" s="67"/>
      <c r="Z167" s="573">
        <v>7</v>
      </c>
      <c r="AA167" s="243" t="s">
        <v>458</v>
      </c>
      <c r="AB167" s="69"/>
      <c r="AC167" s="208"/>
      <c r="AD167" s="193"/>
      <c r="AE167" s="67"/>
      <c r="AF167" s="193"/>
      <c r="AG167" s="193"/>
      <c r="AH167" s="272"/>
      <c r="AI167" s="272"/>
      <c r="AJ167" s="272"/>
      <c r="AK167" s="272"/>
      <c r="AL167" s="72"/>
      <c r="AM167" s="82"/>
      <c r="AN167" s="208"/>
      <c r="AO167" s="208"/>
      <c r="AP167" s="208"/>
      <c r="AQ167" s="23"/>
      <c r="AR167" s="23"/>
      <c r="AS167" s="63"/>
      <c r="AT167" s="802">
        <v>96</v>
      </c>
      <c r="AU167" s="1488"/>
      <c r="AV167" s="44"/>
      <c r="AW167" s="146" t="s">
        <v>144</v>
      </c>
      <c r="AX167" s="143"/>
    </row>
    <row r="168" spans="1:239" ht="24" customHeight="1" x14ac:dyDescent="0.25">
      <c r="A168" s="122">
        <v>97</v>
      </c>
      <c r="B168" s="185" t="s">
        <v>393</v>
      </c>
      <c r="C168" s="190"/>
      <c r="D168" s="454">
        <v>106.715698242188</v>
      </c>
      <c r="E168" s="454">
        <v>52.416660210793196</v>
      </c>
      <c r="F168" s="305">
        <f t="shared" si="44"/>
        <v>106</v>
      </c>
      <c r="G168" s="305">
        <f t="shared" si="45"/>
        <v>42.941894531279843</v>
      </c>
      <c r="H168" s="305">
        <f t="shared" si="46"/>
        <v>42</v>
      </c>
      <c r="I168" s="137">
        <f t="shared" si="47"/>
        <v>56.513671876790568</v>
      </c>
      <c r="J168" s="136">
        <f t="shared" si="48"/>
        <v>52</v>
      </c>
      <c r="K168" s="136">
        <f t="shared" si="49"/>
        <v>24.999612647591789</v>
      </c>
      <c r="L168" s="136">
        <f t="shared" si="50"/>
        <v>24</v>
      </c>
      <c r="M168" s="139">
        <f t="shared" si="51"/>
        <v>59.976758855507342</v>
      </c>
      <c r="N168" s="67"/>
      <c r="O168" s="559"/>
      <c r="P168" s="288"/>
      <c r="Q168" s="47"/>
      <c r="R168" s="47" t="s">
        <v>105</v>
      </c>
      <c r="S168" s="49" t="s">
        <v>331</v>
      </c>
      <c r="T168" s="47"/>
      <c r="U168" s="47"/>
      <c r="V168" s="47" t="s">
        <v>345</v>
      </c>
      <c r="W168" s="400" t="s">
        <v>418</v>
      </c>
      <c r="X168" s="56" t="s">
        <v>333</v>
      </c>
      <c r="Y168" s="67"/>
      <c r="Z168" s="573">
        <v>7</v>
      </c>
      <c r="AA168" s="243" t="s">
        <v>458</v>
      </c>
      <c r="AB168" s="69"/>
      <c r="AC168" s="193"/>
      <c r="AD168" s="193"/>
      <c r="AE168" s="67"/>
      <c r="AF168" s="193"/>
      <c r="AG168" s="193"/>
      <c r="AH168" s="272"/>
      <c r="AI168" s="272"/>
      <c r="AJ168" s="272"/>
      <c r="AK168" s="272"/>
      <c r="AL168" s="72"/>
      <c r="AM168" s="82"/>
      <c r="AN168" s="208"/>
      <c r="AO168" s="208"/>
      <c r="AP168" s="208"/>
      <c r="AQ168" s="23"/>
      <c r="AR168" s="23"/>
      <c r="AS168" s="63"/>
      <c r="AT168" s="802">
        <v>97</v>
      </c>
      <c r="AU168" s="1488"/>
      <c r="AV168" s="44"/>
      <c r="AW168" s="146" t="s">
        <v>144</v>
      </c>
      <c r="AX168" s="143"/>
    </row>
    <row r="169" spans="1:239" ht="23.25" customHeight="1" x14ac:dyDescent="0.25">
      <c r="A169" s="122">
        <v>194</v>
      </c>
      <c r="B169" s="185" t="s">
        <v>393</v>
      </c>
      <c r="C169" s="190"/>
      <c r="D169" s="454">
        <v>106.680374145508</v>
      </c>
      <c r="E169" s="454">
        <v>52.367664337158203</v>
      </c>
      <c r="F169" s="305">
        <f t="shared" si="44"/>
        <v>106</v>
      </c>
      <c r="G169" s="305">
        <f t="shared" si="45"/>
        <v>40.822448730479834</v>
      </c>
      <c r="H169" s="305">
        <f t="shared" si="46"/>
        <v>40</v>
      </c>
      <c r="I169" s="137">
        <f t="shared" si="47"/>
        <v>49.346923828790068</v>
      </c>
      <c r="J169" s="136">
        <f t="shared" si="48"/>
        <v>52</v>
      </c>
      <c r="K169" s="136">
        <f t="shared" si="49"/>
        <v>22.059860229492188</v>
      </c>
      <c r="L169" s="136">
        <f t="shared" si="50"/>
        <v>22</v>
      </c>
      <c r="M169" s="139">
        <f t="shared" si="51"/>
        <v>3.59161376953125</v>
      </c>
      <c r="N169" s="67"/>
      <c r="O169" s="559"/>
      <c r="P169" s="288"/>
      <c r="Q169" s="47"/>
      <c r="R169" s="47" t="s">
        <v>105</v>
      </c>
      <c r="S169" s="49" t="s">
        <v>331</v>
      </c>
      <c r="T169" s="47"/>
      <c r="U169" s="47"/>
      <c r="V169" s="47" t="s">
        <v>345</v>
      </c>
      <c r="W169" s="400" t="s">
        <v>418</v>
      </c>
      <c r="X169" s="56" t="s">
        <v>333</v>
      </c>
      <c r="Y169" s="110"/>
      <c r="Z169" s="573">
        <v>7</v>
      </c>
      <c r="AA169" s="243" t="s">
        <v>458</v>
      </c>
      <c r="AB169" s="69"/>
      <c r="AC169" s="249"/>
      <c r="AD169" s="193"/>
      <c r="AE169" s="67"/>
      <c r="AF169" s="193"/>
      <c r="AG169" s="193"/>
      <c r="AH169" s="272"/>
      <c r="AI169" s="272"/>
      <c r="AJ169" s="272"/>
      <c r="AK169" s="272"/>
      <c r="AL169" s="72"/>
      <c r="AM169" s="82"/>
      <c r="AN169" s="208"/>
      <c r="AO169" s="208"/>
      <c r="AP169" s="208"/>
      <c r="AQ169" s="23"/>
      <c r="AR169" s="23"/>
      <c r="AS169" s="63"/>
      <c r="AT169" s="802">
        <v>194</v>
      </c>
      <c r="AU169" s="1488"/>
      <c r="AV169" s="44"/>
      <c r="AW169" s="147" t="s">
        <v>205</v>
      </c>
      <c r="AX169" s="143"/>
    </row>
    <row r="170" spans="1:239" s="191" customFormat="1" ht="33" customHeight="1" x14ac:dyDescent="0.25">
      <c r="A170" s="122">
        <v>199</v>
      </c>
      <c r="B170" s="134" t="s">
        <v>393</v>
      </c>
      <c r="C170" s="134"/>
      <c r="D170" s="454">
        <v>106.664184570313</v>
      </c>
      <c r="E170" s="454">
        <v>52.381057739257798</v>
      </c>
      <c r="F170" s="305">
        <f t="shared" si="44"/>
        <v>106</v>
      </c>
      <c r="G170" s="305">
        <f t="shared" si="45"/>
        <v>39.851074218779843</v>
      </c>
      <c r="H170" s="305">
        <f t="shared" si="46"/>
        <v>39</v>
      </c>
      <c r="I170" s="137">
        <f t="shared" si="47"/>
        <v>51.064453126790568</v>
      </c>
      <c r="J170" s="136">
        <f t="shared" si="48"/>
        <v>52</v>
      </c>
      <c r="K170" s="136">
        <f t="shared" si="49"/>
        <v>22.863464355467897</v>
      </c>
      <c r="L170" s="136">
        <f t="shared" si="50"/>
        <v>22</v>
      </c>
      <c r="M170" s="139">
        <f t="shared" si="51"/>
        <v>51.807861328073841</v>
      </c>
      <c r="N170" s="67"/>
      <c r="O170" s="559"/>
      <c r="P170" s="288"/>
      <c r="Q170" s="47"/>
      <c r="R170" s="47" t="s">
        <v>105</v>
      </c>
      <c r="S170" s="49" t="s">
        <v>331</v>
      </c>
      <c r="T170" s="47"/>
      <c r="U170" s="47"/>
      <c r="V170" s="47" t="s">
        <v>345</v>
      </c>
      <c r="W170" s="400" t="s">
        <v>418</v>
      </c>
      <c r="X170" s="56" t="s">
        <v>333</v>
      </c>
      <c r="Y170" s="110"/>
      <c r="Z170" s="573">
        <v>7</v>
      </c>
      <c r="AA170" s="243" t="s">
        <v>458</v>
      </c>
      <c r="AB170" s="69"/>
      <c r="AC170" s="249"/>
      <c r="AD170" s="193"/>
      <c r="AE170" s="67"/>
      <c r="AF170" s="193"/>
      <c r="AG170" s="193"/>
      <c r="AH170" s="272"/>
      <c r="AI170" s="272"/>
      <c r="AJ170" s="272"/>
      <c r="AK170" s="272"/>
      <c r="AL170" s="72"/>
      <c r="AM170" s="82"/>
      <c r="AN170" s="208"/>
      <c r="AO170" s="208"/>
      <c r="AP170" s="208"/>
      <c r="AQ170" s="23"/>
      <c r="AR170" s="23"/>
      <c r="AS170" s="63"/>
      <c r="AT170" s="802">
        <v>199</v>
      </c>
      <c r="AU170" s="1488"/>
      <c r="AV170" s="44"/>
      <c r="AW170" s="147" t="s">
        <v>205</v>
      </c>
      <c r="AX170" s="143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</row>
    <row r="171" spans="1:239" ht="26.25" customHeight="1" x14ac:dyDescent="0.25">
      <c r="A171" s="122">
        <v>200</v>
      </c>
      <c r="B171" s="185" t="s">
        <v>393</v>
      </c>
      <c r="C171" s="190"/>
      <c r="D171" s="454">
        <v>106.669303894043</v>
      </c>
      <c r="E171" s="454">
        <v>52.379402160644503</v>
      </c>
      <c r="F171" s="305">
        <f t="shared" si="44"/>
        <v>106</v>
      </c>
      <c r="G171" s="305">
        <f t="shared" si="45"/>
        <v>40.15823364257983</v>
      </c>
      <c r="H171" s="305">
        <f t="shared" si="46"/>
        <v>40</v>
      </c>
      <c r="I171" s="137">
        <f t="shared" si="47"/>
        <v>9.4940185547898182</v>
      </c>
      <c r="J171" s="136">
        <f t="shared" si="48"/>
        <v>52</v>
      </c>
      <c r="K171" s="136">
        <f t="shared" si="49"/>
        <v>22.76412963867017</v>
      </c>
      <c r="L171" s="136">
        <f t="shared" si="50"/>
        <v>22</v>
      </c>
      <c r="M171" s="139">
        <f t="shared" si="51"/>
        <v>45.847778320210182</v>
      </c>
      <c r="N171" s="67"/>
      <c r="O171" s="559"/>
      <c r="P171" s="288"/>
      <c r="Q171" s="47"/>
      <c r="R171" s="47" t="s">
        <v>105</v>
      </c>
      <c r="S171" s="49" t="s">
        <v>331</v>
      </c>
      <c r="T171" s="47"/>
      <c r="U171" s="47"/>
      <c r="V171" s="47" t="s">
        <v>345</v>
      </c>
      <c r="W171" s="400" t="s">
        <v>418</v>
      </c>
      <c r="X171" s="56" t="s">
        <v>333</v>
      </c>
      <c r="Y171" s="110"/>
      <c r="Z171" s="573">
        <v>7</v>
      </c>
      <c r="AA171" s="243" t="s">
        <v>458</v>
      </c>
      <c r="AB171" s="69"/>
      <c r="AC171" s="249"/>
      <c r="AD171" s="193"/>
      <c r="AE171" s="67"/>
      <c r="AF171" s="193"/>
      <c r="AG171" s="193"/>
      <c r="AH171" s="272"/>
      <c r="AI171" s="272"/>
      <c r="AJ171" s="272"/>
      <c r="AK171" s="272"/>
      <c r="AL171" s="72"/>
      <c r="AM171" s="82"/>
      <c r="AN171" s="208"/>
      <c r="AO171" s="208"/>
      <c r="AP171" s="208"/>
      <c r="AQ171" s="23"/>
      <c r="AR171" s="23"/>
      <c r="AS171" s="63"/>
      <c r="AT171" s="802">
        <v>200</v>
      </c>
      <c r="AU171" s="1488"/>
      <c r="AV171" s="44"/>
      <c r="AW171" s="147" t="s">
        <v>205</v>
      </c>
      <c r="AX171" s="143"/>
    </row>
    <row r="172" spans="1:239" ht="24.75" customHeight="1" x14ac:dyDescent="0.25">
      <c r="A172" s="122">
        <v>201</v>
      </c>
      <c r="B172" s="185" t="s">
        <v>393</v>
      </c>
      <c r="C172" s="190"/>
      <c r="D172" s="454">
        <v>106.68259429931599</v>
      </c>
      <c r="E172" s="454">
        <v>52.398319244384801</v>
      </c>
      <c r="F172" s="305">
        <f t="shared" si="44"/>
        <v>106</v>
      </c>
      <c r="G172" s="305">
        <f t="shared" si="45"/>
        <v>40.955657958959648</v>
      </c>
      <c r="H172" s="305">
        <f t="shared" si="46"/>
        <v>40</v>
      </c>
      <c r="I172" s="137">
        <f t="shared" si="47"/>
        <v>57.339477537578887</v>
      </c>
      <c r="J172" s="136">
        <f t="shared" si="48"/>
        <v>52</v>
      </c>
      <c r="K172" s="136">
        <f t="shared" si="49"/>
        <v>23.899154663088069</v>
      </c>
      <c r="L172" s="136">
        <f t="shared" si="50"/>
        <v>23</v>
      </c>
      <c r="M172" s="139">
        <f t="shared" si="51"/>
        <v>53.949279785284148</v>
      </c>
      <c r="N172" s="67"/>
      <c r="O172" s="559"/>
      <c r="P172" s="288"/>
      <c r="Q172" s="47"/>
      <c r="R172" s="47" t="s">
        <v>105</v>
      </c>
      <c r="S172" s="49" t="s">
        <v>331</v>
      </c>
      <c r="T172" s="47"/>
      <c r="U172" s="47"/>
      <c r="V172" s="47" t="s">
        <v>345</v>
      </c>
      <c r="W172" s="400" t="s">
        <v>418</v>
      </c>
      <c r="X172" s="56" t="s">
        <v>333</v>
      </c>
      <c r="Y172" s="110"/>
      <c r="Z172" s="573">
        <v>7</v>
      </c>
      <c r="AA172" s="429" t="s">
        <v>458</v>
      </c>
      <c r="AB172" s="69"/>
      <c r="AC172" s="249"/>
      <c r="AD172" s="193"/>
      <c r="AE172" s="67"/>
      <c r="AF172" s="193"/>
      <c r="AG172" s="193"/>
      <c r="AH172" s="272"/>
      <c r="AI172" s="272"/>
      <c r="AJ172" s="272"/>
      <c r="AK172" s="272"/>
      <c r="AL172" s="72"/>
      <c r="AM172" s="82"/>
      <c r="AN172" s="208"/>
      <c r="AO172" s="208"/>
      <c r="AP172" s="208"/>
      <c r="AQ172" s="23"/>
      <c r="AR172" s="23"/>
      <c r="AS172" s="63"/>
      <c r="AT172" s="802">
        <v>201</v>
      </c>
      <c r="AU172" s="1488"/>
      <c r="AV172" s="44"/>
      <c r="AW172" s="147" t="s">
        <v>205</v>
      </c>
      <c r="AX172" s="143"/>
    </row>
    <row r="173" spans="1:239" ht="22.5" customHeight="1" x14ac:dyDescent="0.25">
      <c r="A173" s="122">
        <v>211</v>
      </c>
      <c r="B173" s="185" t="s">
        <v>393</v>
      </c>
      <c r="C173" s="190"/>
      <c r="D173" s="454">
        <v>106.791641235352</v>
      </c>
      <c r="E173" s="454">
        <v>52.4696655273438</v>
      </c>
      <c r="F173" s="305">
        <f t="shared" si="44"/>
        <v>106</v>
      </c>
      <c r="G173" s="305">
        <f t="shared" si="45"/>
        <v>47.498474121120182</v>
      </c>
      <c r="H173" s="305">
        <f t="shared" si="46"/>
        <v>47</v>
      </c>
      <c r="I173" s="137">
        <f t="shared" si="47"/>
        <v>29.908447267210931</v>
      </c>
      <c r="J173" s="136">
        <f t="shared" si="48"/>
        <v>52</v>
      </c>
      <c r="K173" s="136">
        <f t="shared" si="49"/>
        <v>28.179931640627984</v>
      </c>
      <c r="L173" s="136">
        <f t="shared" si="50"/>
        <v>28</v>
      </c>
      <c r="M173" s="139">
        <f t="shared" si="51"/>
        <v>10.795898437679057</v>
      </c>
      <c r="N173" s="67"/>
      <c r="O173" s="559"/>
      <c r="P173" s="288"/>
      <c r="Q173" s="47"/>
      <c r="R173" s="47" t="s">
        <v>105</v>
      </c>
      <c r="S173" s="49" t="s">
        <v>331</v>
      </c>
      <c r="T173" s="47"/>
      <c r="U173" s="47"/>
      <c r="V173" s="47" t="s">
        <v>345</v>
      </c>
      <c r="W173" s="400" t="s">
        <v>418</v>
      </c>
      <c r="X173" s="56" t="s">
        <v>333</v>
      </c>
      <c r="Y173" s="110"/>
      <c r="Z173" s="573">
        <v>7</v>
      </c>
      <c r="AA173" s="100" t="s">
        <v>458</v>
      </c>
      <c r="AB173" s="69"/>
      <c r="AC173" s="249"/>
      <c r="AD173" s="193"/>
      <c r="AE173" s="67"/>
      <c r="AF173" s="193"/>
      <c r="AG173" s="193"/>
      <c r="AH173" s="272"/>
      <c r="AI173" s="272"/>
      <c r="AJ173" s="272"/>
      <c r="AK173" s="272"/>
      <c r="AL173" s="72"/>
      <c r="AM173" s="82"/>
      <c r="AN173" s="208"/>
      <c r="AO173" s="208"/>
      <c r="AP173" s="208"/>
      <c r="AQ173" s="23"/>
      <c r="AR173" s="23"/>
      <c r="AS173" s="63"/>
      <c r="AT173" s="802">
        <v>211</v>
      </c>
      <c r="AU173" s="1488"/>
      <c r="AV173" s="44"/>
      <c r="AW173" s="147" t="s">
        <v>205</v>
      </c>
      <c r="AX173" s="143"/>
    </row>
    <row r="174" spans="1:239" ht="29.25" customHeight="1" x14ac:dyDescent="0.25">
      <c r="A174" s="448">
        <v>212</v>
      </c>
      <c r="B174" s="185" t="s">
        <v>393</v>
      </c>
      <c r="C174" s="185"/>
      <c r="D174" s="455">
        <v>106.78313446044901</v>
      </c>
      <c r="E174" s="455">
        <v>52.467967987060497</v>
      </c>
      <c r="F174" s="306">
        <f t="shared" si="44"/>
        <v>106</v>
      </c>
      <c r="G174" s="305">
        <f t="shared" si="45"/>
        <v>46.988067626940335</v>
      </c>
      <c r="H174" s="306">
        <f t="shared" si="46"/>
        <v>46</v>
      </c>
      <c r="I174" s="299">
        <f t="shared" si="47"/>
        <v>59.284057616420114</v>
      </c>
      <c r="J174" s="254">
        <f t="shared" si="48"/>
        <v>52</v>
      </c>
      <c r="K174" s="136">
        <f t="shared" si="49"/>
        <v>28.078079223629828</v>
      </c>
      <c r="L174" s="263">
        <f t="shared" si="50"/>
        <v>28</v>
      </c>
      <c r="M174" s="300">
        <f t="shared" si="51"/>
        <v>4.6847534177896932</v>
      </c>
      <c r="N174" s="164"/>
      <c r="O174" s="687"/>
      <c r="P174" s="288"/>
      <c r="Q174" s="99"/>
      <c r="R174" s="99" t="s">
        <v>105</v>
      </c>
      <c r="S174" s="49" t="s">
        <v>331</v>
      </c>
      <c r="T174" s="99"/>
      <c r="U174" s="174"/>
      <c r="V174" s="99" t="s">
        <v>345</v>
      </c>
      <c r="W174" s="405" t="s">
        <v>418</v>
      </c>
      <c r="X174" s="98" t="s">
        <v>333</v>
      </c>
      <c r="Y174" s="112"/>
      <c r="Z174" s="580">
        <v>7</v>
      </c>
      <c r="AA174" s="100" t="s">
        <v>458</v>
      </c>
      <c r="AB174" s="417"/>
      <c r="AC174" s="291"/>
      <c r="AD174" s="230"/>
      <c r="AE174" s="164"/>
      <c r="AF174" s="230"/>
      <c r="AG174" s="230"/>
      <c r="AH174" s="231"/>
      <c r="AI174" s="231"/>
      <c r="AJ174" s="231"/>
      <c r="AK174" s="231"/>
      <c r="AL174" s="163"/>
      <c r="AM174" s="422"/>
      <c r="AN174" s="216"/>
      <c r="AO174" s="232"/>
      <c r="AP174" s="232"/>
      <c r="AQ174" s="40"/>
      <c r="AR174" s="40"/>
      <c r="AS174" s="256"/>
      <c r="AT174" s="1469">
        <v>212</v>
      </c>
      <c r="AU174" s="1488"/>
      <c r="AV174" s="44"/>
      <c r="AW174" s="147" t="s">
        <v>205</v>
      </c>
      <c r="AX174" s="143"/>
    </row>
    <row r="175" spans="1:239" s="191" customFormat="1" ht="42" customHeight="1" x14ac:dyDescent="0.25">
      <c r="A175" s="420">
        <v>213</v>
      </c>
      <c r="B175" s="283" t="s">
        <v>393</v>
      </c>
      <c r="C175" s="242"/>
      <c r="D175" s="462">
        <v>106.779907226563</v>
      </c>
      <c r="E175" s="462">
        <v>52.468334197997997</v>
      </c>
      <c r="F175" s="307">
        <f t="shared" si="44"/>
        <v>106</v>
      </c>
      <c r="G175" s="305">
        <f t="shared" si="45"/>
        <v>46.794433593779843</v>
      </c>
      <c r="H175" s="307">
        <f t="shared" si="46"/>
        <v>46</v>
      </c>
      <c r="I175" s="301">
        <f t="shared" si="47"/>
        <v>47.666015626790568</v>
      </c>
      <c r="J175" s="255">
        <f t="shared" si="48"/>
        <v>52</v>
      </c>
      <c r="K175" s="136">
        <f t="shared" si="49"/>
        <v>28.100051879879828</v>
      </c>
      <c r="L175" s="310">
        <f t="shared" si="50"/>
        <v>28</v>
      </c>
      <c r="M175" s="302">
        <f t="shared" si="51"/>
        <v>6.0031127927896932</v>
      </c>
      <c r="N175" s="168"/>
      <c r="O175" s="688"/>
      <c r="P175" s="288"/>
      <c r="Q175" s="169"/>
      <c r="R175" s="169" t="s">
        <v>105</v>
      </c>
      <c r="S175" s="228" t="s">
        <v>331</v>
      </c>
      <c r="T175" s="169"/>
      <c r="U175" s="169"/>
      <c r="V175" s="45" t="s">
        <v>345</v>
      </c>
      <c r="W175" s="439" t="s">
        <v>418</v>
      </c>
      <c r="X175" s="188" t="s">
        <v>333</v>
      </c>
      <c r="Y175" s="171"/>
      <c r="Z175" s="581">
        <v>7</v>
      </c>
      <c r="AA175" s="100" t="s">
        <v>458</v>
      </c>
      <c r="AB175" s="186"/>
      <c r="AC175" s="438"/>
      <c r="AD175" s="193"/>
      <c r="AE175" s="168"/>
      <c r="AF175" s="200"/>
      <c r="AG175" s="200"/>
      <c r="AH175" s="210"/>
      <c r="AI175" s="210"/>
      <c r="AJ175" s="210"/>
      <c r="AK175" s="210"/>
      <c r="AL175" s="167"/>
      <c r="AM175" s="177"/>
      <c r="AN175" s="215"/>
      <c r="AO175" s="217"/>
      <c r="AP175" s="217"/>
      <c r="AQ175" s="178"/>
      <c r="AR175" s="178"/>
      <c r="AS175" s="234"/>
      <c r="AT175" s="1126">
        <v>213</v>
      </c>
      <c r="AU175" s="1488"/>
      <c r="AV175" s="44"/>
      <c r="AW175" s="147" t="s">
        <v>205</v>
      </c>
      <c r="AX175" s="143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</row>
    <row r="176" spans="1:239" s="140" customFormat="1" ht="25.5" customHeight="1" x14ac:dyDescent="0.25">
      <c r="A176" s="122">
        <v>214</v>
      </c>
      <c r="B176" s="185" t="s">
        <v>393</v>
      </c>
      <c r="C176" s="190"/>
      <c r="D176" s="454">
        <v>106.70542144775401</v>
      </c>
      <c r="E176" s="454">
        <v>52.452465057372997</v>
      </c>
      <c r="F176" s="305">
        <f t="shared" si="44"/>
        <v>106</v>
      </c>
      <c r="G176" s="305">
        <f t="shared" si="45"/>
        <v>42.325286865240344</v>
      </c>
      <c r="H176" s="305">
        <f t="shared" si="46"/>
        <v>42</v>
      </c>
      <c r="I176" s="137">
        <f t="shared" si="47"/>
        <v>19.517211914420614</v>
      </c>
      <c r="J176" s="136">
        <f t="shared" si="48"/>
        <v>52</v>
      </c>
      <c r="K176" s="136">
        <f t="shared" si="49"/>
        <v>27.147903442379828</v>
      </c>
      <c r="L176" s="136">
        <f t="shared" si="50"/>
        <v>27</v>
      </c>
      <c r="M176" s="139">
        <f t="shared" si="51"/>
        <v>8.8742065427896932</v>
      </c>
      <c r="N176" s="67"/>
      <c r="O176" s="559"/>
      <c r="P176" s="288"/>
      <c r="Q176" s="47"/>
      <c r="R176" s="47" t="s">
        <v>105</v>
      </c>
      <c r="S176" s="49" t="s">
        <v>331</v>
      </c>
      <c r="T176" s="47"/>
      <c r="U176" s="47"/>
      <c r="V176" s="47" t="s">
        <v>345</v>
      </c>
      <c r="W176" s="400" t="s">
        <v>418</v>
      </c>
      <c r="X176" s="56" t="s">
        <v>333</v>
      </c>
      <c r="Y176" s="110"/>
      <c r="Z176" s="573">
        <v>7</v>
      </c>
      <c r="AA176" s="100" t="s">
        <v>458</v>
      </c>
      <c r="AB176" s="69"/>
      <c r="AC176" s="249"/>
      <c r="AD176" s="193"/>
      <c r="AE176" s="67"/>
      <c r="AF176" s="193"/>
      <c r="AG176" s="193"/>
      <c r="AH176" s="272"/>
      <c r="AI176" s="272"/>
      <c r="AJ176" s="272"/>
      <c r="AK176" s="272"/>
      <c r="AL176" s="72"/>
      <c r="AM176" s="82"/>
      <c r="AN176" s="208"/>
      <c r="AO176" s="208"/>
      <c r="AP176" s="208"/>
      <c r="AQ176" s="23"/>
      <c r="AR176" s="23"/>
      <c r="AS176" s="63"/>
      <c r="AT176" s="802">
        <v>214</v>
      </c>
      <c r="AU176" s="1488"/>
      <c r="AV176" s="44"/>
      <c r="AW176" s="147" t="s">
        <v>205</v>
      </c>
      <c r="AX176" s="143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</row>
    <row r="177" spans="1:239" ht="29.25" customHeight="1" x14ac:dyDescent="0.25">
      <c r="A177" s="122">
        <v>215</v>
      </c>
      <c r="B177" s="185" t="s">
        <v>393</v>
      </c>
      <c r="C177" s="190"/>
      <c r="D177" s="454">
        <v>106.70216369628901</v>
      </c>
      <c r="E177" s="454">
        <v>52.452033996582003</v>
      </c>
      <c r="F177" s="305">
        <f t="shared" si="44"/>
        <v>106</v>
      </c>
      <c r="G177" s="305">
        <f t="shared" si="45"/>
        <v>42.129821777340339</v>
      </c>
      <c r="H177" s="305">
        <f t="shared" si="46"/>
        <v>42</v>
      </c>
      <c r="I177" s="137">
        <f t="shared" si="47"/>
        <v>7.7893066404203637</v>
      </c>
      <c r="J177" s="136">
        <f t="shared" si="48"/>
        <v>52</v>
      </c>
      <c r="K177" s="136">
        <f t="shared" si="49"/>
        <v>27.12203979492017</v>
      </c>
      <c r="L177" s="136">
        <f t="shared" si="50"/>
        <v>27</v>
      </c>
      <c r="M177" s="139">
        <f t="shared" si="51"/>
        <v>7.3223876952101818</v>
      </c>
      <c r="N177" s="67"/>
      <c r="O177" s="559"/>
      <c r="P177" s="288"/>
      <c r="Q177" s="47"/>
      <c r="R177" s="47" t="s">
        <v>105</v>
      </c>
      <c r="S177" s="49" t="s">
        <v>331</v>
      </c>
      <c r="T177" s="47"/>
      <c r="U177" s="47"/>
      <c r="V177" s="47" t="s">
        <v>345</v>
      </c>
      <c r="W177" s="400" t="s">
        <v>418</v>
      </c>
      <c r="X177" s="56" t="s">
        <v>333</v>
      </c>
      <c r="Y177" s="110"/>
      <c r="Z177" s="573">
        <v>7</v>
      </c>
      <c r="AA177" s="100" t="s">
        <v>458</v>
      </c>
      <c r="AB177" s="69"/>
      <c r="AC177" s="249"/>
      <c r="AD177" s="193"/>
      <c r="AE177" s="67"/>
      <c r="AF177" s="193"/>
      <c r="AG177" s="193"/>
      <c r="AH177" s="272"/>
      <c r="AI177" s="272"/>
      <c r="AJ177" s="272"/>
      <c r="AK177" s="272"/>
      <c r="AL177" s="72"/>
      <c r="AM177" s="82"/>
      <c r="AN177" s="208"/>
      <c r="AO177" s="208"/>
      <c r="AP177" s="208"/>
      <c r="AQ177" s="23"/>
      <c r="AR177" s="23"/>
      <c r="AS177" s="63"/>
      <c r="AT177" s="802">
        <v>215</v>
      </c>
      <c r="AU177" s="1488"/>
      <c r="AV177" s="44"/>
      <c r="AW177" s="147" t="s">
        <v>205</v>
      </c>
      <c r="AX177" s="143"/>
    </row>
    <row r="178" spans="1:239" ht="23.25" customHeight="1" x14ac:dyDescent="0.25">
      <c r="A178" s="122">
        <v>216</v>
      </c>
      <c r="B178" s="185" t="s">
        <v>393</v>
      </c>
      <c r="C178" s="190"/>
      <c r="D178" s="454">
        <v>106.69979095459</v>
      </c>
      <c r="E178" s="454">
        <v>52.451118469238303</v>
      </c>
      <c r="F178" s="305">
        <f t="shared" si="44"/>
        <v>106</v>
      </c>
      <c r="G178" s="305">
        <f t="shared" si="45"/>
        <v>41.987457275400004</v>
      </c>
      <c r="H178" s="305">
        <f t="shared" si="46"/>
        <v>41</v>
      </c>
      <c r="I178" s="137">
        <f t="shared" si="47"/>
        <v>59.24743652400025</v>
      </c>
      <c r="J178" s="136">
        <f t="shared" si="48"/>
        <v>52</v>
      </c>
      <c r="K178" s="136">
        <f t="shared" si="49"/>
        <v>27.067108154298154</v>
      </c>
      <c r="L178" s="136">
        <f t="shared" si="50"/>
        <v>27</v>
      </c>
      <c r="M178" s="139">
        <f t="shared" si="51"/>
        <v>4.0264892578892386</v>
      </c>
      <c r="N178" s="67"/>
      <c r="O178" s="559"/>
      <c r="P178" s="288"/>
      <c r="Q178" s="47"/>
      <c r="R178" s="47" t="s">
        <v>105</v>
      </c>
      <c r="S178" s="49" t="s">
        <v>331</v>
      </c>
      <c r="T178" s="47"/>
      <c r="U178" s="47"/>
      <c r="V178" s="47" t="s">
        <v>345</v>
      </c>
      <c r="W178" s="400" t="s">
        <v>418</v>
      </c>
      <c r="X178" s="56" t="s">
        <v>333</v>
      </c>
      <c r="Y178" s="110"/>
      <c r="Z178" s="573">
        <v>7</v>
      </c>
      <c r="AA178" s="71" t="s">
        <v>458</v>
      </c>
      <c r="AB178" s="69"/>
      <c r="AC178" s="249"/>
      <c r="AD178" s="193"/>
      <c r="AE178" s="67"/>
      <c r="AF178" s="193"/>
      <c r="AG178" s="193"/>
      <c r="AH178" s="272"/>
      <c r="AI178" s="272"/>
      <c r="AJ178" s="272"/>
      <c r="AK178" s="272"/>
      <c r="AL178" s="72"/>
      <c r="AM178" s="82"/>
      <c r="AN178" s="208"/>
      <c r="AO178" s="208"/>
      <c r="AP178" s="208"/>
      <c r="AQ178" s="23"/>
      <c r="AR178" s="23"/>
      <c r="AS178" s="63"/>
      <c r="AT178" s="802">
        <v>216</v>
      </c>
      <c r="AU178" s="1488"/>
      <c r="AV178" s="44"/>
      <c r="AW178" s="147" t="s">
        <v>205</v>
      </c>
      <c r="AX178" s="143"/>
    </row>
    <row r="179" spans="1:239" ht="37.5" customHeight="1" x14ac:dyDescent="0.25">
      <c r="A179" s="122">
        <v>217</v>
      </c>
      <c r="B179" s="185" t="s">
        <v>393</v>
      </c>
      <c r="C179" s="190"/>
      <c r="D179" s="454">
        <v>106.700393676758</v>
      </c>
      <c r="E179" s="454">
        <v>52.450000762939503</v>
      </c>
      <c r="F179" s="305">
        <f t="shared" si="44"/>
        <v>106</v>
      </c>
      <c r="G179" s="305">
        <f t="shared" si="45"/>
        <v>42.023620605479834</v>
      </c>
      <c r="H179" s="305">
        <f t="shared" si="46"/>
        <v>42</v>
      </c>
      <c r="I179" s="137">
        <f t="shared" si="47"/>
        <v>1.417236328790068</v>
      </c>
      <c r="J179" s="136">
        <f t="shared" si="48"/>
        <v>52</v>
      </c>
      <c r="K179" s="136">
        <f t="shared" si="49"/>
        <v>27.000045776370172</v>
      </c>
      <c r="L179" s="136">
        <f t="shared" si="50"/>
        <v>27</v>
      </c>
      <c r="M179" s="139">
        <f t="shared" si="51"/>
        <v>2.7465822103067694E-3</v>
      </c>
      <c r="N179" s="67"/>
      <c r="O179" s="559"/>
      <c r="P179" s="288"/>
      <c r="Q179" s="47"/>
      <c r="R179" s="47" t="s">
        <v>105</v>
      </c>
      <c r="S179" s="49" t="s">
        <v>331</v>
      </c>
      <c r="T179" s="47"/>
      <c r="U179" s="47"/>
      <c r="V179" s="47" t="s">
        <v>345</v>
      </c>
      <c r="W179" s="491" t="s">
        <v>418</v>
      </c>
      <c r="X179" s="56" t="s">
        <v>333</v>
      </c>
      <c r="Y179" s="110"/>
      <c r="Z179" s="573">
        <v>7</v>
      </c>
      <c r="AA179" s="71" t="s">
        <v>458</v>
      </c>
      <c r="AB179" s="498"/>
      <c r="AC179" s="249"/>
      <c r="AD179" s="193"/>
      <c r="AE179" s="67"/>
      <c r="AF179" s="193"/>
      <c r="AG179" s="193"/>
      <c r="AH179" s="272"/>
      <c r="AI179" s="272"/>
      <c r="AJ179" s="272"/>
      <c r="AK179" s="272"/>
      <c r="AL179" s="72"/>
      <c r="AM179" s="82"/>
      <c r="AN179" s="208"/>
      <c r="AO179" s="208"/>
      <c r="AP179" s="208"/>
      <c r="AQ179" s="23"/>
      <c r="AR179" s="23"/>
      <c r="AS179" s="63"/>
      <c r="AT179" s="802">
        <v>217</v>
      </c>
      <c r="AU179" s="1488"/>
      <c r="AV179" s="44"/>
      <c r="AW179" s="147" t="s">
        <v>205</v>
      </c>
      <c r="AX179" s="143"/>
    </row>
    <row r="180" spans="1:239" ht="51" customHeight="1" x14ac:dyDescent="0.25">
      <c r="A180" s="122">
        <v>218</v>
      </c>
      <c r="B180" s="185" t="s">
        <v>393</v>
      </c>
      <c r="C180" s="190"/>
      <c r="D180" s="454">
        <v>106.69792175293</v>
      </c>
      <c r="E180" s="454">
        <v>52.449718475341797</v>
      </c>
      <c r="F180" s="305">
        <f t="shared" si="44"/>
        <v>106</v>
      </c>
      <c r="G180" s="305">
        <f t="shared" si="45"/>
        <v>41.875305175800008</v>
      </c>
      <c r="H180" s="305">
        <f t="shared" si="46"/>
        <v>41</v>
      </c>
      <c r="I180" s="137">
        <f t="shared" si="47"/>
        <v>52.5183105480005</v>
      </c>
      <c r="J180" s="136">
        <f t="shared" si="48"/>
        <v>52</v>
      </c>
      <c r="K180" s="136">
        <f t="shared" si="49"/>
        <v>26.983108520507813</v>
      </c>
      <c r="L180" s="136">
        <f t="shared" si="50"/>
        <v>26</v>
      </c>
      <c r="M180" s="139">
        <f t="shared" si="51"/>
        <v>58.98651123046875</v>
      </c>
      <c r="N180" s="67"/>
      <c r="O180" s="559"/>
      <c r="P180" s="288"/>
      <c r="Q180" s="47"/>
      <c r="R180" s="47" t="s">
        <v>105</v>
      </c>
      <c r="S180" s="49" t="s">
        <v>331</v>
      </c>
      <c r="T180" s="47"/>
      <c r="U180" s="47"/>
      <c r="V180" s="47" t="s">
        <v>345</v>
      </c>
      <c r="W180" s="400" t="s">
        <v>418</v>
      </c>
      <c r="X180" s="56" t="s">
        <v>333</v>
      </c>
      <c r="Y180" s="110"/>
      <c r="Z180" s="573">
        <v>7</v>
      </c>
      <c r="AA180" s="419" t="s">
        <v>458</v>
      </c>
      <c r="AB180" s="69"/>
      <c r="AC180" s="249"/>
      <c r="AD180" s="193"/>
      <c r="AE180" s="67"/>
      <c r="AF180" s="193"/>
      <c r="AG180" s="193"/>
      <c r="AH180" s="272"/>
      <c r="AI180" s="272"/>
      <c r="AJ180" s="272"/>
      <c r="AK180" s="272"/>
      <c r="AL180" s="72"/>
      <c r="AM180" s="82"/>
      <c r="AN180" s="208"/>
      <c r="AO180" s="208"/>
      <c r="AP180" s="208"/>
      <c r="AQ180" s="23"/>
      <c r="AR180" s="23"/>
      <c r="AS180" s="63"/>
      <c r="AT180" s="802">
        <v>218</v>
      </c>
      <c r="AU180" s="1488"/>
      <c r="AV180" s="44"/>
      <c r="AW180" s="147" t="s">
        <v>205</v>
      </c>
      <c r="AX180" s="143"/>
    </row>
    <row r="181" spans="1:239" ht="38.25" customHeight="1" x14ac:dyDescent="0.25">
      <c r="A181" s="122">
        <v>219</v>
      </c>
      <c r="B181" s="134" t="s">
        <v>393</v>
      </c>
      <c r="C181" s="134"/>
      <c r="D181" s="454">
        <v>106.69980621337901</v>
      </c>
      <c r="E181" s="454">
        <v>52.448184967041001</v>
      </c>
      <c r="F181" s="305">
        <f t="shared" si="44"/>
        <v>106</v>
      </c>
      <c r="G181" s="305">
        <f t="shared" si="45"/>
        <v>41.988372802740344</v>
      </c>
      <c r="H181" s="305">
        <f t="shared" si="46"/>
        <v>41</v>
      </c>
      <c r="I181" s="137">
        <f t="shared" si="47"/>
        <v>59.302368164420614</v>
      </c>
      <c r="J181" s="136">
        <f t="shared" si="48"/>
        <v>52</v>
      </c>
      <c r="K181" s="136">
        <f t="shared" si="49"/>
        <v>26.891098022460085</v>
      </c>
      <c r="L181" s="136">
        <f t="shared" si="50"/>
        <v>26</v>
      </c>
      <c r="M181" s="139">
        <f t="shared" si="51"/>
        <v>53.465881347605091</v>
      </c>
      <c r="N181" s="67"/>
      <c r="O181" s="559"/>
      <c r="P181" s="288"/>
      <c r="Q181" s="47"/>
      <c r="R181" s="47" t="s">
        <v>105</v>
      </c>
      <c r="S181" s="49" t="s">
        <v>331</v>
      </c>
      <c r="T181" s="47"/>
      <c r="U181" s="47"/>
      <c r="V181" s="47" t="s">
        <v>345</v>
      </c>
      <c r="W181" s="400" t="s">
        <v>418</v>
      </c>
      <c r="X181" s="56" t="s">
        <v>333</v>
      </c>
      <c r="Y181" s="110"/>
      <c r="Z181" s="573">
        <v>7</v>
      </c>
      <c r="AA181" s="419" t="s">
        <v>458</v>
      </c>
      <c r="AB181" s="69"/>
      <c r="AC181" s="249"/>
      <c r="AD181" s="193"/>
      <c r="AE181" s="67"/>
      <c r="AF181" s="193"/>
      <c r="AG181" s="193"/>
      <c r="AH181" s="272"/>
      <c r="AI181" s="272"/>
      <c r="AJ181" s="272"/>
      <c r="AK181" s="272"/>
      <c r="AL181" s="72"/>
      <c r="AM181" s="82"/>
      <c r="AN181" s="208"/>
      <c r="AO181" s="208"/>
      <c r="AP181" s="208"/>
      <c r="AQ181" s="23"/>
      <c r="AR181" s="23"/>
      <c r="AS181" s="63"/>
      <c r="AT181" s="802">
        <v>219</v>
      </c>
      <c r="AU181" s="1488"/>
      <c r="AV181" s="44"/>
      <c r="AW181" s="147" t="s">
        <v>205</v>
      </c>
      <c r="AX181" s="143"/>
    </row>
    <row r="182" spans="1:239" ht="34.5" customHeight="1" x14ac:dyDescent="0.25">
      <c r="A182" s="122">
        <v>220</v>
      </c>
      <c r="B182" s="185" t="s">
        <v>393</v>
      </c>
      <c r="C182" s="185"/>
      <c r="D182" s="454">
        <v>106.694770812988</v>
      </c>
      <c r="E182" s="454">
        <v>52.448810577392599</v>
      </c>
      <c r="F182" s="305">
        <f t="shared" si="44"/>
        <v>106</v>
      </c>
      <c r="G182" s="305">
        <f t="shared" si="45"/>
        <v>41.686248779279822</v>
      </c>
      <c r="H182" s="305">
        <f t="shared" si="46"/>
        <v>41</v>
      </c>
      <c r="I182" s="137">
        <f t="shared" si="47"/>
        <v>41.174926756789318</v>
      </c>
      <c r="J182" s="136">
        <f t="shared" si="48"/>
        <v>52</v>
      </c>
      <c r="K182" s="136">
        <f t="shared" si="49"/>
        <v>26.928634643555966</v>
      </c>
      <c r="L182" s="136">
        <f t="shared" si="50"/>
        <v>26</v>
      </c>
      <c r="M182" s="139">
        <f t="shared" si="51"/>
        <v>55.718078613357989</v>
      </c>
      <c r="N182" s="67"/>
      <c r="O182" s="559"/>
      <c r="P182" s="288"/>
      <c r="Q182" s="47"/>
      <c r="R182" s="47" t="s">
        <v>105</v>
      </c>
      <c r="S182" s="49" t="s">
        <v>331</v>
      </c>
      <c r="T182" s="47"/>
      <c r="U182" s="47"/>
      <c r="V182" s="47" t="s">
        <v>345</v>
      </c>
      <c r="W182" s="400" t="s">
        <v>418</v>
      </c>
      <c r="X182" s="56" t="s">
        <v>333</v>
      </c>
      <c r="Y182" s="110"/>
      <c r="Z182" s="573">
        <v>7</v>
      </c>
      <c r="AA182" s="71" t="s">
        <v>458</v>
      </c>
      <c r="AB182" s="69"/>
      <c r="AC182" s="249"/>
      <c r="AD182" s="193"/>
      <c r="AE182" s="67"/>
      <c r="AF182" s="193"/>
      <c r="AG182" s="193"/>
      <c r="AH182" s="272"/>
      <c r="AI182" s="272"/>
      <c r="AJ182" s="272"/>
      <c r="AK182" s="272"/>
      <c r="AL182" s="72"/>
      <c r="AM182" s="82"/>
      <c r="AN182" s="208"/>
      <c r="AO182" s="208"/>
      <c r="AP182" s="208"/>
      <c r="AQ182" s="23"/>
      <c r="AR182" s="23"/>
      <c r="AS182" s="63"/>
      <c r="AT182" s="802">
        <v>220</v>
      </c>
      <c r="AU182" s="1488"/>
      <c r="AV182" s="44"/>
      <c r="AW182" s="147" t="s">
        <v>205</v>
      </c>
      <c r="AX182" s="143"/>
    </row>
    <row r="183" spans="1:239" ht="34.5" customHeight="1" x14ac:dyDescent="0.25">
      <c r="A183" s="122">
        <v>221</v>
      </c>
      <c r="B183" s="190" t="s">
        <v>393</v>
      </c>
      <c r="C183" s="185"/>
      <c r="D183" s="454">
        <v>106.69692230224599</v>
      </c>
      <c r="E183" s="454">
        <v>52.447513580322301</v>
      </c>
      <c r="F183" s="305">
        <f t="shared" si="44"/>
        <v>106</v>
      </c>
      <c r="G183" s="305">
        <f t="shared" si="45"/>
        <v>41.815338134759656</v>
      </c>
      <c r="H183" s="305">
        <f t="shared" si="46"/>
        <v>41</v>
      </c>
      <c r="I183" s="137">
        <f t="shared" si="47"/>
        <v>48.920288085579386</v>
      </c>
      <c r="J183" s="136">
        <f t="shared" si="48"/>
        <v>52</v>
      </c>
      <c r="K183" s="136">
        <f t="shared" si="49"/>
        <v>26.850814819338069</v>
      </c>
      <c r="L183" s="136">
        <f t="shared" si="50"/>
        <v>26</v>
      </c>
      <c r="M183" s="139">
        <f t="shared" si="51"/>
        <v>51.048889160284148</v>
      </c>
      <c r="N183" s="67"/>
      <c r="O183" s="559"/>
      <c r="P183" s="288"/>
      <c r="Q183" s="47"/>
      <c r="R183" s="47" t="s">
        <v>105</v>
      </c>
      <c r="S183" s="49" t="s">
        <v>331</v>
      </c>
      <c r="T183" s="47"/>
      <c r="U183" s="47"/>
      <c r="V183" s="47" t="s">
        <v>345</v>
      </c>
      <c r="W183" s="400" t="s">
        <v>418</v>
      </c>
      <c r="X183" s="56" t="s">
        <v>333</v>
      </c>
      <c r="Y183" s="110"/>
      <c r="Z183" s="573">
        <v>7</v>
      </c>
      <c r="AA183" s="71" t="s">
        <v>458</v>
      </c>
      <c r="AB183" s="69"/>
      <c r="AC183" s="249"/>
      <c r="AD183" s="193"/>
      <c r="AE183" s="67"/>
      <c r="AF183" s="193"/>
      <c r="AG183" s="193"/>
      <c r="AH183" s="272"/>
      <c r="AI183" s="272"/>
      <c r="AJ183" s="272"/>
      <c r="AK183" s="272"/>
      <c r="AL183" s="72"/>
      <c r="AM183" s="82"/>
      <c r="AN183" s="208"/>
      <c r="AO183" s="208"/>
      <c r="AP183" s="208"/>
      <c r="AQ183" s="23"/>
      <c r="AR183" s="23"/>
      <c r="AS183" s="63"/>
      <c r="AT183" s="802">
        <v>221</v>
      </c>
      <c r="AU183" s="1488"/>
      <c r="AV183" s="44"/>
      <c r="AW183" s="147" t="s">
        <v>205</v>
      </c>
      <c r="AX183" s="143"/>
    </row>
    <row r="184" spans="1:239" s="140" customFormat="1" ht="45" customHeight="1" x14ac:dyDescent="0.25">
      <c r="A184" s="122">
        <v>222</v>
      </c>
      <c r="B184" s="134" t="s">
        <v>393</v>
      </c>
      <c r="C184" s="134"/>
      <c r="D184" s="454">
        <v>106.69458770752</v>
      </c>
      <c r="E184" s="454">
        <v>52.447544097900398</v>
      </c>
      <c r="F184" s="305">
        <f t="shared" si="44"/>
        <v>106</v>
      </c>
      <c r="G184" s="305">
        <f t="shared" si="45"/>
        <v>41.675262451200012</v>
      </c>
      <c r="H184" s="305">
        <f t="shared" si="46"/>
        <v>41</v>
      </c>
      <c r="I184" s="137">
        <f t="shared" si="47"/>
        <v>40.51574707200075</v>
      </c>
      <c r="J184" s="136">
        <f t="shared" si="48"/>
        <v>52</v>
      </c>
      <c r="K184" s="254">
        <f t="shared" si="49"/>
        <v>26.852645874023864</v>
      </c>
      <c r="L184" s="136">
        <f t="shared" si="50"/>
        <v>26</v>
      </c>
      <c r="M184" s="139">
        <f t="shared" si="51"/>
        <v>51.15875244143183</v>
      </c>
      <c r="N184" s="67"/>
      <c r="O184" s="559"/>
      <c r="P184" s="288"/>
      <c r="Q184" s="47"/>
      <c r="R184" s="47" t="s">
        <v>105</v>
      </c>
      <c r="S184" s="49" t="s">
        <v>331</v>
      </c>
      <c r="T184" s="47"/>
      <c r="U184" s="47"/>
      <c r="V184" s="47" t="s">
        <v>345</v>
      </c>
      <c r="W184" s="400" t="s">
        <v>418</v>
      </c>
      <c r="X184" s="56" t="s">
        <v>333</v>
      </c>
      <c r="Y184" s="110"/>
      <c r="Z184" s="573">
        <v>7</v>
      </c>
      <c r="AA184" s="71" t="s">
        <v>458</v>
      </c>
      <c r="AB184" s="69"/>
      <c r="AC184" s="249"/>
      <c r="AD184" s="193"/>
      <c r="AE184" s="67"/>
      <c r="AF184" s="193"/>
      <c r="AG184" s="193"/>
      <c r="AH184" s="272"/>
      <c r="AI184" s="272"/>
      <c r="AJ184" s="272"/>
      <c r="AK184" s="272"/>
      <c r="AL184" s="72"/>
      <c r="AM184" s="82"/>
      <c r="AN184" s="208"/>
      <c r="AO184" s="208"/>
      <c r="AP184" s="208"/>
      <c r="AQ184" s="23"/>
      <c r="AR184" s="23"/>
      <c r="AS184" s="63"/>
      <c r="AT184" s="802">
        <v>222</v>
      </c>
      <c r="AU184" s="1488"/>
      <c r="AV184" s="44"/>
      <c r="AW184" s="147" t="s">
        <v>205</v>
      </c>
      <c r="AX184" s="143"/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191"/>
      <c r="BK184" s="191"/>
      <c r="BL184" s="191"/>
      <c r="BM184" s="191"/>
      <c r="BN184" s="191"/>
      <c r="BO184" s="191"/>
      <c r="BP184" s="191"/>
      <c r="BQ184" s="191"/>
      <c r="BR184" s="191"/>
      <c r="BS184" s="191"/>
      <c r="BT184" s="191"/>
      <c r="BU184" s="191"/>
      <c r="BV184" s="191"/>
      <c r="BW184" s="191"/>
      <c r="BX184" s="191"/>
      <c r="BY184" s="191"/>
      <c r="BZ184" s="191"/>
      <c r="CA184" s="191"/>
      <c r="CB184" s="191"/>
      <c r="CC184" s="191"/>
      <c r="CD184" s="191"/>
      <c r="CE184" s="191"/>
      <c r="CF184" s="191"/>
      <c r="CG184" s="191"/>
      <c r="CH184" s="191"/>
      <c r="CI184" s="191"/>
      <c r="CJ184" s="191"/>
      <c r="CK184" s="191"/>
      <c r="CL184" s="191"/>
      <c r="CM184" s="191"/>
      <c r="CN184" s="191"/>
      <c r="CO184" s="191"/>
      <c r="CP184" s="191"/>
      <c r="CQ184" s="191"/>
      <c r="CR184" s="191"/>
      <c r="CS184" s="191"/>
      <c r="CT184" s="191"/>
      <c r="CU184" s="191"/>
      <c r="CV184" s="191"/>
      <c r="CW184" s="191"/>
      <c r="CX184" s="191"/>
      <c r="CY184" s="191"/>
      <c r="CZ184" s="191"/>
      <c r="DA184" s="191"/>
      <c r="DB184" s="191"/>
      <c r="DC184" s="191"/>
      <c r="DD184" s="191"/>
      <c r="DE184" s="191"/>
      <c r="DF184" s="191"/>
      <c r="DG184" s="191"/>
      <c r="DH184" s="191"/>
      <c r="DI184" s="191"/>
      <c r="DJ184" s="191"/>
      <c r="DK184" s="191"/>
      <c r="DL184" s="191"/>
      <c r="DM184" s="191"/>
      <c r="DN184" s="191"/>
      <c r="DO184" s="191"/>
      <c r="DP184" s="191"/>
      <c r="DQ184" s="191"/>
      <c r="DR184" s="191"/>
      <c r="DS184" s="191"/>
      <c r="DT184" s="191"/>
      <c r="DU184" s="191"/>
      <c r="DV184" s="191"/>
      <c r="DW184" s="191"/>
      <c r="DX184" s="191"/>
      <c r="DY184" s="191"/>
      <c r="DZ184" s="191"/>
      <c r="EA184" s="191"/>
      <c r="EB184" s="191"/>
      <c r="EC184" s="191"/>
      <c r="ED184" s="191"/>
      <c r="EE184" s="191"/>
      <c r="EF184" s="191"/>
      <c r="EG184" s="191"/>
      <c r="EH184" s="191"/>
      <c r="EI184" s="191"/>
      <c r="EJ184" s="191"/>
      <c r="EK184" s="191"/>
      <c r="EL184" s="191"/>
      <c r="EM184" s="191"/>
      <c r="EN184" s="191"/>
      <c r="EO184" s="191"/>
      <c r="EP184" s="191"/>
      <c r="EQ184" s="191"/>
      <c r="ER184" s="191"/>
      <c r="ES184" s="191"/>
      <c r="ET184" s="191"/>
      <c r="EU184" s="191"/>
      <c r="EV184" s="191"/>
      <c r="EW184" s="191"/>
      <c r="EX184" s="191"/>
      <c r="EY184" s="191"/>
      <c r="EZ184" s="191"/>
      <c r="FA184" s="191"/>
      <c r="FB184" s="191"/>
      <c r="FC184" s="191"/>
      <c r="FD184" s="191"/>
      <c r="FE184" s="191"/>
      <c r="FF184" s="191"/>
      <c r="FG184" s="191"/>
      <c r="FH184" s="191"/>
      <c r="FI184" s="191"/>
      <c r="FJ184" s="191"/>
      <c r="FK184" s="191"/>
      <c r="FL184" s="191"/>
      <c r="FM184" s="191"/>
      <c r="FN184" s="191"/>
      <c r="FO184" s="191"/>
      <c r="FP184" s="191"/>
      <c r="FQ184" s="191"/>
      <c r="FR184" s="191"/>
      <c r="FS184" s="191"/>
      <c r="FT184" s="191"/>
      <c r="FU184" s="191"/>
      <c r="FV184" s="191"/>
      <c r="FW184" s="191"/>
      <c r="FX184" s="191"/>
      <c r="FY184" s="191"/>
      <c r="FZ184" s="191"/>
      <c r="GA184" s="191"/>
      <c r="GB184" s="191"/>
      <c r="GC184" s="191"/>
      <c r="GD184" s="191"/>
      <c r="GE184" s="191"/>
      <c r="GF184" s="191"/>
      <c r="GG184" s="191"/>
      <c r="GH184" s="191"/>
      <c r="GI184" s="191"/>
      <c r="GJ184" s="191"/>
      <c r="GK184" s="191"/>
      <c r="GL184" s="191"/>
      <c r="GM184" s="191"/>
      <c r="GN184" s="191"/>
      <c r="GO184" s="191"/>
      <c r="GP184" s="191"/>
      <c r="GQ184" s="191"/>
      <c r="GR184" s="191"/>
      <c r="GS184" s="191"/>
      <c r="GT184" s="191"/>
      <c r="GU184" s="191"/>
      <c r="GV184" s="191"/>
      <c r="GW184" s="191"/>
      <c r="GX184" s="191"/>
      <c r="GY184" s="191"/>
      <c r="GZ184" s="191"/>
      <c r="HA184" s="191"/>
      <c r="HB184" s="191"/>
      <c r="HC184" s="191"/>
      <c r="HD184" s="191"/>
      <c r="HE184" s="191"/>
      <c r="HF184" s="191"/>
      <c r="HG184" s="191"/>
      <c r="HH184" s="191"/>
      <c r="HI184" s="191"/>
      <c r="HJ184" s="191"/>
      <c r="HK184" s="191"/>
      <c r="HL184" s="191"/>
      <c r="HM184" s="191"/>
      <c r="HN184" s="191"/>
      <c r="HO184" s="191"/>
      <c r="HP184" s="191"/>
      <c r="HQ184" s="191"/>
      <c r="HR184" s="191"/>
      <c r="HS184" s="191"/>
      <c r="HT184" s="191"/>
      <c r="HU184" s="191"/>
      <c r="HV184" s="191"/>
      <c r="HW184" s="191"/>
      <c r="HX184" s="191"/>
      <c r="HY184" s="191"/>
      <c r="HZ184" s="191"/>
      <c r="IA184" s="191"/>
      <c r="IB184" s="191"/>
      <c r="IC184" s="191"/>
      <c r="ID184" s="191"/>
      <c r="IE184" s="191"/>
    </row>
    <row r="185" spans="1:239" ht="36" customHeight="1" x14ac:dyDescent="0.25">
      <c r="A185" s="448">
        <v>223</v>
      </c>
      <c r="B185" s="185" t="s">
        <v>393</v>
      </c>
      <c r="C185" s="185"/>
      <c r="D185" s="461">
        <v>106.690475463867</v>
      </c>
      <c r="E185" s="461">
        <v>52.448474884033203</v>
      </c>
      <c r="F185" s="306">
        <f t="shared" si="44"/>
        <v>106</v>
      </c>
      <c r="G185" s="305">
        <f t="shared" si="45"/>
        <v>41.428527832020166</v>
      </c>
      <c r="H185" s="306">
        <f t="shared" si="46"/>
        <v>41</v>
      </c>
      <c r="I185" s="299">
        <f t="shared" si="47"/>
        <v>25.711669921209932</v>
      </c>
      <c r="J185" s="254">
        <f t="shared" si="48"/>
        <v>52</v>
      </c>
      <c r="K185" s="694">
        <f t="shared" si="49"/>
        <v>26.908493041992188</v>
      </c>
      <c r="L185" s="254">
        <f t="shared" si="50"/>
        <v>26</v>
      </c>
      <c r="M185" s="300">
        <f t="shared" si="51"/>
        <v>54.50958251953125</v>
      </c>
      <c r="N185" s="164"/>
      <c r="O185" s="687"/>
      <c r="P185" s="404"/>
      <c r="Q185" s="99"/>
      <c r="R185" s="99" t="s">
        <v>105</v>
      </c>
      <c r="S185" s="101" t="s">
        <v>331</v>
      </c>
      <c r="T185" s="99"/>
      <c r="U185" s="99"/>
      <c r="V185" s="99" t="s">
        <v>345</v>
      </c>
      <c r="W185" s="1013" t="s">
        <v>418</v>
      </c>
      <c r="X185" s="98" t="s">
        <v>333</v>
      </c>
      <c r="Y185" s="176"/>
      <c r="Z185" s="579">
        <v>7</v>
      </c>
      <c r="AA185" s="419" t="s">
        <v>458</v>
      </c>
      <c r="AB185" s="498"/>
      <c r="AC185" s="1025"/>
      <c r="AD185" s="230"/>
      <c r="AE185" s="173"/>
      <c r="AF185" s="199"/>
      <c r="AG185" s="230"/>
      <c r="AH185" s="319"/>
      <c r="AI185" s="319"/>
      <c r="AJ185" s="231"/>
      <c r="AK185" s="231"/>
      <c r="AL185" s="163"/>
      <c r="AM185" s="422"/>
      <c r="AN185" s="232"/>
      <c r="AO185" s="232"/>
      <c r="AP185" s="232"/>
      <c r="AQ185" s="40"/>
      <c r="AR185" s="40"/>
      <c r="AS185" s="256"/>
      <c r="AT185" s="1469">
        <v>223</v>
      </c>
      <c r="AU185" s="1488"/>
      <c r="AV185" s="44"/>
      <c r="AW185" s="147" t="s">
        <v>205</v>
      </c>
      <c r="AX185" s="143"/>
    </row>
    <row r="186" spans="1:239" s="191" customFormat="1" ht="36" customHeight="1" x14ac:dyDescent="0.25">
      <c r="A186" s="420">
        <v>224</v>
      </c>
      <c r="B186" s="283" t="s">
        <v>393</v>
      </c>
      <c r="C186" s="242"/>
      <c r="D186" s="478">
        <v>106.69197845459</v>
      </c>
      <c r="E186" s="478">
        <v>52.447109222412102</v>
      </c>
      <c r="F186" s="307">
        <f t="shared" si="44"/>
        <v>106</v>
      </c>
      <c r="G186" s="305">
        <f t="shared" si="45"/>
        <v>41.518707275400004</v>
      </c>
      <c r="H186" s="307">
        <f t="shared" si="46"/>
        <v>41</v>
      </c>
      <c r="I186" s="301">
        <f t="shared" si="47"/>
        <v>31.12243652400025</v>
      </c>
      <c r="J186" s="255">
        <f t="shared" si="48"/>
        <v>52</v>
      </c>
      <c r="K186" s="598">
        <f t="shared" si="49"/>
        <v>26.826553344726136</v>
      </c>
      <c r="L186" s="255">
        <f t="shared" si="50"/>
        <v>26</v>
      </c>
      <c r="M186" s="302">
        <f t="shared" si="51"/>
        <v>49.59320068356817</v>
      </c>
      <c r="N186" s="168"/>
      <c r="O186" s="688"/>
      <c r="P186" s="288"/>
      <c r="Q186" s="169"/>
      <c r="R186" s="169" t="s">
        <v>105</v>
      </c>
      <c r="S186" s="228" t="s">
        <v>331</v>
      </c>
      <c r="T186" s="169"/>
      <c r="U186" s="169"/>
      <c r="V186" s="1196" t="s">
        <v>345</v>
      </c>
      <c r="W186" s="1277" t="s">
        <v>418</v>
      </c>
      <c r="X186" s="188" t="s">
        <v>333</v>
      </c>
      <c r="Y186" s="113"/>
      <c r="Z186" s="575">
        <v>7</v>
      </c>
      <c r="AA186" s="419" t="s">
        <v>458</v>
      </c>
      <c r="AB186" s="186"/>
      <c r="AC186" s="314"/>
      <c r="AD186" s="200"/>
      <c r="AE186" s="121"/>
      <c r="AF186" s="198"/>
      <c r="AG186" s="200"/>
      <c r="AH186" s="268"/>
      <c r="AI186" s="268"/>
      <c r="AJ186" s="210"/>
      <c r="AK186" s="210"/>
      <c r="AL186" s="167"/>
      <c r="AM186" s="177"/>
      <c r="AN186" s="217"/>
      <c r="AO186" s="217"/>
      <c r="AP186" s="217"/>
      <c r="AQ186" s="178"/>
      <c r="AR186" s="178"/>
      <c r="AS186" s="234"/>
      <c r="AT186" s="1126">
        <v>224</v>
      </c>
      <c r="AU186" s="1488"/>
      <c r="AV186" s="44"/>
      <c r="AW186" s="147" t="s">
        <v>205</v>
      </c>
      <c r="AX186" s="143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</row>
    <row r="187" spans="1:239" ht="30" customHeight="1" x14ac:dyDescent="0.25">
      <c r="A187" s="122">
        <v>225</v>
      </c>
      <c r="B187" s="185" t="s">
        <v>393</v>
      </c>
      <c r="C187" s="190"/>
      <c r="D187" s="454">
        <v>106.690536499023</v>
      </c>
      <c r="E187" s="454">
        <v>52.446651458740199</v>
      </c>
      <c r="F187" s="305">
        <f t="shared" si="44"/>
        <v>106</v>
      </c>
      <c r="G187" s="305">
        <f t="shared" si="45"/>
        <v>41.432189941379818</v>
      </c>
      <c r="H187" s="305">
        <f t="shared" si="46"/>
        <v>41</v>
      </c>
      <c r="I187" s="137">
        <f t="shared" si="47"/>
        <v>25.931396482789069</v>
      </c>
      <c r="J187" s="136">
        <f t="shared" si="48"/>
        <v>52</v>
      </c>
      <c r="K187" s="255">
        <f t="shared" si="49"/>
        <v>26.799087524411931</v>
      </c>
      <c r="L187" s="136">
        <f t="shared" si="50"/>
        <v>26</v>
      </c>
      <c r="M187" s="139">
        <f t="shared" si="51"/>
        <v>47.945251464715852</v>
      </c>
      <c r="N187" s="67"/>
      <c r="O187" s="559"/>
      <c r="P187" s="288"/>
      <c r="Q187" s="47"/>
      <c r="R187" s="47" t="s">
        <v>105</v>
      </c>
      <c r="S187" s="49" t="s">
        <v>331</v>
      </c>
      <c r="T187" s="47"/>
      <c r="U187" s="47"/>
      <c r="V187" s="47" t="s">
        <v>345</v>
      </c>
      <c r="W187" s="400" t="s">
        <v>418</v>
      </c>
      <c r="X187" s="56" t="s">
        <v>333</v>
      </c>
      <c r="Y187" s="110"/>
      <c r="Z187" s="573">
        <v>7</v>
      </c>
      <c r="AA187" s="71" t="s">
        <v>458</v>
      </c>
      <c r="AB187" s="69"/>
      <c r="AC187" s="249"/>
      <c r="AD187" s="193"/>
      <c r="AE187" s="67"/>
      <c r="AF187" s="193"/>
      <c r="AG187" s="193"/>
      <c r="AH187" s="272"/>
      <c r="AI187" s="272"/>
      <c r="AJ187" s="272"/>
      <c r="AK187" s="272"/>
      <c r="AL187" s="72"/>
      <c r="AM187" s="82"/>
      <c r="AN187" s="208"/>
      <c r="AO187" s="208"/>
      <c r="AP187" s="208"/>
      <c r="AQ187" s="23"/>
      <c r="AR187" s="23"/>
      <c r="AS187" s="63"/>
      <c r="AT187" s="802">
        <v>225</v>
      </c>
      <c r="AU187" s="1488"/>
      <c r="AV187" s="44"/>
      <c r="AW187" s="147" t="s">
        <v>205</v>
      </c>
      <c r="AX187" s="143"/>
    </row>
    <row r="188" spans="1:239" ht="31.5" customHeight="1" x14ac:dyDescent="0.25">
      <c r="A188" s="122">
        <v>226</v>
      </c>
      <c r="B188" s="134" t="s">
        <v>393</v>
      </c>
      <c r="C188" s="134"/>
      <c r="D188" s="454">
        <v>106.68556213378901</v>
      </c>
      <c r="E188" s="454">
        <v>52.445533752441399</v>
      </c>
      <c r="F188" s="305">
        <f t="shared" si="44"/>
        <v>106</v>
      </c>
      <c r="G188" s="305">
        <f t="shared" si="45"/>
        <v>41.133728027340339</v>
      </c>
      <c r="H188" s="305">
        <f t="shared" si="46"/>
        <v>41</v>
      </c>
      <c r="I188" s="137">
        <f t="shared" si="47"/>
        <v>8.0236816404203637</v>
      </c>
      <c r="J188" s="136">
        <f t="shared" si="48"/>
        <v>52</v>
      </c>
      <c r="K188" s="136">
        <f t="shared" si="49"/>
        <v>26.732025146483949</v>
      </c>
      <c r="L188" s="136">
        <f t="shared" si="50"/>
        <v>26</v>
      </c>
      <c r="M188" s="139">
        <f t="shared" si="51"/>
        <v>43.92150878903692</v>
      </c>
      <c r="N188" s="67"/>
      <c r="O188" s="559"/>
      <c r="P188" s="487"/>
      <c r="Q188" s="47"/>
      <c r="R188" s="47" t="s">
        <v>105</v>
      </c>
      <c r="S188" s="49" t="s">
        <v>331</v>
      </c>
      <c r="T188" s="47"/>
      <c r="U188" s="47"/>
      <c r="V188" s="47" t="s">
        <v>345</v>
      </c>
      <c r="W188" s="400" t="s">
        <v>418</v>
      </c>
      <c r="X188" s="56" t="s">
        <v>333</v>
      </c>
      <c r="Y188" s="110"/>
      <c r="Z188" s="573">
        <v>7</v>
      </c>
      <c r="AA188" s="71" t="s">
        <v>458</v>
      </c>
      <c r="AB188" s="69"/>
      <c r="AC188" s="249"/>
      <c r="AD188" s="193"/>
      <c r="AE188" s="67"/>
      <c r="AF188" s="193"/>
      <c r="AG188" s="193"/>
      <c r="AH188" s="272"/>
      <c r="AI188" s="272"/>
      <c r="AJ188" s="272"/>
      <c r="AK188" s="272"/>
      <c r="AL188" s="72"/>
      <c r="AM188" s="82"/>
      <c r="AN188" s="208"/>
      <c r="AO188" s="208"/>
      <c r="AP188" s="208"/>
      <c r="AQ188" s="23"/>
      <c r="AR188" s="23"/>
      <c r="AS188" s="63"/>
      <c r="AT188" s="802">
        <v>226</v>
      </c>
      <c r="AU188" s="1488"/>
      <c r="AV188" s="44"/>
      <c r="AW188" s="147" t="s">
        <v>205</v>
      </c>
      <c r="AX188" s="143"/>
    </row>
    <row r="189" spans="1:239" ht="38.25" customHeight="1" x14ac:dyDescent="0.25">
      <c r="A189" s="448">
        <v>227</v>
      </c>
      <c r="B189" s="185" t="s">
        <v>393</v>
      </c>
      <c r="C189" s="242"/>
      <c r="D189" s="455">
        <v>106.678421020508</v>
      </c>
      <c r="E189" s="455">
        <v>52.445476531982401</v>
      </c>
      <c r="F189" s="308">
        <f t="shared" si="44"/>
        <v>106</v>
      </c>
      <c r="G189" s="308">
        <f t="shared" si="45"/>
        <v>40.705261230479834</v>
      </c>
      <c r="H189" s="308">
        <f t="shared" si="46"/>
        <v>40</v>
      </c>
      <c r="I189" s="303">
        <f t="shared" si="47"/>
        <v>42.315673828790068</v>
      </c>
      <c r="J189" s="254">
        <f t="shared" si="48"/>
        <v>52</v>
      </c>
      <c r="K189" s="254">
        <f t="shared" si="49"/>
        <v>26.728591918944034</v>
      </c>
      <c r="L189" s="263">
        <f t="shared" si="50"/>
        <v>26</v>
      </c>
      <c r="M189" s="300">
        <f t="shared" si="51"/>
        <v>43.715515136642011</v>
      </c>
      <c r="N189" s="164"/>
      <c r="O189" s="687"/>
      <c r="P189" s="288"/>
      <c r="Q189" s="47"/>
      <c r="R189" s="99" t="s">
        <v>105</v>
      </c>
      <c r="S189" s="49" t="s">
        <v>331</v>
      </c>
      <c r="T189" s="99"/>
      <c r="U189" s="99"/>
      <c r="V189" s="174" t="s">
        <v>345</v>
      </c>
      <c r="W189" s="405" t="s">
        <v>418</v>
      </c>
      <c r="X189" s="98" t="s">
        <v>333</v>
      </c>
      <c r="Y189" s="112"/>
      <c r="Z189" s="580">
        <v>7</v>
      </c>
      <c r="AA189" s="100" t="s">
        <v>458</v>
      </c>
      <c r="AB189" s="417"/>
      <c r="AC189" s="291"/>
      <c r="AD189" s="230"/>
      <c r="AE189" s="164"/>
      <c r="AF189" s="230"/>
      <c r="AG189" s="230"/>
      <c r="AH189" s="319"/>
      <c r="AI189" s="319"/>
      <c r="AJ189" s="319"/>
      <c r="AK189" s="319"/>
      <c r="AL189" s="163"/>
      <c r="AM189" s="422"/>
      <c r="AN189" s="232"/>
      <c r="AO189" s="232"/>
      <c r="AP189" s="232"/>
      <c r="AQ189" s="40"/>
      <c r="AR189" s="40"/>
      <c r="AS189" s="256"/>
      <c r="AT189" s="1469">
        <v>227</v>
      </c>
      <c r="AU189" s="1488"/>
      <c r="AV189" s="44"/>
      <c r="AW189" s="147" t="s">
        <v>205</v>
      </c>
      <c r="AX189" s="143"/>
    </row>
    <row r="190" spans="1:239" ht="38.25" customHeight="1" x14ac:dyDescent="0.25">
      <c r="A190" s="124">
        <v>228</v>
      </c>
      <c r="B190" s="689" t="s">
        <v>393</v>
      </c>
      <c r="C190" s="689"/>
      <c r="D190" s="595">
        <v>106.67636871337901</v>
      </c>
      <c r="E190" s="691">
        <v>52.442653656005902</v>
      </c>
      <c r="F190" s="596">
        <f t="shared" si="44"/>
        <v>106</v>
      </c>
      <c r="G190" s="596">
        <f t="shared" si="45"/>
        <v>40.582122802740344</v>
      </c>
      <c r="H190" s="692">
        <f t="shared" si="46"/>
        <v>40</v>
      </c>
      <c r="I190" s="597">
        <f t="shared" si="47"/>
        <v>34.927368164420614</v>
      </c>
      <c r="J190" s="694">
        <f t="shared" si="48"/>
        <v>52</v>
      </c>
      <c r="K190" s="694">
        <f t="shared" si="49"/>
        <v>26.55921936035412</v>
      </c>
      <c r="L190" s="598">
        <f t="shared" si="50"/>
        <v>26</v>
      </c>
      <c r="M190" s="695">
        <f t="shared" si="51"/>
        <v>33.553161621247227</v>
      </c>
      <c r="N190" s="969"/>
      <c r="O190" s="1190"/>
      <c r="P190" s="410"/>
      <c r="Q190" s="174"/>
      <c r="R190" s="174" t="s">
        <v>105</v>
      </c>
      <c r="S190" s="1123" t="s">
        <v>331</v>
      </c>
      <c r="T190" s="1241"/>
      <c r="U190" s="91"/>
      <c r="V190" s="707" t="s">
        <v>345</v>
      </c>
      <c r="W190" s="1256" t="s">
        <v>418</v>
      </c>
      <c r="X190" s="772" t="s">
        <v>333</v>
      </c>
      <c r="Y190" s="716"/>
      <c r="Z190" s="697">
        <v>7</v>
      </c>
      <c r="AA190" s="95" t="s">
        <v>458</v>
      </c>
      <c r="AB190" s="696"/>
      <c r="AC190" s="1321"/>
      <c r="AD190" s="1142"/>
      <c r="AE190" s="1340"/>
      <c r="AF190" s="682"/>
      <c r="AG190" s="682"/>
      <c r="AH190" s="683"/>
      <c r="AI190" s="683"/>
      <c r="AJ190" s="683"/>
      <c r="AK190" s="683"/>
      <c r="AL190" s="709"/>
      <c r="AM190" s="710"/>
      <c r="AN190" s="684"/>
      <c r="AO190" s="684"/>
      <c r="AP190" s="684"/>
      <c r="AQ190" s="685"/>
      <c r="AR190" s="685"/>
      <c r="AS190" s="986"/>
      <c r="AT190" s="1317">
        <v>228</v>
      </c>
      <c r="AU190" s="1488"/>
      <c r="AV190" s="44"/>
      <c r="AW190" s="147" t="s">
        <v>205</v>
      </c>
      <c r="AX190" s="143"/>
    </row>
    <row r="191" spans="1:239" s="191" customFormat="1" ht="38.25" customHeight="1" x14ac:dyDescent="0.25">
      <c r="A191" s="420">
        <v>229</v>
      </c>
      <c r="B191" s="242" t="s">
        <v>393</v>
      </c>
      <c r="C191" s="242"/>
      <c r="D191" s="478">
        <v>106.668342590332</v>
      </c>
      <c r="E191" s="462">
        <v>52.443241119384801</v>
      </c>
      <c r="F191" s="307">
        <f t="shared" si="44"/>
        <v>106</v>
      </c>
      <c r="G191" s="307">
        <f t="shared" si="45"/>
        <v>40.10055541992017</v>
      </c>
      <c r="H191" s="309">
        <f t="shared" si="46"/>
        <v>40</v>
      </c>
      <c r="I191" s="301">
        <f t="shared" si="47"/>
        <v>6.0333251952101818</v>
      </c>
      <c r="J191" s="255">
        <f t="shared" si="48"/>
        <v>52</v>
      </c>
      <c r="K191" s="255">
        <f t="shared" si="49"/>
        <v>26.594467163088069</v>
      </c>
      <c r="L191" s="255">
        <f t="shared" si="50"/>
        <v>26</v>
      </c>
      <c r="M191" s="302">
        <f t="shared" si="51"/>
        <v>35.668029785284148</v>
      </c>
      <c r="N191" s="168"/>
      <c r="O191" s="688"/>
      <c r="P191" s="406"/>
      <c r="Q191" s="55"/>
      <c r="R191" s="169" t="s">
        <v>105</v>
      </c>
      <c r="S191" s="228" t="s">
        <v>331</v>
      </c>
      <c r="T191" s="55"/>
      <c r="U191" s="55"/>
      <c r="V191" s="45" t="s">
        <v>345</v>
      </c>
      <c r="W191" s="407" t="s">
        <v>418</v>
      </c>
      <c r="X191" s="75" t="s">
        <v>333</v>
      </c>
      <c r="Y191" s="113"/>
      <c r="Z191" s="575">
        <v>7</v>
      </c>
      <c r="AA191" s="279" t="s">
        <v>458</v>
      </c>
      <c r="AB191" s="411"/>
      <c r="AC191" s="1326"/>
      <c r="AD191" s="198"/>
      <c r="AE191" s="168"/>
      <c r="AF191" s="200"/>
      <c r="AG191" s="200"/>
      <c r="AH191" s="268"/>
      <c r="AI191" s="268"/>
      <c r="AJ191" s="268"/>
      <c r="AK191" s="268"/>
      <c r="AL191" s="167"/>
      <c r="AM191" s="177"/>
      <c r="AN191" s="217"/>
      <c r="AO191" s="217"/>
      <c r="AP191" s="217"/>
      <c r="AQ191" s="178"/>
      <c r="AR191" s="178"/>
      <c r="AS191" s="234"/>
      <c r="AT191" s="1126">
        <v>229</v>
      </c>
      <c r="AU191" s="1488"/>
      <c r="AV191" s="44"/>
      <c r="AW191" s="147" t="s">
        <v>205</v>
      </c>
      <c r="AX191" s="143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</row>
    <row r="192" spans="1:239" ht="30" customHeight="1" x14ac:dyDescent="0.25">
      <c r="A192" s="122">
        <v>231</v>
      </c>
      <c r="B192" s="134" t="s">
        <v>393</v>
      </c>
      <c r="C192" s="134" t="s">
        <v>480</v>
      </c>
      <c r="D192" s="454">
        <v>106.73529052734401</v>
      </c>
      <c r="E192" s="454">
        <v>52.410007476806598</v>
      </c>
      <c r="F192" s="305">
        <f t="shared" si="44"/>
        <v>106</v>
      </c>
      <c r="G192" s="305">
        <f t="shared" si="45"/>
        <v>44.117431640640348</v>
      </c>
      <c r="H192" s="305">
        <f t="shared" si="46"/>
        <v>44</v>
      </c>
      <c r="I192" s="137">
        <f t="shared" si="47"/>
        <v>7.0458984384208634</v>
      </c>
      <c r="J192" s="136">
        <f t="shared" si="48"/>
        <v>52</v>
      </c>
      <c r="K192" s="136">
        <f t="shared" si="49"/>
        <v>24.60044860839588</v>
      </c>
      <c r="L192" s="136">
        <f t="shared" si="50"/>
        <v>24</v>
      </c>
      <c r="M192" s="139">
        <f t="shared" si="51"/>
        <v>36.026916503752773</v>
      </c>
      <c r="N192" s="67"/>
      <c r="O192" s="559"/>
      <c r="P192" s="288"/>
      <c r="Q192" s="47"/>
      <c r="R192" s="47" t="s">
        <v>105</v>
      </c>
      <c r="S192" s="49" t="s">
        <v>331</v>
      </c>
      <c r="T192" s="47"/>
      <c r="U192" s="47"/>
      <c r="V192" s="47" t="s">
        <v>345</v>
      </c>
      <c r="W192" s="400" t="s">
        <v>418</v>
      </c>
      <c r="X192" s="56" t="s">
        <v>333</v>
      </c>
      <c r="Y192" s="110"/>
      <c r="Z192" s="573">
        <v>7</v>
      </c>
      <c r="AA192" s="243" t="s">
        <v>458</v>
      </c>
      <c r="AB192" s="69"/>
      <c r="AC192" s="249"/>
      <c r="AD192" s="193"/>
      <c r="AE192" s="67"/>
      <c r="AF192" s="193"/>
      <c r="AG192" s="193"/>
      <c r="AH192" s="272"/>
      <c r="AI192" s="272"/>
      <c r="AJ192" s="272"/>
      <c r="AK192" s="272"/>
      <c r="AL192" s="72"/>
      <c r="AM192" s="82"/>
      <c r="AN192" s="208"/>
      <c r="AO192" s="208"/>
      <c r="AP192" s="208"/>
      <c r="AQ192" s="23"/>
      <c r="AR192" s="23"/>
      <c r="AS192" s="63"/>
      <c r="AT192" s="802">
        <v>231</v>
      </c>
      <c r="AU192" s="1488"/>
      <c r="AV192" s="44">
        <v>231</v>
      </c>
      <c r="AW192" s="147" t="s">
        <v>205</v>
      </c>
      <c r="AX192" s="143"/>
    </row>
    <row r="193" spans="1:239" ht="38.25" customHeight="1" x14ac:dyDescent="0.25">
      <c r="A193" s="122">
        <v>232</v>
      </c>
      <c r="B193" s="134" t="s">
        <v>393</v>
      </c>
      <c r="C193" s="134"/>
      <c r="D193" s="454">
        <v>106.73308563232401</v>
      </c>
      <c r="E193" s="454">
        <v>52.410118103027301</v>
      </c>
      <c r="F193" s="305">
        <f t="shared" ref="F193:F224" si="52">ROUNDDOWN(D193,0)</f>
        <v>106</v>
      </c>
      <c r="G193" s="305">
        <f t="shared" ref="G193:G224" si="53">(D193-F193)*60</f>
        <v>43.985137939440335</v>
      </c>
      <c r="H193" s="305">
        <f t="shared" ref="H193:H224" si="54">ROUNDDOWN(G193,0)</f>
        <v>43</v>
      </c>
      <c r="I193" s="137">
        <f t="shared" ref="I193:I224" si="55">(G193-H193)*60</f>
        <v>59.108276366420114</v>
      </c>
      <c r="J193" s="136">
        <f t="shared" ref="J193:J224" si="56">ROUNDDOWN(E193,0)</f>
        <v>52</v>
      </c>
      <c r="K193" s="136">
        <f t="shared" ref="K193:K224" si="57">(E193-J193)*60</f>
        <v>24.607086181638067</v>
      </c>
      <c r="L193" s="136">
        <f t="shared" ref="L193:L224" si="58">ROUNDDOWN(K193,0)</f>
        <v>24</v>
      </c>
      <c r="M193" s="139">
        <f t="shared" ref="M193:M224" si="59">(K193-L193)*60</f>
        <v>36.425170898284023</v>
      </c>
      <c r="N193" s="67"/>
      <c r="O193" s="559"/>
      <c r="P193" s="288"/>
      <c r="Q193" s="47"/>
      <c r="R193" s="47" t="s">
        <v>105</v>
      </c>
      <c r="S193" s="49" t="s">
        <v>331</v>
      </c>
      <c r="T193" s="47"/>
      <c r="U193" s="47"/>
      <c r="V193" s="47" t="s">
        <v>345</v>
      </c>
      <c r="W193" s="400" t="s">
        <v>418</v>
      </c>
      <c r="X193" s="56" t="s">
        <v>333</v>
      </c>
      <c r="Y193" s="110"/>
      <c r="Z193" s="573">
        <v>7</v>
      </c>
      <c r="AA193" s="243" t="s">
        <v>458</v>
      </c>
      <c r="AB193" s="69"/>
      <c r="AC193" s="249"/>
      <c r="AD193" s="193"/>
      <c r="AE193" s="67"/>
      <c r="AF193" s="193"/>
      <c r="AG193" s="193"/>
      <c r="AH193" s="272"/>
      <c r="AI193" s="272"/>
      <c r="AJ193" s="272"/>
      <c r="AK193" s="272"/>
      <c r="AL193" s="72"/>
      <c r="AM193" s="82"/>
      <c r="AN193" s="208"/>
      <c r="AO193" s="208"/>
      <c r="AP193" s="208"/>
      <c r="AQ193" s="23"/>
      <c r="AR193" s="23"/>
      <c r="AS193" s="63"/>
      <c r="AT193" s="802">
        <v>232</v>
      </c>
      <c r="AU193" s="1488"/>
      <c r="AV193" s="44"/>
      <c r="AW193" s="147" t="s">
        <v>205</v>
      </c>
      <c r="AX193" s="143"/>
    </row>
    <row r="194" spans="1:239" ht="51" customHeight="1" x14ac:dyDescent="0.25">
      <c r="A194" s="122">
        <v>233</v>
      </c>
      <c r="B194" s="185" t="s">
        <v>393</v>
      </c>
      <c r="C194" s="190"/>
      <c r="D194" s="454">
        <v>106.71242523193401</v>
      </c>
      <c r="E194" s="454">
        <v>52.405502319335902</v>
      </c>
      <c r="F194" s="305">
        <f t="shared" si="52"/>
        <v>106</v>
      </c>
      <c r="G194" s="305">
        <f t="shared" si="53"/>
        <v>42.745513916040352</v>
      </c>
      <c r="H194" s="305">
        <f t="shared" si="54"/>
        <v>42</v>
      </c>
      <c r="I194" s="137">
        <f t="shared" si="55"/>
        <v>44.730834962421113</v>
      </c>
      <c r="J194" s="136">
        <f t="shared" si="56"/>
        <v>52</v>
      </c>
      <c r="K194" s="136">
        <f t="shared" si="57"/>
        <v>24.330139160154118</v>
      </c>
      <c r="L194" s="136">
        <f t="shared" si="58"/>
        <v>24</v>
      </c>
      <c r="M194" s="139">
        <f t="shared" si="59"/>
        <v>19.808349609247102</v>
      </c>
      <c r="N194" s="67"/>
      <c r="O194" s="559"/>
      <c r="P194" s="288"/>
      <c r="Q194" s="47"/>
      <c r="R194" s="47" t="s">
        <v>105</v>
      </c>
      <c r="S194" s="49" t="s">
        <v>331</v>
      </c>
      <c r="T194" s="47"/>
      <c r="U194" s="47"/>
      <c r="V194" s="47" t="s">
        <v>345</v>
      </c>
      <c r="W194" s="400" t="s">
        <v>418</v>
      </c>
      <c r="X194" s="56" t="s">
        <v>333</v>
      </c>
      <c r="Y194" s="110"/>
      <c r="Z194" s="573">
        <v>7</v>
      </c>
      <c r="AA194" s="972" t="s">
        <v>458</v>
      </c>
      <c r="AB194" s="69"/>
      <c r="AC194" s="249"/>
      <c r="AD194" s="193"/>
      <c r="AE194" s="67"/>
      <c r="AF194" s="193"/>
      <c r="AG194" s="193"/>
      <c r="AH194" s="272"/>
      <c r="AI194" s="272"/>
      <c r="AJ194" s="272"/>
      <c r="AK194" s="272"/>
      <c r="AL194" s="72"/>
      <c r="AM194" s="82"/>
      <c r="AN194" s="208"/>
      <c r="AO194" s="208"/>
      <c r="AP194" s="208"/>
      <c r="AQ194" s="23"/>
      <c r="AR194" s="23"/>
      <c r="AS194" s="63"/>
      <c r="AT194" s="802">
        <v>233</v>
      </c>
      <c r="AU194" s="1488"/>
      <c r="AV194" s="44">
        <v>233</v>
      </c>
      <c r="AW194" s="147" t="s">
        <v>205</v>
      </c>
      <c r="AX194" s="143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1"/>
      <c r="BN194" s="191"/>
      <c r="BO194" s="191"/>
      <c r="BP194" s="191"/>
      <c r="BQ194" s="191"/>
      <c r="BR194" s="191"/>
      <c r="BS194" s="191"/>
      <c r="BT194" s="191"/>
      <c r="BU194" s="191"/>
      <c r="BV194" s="191"/>
      <c r="BW194" s="191"/>
      <c r="BX194" s="191"/>
      <c r="BY194" s="191"/>
      <c r="BZ194" s="191"/>
      <c r="CA194" s="191"/>
      <c r="CB194" s="191"/>
      <c r="CC194" s="191"/>
      <c r="CD194" s="191"/>
      <c r="CE194" s="191"/>
      <c r="CF194" s="191"/>
      <c r="CG194" s="191"/>
      <c r="CH194" s="191"/>
      <c r="CI194" s="191"/>
      <c r="CJ194" s="191"/>
      <c r="CK194" s="191"/>
      <c r="CL194" s="191"/>
      <c r="CM194" s="191"/>
      <c r="CN194" s="191"/>
      <c r="CO194" s="191"/>
      <c r="CP194" s="191"/>
      <c r="CQ194" s="191"/>
      <c r="CR194" s="191"/>
      <c r="CS194" s="191"/>
      <c r="CT194" s="191"/>
      <c r="CU194" s="191"/>
      <c r="CV194" s="191"/>
      <c r="CW194" s="191"/>
      <c r="CX194" s="191"/>
      <c r="CY194" s="191"/>
      <c r="CZ194" s="191"/>
      <c r="DA194" s="191"/>
      <c r="DB194" s="191"/>
      <c r="DC194" s="191"/>
      <c r="DD194" s="191"/>
      <c r="DE194" s="191"/>
      <c r="DF194" s="191"/>
      <c r="DG194" s="191"/>
      <c r="DH194" s="191"/>
      <c r="DI194" s="191"/>
      <c r="DJ194" s="191"/>
      <c r="DK194" s="191"/>
      <c r="DL194" s="191"/>
      <c r="DM194" s="191"/>
      <c r="DN194" s="191"/>
      <c r="DO194" s="191"/>
      <c r="DP194" s="191"/>
      <c r="DQ194" s="191"/>
      <c r="DR194" s="191"/>
      <c r="DS194" s="191"/>
      <c r="DT194" s="191"/>
      <c r="DU194" s="191"/>
      <c r="DV194" s="191"/>
      <c r="DW194" s="191"/>
      <c r="DX194" s="191"/>
      <c r="DY194" s="191"/>
      <c r="DZ194" s="191"/>
      <c r="EA194" s="191"/>
      <c r="EB194" s="191"/>
      <c r="EC194" s="191"/>
      <c r="ED194" s="191"/>
      <c r="EE194" s="191"/>
      <c r="EF194" s="191"/>
      <c r="EG194" s="191"/>
      <c r="EH194" s="191"/>
      <c r="EI194" s="191"/>
      <c r="EJ194" s="191"/>
      <c r="EK194" s="191"/>
      <c r="EL194" s="191"/>
      <c r="EM194" s="191"/>
      <c r="EN194" s="191"/>
      <c r="EO194" s="191"/>
      <c r="EP194" s="191"/>
      <c r="EQ194" s="191"/>
      <c r="ER194" s="191"/>
      <c r="ES194" s="191"/>
      <c r="ET194" s="191"/>
      <c r="EU194" s="191"/>
      <c r="EV194" s="191"/>
      <c r="EW194" s="191"/>
      <c r="EX194" s="191"/>
      <c r="EY194" s="191"/>
      <c r="EZ194" s="191"/>
      <c r="FA194" s="191"/>
      <c r="FB194" s="191"/>
      <c r="FC194" s="191"/>
      <c r="FD194" s="191"/>
      <c r="FE194" s="191"/>
      <c r="FF194" s="191"/>
      <c r="FG194" s="191"/>
      <c r="FH194" s="191"/>
      <c r="FI194" s="191"/>
      <c r="FJ194" s="191"/>
      <c r="FK194" s="191"/>
      <c r="FL194" s="191"/>
      <c r="FM194" s="191"/>
      <c r="FN194" s="191"/>
      <c r="FO194" s="191"/>
      <c r="FP194" s="191"/>
      <c r="FQ194" s="191"/>
      <c r="FR194" s="191"/>
      <c r="FS194" s="191"/>
      <c r="FT194" s="191"/>
      <c r="FU194" s="191"/>
      <c r="FV194" s="191"/>
      <c r="FW194" s="191"/>
      <c r="FX194" s="191"/>
      <c r="FY194" s="191"/>
      <c r="FZ194" s="191"/>
      <c r="GA194" s="191"/>
      <c r="GB194" s="191"/>
      <c r="GC194" s="191"/>
      <c r="GD194" s="191"/>
      <c r="GE194" s="191"/>
      <c r="GF194" s="191"/>
      <c r="GG194" s="191"/>
      <c r="GH194" s="191"/>
      <c r="GI194" s="191"/>
      <c r="GJ194" s="191"/>
      <c r="GK194" s="191"/>
      <c r="GL194" s="191"/>
      <c r="GM194" s="191"/>
      <c r="GN194" s="191"/>
      <c r="GO194" s="191"/>
      <c r="GP194" s="191"/>
      <c r="GQ194" s="191"/>
      <c r="GR194" s="191"/>
      <c r="GS194" s="191"/>
      <c r="GT194" s="191"/>
      <c r="GU194" s="191"/>
      <c r="GV194" s="191"/>
      <c r="GW194" s="191"/>
      <c r="GX194" s="191"/>
      <c r="GY194" s="191"/>
      <c r="GZ194" s="191"/>
      <c r="HA194" s="191"/>
      <c r="HB194" s="191"/>
      <c r="HC194" s="191"/>
      <c r="HD194" s="191"/>
      <c r="HE194" s="191"/>
      <c r="HF194" s="191"/>
      <c r="HG194" s="191"/>
      <c r="HH194" s="191"/>
      <c r="HI194" s="191"/>
      <c r="HJ194" s="191"/>
      <c r="HK194" s="191"/>
      <c r="HL194" s="191"/>
      <c r="HM194" s="191"/>
      <c r="HN194" s="191"/>
      <c r="HO194" s="191"/>
      <c r="HP194" s="191"/>
      <c r="HQ194" s="191"/>
      <c r="HR194" s="191"/>
      <c r="HS194" s="191"/>
      <c r="HT194" s="191"/>
      <c r="HU194" s="191"/>
      <c r="HV194" s="191"/>
      <c r="HW194" s="191"/>
      <c r="HX194" s="191"/>
      <c r="HY194" s="191"/>
      <c r="HZ194" s="191"/>
      <c r="IA194" s="191"/>
      <c r="IB194" s="191"/>
      <c r="IC194" s="191"/>
      <c r="ID194" s="191"/>
      <c r="IE194" s="191"/>
    </row>
    <row r="195" spans="1:239" ht="51.75" customHeight="1" x14ac:dyDescent="0.25">
      <c r="A195" s="122">
        <v>234</v>
      </c>
      <c r="B195" s="185" t="s">
        <v>393</v>
      </c>
      <c r="C195" s="190"/>
      <c r="D195" s="454">
        <v>106.71567535400401</v>
      </c>
      <c r="E195" s="454">
        <v>52.405773162841797</v>
      </c>
      <c r="F195" s="305">
        <f t="shared" si="52"/>
        <v>106</v>
      </c>
      <c r="G195" s="305">
        <f t="shared" si="53"/>
        <v>42.940521240240344</v>
      </c>
      <c r="H195" s="305">
        <f t="shared" si="54"/>
        <v>42</v>
      </c>
      <c r="I195" s="137">
        <f t="shared" si="55"/>
        <v>56.431274414420614</v>
      </c>
      <c r="J195" s="136">
        <f t="shared" si="56"/>
        <v>52</v>
      </c>
      <c r="K195" s="136">
        <f t="shared" si="57"/>
        <v>24.346389770507813</v>
      </c>
      <c r="L195" s="136">
        <f t="shared" si="58"/>
        <v>24</v>
      </c>
      <c r="M195" s="139">
        <f t="shared" si="59"/>
        <v>20.78338623046875</v>
      </c>
      <c r="N195" s="67"/>
      <c r="O195" s="559"/>
      <c r="P195" s="288"/>
      <c r="Q195" s="47"/>
      <c r="R195" s="47" t="s">
        <v>105</v>
      </c>
      <c r="S195" s="49" t="s">
        <v>331</v>
      </c>
      <c r="T195" s="47"/>
      <c r="U195" s="47"/>
      <c r="V195" s="47" t="s">
        <v>345</v>
      </c>
      <c r="W195" s="491" t="s">
        <v>418</v>
      </c>
      <c r="X195" s="56" t="s">
        <v>333</v>
      </c>
      <c r="Y195" s="110"/>
      <c r="Z195" s="573">
        <v>7</v>
      </c>
      <c r="AA195" s="972" t="s">
        <v>458</v>
      </c>
      <c r="AB195" s="69"/>
      <c r="AC195" s="249"/>
      <c r="AD195" s="193"/>
      <c r="AE195" s="67"/>
      <c r="AF195" s="193"/>
      <c r="AG195" s="193"/>
      <c r="AH195" s="272"/>
      <c r="AI195" s="272"/>
      <c r="AJ195" s="272"/>
      <c r="AK195" s="272"/>
      <c r="AL195" s="72"/>
      <c r="AM195" s="82"/>
      <c r="AN195" s="208"/>
      <c r="AO195" s="208"/>
      <c r="AP195" s="208"/>
      <c r="AQ195" s="23"/>
      <c r="AR195" s="23"/>
      <c r="AS195" s="63"/>
      <c r="AT195" s="802">
        <v>234</v>
      </c>
      <c r="AU195" s="1488"/>
      <c r="AV195" s="44"/>
      <c r="AW195" s="147" t="s">
        <v>205</v>
      </c>
      <c r="AX195" s="143"/>
    </row>
    <row r="196" spans="1:239" ht="51" customHeight="1" x14ac:dyDescent="0.25">
      <c r="A196" s="122">
        <v>235</v>
      </c>
      <c r="B196" s="185" t="s">
        <v>393</v>
      </c>
      <c r="C196" s="190"/>
      <c r="D196" s="454">
        <v>106.706085205078</v>
      </c>
      <c r="E196" s="454">
        <v>52.405834197997997</v>
      </c>
      <c r="F196" s="305">
        <f t="shared" si="52"/>
        <v>106</v>
      </c>
      <c r="G196" s="305">
        <f t="shared" si="53"/>
        <v>42.365112304679826</v>
      </c>
      <c r="H196" s="305">
        <f t="shared" si="54"/>
        <v>42</v>
      </c>
      <c r="I196" s="137">
        <f t="shared" si="55"/>
        <v>21.906738280789568</v>
      </c>
      <c r="J196" s="136">
        <f t="shared" si="56"/>
        <v>52</v>
      </c>
      <c r="K196" s="136">
        <f t="shared" si="57"/>
        <v>24.350051879879828</v>
      </c>
      <c r="L196" s="136">
        <f t="shared" si="58"/>
        <v>24</v>
      </c>
      <c r="M196" s="139">
        <f t="shared" si="59"/>
        <v>21.003112792789693</v>
      </c>
      <c r="N196" s="67"/>
      <c r="O196" s="559"/>
      <c r="P196" s="288"/>
      <c r="Q196" s="47"/>
      <c r="R196" s="47" t="s">
        <v>105</v>
      </c>
      <c r="S196" s="49" t="s">
        <v>331</v>
      </c>
      <c r="T196" s="47"/>
      <c r="U196" s="47"/>
      <c r="V196" s="47" t="s">
        <v>345</v>
      </c>
      <c r="W196" s="400" t="s">
        <v>418</v>
      </c>
      <c r="X196" s="56" t="s">
        <v>333</v>
      </c>
      <c r="Y196" s="110"/>
      <c r="Z196" s="573">
        <v>7</v>
      </c>
      <c r="AA196" s="972" t="s">
        <v>458</v>
      </c>
      <c r="AB196" s="69"/>
      <c r="AC196" s="249"/>
      <c r="AD196" s="193"/>
      <c r="AE196" s="67"/>
      <c r="AF196" s="193"/>
      <c r="AG196" s="193"/>
      <c r="AH196" s="272"/>
      <c r="AI196" s="272"/>
      <c r="AJ196" s="272"/>
      <c r="AK196" s="272"/>
      <c r="AL196" s="72"/>
      <c r="AM196" s="82"/>
      <c r="AN196" s="208"/>
      <c r="AO196" s="208"/>
      <c r="AP196" s="208"/>
      <c r="AQ196" s="23"/>
      <c r="AR196" s="23"/>
      <c r="AS196" s="63"/>
      <c r="AT196" s="802">
        <v>235</v>
      </c>
      <c r="AU196" s="1488"/>
      <c r="AV196" s="44"/>
      <c r="AW196" s="147" t="s">
        <v>205</v>
      </c>
      <c r="AX196" s="143"/>
    </row>
    <row r="197" spans="1:239" ht="54.75" customHeight="1" x14ac:dyDescent="0.25">
      <c r="A197" s="122">
        <v>236</v>
      </c>
      <c r="B197" s="134" t="s">
        <v>393</v>
      </c>
      <c r="C197" s="134"/>
      <c r="D197" s="454">
        <v>106.707710266113</v>
      </c>
      <c r="E197" s="454">
        <v>52.404304504394503</v>
      </c>
      <c r="F197" s="305">
        <f t="shared" si="52"/>
        <v>106</v>
      </c>
      <c r="G197" s="305">
        <f t="shared" si="53"/>
        <v>42.462615966779822</v>
      </c>
      <c r="H197" s="305">
        <f t="shared" si="54"/>
        <v>42</v>
      </c>
      <c r="I197" s="137">
        <f t="shared" si="55"/>
        <v>27.756958006789318</v>
      </c>
      <c r="J197" s="136">
        <f t="shared" si="56"/>
        <v>52</v>
      </c>
      <c r="K197" s="136">
        <f t="shared" si="57"/>
        <v>24.25827026367017</v>
      </c>
      <c r="L197" s="136">
        <f t="shared" si="58"/>
        <v>24</v>
      </c>
      <c r="M197" s="139">
        <f t="shared" si="59"/>
        <v>15.496215820210182</v>
      </c>
      <c r="N197" s="67"/>
      <c r="O197" s="559"/>
      <c r="P197" s="288"/>
      <c r="Q197" s="47"/>
      <c r="R197" s="47" t="s">
        <v>105</v>
      </c>
      <c r="S197" s="49" t="s">
        <v>331</v>
      </c>
      <c r="T197" s="47"/>
      <c r="U197" s="47"/>
      <c r="V197" s="47" t="s">
        <v>345</v>
      </c>
      <c r="W197" s="400" t="s">
        <v>418</v>
      </c>
      <c r="X197" s="56" t="s">
        <v>333</v>
      </c>
      <c r="Y197" s="110"/>
      <c r="Z197" s="573">
        <v>7</v>
      </c>
      <c r="AA197" s="243" t="s">
        <v>458</v>
      </c>
      <c r="AB197" s="69"/>
      <c r="AC197" s="249"/>
      <c r="AD197" s="193"/>
      <c r="AE197" s="67"/>
      <c r="AF197" s="193"/>
      <c r="AG197" s="193"/>
      <c r="AH197" s="272"/>
      <c r="AI197" s="272"/>
      <c r="AJ197" s="272"/>
      <c r="AK197" s="272"/>
      <c r="AL197" s="72"/>
      <c r="AM197" s="82"/>
      <c r="AN197" s="208"/>
      <c r="AO197" s="208"/>
      <c r="AP197" s="208"/>
      <c r="AQ197" s="23"/>
      <c r="AR197" s="23"/>
      <c r="AS197" s="63"/>
      <c r="AT197" s="802">
        <v>236</v>
      </c>
      <c r="AU197" s="1488"/>
      <c r="AV197" s="44">
        <v>236</v>
      </c>
      <c r="AW197" s="147" t="s">
        <v>205</v>
      </c>
      <c r="AX197" s="143"/>
    </row>
    <row r="198" spans="1:239" s="2" customFormat="1" ht="51" customHeight="1" x14ac:dyDescent="0.25">
      <c r="A198" s="122">
        <v>237</v>
      </c>
      <c r="B198" s="185" t="s">
        <v>393</v>
      </c>
      <c r="C198" s="190"/>
      <c r="D198" s="454">
        <v>106.70900726318401</v>
      </c>
      <c r="E198" s="454">
        <v>52.404205322265597</v>
      </c>
      <c r="F198" s="305">
        <f t="shared" si="52"/>
        <v>106</v>
      </c>
      <c r="G198" s="305">
        <f t="shared" si="53"/>
        <v>42.540435791040352</v>
      </c>
      <c r="H198" s="305">
        <f t="shared" si="54"/>
        <v>42</v>
      </c>
      <c r="I198" s="137">
        <f t="shared" si="55"/>
        <v>32.426147462421113</v>
      </c>
      <c r="J198" s="136">
        <f t="shared" si="56"/>
        <v>52</v>
      </c>
      <c r="K198" s="136">
        <f t="shared" si="57"/>
        <v>24.252319335935795</v>
      </c>
      <c r="L198" s="136">
        <f t="shared" si="58"/>
        <v>24</v>
      </c>
      <c r="M198" s="139">
        <f t="shared" si="59"/>
        <v>15.139160156147682</v>
      </c>
      <c r="N198" s="67"/>
      <c r="O198" s="559"/>
      <c r="P198" s="288"/>
      <c r="Q198" s="47"/>
      <c r="R198" s="47" t="s">
        <v>105</v>
      </c>
      <c r="S198" s="49" t="s">
        <v>331</v>
      </c>
      <c r="T198" s="47"/>
      <c r="U198" s="47"/>
      <c r="V198" s="47" t="s">
        <v>345</v>
      </c>
      <c r="W198" s="400" t="s">
        <v>418</v>
      </c>
      <c r="X198" s="56" t="s">
        <v>333</v>
      </c>
      <c r="Y198" s="110"/>
      <c r="Z198" s="573">
        <v>7</v>
      </c>
      <c r="AA198" s="972" t="s">
        <v>458</v>
      </c>
      <c r="AB198" s="69"/>
      <c r="AC198" s="249"/>
      <c r="AD198" s="193"/>
      <c r="AE198" s="67"/>
      <c r="AF198" s="193"/>
      <c r="AG198" s="193"/>
      <c r="AH198" s="272"/>
      <c r="AI198" s="272"/>
      <c r="AJ198" s="272"/>
      <c r="AK198" s="272"/>
      <c r="AL198" s="72"/>
      <c r="AM198" s="82"/>
      <c r="AN198" s="208"/>
      <c r="AO198" s="208"/>
      <c r="AP198" s="208"/>
      <c r="AQ198" s="23"/>
      <c r="AR198" s="23"/>
      <c r="AS198" s="63"/>
      <c r="AT198" s="802">
        <v>237</v>
      </c>
      <c r="AU198" s="1488"/>
      <c r="AV198" s="44">
        <v>236</v>
      </c>
      <c r="AW198" s="147" t="s">
        <v>205</v>
      </c>
      <c r="AX198" s="143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91"/>
      <c r="CA198" s="191"/>
      <c r="CB198" s="191"/>
      <c r="CC198" s="191"/>
      <c r="CD198" s="191"/>
      <c r="CE198" s="191"/>
      <c r="CF198" s="191"/>
      <c r="CG198" s="191"/>
      <c r="CH198" s="191"/>
      <c r="CI198" s="191"/>
      <c r="CJ198" s="191"/>
      <c r="CK198" s="191"/>
      <c r="CL198" s="191"/>
      <c r="CM198" s="191"/>
      <c r="CN198" s="191"/>
      <c r="CO198" s="191"/>
      <c r="CP198" s="191"/>
      <c r="CQ198" s="191"/>
      <c r="CR198" s="191"/>
      <c r="CS198" s="191"/>
      <c r="CT198" s="191"/>
      <c r="CU198" s="191"/>
      <c r="CV198" s="191"/>
      <c r="CW198" s="191"/>
      <c r="CX198" s="191"/>
      <c r="CY198" s="191"/>
      <c r="CZ198" s="191"/>
      <c r="DA198" s="191"/>
      <c r="DB198" s="191"/>
      <c r="DC198" s="191"/>
      <c r="DD198" s="191"/>
      <c r="DE198" s="191"/>
      <c r="DF198" s="191"/>
      <c r="DG198" s="191"/>
      <c r="DH198" s="191"/>
      <c r="DI198" s="191"/>
      <c r="DJ198" s="191"/>
      <c r="DK198" s="191"/>
      <c r="DL198" s="191"/>
      <c r="DM198" s="191"/>
      <c r="DN198" s="191"/>
      <c r="DO198" s="191"/>
      <c r="DP198" s="191"/>
      <c r="DQ198" s="191"/>
      <c r="DR198" s="191"/>
      <c r="DS198" s="191"/>
      <c r="DT198" s="191"/>
      <c r="DU198" s="191"/>
      <c r="DV198" s="191"/>
      <c r="DW198" s="191"/>
      <c r="DX198" s="191"/>
      <c r="DY198" s="191"/>
      <c r="DZ198" s="191"/>
      <c r="EA198" s="191"/>
      <c r="EB198" s="191"/>
      <c r="EC198" s="191"/>
      <c r="ED198" s="191"/>
      <c r="EE198" s="191"/>
      <c r="EF198" s="191"/>
      <c r="EG198" s="191"/>
      <c r="EH198" s="191"/>
      <c r="EI198" s="191"/>
      <c r="EJ198" s="191"/>
      <c r="EK198" s="191"/>
      <c r="EL198" s="191"/>
      <c r="EM198" s="191"/>
      <c r="EN198" s="191"/>
      <c r="EO198" s="191"/>
      <c r="EP198" s="191"/>
      <c r="EQ198" s="191"/>
      <c r="ER198" s="191"/>
      <c r="ES198" s="191"/>
      <c r="ET198" s="191"/>
      <c r="EU198" s="191"/>
      <c r="EV198" s="191"/>
      <c r="EW198" s="191"/>
      <c r="EX198" s="191"/>
      <c r="EY198" s="191"/>
      <c r="EZ198" s="191"/>
      <c r="FA198" s="191"/>
      <c r="FB198" s="191"/>
      <c r="FC198" s="191"/>
      <c r="FD198" s="191"/>
      <c r="FE198" s="191"/>
      <c r="FF198" s="191"/>
      <c r="FG198" s="191"/>
      <c r="FH198" s="191"/>
      <c r="FI198" s="191"/>
      <c r="FJ198" s="191"/>
      <c r="FK198" s="191"/>
      <c r="FL198" s="191"/>
      <c r="FM198" s="191"/>
      <c r="FN198" s="191"/>
      <c r="FO198" s="191"/>
      <c r="FP198" s="191"/>
      <c r="FQ198" s="191"/>
      <c r="FR198" s="191"/>
      <c r="FS198" s="191"/>
      <c r="FT198" s="191"/>
      <c r="FU198" s="191"/>
      <c r="FV198" s="191"/>
      <c r="FW198" s="191"/>
      <c r="FX198" s="191"/>
      <c r="FY198" s="191"/>
      <c r="FZ198" s="191"/>
      <c r="GA198" s="191"/>
      <c r="GB198" s="191"/>
      <c r="GC198" s="191"/>
      <c r="GD198" s="191"/>
      <c r="GE198" s="191"/>
      <c r="GF198" s="191"/>
      <c r="GG198" s="191"/>
      <c r="GH198" s="191"/>
      <c r="GI198" s="191"/>
      <c r="GJ198" s="191"/>
      <c r="GK198" s="191"/>
      <c r="GL198" s="191"/>
      <c r="GM198" s="191"/>
      <c r="GN198" s="191"/>
      <c r="GO198" s="191"/>
      <c r="GP198" s="191"/>
      <c r="GQ198" s="191"/>
      <c r="GR198" s="191"/>
      <c r="GS198" s="191"/>
      <c r="GT198" s="191"/>
      <c r="GU198" s="191"/>
      <c r="GV198" s="191"/>
      <c r="GW198" s="191"/>
      <c r="GX198" s="191"/>
      <c r="GY198" s="191"/>
      <c r="GZ198" s="191"/>
      <c r="HA198" s="191"/>
      <c r="HB198" s="191"/>
      <c r="HC198" s="191"/>
      <c r="HD198" s="191"/>
      <c r="HE198" s="191"/>
      <c r="HF198" s="191"/>
      <c r="HG198" s="191"/>
      <c r="HH198" s="191"/>
      <c r="HI198" s="191"/>
      <c r="HJ198" s="191"/>
      <c r="HK198" s="191"/>
      <c r="HL198" s="191"/>
      <c r="HM198" s="191"/>
      <c r="HN198" s="191"/>
      <c r="HO198" s="191"/>
      <c r="HP198" s="191"/>
      <c r="HQ198" s="191"/>
      <c r="HR198" s="191"/>
      <c r="HS198" s="191"/>
      <c r="HT198" s="191"/>
      <c r="HU198" s="191"/>
      <c r="HV198" s="191"/>
      <c r="HW198" s="191"/>
      <c r="HX198" s="191"/>
      <c r="HY198" s="191"/>
      <c r="HZ198" s="191"/>
      <c r="IA198" s="191"/>
      <c r="IB198" s="191"/>
      <c r="IC198" s="191"/>
      <c r="ID198" s="191"/>
      <c r="IE198" s="191"/>
    </row>
    <row r="199" spans="1:239" s="2" customFormat="1" ht="51" customHeight="1" x14ac:dyDescent="0.25">
      <c r="A199" s="122">
        <v>238</v>
      </c>
      <c r="B199" s="185" t="s">
        <v>393</v>
      </c>
      <c r="C199" s="190"/>
      <c r="D199" s="454">
        <v>106.71099853515599</v>
      </c>
      <c r="E199" s="454">
        <v>52.405525207519503</v>
      </c>
      <c r="F199" s="305">
        <f t="shared" si="52"/>
        <v>106</v>
      </c>
      <c r="G199" s="305">
        <f t="shared" si="53"/>
        <v>42.659912109359652</v>
      </c>
      <c r="H199" s="305">
        <f t="shared" si="54"/>
        <v>42</v>
      </c>
      <c r="I199" s="137">
        <f t="shared" si="55"/>
        <v>39.594726561579137</v>
      </c>
      <c r="J199" s="136">
        <f t="shared" si="56"/>
        <v>52</v>
      </c>
      <c r="K199" s="136">
        <f t="shared" si="57"/>
        <v>24.33151245117017</v>
      </c>
      <c r="L199" s="136">
        <f t="shared" si="58"/>
        <v>24</v>
      </c>
      <c r="M199" s="139">
        <f t="shared" si="59"/>
        <v>19.890747070210182</v>
      </c>
      <c r="N199" s="67"/>
      <c r="O199" s="559"/>
      <c r="P199" s="288"/>
      <c r="Q199" s="47"/>
      <c r="R199" s="47" t="s">
        <v>105</v>
      </c>
      <c r="S199" s="49" t="s">
        <v>331</v>
      </c>
      <c r="T199" s="47"/>
      <c r="U199" s="47"/>
      <c r="V199" s="47" t="s">
        <v>345</v>
      </c>
      <c r="W199" s="400" t="s">
        <v>418</v>
      </c>
      <c r="X199" s="56" t="s">
        <v>333</v>
      </c>
      <c r="Y199" s="110"/>
      <c r="Z199" s="573">
        <v>7</v>
      </c>
      <c r="AA199" s="243" t="s">
        <v>458</v>
      </c>
      <c r="AB199" s="69"/>
      <c r="AC199" s="249"/>
      <c r="AD199" s="193"/>
      <c r="AE199" s="67"/>
      <c r="AF199" s="193"/>
      <c r="AG199" s="193"/>
      <c r="AH199" s="272"/>
      <c r="AI199" s="272"/>
      <c r="AJ199" s="272"/>
      <c r="AK199" s="272"/>
      <c r="AL199" s="72"/>
      <c r="AM199" s="82"/>
      <c r="AN199" s="208"/>
      <c r="AO199" s="208"/>
      <c r="AP199" s="208"/>
      <c r="AQ199" s="23"/>
      <c r="AR199" s="23"/>
      <c r="AS199" s="63"/>
      <c r="AT199" s="802">
        <v>238</v>
      </c>
      <c r="AU199" s="1488"/>
      <c r="AV199" s="44">
        <v>233</v>
      </c>
      <c r="AW199" s="147" t="s">
        <v>205</v>
      </c>
      <c r="AX199" s="143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</row>
    <row r="200" spans="1:239" ht="51" customHeight="1" x14ac:dyDescent="0.25">
      <c r="A200" s="122">
        <v>239</v>
      </c>
      <c r="B200" s="185" t="s">
        <v>393</v>
      </c>
      <c r="C200" s="190"/>
      <c r="D200" s="454">
        <v>106.71124267578099</v>
      </c>
      <c r="E200" s="454">
        <v>52.408374786377003</v>
      </c>
      <c r="F200" s="305">
        <f t="shared" si="52"/>
        <v>106</v>
      </c>
      <c r="G200" s="305">
        <f t="shared" si="53"/>
        <v>42.674560546859652</v>
      </c>
      <c r="H200" s="305">
        <f t="shared" si="54"/>
        <v>42</v>
      </c>
      <c r="I200" s="137">
        <f t="shared" si="55"/>
        <v>40.473632811579137</v>
      </c>
      <c r="J200" s="136">
        <f t="shared" si="56"/>
        <v>52</v>
      </c>
      <c r="K200" s="136">
        <f t="shared" si="57"/>
        <v>24.502487182620172</v>
      </c>
      <c r="L200" s="136">
        <f t="shared" si="58"/>
        <v>24</v>
      </c>
      <c r="M200" s="139">
        <f t="shared" si="59"/>
        <v>30.149230957210307</v>
      </c>
      <c r="N200" s="67"/>
      <c r="O200" s="559"/>
      <c r="P200" s="288"/>
      <c r="Q200" s="47"/>
      <c r="R200" s="47" t="s">
        <v>105</v>
      </c>
      <c r="S200" s="49" t="s">
        <v>331</v>
      </c>
      <c r="T200" s="47"/>
      <c r="U200" s="47"/>
      <c r="V200" s="47" t="s">
        <v>345</v>
      </c>
      <c r="W200" s="400" t="s">
        <v>418</v>
      </c>
      <c r="X200" s="56" t="s">
        <v>333</v>
      </c>
      <c r="Y200" s="110"/>
      <c r="Z200" s="573">
        <v>7</v>
      </c>
      <c r="AA200" s="429" t="s">
        <v>458</v>
      </c>
      <c r="AB200" s="69"/>
      <c r="AC200" s="249"/>
      <c r="AD200" s="193"/>
      <c r="AE200" s="67"/>
      <c r="AF200" s="193"/>
      <c r="AG200" s="193"/>
      <c r="AH200" s="272"/>
      <c r="AI200" s="272"/>
      <c r="AJ200" s="272"/>
      <c r="AK200" s="272"/>
      <c r="AL200" s="72"/>
      <c r="AM200" s="82"/>
      <c r="AN200" s="208"/>
      <c r="AO200" s="208"/>
      <c r="AP200" s="208"/>
      <c r="AQ200" s="23"/>
      <c r="AR200" s="23"/>
      <c r="AS200" s="63"/>
      <c r="AT200" s="802">
        <v>239</v>
      </c>
      <c r="AU200" s="1488">
        <v>464</v>
      </c>
      <c r="AV200" s="44">
        <v>464</v>
      </c>
      <c r="AW200" s="147" t="s">
        <v>205</v>
      </c>
      <c r="AX200" s="143"/>
    </row>
    <row r="201" spans="1:239" ht="25.5" x14ac:dyDescent="0.25">
      <c r="A201" s="122">
        <v>240</v>
      </c>
      <c r="B201" s="185" t="s">
        <v>393</v>
      </c>
      <c r="C201" s="190"/>
      <c r="D201" s="454">
        <v>106.70890045166</v>
      </c>
      <c r="E201" s="454">
        <v>52.408172607421903</v>
      </c>
      <c r="F201" s="305">
        <f t="shared" si="52"/>
        <v>106</v>
      </c>
      <c r="G201" s="305">
        <f t="shared" si="53"/>
        <v>42.534027099599996</v>
      </c>
      <c r="H201" s="305">
        <f t="shared" si="54"/>
        <v>42</v>
      </c>
      <c r="I201" s="137">
        <f t="shared" si="55"/>
        <v>32.04162597599975</v>
      </c>
      <c r="J201" s="136">
        <f t="shared" si="56"/>
        <v>52</v>
      </c>
      <c r="K201" s="136">
        <f t="shared" si="57"/>
        <v>24.490356445314205</v>
      </c>
      <c r="L201" s="136">
        <f t="shared" si="58"/>
        <v>24</v>
      </c>
      <c r="M201" s="139">
        <f t="shared" si="59"/>
        <v>29.421386718852318</v>
      </c>
      <c r="N201" s="67"/>
      <c r="O201" s="559"/>
      <c r="P201" s="288"/>
      <c r="Q201" s="47"/>
      <c r="R201" s="47" t="s">
        <v>105</v>
      </c>
      <c r="S201" s="49" t="s">
        <v>331</v>
      </c>
      <c r="T201" s="47"/>
      <c r="U201" s="47"/>
      <c r="V201" s="47" t="s">
        <v>345</v>
      </c>
      <c r="W201" s="400" t="s">
        <v>418</v>
      </c>
      <c r="X201" s="56" t="s">
        <v>333</v>
      </c>
      <c r="Y201" s="110"/>
      <c r="Z201" s="573">
        <v>7</v>
      </c>
      <c r="AA201" s="429" t="s">
        <v>458</v>
      </c>
      <c r="AB201" s="69"/>
      <c r="AC201" s="499"/>
      <c r="AD201" s="193"/>
      <c r="AE201" s="67"/>
      <c r="AF201" s="193"/>
      <c r="AG201" s="193"/>
      <c r="AH201" s="272"/>
      <c r="AI201" s="272"/>
      <c r="AJ201" s="272"/>
      <c r="AK201" s="272"/>
      <c r="AL201" s="72"/>
      <c r="AM201" s="82"/>
      <c r="AN201" s="208"/>
      <c r="AO201" s="208"/>
      <c r="AP201" s="208"/>
      <c r="AQ201" s="23"/>
      <c r="AR201" s="23"/>
      <c r="AS201" s="63"/>
      <c r="AT201" s="802">
        <v>240</v>
      </c>
      <c r="AU201" s="1488">
        <v>464</v>
      </c>
      <c r="AV201" s="44">
        <v>464</v>
      </c>
      <c r="AW201" s="147" t="s">
        <v>205</v>
      </c>
      <c r="AX201" s="143"/>
    </row>
    <row r="202" spans="1:239" ht="50.25" customHeight="1" x14ac:dyDescent="0.25">
      <c r="A202" s="122">
        <v>241</v>
      </c>
      <c r="B202" s="185" t="s">
        <v>393</v>
      </c>
      <c r="C202" s="190"/>
      <c r="D202" s="454">
        <v>106.70834350585901</v>
      </c>
      <c r="E202" s="454">
        <v>52.407150268554702</v>
      </c>
      <c r="F202" s="305">
        <f t="shared" si="52"/>
        <v>106</v>
      </c>
      <c r="G202" s="305">
        <f t="shared" si="53"/>
        <v>42.500610351540331</v>
      </c>
      <c r="H202" s="305">
        <f t="shared" si="54"/>
        <v>42</v>
      </c>
      <c r="I202" s="137">
        <f t="shared" si="55"/>
        <v>30.036621092419864</v>
      </c>
      <c r="J202" s="136">
        <f t="shared" si="56"/>
        <v>52</v>
      </c>
      <c r="K202" s="136">
        <f t="shared" si="57"/>
        <v>24.429016113282103</v>
      </c>
      <c r="L202" s="136">
        <f t="shared" si="58"/>
        <v>24</v>
      </c>
      <c r="M202" s="139">
        <f t="shared" si="59"/>
        <v>25.740966796926159</v>
      </c>
      <c r="N202" s="67"/>
      <c r="O202" s="559"/>
      <c r="P202" s="288"/>
      <c r="Q202" s="47"/>
      <c r="R202" s="47" t="s">
        <v>105</v>
      </c>
      <c r="S202" s="49" t="s">
        <v>331</v>
      </c>
      <c r="T202" s="47"/>
      <c r="U202" s="47"/>
      <c r="V202" s="47" t="s">
        <v>345</v>
      </c>
      <c r="W202" s="491" t="s">
        <v>418</v>
      </c>
      <c r="X202" s="56" t="s">
        <v>333</v>
      </c>
      <c r="Y202" s="110"/>
      <c r="Z202" s="573">
        <v>7</v>
      </c>
      <c r="AA202" s="972" t="s">
        <v>458</v>
      </c>
      <c r="AB202" s="69"/>
      <c r="AC202" s="249"/>
      <c r="AD202" s="193"/>
      <c r="AE202" s="67"/>
      <c r="AF202" s="193"/>
      <c r="AG202" s="193"/>
      <c r="AH202" s="272"/>
      <c r="AI202" s="272"/>
      <c r="AJ202" s="272"/>
      <c r="AK202" s="272"/>
      <c r="AL202" s="72"/>
      <c r="AM202" s="82"/>
      <c r="AN202" s="208"/>
      <c r="AO202" s="208"/>
      <c r="AP202" s="208"/>
      <c r="AQ202" s="23"/>
      <c r="AR202" s="23"/>
      <c r="AS202" s="63"/>
      <c r="AT202" s="802">
        <v>241</v>
      </c>
      <c r="AU202" s="1488"/>
      <c r="AV202" s="44"/>
      <c r="AW202" s="147" t="s">
        <v>205</v>
      </c>
      <c r="AX202" s="143"/>
    </row>
    <row r="203" spans="1:239" ht="45.75" customHeight="1" x14ac:dyDescent="0.25">
      <c r="A203" s="122">
        <v>242</v>
      </c>
      <c r="B203" s="185" t="s">
        <v>393</v>
      </c>
      <c r="C203" s="190"/>
      <c r="D203" s="454">
        <v>106.706657409668</v>
      </c>
      <c r="E203" s="454">
        <v>52.407253265380902</v>
      </c>
      <c r="F203" s="305">
        <f t="shared" si="52"/>
        <v>106</v>
      </c>
      <c r="G203" s="305">
        <f t="shared" si="53"/>
        <v>42.39944458007983</v>
      </c>
      <c r="H203" s="305">
        <f t="shared" si="54"/>
        <v>42</v>
      </c>
      <c r="I203" s="137">
        <f t="shared" si="55"/>
        <v>23.966674804789818</v>
      </c>
      <c r="J203" s="136">
        <f t="shared" si="56"/>
        <v>52</v>
      </c>
      <c r="K203" s="136">
        <f t="shared" si="57"/>
        <v>24.43519592285412</v>
      </c>
      <c r="L203" s="136">
        <f t="shared" si="58"/>
        <v>24</v>
      </c>
      <c r="M203" s="139">
        <f t="shared" si="59"/>
        <v>26.111755371247227</v>
      </c>
      <c r="N203" s="67"/>
      <c r="O203" s="559"/>
      <c r="P203" s="288"/>
      <c r="Q203" s="47"/>
      <c r="R203" s="47" t="s">
        <v>105</v>
      </c>
      <c r="S203" s="49" t="s">
        <v>331</v>
      </c>
      <c r="T203" s="47"/>
      <c r="U203" s="47"/>
      <c r="V203" s="47" t="s">
        <v>345</v>
      </c>
      <c r="W203" s="491" t="s">
        <v>418</v>
      </c>
      <c r="X203" s="56" t="s">
        <v>333</v>
      </c>
      <c r="Y203" s="110"/>
      <c r="Z203" s="573">
        <v>7</v>
      </c>
      <c r="AA203" s="972" t="s">
        <v>458</v>
      </c>
      <c r="AB203" s="69"/>
      <c r="AC203" s="249"/>
      <c r="AD203" s="193"/>
      <c r="AE203" s="67"/>
      <c r="AF203" s="193"/>
      <c r="AG203" s="193"/>
      <c r="AH203" s="272"/>
      <c r="AI203" s="272"/>
      <c r="AJ203" s="272"/>
      <c r="AK203" s="272"/>
      <c r="AL203" s="72"/>
      <c r="AM203" s="82"/>
      <c r="AN203" s="208"/>
      <c r="AO203" s="208"/>
      <c r="AP203" s="208"/>
      <c r="AQ203" s="23"/>
      <c r="AR203" s="23"/>
      <c r="AS203" s="63"/>
      <c r="AT203" s="802">
        <v>242</v>
      </c>
      <c r="AU203" s="1488"/>
      <c r="AV203" s="44"/>
      <c r="AW203" s="147" t="s">
        <v>205</v>
      </c>
      <c r="AX203" s="143"/>
    </row>
    <row r="204" spans="1:239" ht="44.25" customHeight="1" x14ac:dyDescent="0.25">
      <c r="A204" s="122">
        <v>243</v>
      </c>
      <c r="B204" s="185" t="s">
        <v>393</v>
      </c>
      <c r="C204" s="190"/>
      <c r="D204" s="454">
        <v>106.710639953613</v>
      </c>
      <c r="E204" s="454">
        <v>52.409732818603501</v>
      </c>
      <c r="F204" s="305">
        <f t="shared" si="52"/>
        <v>106</v>
      </c>
      <c r="G204" s="305">
        <f t="shared" si="53"/>
        <v>42.638397216779822</v>
      </c>
      <c r="H204" s="305">
        <f t="shared" si="54"/>
        <v>42</v>
      </c>
      <c r="I204" s="137">
        <f t="shared" si="55"/>
        <v>38.303833006789318</v>
      </c>
      <c r="J204" s="136">
        <f t="shared" si="56"/>
        <v>52</v>
      </c>
      <c r="K204" s="136">
        <f t="shared" si="57"/>
        <v>24.583969116210085</v>
      </c>
      <c r="L204" s="136">
        <f t="shared" si="58"/>
        <v>24</v>
      </c>
      <c r="M204" s="139">
        <f t="shared" si="59"/>
        <v>35.038146972605091</v>
      </c>
      <c r="N204" s="67"/>
      <c r="O204" s="559"/>
      <c r="P204" s="288"/>
      <c r="Q204" s="47"/>
      <c r="R204" s="47" t="s">
        <v>105</v>
      </c>
      <c r="S204" s="49" t="s">
        <v>331</v>
      </c>
      <c r="T204" s="47"/>
      <c r="U204" s="47"/>
      <c r="V204" s="47" t="s">
        <v>345</v>
      </c>
      <c r="W204" s="491" t="s">
        <v>418</v>
      </c>
      <c r="X204" s="56" t="s">
        <v>333</v>
      </c>
      <c r="Y204" s="110"/>
      <c r="Z204" s="573">
        <v>7</v>
      </c>
      <c r="AA204" s="243" t="s">
        <v>458</v>
      </c>
      <c r="AB204" s="69"/>
      <c r="AC204" s="249"/>
      <c r="AD204" s="193"/>
      <c r="AE204" s="67"/>
      <c r="AF204" s="193"/>
      <c r="AG204" s="193"/>
      <c r="AH204" s="272"/>
      <c r="AI204" s="272"/>
      <c r="AJ204" s="272"/>
      <c r="AK204" s="272"/>
      <c r="AL204" s="72"/>
      <c r="AM204" s="82"/>
      <c r="AN204" s="208"/>
      <c r="AO204" s="208"/>
      <c r="AP204" s="208"/>
      <c r="AQ204" s="23"/>
      <c r="AR204" s="23"/>
      <c r="AS204" s="63"/>
      <c r="AT204" s="802">
        <v>243</v>
      </c>
      <c r="AU204" s="1488"/>
      <c r="AV204" s="44"/>
      <c r="AW204" s="147" t="s">
        <v>205</v>
      </c>
      <c r="AX204" s="143"/>
    </row>
    <row r="205" spans="1:239" ht="25.5" x14ac:dyDescent="0.25">
      <c r="A205" s="122">
        <v>244</v>
      </c>
      <c r="B205" s="185" t="s">
        <v>393</v>
      </c>
      <c r="C205" s="190"/>
      <c r="D205" s="454">
        <v>106.704795837402</v>
      </c>
      <c r="E205" s="454">
        <v>52.412750244140597</v>
      </c>
      <c r="F205" s="305">
        <f t="shared" si="52"/>
        <v>106</v>
      </c>
      <c r="G205" s="305">
        <f t="shared" si="53"/>
        <v>42.287750244120161</v>
      </c>
      <c r="H205" s="305">
        <f t="shared" si="54"/>
        <v>42</v>
      </c>
      <c r="I205" s="137">
        <f t="shared" si="55"/>
        <v>17.265014647209682</v>
      </c>
      <c r="J205" s="136">
        <f t="shared" si="56"/>
        <v>52</v>
      </c>
      <c r="K205" s="136">
        <f t="shared" si="57"/>
        <v>24.765014648435795</v>
      </c>
      <c r="L205" s="136">
        <f t="shared" si="58"/>
        <v>24</v>
      </c>
      <c r="M205" s="139">
        <f t="shared" si="59"/>
        <v>45.900878906147682</v>
      </c>
      <c r="N205" s="67"/>
      <c r="O205" s="559"/>
      <c r="P205" s="288"/>
      <c r="Q205" s="47"/>
      <c r="R205" s="47" t="s">
        <v>105</v>
      </c>
      <c r="S205" s="49" t="s">
        <v>331</v>
      </c>
      <c r="T205" s="47"/>
      <c r="U205" s="47"/>
      <c r="V205" s="47" t="s">
        <v>345</v>
      </c>
      <c r="W205" s="400" t="s">
        <v>418</v>
      </c>
      <c r="X205" s="56" t="s">
        <v>333</v>
      </c>
      <c r="Y205" s="110"/>
      <c r="Z205" s="573">
        <v>7</v>
      </c>
      <c r="AA205" s="243" t="s">
        <v>458</v>
      </c>
      <c r="AB205" s="69"/>
      <c r="AC205" s="249"/>
      <c r="AD205" s="193"/>
      <c r="AE205" s="67"/>
      <c r="AF205" s="193"/>
      <c r="AG205" s="193"/>
      <c r="AH205" s="272"/>
      <c r="AI205" s="272"/>
      <c r="AJ205" s="272"/>
      <c r="AK205" s="272"/>
      <c r="AL205" s="72"/>
      <c r="AM205" s="82"/>
      <c r="AN205" s="208"/>
      <c r="AO205" s="208"/>
      <c r="AP205" s="208"/>
      <c r="AQ205" s="23"/>
      <c r="AR205" s="23"/>
      <c r="AS205" s="63"/>
      <c r="AT205" s="802">
        <v>244</v>
      </c>
      <c r="AU205" s="1488"/>
      <c r="AV205" s="44"/>
      <c r="AW205" s="147" t="s">
        <v>205</v>
      </c>
      <c r="AX205" s="143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</row>
    <row r="206" spans="1:239" ht="25.5" x14ac:dyDescent="0.25">
      <c r="A206" s="122">
        <v>245</v>
      </c>
      <c r="B206" s="185" t="s">
        <v>393</v>
      </c>
      <c r="C206" s="190"/>
      <c r="D206" s="454">
        <v>106.70539093017599</v>
      </c>
      <c r="E206" s="454">
        <v>52.414722442627003</v>
      </c>
      <c r="F206" s="305">
        <f t="shared" si="52"/>
        <v>106</v>
      </c>
      <c r="G206" s="305">
        <f t="shared" si="53"/>
        <v>42.323455810559665</v>
      </c>
      <c r="H206" s="305">
        <f t="shared" si="54"/>
        <v>42</v>
      </c>
      <c r="I206" s="137">
        <f t="shared" si="55"/>
        <v>19.407348633579886</v>
      </c>
      <c r="J206" s="136">
        <f t="shared" si="56"/>
        <v>52</v>
      </c>
      <c r="K206" s="136">
        <f t="shared" si="57"/>
        <v>24.883346557620172</v>
      </c>
      <c r="L206" s="136">
        <f t="shared" si="58"/>
        <v>24</v>
      </c>
      <c r="M206" s="139">
        <f t="shared" si="59"/>
        <v>53.000793457210307</v>
      </c>
      <c r="N206" s="67"/>
      <c r="O206" s="559"/>
      <c r="P206" s="288"/>
      <c r="Q206" s="47"/>
      <c r="R206" s="47" t="s">
        <v>105</v>
      </c>
      <c r="S206" s="49" t="s">
        <v>331</v>
      </c>
      <c r="T206" s="47"/>
      <c r="U206" s="47"/>
      <c r="V206" s="47" t="s">
        <v>345</v>
      </c>
      <c r="W206" s="400" t="s">
        <v>418</v>
      </c>
      <c r="X206" s="56" t="s">
        <v>333</v>
      </c>
      <c r="Y206" s="110"/>
      <c r="Z206" s="573">
        <v>7</v>
      </c>
      <c r="AA206" s="243" t="s">
        <v>458</v>
      </c>
      <c r="AB206" s="69"/>
      <c r="AC206" s="249"/>
      <c r="AD206" s="193"/>
      <c r="AE206" s="67"/>
      <c r="AF206" s="193"/>
      <c r="AG206" s="193"/>
      <c r="AH206" s="272"/>
      <c r="AI206" s="272"/>
      <c r="AJ206" s="272"/>
      <c r="AK206" s="272"/>
      <c r="AL206" s="72"/>
      <c r="AM206" s="82"/>
      <c r="AN206" s="208"/>
      <c r="AO206" s="208"/>
      <c r="AP206" s="208"/>
      <c r="AQ206" s="23"/>
      <c r="AR206" s="23"/>
      <c r="AS206" s="63"/>
      <c r="AT206" s="802">
        <v>245</v>
      </c>
      <c r="AU206" s="1488"/>
      <c r="AV206" s="44"/>
      <c r="AW206" s="147" t="s">
        <v>205</v>
      </c>
      <c r="AX206" s="143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</row>
    <row r="207" spans="1:239" ht="48" customHeight="1" x14ac:dyDescent="0.25">
      <c r="A207" s="122">
        <v>246</v>
      </c>
      <c r="B207" s="185" t="s">
        <v>393</v>
      </c>
      <c r="C207" s="190"/>
      <c r="D207" s="454">
        <v>106.63864898681599</v>
      </c>
      <c r="E207" s="454">
        <v>52.377292633056598</v>
      </c>
      <c r="F207" s="305">
        <f t="shared" si="52"/>
        <v>106</v>
      </c>
      <c r="G207" s="305">
        <f t="shared" si="53"/>
        <v>38.318939208959648</v>
      </c>
      <c r="H207" s="305">
        <f t="shared" si="54"/>
        <v>38</v>
      </c>
      <c r="I207" s="137">
        <f t="shared" si="55"/>
        <v>19.136352537578887</v>
      </c>
      <c r="J207" s="136">
        <f t="shared" si="56"/>
        <v>52</v>
      </c>
      <c r="K207" s="136">
        <f t="shared" si="57"/>
        <v>22.63755798339588</v>
      </c>
      <c r="L207" s="136">
        <f t="shared" si="58"/>
        <v>22</v>
      </c>
      <c r="M207" s="139">
        <f t="shared" si="59"/>
        <v>38.253479003752773</v>
      </c>
      <c r="N207" s="67"/>
      <c r="O207" s="559"/>
      <c r="P207" s="288"/>
      <c r="Q207" s="47"/>
      <c r="R207" s="47" t="s">
        <v>105</v>
      </c>
      <c r="S207" s="49" t="s">
        <v>331</v>
      </c>
      <c r="T207" s="47"/>
      <c r="U207" s="47"/>
      <c r="V207" s="47" t="s">
        <v>345</v>
      </c>
      <c r="W207" s="491" t="s">
        <v>418</v>
      </c>
      <c r="X207" s="56" t="s">
        <v>333</v>
      </c>
      <c r="Y207" s="110"/>
      <c r="Z207" s="573">
        <v>7</v>
      </c>
      <c r="AA207" s="972" t="s">
        <v>458</v>
      </c>
      <c r="AB207" s="498"/>
      <c r="AC207" s="249"/>
      <c r="AD207" s="193"/>
      <c r="AE207" s="67"/>
      <c r="AF207" s="193"/>
      <c r="AG207" s="193"/>
      <c r="AH207" s="272"/>
      <c r="AI207" s="272"/>
      <c r="AJ207" s="272"/>
      <c r="AK207" s="272"/>
      <c r="AL207" s="72"/>
      <c r="AM207" s="82"/>
      <c r="AN207" s="208"/>
      <c r="AO207" s="208"/>
      <c r="AP207" s="208"/>
      <c r="AQ207" s="23"/>
      <c r="AR207" s="23"/>
      <c r="AS207" s="63"/>
      <c r="AT207" s="802">
        <v>246</v>
      </c>
      <c r="AU207" s="1488"/>
      <c r="AV207" s="44"/>
      <c r="AW207" s="147" t="s">
        <v>205</v>
      </c>
      <c r="AX207" s="143"/>
    </row>
    <row r="208" spans="1:239" ht="45.75" customHeight="1" x14ac:dyDescent="0.25">
      <c r="A208" s="122">
        <v>247</v>
      </c>
      <c r="B208" s="134" t="s">
        <v>393</v>
      </c>
      <c r="C208" s="134"/>
      <c r="D208" s="454">
        <v>106.620307922363</v>
      </c>
      <c r="E208" s="454">
        <v>52.389278411865199</v>
      </c>
      <c r="F208" s="305">
        <f t="shared" si="52"/>
        <v>106</v>
      </c>
      <c r="G208" s="305">
        <f t="shared" si="53"/>
        <v>37.218475341779822</v>
      </c>
      <c r="H208" s="305">
        <f t="shared" si="54"/>
        <v>37</v>
      </c>
      <c r="I208" s="137">
        <f t="shared" si="55"/>
        <v>13.108520506789318</v>
      </c>
      <c r="J208" s="136">
        <f t="shared" si="56"/>
        <v>52</v>
      </c>
      <c r="K208" s="136">
        <f t="shared" si="57"/>
        <v>23.356704711911931</v>
      </c>
      <c r="L208" s="136">
        <f t="shared" si="58"/>
        <v>23</v>
      </c>
      <c r="M208" s="139">
        <f t="shared" si="59"/>
        <v>21.402282714715852</v>
      </c>
      <c r="N208" s="67"/>
      <c r="O208" s="559"/>
      <c r="P208" s="288"/>
      <c r="Q208" s="47"/>
      <c r="R208" s="47" t="s">
        <v>105</v>
      </c>
      <c r="S208" s="49" t="s">
        <v>331</v>
      </c>
      <c r="T208" s="47"/>
      <c r="U208" s="47"/>
      <c r="V208" s="47" t="s">
        <v>345</v>
      </c>
      <c r="W208" s="400" t="s">
        <v>418</v>
      </c>
      <c r="X208" s="56" t="s">
        <v>333</v>
      </c>
      <c r="Y208" s="110"/>
      <c r="Z208" s="573">
        <v>7</v>
      </c>
      <c r="AA208" s="243" t="s">
        <v>458</v>
      </c>
      <c r="AB208" s="69"/>
      <c r="AC208" s="249"/>
      <c r="AD208" s="193"/>
      <c r="AE208" s="67"/>
      <c r="AF208" s="193"/>
      <c r="AG208" s="193"/>
      <c r="AH208" s="272"/>
      <c r="AI208" s="272"/>
      <c r="AJ208" s="272"/>
      <c r="AK208" s="272"/>
      <c r="AL208" s="72"/>
      <c r="AM208" s="82"/>
      <c r="AN208" s="208"/>
      <c r="AO208" s="208"/>
      <c r="AP208" s="208"/>
      <c r="AQ208" s="23"/>
      <c r="AR208" s="23"/>
      <c r="AS208" s="63"/>
      <c r="AT208" s="802">
        <v>247</v>
      </c>
      <c r="AU208" s="1488"/>
      <c r="AV208" s="44"/>
      <c r="AW208" s="147" t="s">
        <v>205</v>
      </c>
      <c r="AX208" s="143"/>
    </row>
    <row r="209" spans="1:239" s="191" customFormat="1" ht="36" customHeight="1" x14ac:dyDescent="0.25">
      <c r="A209" s="122">
        <v>248</v>
      </c>
      <c r="B209" s="185" t="s">
        <v>393</v>
      </c>
      <c r="C209" s="190"/>
      <c r="D209" s="454">
        <v>106.632972717285</v>
      </c>
      <c r="E209" s="454">
        <v>52.384822845458999</v>
      </c>
      <c r="F209" s="305">
        <f t="shared" si="52"/>
        <v>106</v>
      </c>
      <c r="G209" s="305">
        <f t="shared" si="53"/>
        <v>37.978363037099996</v>
      </c>
      <c r="H209" s="305">
        <f t="shared" si="54"/>
        <v>37</v>
      </c>
      <c r="I209" s="137">
        <f t="shared" si="55"/>
        <v>58.70178222599975</v>
      </c>
      <c r="J209" s="136">
        <f t="shared" si="56"/>
        <v>52</v>
      </c>
      <c r="K209" s="136">
        <f t="shared" si="57"/>
        <v>23.089370727539915</v>
      </c>
      <c r="L209" s="136">
        <f t="shared" si="58"/>
        <v>23</v>
      </c>
      <c r="M209" s="139">
        <f t="shared" si="59"/>
        <v>5.3622436523949091</v>
      </c>
      <c r="N209" s="67"/>
      <c r="O209" s="559"/>
      <c r="P209" s="288"/>
      <c r="Q209" s="47"/>
      <c r="R209" s="47" t="s">
        <v>105</v>
      </c>
      <c r="S209" s="49" t="s">
        <v>331</v>
      </c>
      <c r="T209" s="47"/>
      <c r="U209" s="47"/>
      <c r="V209" s="47" t="s">
        <v>345</v>
      </c>
      <c r="W209" s="400" t="s">
        <v>418</v>
      </c>
      <c r="X209" s="56" t="s">
        <v>333</v>
      </c>
      <c r="Y209" s="110"/>
      <c r="Z209" s="573">
        <v>7</v>
      </c>
      <c r="AA209" s="243" t="s">
        <v>458</v>
      </c>
      <c r="AB209" s="69"/>
      <c r="AC209" s="249"/>
      <c r="AD209" s="193"/>
      <c r="AE209" s="67"/>
      <c r="AF209" s="193"/>
      <c r="AG209" s="193"/>
      <c r="AH209" s="272"/>
      <c r="AI209" s="272"/>
      <c r="AJ209" s="272"/>
      <c r="AK209" s="272"/>
      <c r="AL209" s="72"/>
      <c r="AM209" s="82"/>
      <c r="AN209" s="208"/>
      <c r="AO209" s="208"/>
      <c r="AP209" s="208"/>
      <c r="AQ209" s="23"/>
      <c r="AR209" s="23"/>
      <c r="AS209" s="63"/>
      <c r="AT209" s="802">
        <v>248</v>
      </c>
      <c r="AU209" s="1488"/>
      <c r="AV209" s="44"/>
      <c r="AW209" s="147" t="s">
        <v>205</v>
      </c>
      <c r="AX209" s="143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</row>
    <row r="210" spans="1:239" ht="36" customHeight="1" x14ac:dyDescent="0.25">
      <c r="A210" s="446">
        <v>249</v>
      </c>
      <c r="B210" s="185" t="s">
        <v>393</v>
      </c>
      <c r="C210" s="190"/>
      <c r="D210" s="461">
        <v>106.64056396484401</v>
      </c>
      <c r="E210" s="461">
        <v>52.386940002441399</v>
      </c>
      <c r="F210" s="306">
        <f t="shared" si="52"/>
        <v>106</v>
      </c>
      <c r="G210" s="305">
        <f t="shared" si="53"/>
        <v>38.433837890640348</v>
      </c>
      <c r="H210" s="306">
        <f t="shared" si="54"/>
        <v>38</v>
      </c>
      <c r="I210" s="299">
        <f t="shared" si="55"/>
        <v>26.030273438420863</v>
      </c>
      <c r="J210" s="254">
        <f t="shared" si="56"/>
        <v>52</v>
      </c>
      <c r="K210" s="136">
        <f t="shared" si="57"/>
        <v>23.216400146483949</v>
      </c>
      <c r="L210" s="254">
        <f t="shared" si="58"/>
        <v>23</v>
      </c>
      <c r="M210" s="300">
        <f t="shared" si="59"/>
        <v>12.98400878903692</v>
      </c>
      <c r="N210" s="164"/>
      <c r="O210" s="687"/>
      <c r="P210" s="410"/>
      <c r="Q210" s="99"/>
      <c r="R210" s="99" t="s">
        <v>105</v>
      </c>
      <c r="S210" s="101" t="s">
        <v>331</v>
      </c>
      <c r="T210" s="99"/>
      <c r="U210" s="99"/>
      <c r="V210" s="174" t="s">
        <v>345</v>
      </c>
      <c r="W210" s="405" t="s">
        <v>418</v>
      </c>
      <c r="X210" s="98" t="s">
        <v>333</v>
      </c>
      <c r="Y210" s="112"/>
      <c r="Z210" s="580">
        <v>7</v>
      </c>
      <c r="AA210" s="429" t="s">
        <v>458</v>
      </c>
      <c r="AB210" s="417"/>
      <c r="AC210" s="291"/>
      <c r="AD210" s="230"/>
      <c r="AE210" s="164"/>
      <c r="AF210" s="230"/>
      <c r="AG210" s="230"/>
      <c r="AH210" s="231"/>
      <c r="AI210" s="231"/>
      <c r="AJ210" s="231"/>
      <c r="AK210" s="231"/>
      <c r="AL210" s="163"/>
      <c r="AM210" s="422"/>
      <c r="AN210" s="232"/>
      <c r="AO210" s="232"/>
      <c r="AP210" s="232"/>
      <c r="AQ210" s="40"/>
      <c r="AR210" s="180"/>
      <c r="AS210" s="256"/>
      <c r="AT210" s="1460">
        <v>249</v>
      </c>
      <c r="AU210" s="1488"/>
      <c r="AV210" s="44"/>
      <c r="AW210" s="147" t="s">
        <v>205</v>
      </c>
      <c r="AX210" s="143"/>
    </row>
    <row r="211" spans="1:239" s="18" customFormat="1" ht="39.75" customHeight="1" x14ac:dyDescent="0.25">
      <c r="A211" s="451">
        <v>250</v>
      </c>
      <c r="B211" s="283" t="s">
        <v>393</v>
      </c>
      <c r="C211" s="252"/>
      <c r="D211" s="478">
        <v>106.64593505859401</v>
      </c>
      <c r="E211" s="478">
        <v>52.381473541259801</v>
      </c>
      <c r="F211" s="307">
        <f t="shared" si="52"/>
        <v>106</v>
      </c>
      <c r="G211" s="305">
        <f t="shared" si="53"/>
        <v>38.756103515640348</v>
      </c>
      <c r="H211" s="307">
        <f t="shared" si="54"/>
        <v>38</v>
      </c>
      <c r="I211" s="301">
        <f t="shared" si="55"/>
        <v>45.366210938420863</v>
      </c>
      <c r="J211" s="255">
        <f t="shared" si="56"/>
        <v>52</v>
      </c>
      <c r="K211" s="136">
        <f t="shared" si="57"/>
        <v>22.888412475588069</v>
      </c>
      <c r="L211" s="255">
        <f t="shared" si="58"/>
        <v>22</v>
      </c>
      <c r="M211" s="302">
        <f t="shared" si="59"/>
        <v>53.304748535284148</v>
      </c>
      <c r="N211" s="168"/>
      <c r="O211" s="688"/>
      <c r="P211" s="406"/>
      <c r="Q211" s="169"/>
      <c r="R211" s="169" t="s">
        <v>105</v>
      </c>
      <c r="S211" s="228" t="s">
        <v>331</v>
      </c>
      <c r="T211" s="169"/>
      <c r="U211" s="55"/>
      <c r="V211" s="45" t="s">
        <v>345</v>
      </c>
      <c r="W211" s="439" t="s">
        <v>418</v>
      </c>
      <c r="X211" s="188" t="s">
        <v>333</v>
      </c>
      <c r="Y211" s="171"/>
      <c r="Z211" s="581">
        <v>7</v>
      </c>
      <c r="AA211" s="972" t="s">
        <v>458</v>
      </c>
      <c r="AB211" s="186"/>
      <c r="AC211" s="438"/>
      <c r="AD211" s="200"/>
      <c r="AE211" s="168"/>
      <c r="AF211" s="200"/>
      <c r="AG211" s="200"/>
      <c r="AH211" s="210"/>
      <c r="AI211" s="210"/>
      <c r="AJ211" s="210"/>
      <c r="AK211" s="210"/>
      <c r="AL211" s="167"/>
      <c r="AM211" s="177"/>
      <c r="AN211" s="217"/>
      <c r="AO211" s="217"/>
      <c r="AP211" s="217"/>
      <c r="AQ211" s="178"/>
      <c r="AR211" s="61"/>
      <c r="AS211" s="234"/>
      <c r="AT211" s="1476">
        <v>250</v>
      </c>
      <c r="AU211" s="1488"/>
      <c r="AV211" s="44"/>
      <c r="AW211" s="147" t="s">
        <v>205</v>
      </c>
      <c r="AX211" s="143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</row>
    <row r="212" spans="1:239" ht="39.75" customHeight="1" x14ac:dyDescent="0.25">
      <c r="A212" s="122">
        <v>251</v>
      </c>
      <c r="B212" s="185" t="s">
        <v>393</v>
      </c>
      <c r="C212" s="190"/>
      <c r="D212" s="454">
        <v>106.65380859375</v>
      </c>
      <c r="E212" s="454">
        <v>52.380729675292997</v>
      </c>
      <c r="F212" s="305">
        <f t="shared" si="52"/>
        <v>106</v>
      </c>
      <c r="G212" s="305">
        <f t="shared" si="53"/>
        <v>39.228515625</v>
      </c>
      <c r="H212" s="305">
        <f t="shared" si="54"/>
        <v>39</v>
      </c>
      <c r="I212" s="137">
        <f t="shared" si="55"/>
        <v>13.7109375</v>
      </c>
      <c r="J212" s="136">
        <f t="shared" si="56"/>
        <v>52</v>
      </c>
      <c r="K212" s="136">
        <f t="shared" si="57"/>
        <v>22.84378051757983</v>
      </c>
      <c r="L212" s="136">
        <f t="shared" si="58"/>
        <v>22</v>
      </c>
      <c r="M212" s="139">
        <f t="shared" si="59"/>
        <v>50.626831054789818</v>
      </c>
      <c r="N212" s="67"/>
      <c r="O212" s="559"/>
      <c r="P212" s="288"/>
      <c r="Q212" s="47"/>
      <c r="R212" s="47" t="s">
        <v>105</v>
      </c>
      <c r="S212" s="49" t="s">
        <v>331</v>
      </c>
      <c r="T212" s="47"/>
      <c r="U212" s="47"/>
      <c r="V212" s="47" t="s">
        <v>345</v>
      </c>
      <c r="W212" s="400" t="s">
        <v>418</v>
      </c>
      <c r="X212" s="56" t="s">
        <v>333</v>
      </c>
      <c r="Y212" s="110"/>
      <c r="Z212" s="573">
        <v>7</v>
      </c>
      <c r="AA212" s="429" t="s">
        <v>458</v>
      </c>
      <c r="AB212" s="69"/>
      <c r="AC212" s="249"/>
      <c r="AD212" s="193"/>
      <c r="AE212" s="67"/>
      <c r="AF212" s="193"/>
      <c r="AG212" s="193"/>
      <c r="AH212" s="272"/>
      <c r="AI212" s="272"/>
      <c r="AJ212" s="272"/>
      <c r="AK212" s="272"/>
      <c r="AL212" s="72"/>
      <c r="AM212" s="82"/>
      <c r="AN212" s="208"/>
      <c r="AO212" s="208"/>
      <c r="AP212" s="208"/>
      <c r="AQ212" s="23"/>
      <c r="AR212" s="23"/>
      <c r="AS212" s="63"/>
      <c r="AT212" s="802">
        <v>251</v>
      </c>
      <c r="AU212" s="1488"/>
      <c r="AV212" s="44"/>
      <c r="AW212" s="147" t="s">
        <v>205</v>
      </c>
      <c r="AX212" s="143"/>
    </row>
    <row r="213" spans="1:239" ht="25.5" x14ac:dyDescent="0.25">
      <c r="A213" s="122">
        <v>252</v>
      </c>
      <c r="B213" s="185" t="s">
        <v>393</v>
      </c>
      <c r="C213" s="190"/>
      <c r="D213" s="454">
        <v>106.64585113525401</v>
      </c>
      <c r="E213" s="454">
        <v>52.389720916747997</v>
      </c>
      <c r="F213" s="305">
        <f t="shared" si="52"/>
        <v>106</v>
      </c>
      <c r="G213" s="305">
        <f t="shared" si="53"/>
        <v>38.751068115240344</v>
      </c>
      <c r="H213" s="305">
        <f t="shared" si="54"/>
        <v>38</v>
      </c>
      <c r="I213" s="137">
        <f t="shared" si="55"/>
        <v>45.064086914420614</v>
      </c>
      <c r="J213" s="136">
        <f t="shared" si="56"/>
        <v>52</v>
      </c>
      <c r="K213" s="136">
        <f t="shared" si="57"/>
        <v>23.383255004879828</v>
      </c>
      <c r="L213" s="136">
        <f t="shared" si="58"/>
        <v>23</v>
      </c>
      <c r="M213" s="139">
        <f t="shared" si="59"/>
        <v>22.995300292789693</v>
      </c>
      <c r="N213" s="67"/>
      <c r="O213" s="559"/>
      <c r="P213" s="288"/>
      <c r="Q213" s="47"/>
      <c r="R213" s="47" t="s">
        <v>105</v>
      </c>
      <c r="S213" s="49" t="s">
        <v>331</v>
      </c>
      <c r="T213" s="47"/>
      <c r="U213" s="47"/>
      <c r="V213" s="47" t="s">
        <v>345</v>
      </c>
      <c r="W213" s="400" t="s">
        <v>418</v>
      </c>
      <c r="X213" s="56" t="s">
        <v>333</v>
      </c>
      <c r="Y213" s="110"/>
      <c r="Z213" s="573">
        <v>7</v>
      </c>
      <c r="AA213" s="243" t="s">
        <v>458</v>
      </c>
      <c r="AB213" s="69"/>
      <c r="AC213" s="249"/>
      <c r="AD213" s="193"/>
      <c r="AE213" s="67"/>
      <c r="AF213" s="193"/>
      <c r="AG213" s="193"/>
      <c r="AH213" s="272"/>
      <c r="AI213" s="272"/>
      <c r="AJ213" s="272"/>
      <c r="AK213" s="272"/>
      <c r="AL213" s="72"/>
      <c r="AM213" s="82"/>
      <c r="AN213" s="208"/>
      <c r="AO213" s="208"/>
      <c r="AP213" s="208"/>
      <c r="AQ213" s="23"/>
      <c r="AR213" s="23"/>
      <c r="AS213" s="63"/>
      <c r="AT213" s="802">
        <v>252</v>
      </c>
      <c r="AU213" s="1488"/>
      <c r="AV213" s="44"/>
      <c r="AW213" s="147" t="s">
        <v>205</v>
      </c>
      <c r="AX213" s="143"/>
    </row>
    <row r="214" spans="1:239" ht="72.75" customHeight="1" x14ac:dyDescent="0.25">
      <c r="A214" s="122">
        <v>253</v>
      </c>
      <c r="B214" s="185" t="s">
        <v>393</v>
      </c>
      <c r="C214" s="190"/>
      <c r="D214" s="454">
        <v>106.623413085938</v>
      </c>
      <c r="E214" s="454">
        <v>52.396293640136697</v>
      </c>
      <c r="F214" s="305">
        <f t="shared" si="52"/>
        <v>106</v>
      </c>
      <c r="G214" s="305">
        <f t="shared" si="53"/>
        <v>37.404785156279843</v>
      </c>
      <c r="H214" s="305">
        <f t="shared" si="54"/>
        <v>37</v>
      </c>
      <c r="I214" s="137">
        <f t="shared" si="55"/>
        <v>24.287109376790568</v>
      </c>
      <c r="J214" s="136">
        <f t="shared" si="56"/>
        <v>52</v>
      </c>
      <c r="K214" s="136">
        <f t="shared" si="57"/>
        <v>23.777618408201846</v>
      </c>
      <c r="L214" s="136">
        <f t="shared" si="58"/>
        <v>23</v>
      </c>
      <c r="M214" s="139">
        <f t="shared" si="59"/>
        <v>46.657104492110761</v>
      </c>
      <c r="N214" s="67"/>
      <c r="O214" s="559"/>
      <c r="P214" s="288"/>
      <c r="Q214" s="47"/>
      <c r="R214" s="47" t="s">
        <v>105</v>
      </c>
      <c r="S214" s="49" t="s">
        <v>331</v>
      </c>
      <c r="T214" s="47"/>
      <c r="U214" s="47"/>
      <c r="V214" s="47" t="s">
        <v>345</v>
      </c>
      <c r="W214" s="400" t="s">
        <v>418</v>
      </c>
      <c r="X214" s="56" t="s">
        <v>333</v>
      </c>
      <c r="Y214" s="110"/>
      <c r="Z214" s="573">
        <v>7</v>
      </c>
      <c r="AA214" s="243" t="s">
        <v>458</v>
      </c>
      <c r="AB214" s="69"/>
      <c r="AC214" s="249"/>
      <c r="AD214" s="193"/>
      <c r="AE214" s="67"/>
      <c r="AF214" s="193"/>
      <c r="AG214" s="193"/>
      <c r="AH214" s="272"/>
      <c r="AI214" s="272"/>
      <c r="AJ214" s="272"/>
      <c r="AK214" s="272"/>
      <c r="AL214" s="72"/>
      <c r="AM214" s="82"/>
      <c r="AN214" s="208"/>
      <c r="AO214" s="208"/>
      <c r="AP214" s="208"/>
      <c r="AQ214" s="23"/>
      <c r="AR214" s="23"/>
      <c r="AS214" s="63"/>
      <c r="AT214" s="802">
        <v>253</v>
      </c>
      <c r="AU214" s="1488"/>
      <c r="AV214" s="44"/>
      <c r="AW214" s="147" t="s">
        <v>205</v>
      </c>
      <c r="AX214" s="143"/>
    </row>
    <row r="215" spans="1:239" ht="61.5" customHeight="1" x14ac:dyDescent="0.25">
      <c r="A215" s="122">
        <v>254</v>
      </c>
      <c r="B215" s="185" t="s">
        <v>393</v>
      </c>
      <c r="C215" s="190"/>
      <c r="D215" s="454">
        <v>106.624404907227</v>
      </c>
      <c r="E215" s="454">
        <v>52.3985786437988</v>
      </c>
      <c r="F215" s="305">
        <f t="shared" si="52"/>
        <v>106</v>
      </c>
      <c r="G215" s="305">
        <f t="shared" si="53"/>
        <v>37.464294433620182</v>
      </c>
      <c r="H215" s="305">
        <f t="shared" si="54"/>
        <v>37</v>
      </c>
      <c r="I215" s="137">
        <f t="shared" si="55"/>
        <v>27.857666017210931</v>
      </c>
      <c r="J215" s="136">
        <f t="shared" si="56"/>
        <v>52</v>
      </c>
      <c r="K215" s="136">
        <f t="shared" si="57"/>
        <v>23.914718627927982</v>
      </c>
      <c r="L215" s="136">
        <f t="shared" si="58"/>
        <v>23</v>
      </c>
      <c r="M215" s="139">
        <f t="shared" si="59"/>
        <v>54.883117675678932</v>
      </c>
      <c r="N215" s="67"/>
      <c r="O215" s="559"/>
      <c r="P215" s="288"/>
      <c r="Q215" s="47"/>
      <c r="R215" s="47" t="s">
        <v>105</v>
      </c>
      <c r="S215" s="49" t="s">
        <v>331</v>
      </c>
      <c r="T215" s="47"/>
      <c r="U215" s="47"/>
      <c r="V215" s="47" t="s">
        <v>345</v>
      </c>
      <c r="W215" s="400" t="s">
        <v>418</v>
      </c>
      <c r="X215" s="56" t="s">
        <v>333</v>
      </c>
      <c r="Y215" s="110"/>
      <c r="Z215" s="573">
        <v>7</v>
      </c>
      <c r="AA215" s="243" t="s">
        <v>458</v>
      </c>
      <c r="AB215" s="69"/>
      <c r="AC215" s="249"/>
      <c r="AD215" s="193"/>
      <c r="AE215" s="67"/>
      <c r="AF215" s="193"/>
      <c r="AG215" s="193"/>
      <c r="AH215" s="272"/>
      <c r="AI215" s="272"/>
      <c r="AJ215" s="272"/>
      <c r="AK215" s="272"/>
      <c r="AL215" s="72"/>
      <c r="AM215" s="82"/>
      <c r="AN215" s="208"/>
      <c r="AO215" s="208"/>
      <c r="AP215" s="208"/>
      <c r="AQ215" s="23"/>
      <c r="AR215" s="23"/>
      <c r="AS215" s="63"/>
      <c r="AT215" s="802">
        <v>254</v>
      </c>
      <c r="AU215" s="1488"/>
      <c r="AV215" s="44"/>
      <c r="AW215" s="147" t="s">
        <v>205</v>
      </c>
      <c r="AX215" s="143"/>
    </row>
    <row r="216" spans="1:239" ht="25.5" x14ac:dyDescent="0.25">
      <c r="A216" s="122">
        <v>255</v>
      </c>
      <c r="B216" s="185" t="s">
        <v>393</v>
      </c>
      <c r="C216" s="190"/>
      <c r="D216" s="454">
        <v>106.62425994873</v>
      </c>
      <c r="E216" s="454">
        <v>52.394695281982401</v>
      </c>
      <c r="F216" s="305">
        <f t="shared" si="52"/>
        <v>106</v>
      </c>
      <c r="G216" s="305">
        <f t="shared" si="53"/>
        <v>37.455596923799988</v>
      </c>
      <c r="H216" s="305">
        <f t="shared" si="54"/>
        <v>37</v>
      </c>
      <c r="I216" s="137">
        <f t="shared" si="55"/>
        <v>27.33581542799925</v>
      </c>
      <c r="J216" s="136">
        <f t="shared" si="56"/>
        <v>52</v>
      </c>
      <c r="K216" s="136">
        <f t="shared" si="57"/>
        <v>23.681716918944034</v>
      </c>
      <c r="L216" s="136">
        <f t="shared" si="58"/>
        <v>23</v>
      </c>
      <c r="M216" s="139">
        <f t="shared" si="59"/>
        <v>40.903015136642011</v>
      </c>
      <c r="N216" s="67"/>
      <c r="O216" s="559"/>
      <c r="P216" s="288"/>
      <c r="Q216" s="47"/>
      <c r="R216" s="47" t="s">
        <v>105</v>
      </c>
      <c r="S216" s="49" t="s">
        <v>331</v>
      </c>
      <c r="T216" s="47"/>
      <c r="U216" s="47"/>
      <c r="V216" s="47" t="s">
        <v>345</v>
      </c>
      <c r="W216" s="400" t="s">
        <v>418</v>
      </c>
      <c r="X216" s="56" t="s">
        <v>333</v>
      </c>
      <c r="Y216" s="110"/>
      <c r="Z216" s="573">
        <v>7</v>
      </c>
      <c r="AA216" s="243" t="s">
        <v>458</v>
      </c>
      <c r="AB216" s="69"/>
      <c r="AC216" s="249"/>
      <c r="AD216" s="193"/>
      <c r="AE216" s="67"/>
      <c r="AF216" s="193"/>
      <c r="AG216" s="193"/>
      <c r="AH216" s="272"/>
      <c r="AI216" s="272"/>
      <c r="AJ216" s="272"/>
      <c r="AK216" s="272"/>
      <c r="AL216" s="72"/>
      <c r="AM216" s="82"/>
      <c r="AN216" s="208"/>
      <c r="AO216" s="208"/>
      <c r="AP216" s="208"/>
      <c r="AQ216" s="23"/>
      <c r="AR216" s="23"/>
      <c r="AS216" s="63"/>
      <c r="AT216" s="802">
        <v>255</v>
      </c>
      <c r="AU216" s="1488"/>
      <c r="AV216" s="44"/>
      <c r="AW216" s="147" t="s">
        <v>205</v>
      </c>
      <c r="AX216" s="143"/>
    </row>
    <row r="217" spans="1:239" ht="25.5" x14ac:dyDescent="0.25">
      <c r="A217" s="122">
        <v>256</v>
      </c>
      <c r="B217" s="185" t="s">
        <v>393</v>
      </c>
      <c r="C217" s="190"/>
      <c r="D217" s="454">
        <v>106.626541137695</v>
      </c>
      <c r="E217" s="454">
        <v>52.396728515625</v>
      </c>
      <c r="F217" s="305">
        <f t="shared" si="52"/>
        <v>106</v>
      </c>
      <c r="G217" s="305">
        <f t="shared" si="53"/>
        <v>37.592468261699992</v>
      </c>
      <c r="H217" s="305">
        <f t="shared" si="54"/>
        <v>37</v>
      </c>
      <c r="I217" s="137">
        <f t="shared" si="55"/>
        <v>35.5480957019995</v>
      </c>
      <c r="J217" s="136">
        <f t="shared" si="56"/>
        <v>52</v>
      </c>
      <c r="K217" s="136">
        <f t="shared" si="57"/>
        <v>23.8037109375</v>
      </c>
      <c r="L217" s="136">
        <v>25</v>
      </c>
      <c r="M217" s="139">
        <f t="shared" si="59"/>
        <v>-71.77734375</v>
      </c>
      <c r="N217" s="67"/>
      <c r="O217" s="559"/>
      <c r="P217" s="288"/>
      <c r="Q217" s="47"/>
      <c r="R217" s="47" t="s">
        <v>105</v>
      </c>
      <c r="S217" s="49" t="s">
        <v>331</v>
      </c>
      <c r="T217" s="47"/>
      <c r="U217" s="47"/>
      <c r="V217" s="47" t="s">
        <v>345</v>
      </c>
      <c r="W217" s="400" t="s">
        <v>418</v>
      </c>
      <c r="X217" s="56" t="s">
        <v>333</v>
      </c>
      <c r="Y217" s="110"/>
      <c r="Z217" s="573">
        <v>7</v>
      </c>
      <c r="AA217" s="972" t="s">
        <v>458</v>
      </c>
      <c r="AB217" s="69"/>
      <c r="AC217" s="249"/>
      <c r="AD217" s="193"/>
      <c r="AE217" s="67"/>
      <c r="AF217" s="193"/>
      <c r="AG217" s="193"/>
      <c r="AH217" s="272"/>
      <c r="AI217" s="272"/>
      <c r="AJ217" s="272"/>
      <c r="AK217" s="272"/>
      <c r="AL217" s="72"/>
      <c r="AM217" s="82"/>
      <c r="AN217" s="208"/>
      <c r="AO217" s="208"/>
      <c r="AP217" s="208"/>
      <c r="AQ217" s="23"/>
      <c r="AR217" s="23"/>
      <c r="AS217" s="63"/>
      <c r="AT217" s="802">
        <v>256</v>
      </c>
      <c r="AU217" s="1488"/>
      <c r="AV217" s="44"/>
      <c r="AW217" s="147" t="s">
        <v>205</v>
      </c>
      <c r="AX217" s="143"/>
    </row>
    <row r="218" spans="1:239" ht="25.5" x14ac:dyDescent="0.25">
      <c r="A218" s="122">
        <v>257</v>
      </c>
      <c r="B218" s="185" t="s">
        <v>393</v>
      </c>
      <c r="C218" s="190"/>
      <c r="D218" s="454">
        <v>106.62392425537099</v>
      </c>
      <c r="E218" s="454">
        <v>52.3926391601563</v>
      </c>
      <c r="F218" s="305">
        <f t="shared" si="52"/>
        <v>106</v>
      </c>
      <c r="G218" s="305">
        <f t="shared" si="53"/>
        <v>37.435455322259656</v>
      </c>
      <c r="H218" s="305">
        <f t="shared" si="54"/>
        <v>37</v>
      </c>
      <c r="I218" s="137">
        <f t="shared" si="55"/>
        <v>26.127319335579386</v>
      </c>
      <c r="J218" s="136">
        <f t="shared" si="56"/>
        <v>52</v>
      </c>
      <c r="K218" s="136">
        <f t="shared" si="57"/>
        <v>23.558349609377984</v>
      </c>
      <c r="L218" s="136">
        <f t="shared" ref="L218:L224" si="60">ROUNDDOWN(K218,0)</f>
        <v>23</v>
      </c>
      <c r="M218" s="139">
        <f t="shared" si="59"/>
        <v>33.500976562679057</v>
      </c>
      <c r="N218" s="67"/>
      <c r="O218" s="559"/>
      <c r="P218" s="288"/>
      <c r="Q218" s="47"/>
      <c r="R218" s="47" t="s">
        <v>105</v>
      </c>
      <c r="S218" s="49" t="s">
        <v>331</v>
      </c>
      <c r="T218" s="47"/>
      <c r="U218" s="47"/>
      <c r="V218" s="47" t="s">
        <v>345</v>
      </c>
      <c r="W218" s="400" t="s">
        <v>418</v>
      </c>
      <c r="X218" s="56" t="s">
        <v>333</v>
      </c>
      <c r="Y218" s="110"/>
      <c r="Z218" s="573">
        <v>7</v>
      </c>
      <c r="AA218" s="243" t="s">
        <v>458</v>
      </c>
      <c r="AB218" s="69"/>
      <c r="AC218" s="249"/>
      <c r="AD218" s="193"/>
      <c r="AE218" s="67"/>
      <c r="AF218" s="193"/>
      <c r="AG218" s="193"/>
      <c r="AH218" s="272"/>
      <c r="AI218" s="272"/>
      <c r="AJ218" s="272"/>
      <c r="AK218" s="272"/>
      <c r="AL218" s="72"/>
      <c r="AM218" s="82"/>
      <c r="AN218" s="208"/>
      <c r="AO218" s="208"/>
      <c r="AP218" s="208"/>
      <c r="AQ218" s="23"/>
      <c r="AR218" s="23"/>
      <c r="AS218" s="63"/>
      <c r="AT218" s="802">
        <v>257</v>
      </c>
      <c r="AU218" s="1488"/>
      <c r="AV218" s="44"/>
      <c r="AW218" s="147" t="s">
        <v>205</v>
      </c>
      <c r="AX218" s="143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  <c r="FG218" s="18"/>
      <c r="FH218" s="18"/>
      <c r="FI218" s="18"/>
      <c r="FJ218" s="18"/>
      <c r="FK218" s="18"/>
      <c r="FL218" s="18"/>
      <c r="FM218" s="18"/>
      <c r="FN218" s="18"/>
      <c r="FO218" s="18"/>
      <c r="FP218" s="18"/>
      <c r="FQ218" s="18"/>
      <c r="FR218" s="18"/>
      <c r="FS218" s="18"/>
      <c r="FT218" s="18"/>
      <c r="FU218" s="18"/>
      <c r="FV218" s="18"/>
      <c r="FW218" s="18"/>
      <c r="FX218" s="18"/>
      <c r="FY218" s="18"/>
      <c r="FZ218" s="18"/>
      <c r="GA218" s="18"/>
      <c r="GB218" s="18"/>
      <c r="GC218" s="18"/>
      <c r="GD218" s="18"/>
      <c r="GE218" s="18"/>
      <c r="GF218" s="18"/>
      <c r="GG218" s="18"/>
      <c r="GH218" s="18"/>
      <c r="GI218" s="18"/>
      <c r="GJ218" s="18"/>
      <c r="GK218" s="18"/>
      <c r="GL218" s="18"/>
      <c r="GM218" s="18"/>
      <c r="GN218" s="18"/>
      <c r="GO218" s="18"/>
      <c r="GP218" s="18"/>
      <c r="GQ218" s="18"/>
      <c r="GR218" s="18"/>
      <c r="GS218" s="18"/>
      <c r="GT218" s="18"/>
      <c r="GU218" s="18"/>
      <c r="GV218" s="18"/>
      <c r="GW218" s="18"/>
      <c r="GX218" s="18"/>
      <c r="GY218" s="18"/>
      <c r="GZ218" s="18"/>
      <c r="HA218" s="18"/>
      <c r="HB218" s="18"/>
      <c r="HC218" s="18"/>
      <c r="HD218" s="18"/>
      <c r="HE218" s="18"/>
      <c r="HF218" s="18"/>
      <c r="HG218" s="18"/>
      <c r="HH218" s="18"/>
      <c r="HI218" s="18"/>
      <c r="HJ218" s="18"/>
      <c r="HK218" s="18"/>
      <c r="HL218" s="18"/>
      <c r="HM218" s="18"/>
      <c r="HN218" s="18"/>
      <c r="HO218" s="18"/>
      <c r="HP218" s="18"/>
      <c r="HQ218" s="18"/>
      <c r="HR218" s="18"/>
      <c r="HS218" s="18"/>
      <c r="HT218" s="18"/>
      <c r="HU218" s="18"/>
      <c r="HV218" s="18"/>
      <c r="HW218" s="18"/>
      <c r="HX218" s="18"/>
      <c r="HY218" s="18"/>
      <c r="HZ218" s="18"/>
      <c r="IA218" s="18"/>
      <c r="IB218" s="18"/>
      <c r="IC218" s="18"/>
      <c r="ID218" s="18"/>
      <c r="IE218" s="18"/>
    </row>
    <row r="219" spans="1:239" ht="25.5" x14ac:dyDescent="0.25">
      <c r="A219" s="122">
        <v>258</v>
      </c>
      <c r="B219" s="185" t="s">
        <v>393</v>
      </c>
      <c r="C219" s="190"/>
      <c r="D219" s="454">
        <v>106.64128112793</v>
      </c>
      <c r="E219" s="454">
        <v>52.395729064941399</v>
      </c>
      <c r="F219" s="305">
        <f t="shared" si="52"/>
        <v>106</v>
      </c>
      <c r="G219" s="305">
        <f t="shared" si="53"/>
        <v>38.476867675800008</v>
      </c>
      <c r="H219" s="305">
        <f t="shared" si="54"/>
        <v>38</v>
      </c>
      <c r="I219" s="137">
        <f t="shared" si="55"/>
        <v>28.6120605480005</v>
      </c>
      <c r="J219" s="136">
        <f t="shared" si="56"/>
        <v>52</v>
      </c>
      <c r="K219" s="136">
        <f t="shared" si="57"/>
        <v>23.743743896483949</v>
      </c>
      <c r="L219" s="136">
        <f t="shared" si="60"/>
        <v>23</v>
      </c>
      <c r="M219" s="139">
        <f t="shared" si="59"/>
        <v>44.62463378903692</v>
      </c>
      <c r="N219" s="67"/>
      <c r="O219" s="559"/>
      <c r="P219" s="288"/>
      <c r="Q219" s="47"/>
      <c r="R219" s="47" t="s">
        <v>105</v>
      </c>
      <c r="S219" s="49" t="s">
        <v>331</v>
      </c>
      <c r="T219" s="47"/>
      <c r="U219" s="47"/>
      <c r="V219" s="47" t="s">
        <v>345</v>
      </c>
      <c r="W219" s="400" t="s">
        <v>418</v>
      </c>
      <c r="X219" s="56" t="s">
        <v>333</v>
      </c>
      <c r="Y219" s="110"/>
      <c r="Z219" s="573">
        <v>7</v>
      </c>
      <c r="AA219" s="243" t="s">
        <v>458</v>
      </c>
      <c r="AB219" s="69"/>
      <c r="AC219" s="249"/>
      <c r="AD219" s="193"/>
      <c r="AE219" s="67"/>
      <c r="AF219" s="193"/>
      <c r="AG219" s="193"/>
      <c r="AH219" s="272"/>
      <c r="AI219" s="272"/>
      <c r="AJ219" s="272"/>
      <c r="AK219" s="272"/>
      <c r="AL219" s="72"/>
      <c r="AM219" s="82"/>
      <c r="AN219" s="208"/>
      <c r="AO219" s="208"/>
      <c r="AP219" s="208"/>
      <c r="AQ219" s="23"/>
      <c r="AR219" s="23"/>
      <c r="AS219" s="63"/>
      <c r="AT219" s="802">
        <v>258</v>
      </c>
      <c r="AU219" s="1488"/>
      <c r="AV219" s="44"/>
      <c r="AW219" s="147" t="s">
        <v>205</v>
      </c>
      <c r="AX219" s="143"/>
    </row>
    <row r="220" spans="1:239" ht="25.5" x14ac:dyDescent="0.25">
      <c r="A220" s="122">
        <v>259</v>
      </c>
      <c r="B220" s="185" t="s">
        <v>393</v>
      </c>
      <c r="C220" s="190"/>
      <c r="D220" s="454">
        <v>106.662712097168</v>
      </c>
      <c r="E220" s="454">
        <v>52.417789459228501</v>
      </c>
      <c r="F220" s="305">
        <f t="shared" si="52"/>
        <v>106</v>
      </c>
      <c r="G220" s="305">
        <f t="shared" si="53"/>
        <v>39.76272583007983</v>
      </c>
      <c r="H220" s="305">
        <f t="shared" si="54"/>
        <v>39</v>
      </c>
      <c r="I220" s="137">
        <f t="shared" si="55"/>
        <v>45.763549804789818</v>
      </c>
      <c r="J220" s="136">
        <f t="shared" si="56"/>
        <v>52</v>
      </c>
      <c r="K220" s="136">
        <f t="shared" si="57"/>
        <v>25.067367553710085</v>
      </c>
      <c r="L220" s="136">
        <f t="shared" si="60"/>
        <v>25</v>
      </c>
      <c r="M220" s="139">
        <f t="shared" si="59"/>
        <v>4.0420532226050909</v>
      </c>
      <c r="N220" s="67"/>
      <c r="O220" s="559"/>
      <c r="P220" s="288"/>
      <c r="Q220" s="47"/>
      <c r="R220" s="47" t="s">
        <v>105</v>
      </c>
      <c r="S220" s="49" t="s">
        <v>331</v>
      </c>
      <c r="T220" s="47"/>
      <c r="U220" s="47"/>
      <c r="V220" s="47" t="s">
        <v>345</v>
      </c>
      <c r="W220" s="400" t="s">
        <v>418</v>
      </c>
      <c r="X220" s="56" t="s">
        <v>333</v>
      </c>
      <c r="Y220" s="110"/>
      <c r="Z220" s="573">
        <v>7</v>
      </c>
      <c r="AA220" s="243" t="s">
        <v>458</v>
      </c>
      <c r="AB220" s="69"/>
      <c r="AC220" s="249"/>
      <c r="AD220" s="193"/>
      <c r="AE220" s="67"/>
      <c r="AF220" s="193"/>
      <c r="AG220" s="193"/>
      <c r="AH220" s="272"/>
      <c r="AI220" s="272"/>
      <c r="AJ220" s="272"/>
      <c r="AK220" s="272"/>
      <c r="AL220" s="72"/>
      <c r="AM220" s="82"/>
      <c r="AN220" s="208"/>
      <c r="AO220" s="208"/>
      <c r="AP220" s="208"/>
      <c r="AQ220" s="23"/>
      <c r="AR220" s="23"/>
      <c r="AS220" s="63"/>
      <c r="AT220" s="802">
        <v>259</v>
      </c>
      <c r="AU220" s="1488"/>
      <c r="AV220" s="44"/>
      <c r="AW220" s="147" t="s">
        <v>205</v>
      </c>
      <c r="AX220" s="143"/>
    </row>
    <row r="221" spans="1:239" ht="25.5" x14ac:dyDescent="0.25">
      <c r="A221" s="122">
        <v>260</v>
      </c>
      <c r="B221" s="185" t="s">
        <v>393</v>
      </c>
      <c r="C221" s="190"/>
      <c r="D221" s="454">
        <v>106.65398406982401</v>
      </c>
      <c r="E221" s="454">
        <v>52.4166450500488</v>
      </c>
      <c r="F221" s="305">
        <f t="shared" si="52"/>
        <v>106</v>
      </c>
      <c r="G221" s="305">
        <f t="shared" si="53"/>
        <v>39.239044189440335</v>
      </c>
      <c r="H221" s="305">
        <f t="shared" si="54"/>
        <v>39</v>
      </c>
      <c r="I221" s="137">
        <f t="shared" si="55"/>
        <v>14.342651366420114</v>
      </c>
      <c r="J221" s="136">
        <f t="shared" si="56"/>
        <v>52</v>
      </c>
      <c r="K221" s="136">
        <f t="shared" si="57"/>
        <v>24.998703002927982</v>
      </c>
      <c r="L221" s="136">
        <f t="shared" si="60"/>
        <v>24</v>
      </c>
      <c r="M221" s="139">
        <f t="shared" si="59"/>
        <v>59.922180175678932</v>
      </c>
      <c r="N221" s="67"/>
      <c r="O221" s="559"/>
      <c r="P221" s="288"/>
      <c r="Q221" s="47"/>
      <c r="R221" s="47" t="s">
        <v>105</v>
      </c>
      <c r="S221" s="49" t="s">
        <v>331</v>
      </c>
      <c r="T221" s="47"/>
      <c r="U221" s="47"/>
      <c r="V221" s="47" t="s">
        <v>345</v>
      </c>
      <c r="W221" s="400" t="s">
        <v>418</v>
      </c>
      <c r="X221" s="56" t="s">
        <v>333</v>
      </c>
      <c r="Y221" s="110"/>
      <c r="Z221" s="573">
        <v>7</v>
      </c>
      <c r="AA221" s="243" t="s">
        <v>458</v>
      </c>
      <c r="AB221" s="69"/>
      <c r="AC221" s="249"/>
      <c r="AD221" s="193"/>
      <c r="AE221" s="67"/>
      <c r="AF221" s="193"/>
      <c r="AG221" s="193"/>
      <c r="AH221" s="272"/>
      <c r="AI221" s="272"/>
      <c r="AJ221" s="272"/>
      <c r="AK221" s="272"/>
      <c r="AL221" s="72"/>
      <c r="AM221" s="82"/>
      <c r="AN221" s="208"/>
      <c r="AO221" s="208"/>
      <c r="AP221" s="208"/>
      <c r="AQ221" s="23"/>
      <c r="AR221" s="23"/>
      <c r="AS221" s="63"/>
      <c r="AT221" s="802">
        <v>260</v>
      </c>
      <c r="AU221" s="1488"/>
      <c r="AV221" s="44"/>
      <c r="AW221" s="147" t="s">
        <v>205</v>
      </c>
      <c r="AX221" s="143"/>
    </row>
    <row r="222" spans="1:239" ht="25.5" x14ac:dyDescent="0.25">
      <c r="A222" s="122">
        <v>399</v>
      </c>
      <c r="B222" s="185" t="s">
        <v>393</v>
      </c>
      <c r="C222" s="190"/>
      <c r="D222" s="454">
        <v>106.680271045316</v>
      </c>
      <c r="E222" s="454">
        <v>52.389513954349198</v>
      </c>
      <c r="F222" s="305">
        <f t="shared" si="52"/>
        <v>106</v>
      </c>
      <c r="G222" s="305">
        <f t="shared" si="53"/>
        <v>40.816262718960274</v>
      </c>
      <c r="H222" s="305">
        <f t="shared" si="54"/>
        <v>40</v>
      </c>
      <c r="I222" s="137">
        <f t="shared" si="55"/>
        <v>48.975763137616468</v>
      </c>
      <c r="J222" s="136">
        <f t="shared" si="56"/>
        <v>52</v>
      </c>
      <c r="K222" s="136">
        <f t="shared" si="57"/>
        <v>23.370837260951873</v>
      </c>
      <c r="L222" s="136">
        <f t="shared" si="60"/>
        <v>23</v>
      </c>
      <c r="M222" s="139">
        <f t="shared" si="59"/>
        <v>22.250235657112398</v>
      </c>
      <c r="N222" s="67"/>
      <c r="O222" s="559"/>
      <c r="P222" s="288"/>
      <c r="Q222" s="47"/>
      <c r="R222" s="47" t="s">
        <v>105</v>
      </c>
      <c r="S222" s="49" t="s">
        <v>331</v>
      </c>
      <c r="T222" s="47"/>
      <c r="U222" s="47"/>
      <c r="V222" s="47" t="s">
        <v>345</v>
      </c>
      <c r="W222" s="400" t="s">
        <v>418</v>
      </c>
      <c r="X222" s="56" t="s">
        <v>333</v>
      </c>
      <c r="Y222" s="110"/>
      <c r="Z222" s="573">
        <v>7</v>
      </c>
      <c r="AA222" s="71" t="s">
        <v>458</v>
      </c>
      <c r="AB222" s="69"/>
      <c r="AC222" s="249"/>
      <c r="AD222" s="193"/>
      <c r="AE222" s="67"/>
      <c r="AF222" s="193"/>
      <c r="AG222" s="193"/>
      <c r="AH222" s="272"/>
      <c r="AI222" s="272"/>
      <c r="AJ222" s="272"/>
      <c r="AK222" s="272"/>
      <c r="AL222" s="72"/>
      <c r="AM222" s="82"/>
      <c r="AN222" s="208"/>
      <c r="AO222" s="208"/>
      <c r="AP222" s="208"/>
      <c r="AQ222" s="23"/>
      <c r="AR222" s="23"/>
      <c r="AS222" s="63"/>
      <c r="AT222" s="802">
        <v>399</v>
      </c>
      <c r="AU222" s="1488"/>
      <c r="AV222" s="44"/>
      <c r="AW222" s="147" t="s">
        <v>206</v>
      </c>
      <c r="AX222" s="143"/>
    </row>
    <row r="223" spans="1:239" ht="25.5" x14ac:dyDescent="0.25">
      <c r="A223" s="122">
        <v>400</v>
      </c>
      <c r="B223" s="185" t="s">
        <v>393</v>
      </c>
      <c r="C223" s="38"/>
      <c r="D223" s="454">
        <v>106.723702124645</v>
      </c>
      <c r="E223" s="454">
        <v>52.4028673906802</v>
      </c>
      <c r="F223" s="305">
        <f t="shared" si="52"/>
        <v>106</v>
      </c>
      <c r="G223" s="305">
        <f t="shared" si="53"/>
        <v>43.422127478700077</v>
      </c>
      <c r="H223" s="305">
        <f t="shared" si="54"/>
        <v>43</v>
      </c>
      <c r="I223" s="137">
        <f t="shared" si="55"/>
        <v>25.327648722004596</v>
      </c>
      <c r="J223" s="136">
        <f t="shared" si="56"/>
        <v>52</v>
      </c>
      <c r="K223" s="136">
        <f t="shared" si="57"/>
        <v>24.17204344081199</v>
      </c>
      <c r="L223" s="136">
        <f t="shared" si="60"/>
        <v>24</v>
      </c>
      <c r="M223" s="139">
        <f t="shared" si="59"/>
        <v>10.322606448719398</v>
      </c>
      <c r="N223" s="67"/>
      <c r="O223" s="559"/>
      <c r="P223" s="288"/>
      <c r="Q223" s="47"/>
      <c r="R223" s="47" t="s">
        <v>105</v>
      </c>
      <c r="S223" s="49" t="s">
        <v>331</v>
      </c>
      <c r="T223" s="47"/>
      <c r="U223" s="47"/>
      <c r="V223" s="47" t="s">
        <v>345</v>
      </c>
      <c r="W223" s="400" t="s">
        <v>418</v>
      </c>
      <c r="X223" s="56" t="s">
        <v>333</v>
      </c>
      <c r="Y223" s="110"/>
      <c r="Z223" s="573">
        <v>7</v>
      </c>
      <c r="AA223" s="71" t="s">
        <v>458</v>
      </c>
      <c r="AB223" s="69"/>
      <c r="AC223" s="249"/>
      <c r="AD223" s="193"/>
      <c r="AE223" s="67"/>
      <c r="AF223" s="193"/>
      <c r="AG223" s="193"/>
      <c r="AH223" s="272"/>
      <c r="AI223" s="272"/>
      <c r="AJ223" s="272"/>
      <c r="AK223" s="272"/>
      <c r="AL223" s="72"/>
      <c r="AM223" s="82"/>
      <c r="AN223" s="208"/>
      <c r="AO223" s="208"/>
      <c r="AP223" s="208"/>
      <c r="AQ223" s="23"/>
      <c r="AR223" s="23"/>
      <c r="AS223" s="63"/>
      <c r="AT223" s="802">
        <v>400</v>
      </c>
      <c r="AU223" s="1488"/>
      <c r="AV223" s="44"/>
      <c r="AW223" s="147" t="s">
        <v>206</v>
      </c>
      <c r="AX223" s="143"/>
    </row>
    <row r="224" spans="1:239" ht="25.5" x14ac:dyDescent="0.25">
      <c r="A224" s="122">
        <v>401</v>
      </c>
      <c r="B224" s="185" t="s">
        <v>393</v>
      </c>
      <c r="C224" s="190" t="s">
        <v>480</v>
      </c>
      <c r="D224" s="454">
        <v>106.787746761029</v>
      </c>
      <c r="E224" s="454">
        <v>52.412720411662299</v>
      </c>
      <c r="F224" s="305">
        <f t="shared" si="52"/>
        <v>106</v>
      </c>
      <c r="G224" s="305">
        <f t="shared" si="53"/>
        <v>47.264805661739899</v>
      </c>
      <c r="H224" s="305">
        <f t="shared" si="54"/>
        <v>47</v>
      </c>
      <c r="I224" s="137">
        <f t="shared" si="55"/>
        <v>15.888339704393957</v>
      </c>
      <c r="J224" s="136">
        <f t="shared" si="56"/>
        <v>52</v>
      </c>
      <c r="K224" s="136">
        <f t="shared" si="57"/>
        <v>24.763224699737947</v>
      </c>
      <c r="L224" s="136">
        <f t="shared" si="60"/>
        <v>24</v>
      </c>
      <c r="M224" s="139">
        <f t="shared" si="59"/>
        <v>45.793481984276809</v>
      </c>
      <c r="N224" s="67"/>
      <c r="O224" s="559"/>
      <c r="P224" s="288"/>
      <c r="Q224" s="47" t="s">
        <v>4</v>
      </c>
      <c r="R224" s="47" t="s">
        <v>105</v>
      </c>
      <c r="S224" s="49" t="s">
        <v>331</v>
      </c>
      <c r="T224" s="47"/>
      <c r="U224" s="47"/>
      <c r="V224" s="47" t="s">
        <v>345</v>
      </c>
      <c r="W224" s="400" t="s">
        <v>418</v>
      </c>
      <c r="X224" s="56" t="s">
        <v>333</v>
      </c>
      <c r="Y224" s="110"/>
      <c r="Z224" s="573">
        <v>7</v>
      </c>
      <c r="AA224" s="71" t="s">
        <v>458</v>
      </c>
      <c r="AB224" s="69"/>
      <c r="AC224" s="249"/>
      <c r="AD224" s="193"/>
      <c r="AE224" s="67"/>
      <c r="AF224" s="193"/>
      <c r="AG224" s="193"/>
      <c r="AH224" s="272"/>
      <c r="AI224" s="272"/>
      <c r="AJ224" s="272"/>
      <c r="AK224" s="272"/>
      <c r="AL224" s="72"/>
      <c r="AM224" s="82"/>
      <c r="AN224" s="208"/>
      <c r="AO224" s="208"/>
      <c r="AP224" s="208"/>
      <c r="AQ224" s="23"/>
      <c r="AR224" s="23"/>
      <c r="AS224" s="63"/>
      <c r="AT224" s="802">
        <v>401</v>
      </c>
      <c r="AU224" s="1488">
        <v>497</v>
      </c>
      <c r="AV224" s="44">
        <v>497</v>
      </c>
      <c r="AW224" s="147" t="s">
        <v>206</v>
      </c>
      <c r="AX224" s="143"/>
    </row>
    <row r="225" spans="1:50" ht="25.5" x14ac:dyDescent="0.25">
      <c r="A225" s="122">
        <v>401</v>
      </c>
      <c r="B225" s="185" t="s">
        <v>344</v>
      </c>
      <c r="C225" s="190" t="s">
        <v>480</v>
      </c>
      <c r="D225" s="454">
        <f>F225+(H225/60)+(I225/3600)</f>
        <v>106.78834805555556</v>
      </c>
      <c r="E225" s="454">
        <f>J225+(L225/60)+(M225/3600)</f>
        <v>52.412524999999995</v>
      </c>
      <c r="F225" s="305">
        <v>106</v>
      </c>
      <c r="G225" s="305"/>
      <c r="H225" s="305">
        <v>47</v>
      </c>
      <c r="I225" s="137">
        <v>18.053000000000001</v>
      </c>
      <c r="J225" s="136">
        <v>52</v>
      </c>
      <c r="K225" s="136"/>
      <c r="L225" s="136">
        <v>24</v>
      </c>
      <c r="M225" s="139">
        <v>45.09</v>
      </c>
      <c r="N225" s="67"/>
      <c r="O225" s="559"/>
      <c r="P225" s="288"/>
      <c r="Q225" s="47" t="s">
        <v>4</v>
      </c>
      <c r="R225" s="47" t="s">
        <v>105</v>
      </c>
      <c r="S225" s="49" t="s">
        <v>331</v>
      </c>
      <c r="T225" s="47"/>
      <c r="U225" s="47"/>
      <c r="V225" s="47" t="s">
        <v>345</v>
      </c>
      <c r="W225" s="400" t="s">
        <v>418</v>
      </c>
      <c r="X225" s="56" t="s">
        <v>333</v>
      </c>
      <c r="Y225" s="110"/>
      <c r="Z225" s="573">
        <v>7</v>
      </c>
      <c r="AA225" s="71" t="s">
        <v>458</v>
      </c>
      <c r="AB225" s="69"/>
      <c r="AC225" s="249"/>
      <c r="AD225" s="193"/>
      <c r="AE225" s="67"/>
      <c r="AF225" s="193"/>
      <c r="AG225" s="193"/>
      <c r="AH225" s="272"/>
      <c r="AI225" s="272"/>
      <c r="AJ225" s="272"/>
      <c r="AK225" s="272"/>
      <c r="AL225" s="72"/>
      <c r="AM225" s="82"/>
      <c r="AN225" s="208"/>
      <c r="AO225" s="208"/>
      <c r="AP225" s="208"/>
      <c r="AQ225" s="23"/>
      <c r="AR225" s="23"/>
      <c r="AS225" s="63"/>
      <c r="AT225" s="802">
        <v>401</v>
      </c>
      <c r="AU225" s="1488">
        <v>497</v>
      </c>
      <c r="AV225" s="44">
        <v>497</v>
      </c>
      <c r="AW225" s="147"/>
      <c r="AX225" s="143"/>
    </row>
    <row r="226" spans="1:50" ht="25.5" x14ac:dyDescent="0.25">
      <c r="A226" s="122">
        <v>402</v>
      </c>
      <c r="B226" s="185" t="s">
        <v>393</v>
      </c>
      <c r="C226" s="190"/>
      <c r="D226" s="454">
        <v>106.677932739258</v>
      </c>
      <c r="E226" s="454">
        <v>52.376018359752798</v>
      </c>
      <c r="F226" s="305">
        <f t="shared" ref="F226:F238" si="61">ROUNDDOWN(D226,0)</f>
        <v>106</v>
      </c>
      <c r="G226" s="305">
        <f t="shared" ref="G226:G238" si="62">(D226-F226)*60</f>
        <v>40.675964355479834</v>
      </c>
      <c r="H226" s="305">
        <f t="shared" ref="H226:H238" si="63">ROUNDDOWN(G226,0)</f>
        <v>40</v>
      </c>
      <c r="I226" s="137">
        <f t="shared" ref="I226:I238" si="64">(G226-H226)*60</f>
        <v>40.557861328790068</v>
      </c>
      <c r="J226" s="136">
        <f t="shared" ref="J226:J238" si="65">ROUNDDOWN(E226,0)</f>
        <v>52</v>
      </c>
      <c r="K226" s="136">
        <f t="shared" ref="K226:K238" si="66">(E226-J226)*60</f>
        <v>22.561101585167904</v>
      </c>
      <c r="L226" s="136">
        <f t="shared" ref="L226:L238" si="67">ROUNDDOWN(K226,0)</f>
        <v>22</v>
      </c>
      <c r="M226" s="139">
        <f t="shared" ref="M226:M238" si="68">(K226-L226)*60</f>
        <v>33.666095110074252</v>
      </c>
      <c r="N226" s="67"/>
      <c r="O226" s="559"/>
      <c r="P226" s="288"/>
      <c r="Q226" s="47"/>
      <c r="R226" s="47" t="s">
        <v>105</v>
      </c>
      <c r="S226" s="49" t="s">
        <v>331</v>
      </c>
      <c r="T226" s="47"/>
      <c r="U226" s="47"/>
      <c r="V226" s="47" t="s">
        <v>345</v>
      </c>
      <c r="W226" s="400" t="s">
        <v>418</v>
      </c>
      <c r="X226" s="56" t="s">
        <v>333</v>
      </c>
      <c r="Y226" s="110"/>
      <c r="Z226" s="573">
        <v>7</v>
      </c>
      <c r="AA226" s="71" t="s">
        <v>458</v>
      </c>
      <c r="AB226" s="69"/>
      <c r="AC226" s="249"/>
      <c r="AD226" s="193"/>
      <c r="AE226" s="67"/>
      <c r="AF226" s="193"/>
      <c r="AG226" s="193"/>
      <c r="AH226" s="272"/>
      <c r="AI226" s="272"/>
      <c r="AJ226" s="272"/>
      <c r="AK226" s="272"/>
      <c r="AL226" s="72"/>
      <c r="AM226" s="82"/>
      <c r="AN226" s="208"/>
      <c r="AO226" s="208"/>
      <c r="AP226" s="208"/>
      <c r="AQ226" s="23"/>
      <c r="AR226" s="23"/>
      <c r="AS226" s="63"/>
      <c r="AT226" s="802">
        <v>402</v>
      </c>
      <c r="AU226" s="1488"/>
      <c r="AV226" s="44"/>
      <c r="AW226" s="147" t="s">
        <v>207</v>
      </c>
      <c r="AX226" s="143"/>
    </row>
    <row r="227" spans="1:50" ht="25.5" x14ac:dyDescent="0.25">
      <c r="A227" s="122">
        <v>403</v>
      </c>
      <c r="B227" s="185" t="s">
        <v>393</v>
      </c>
      <c r="C227" s="190"/>
      <c r="D227" s="454">
        <v>106.68170928955099</v>
      </c>
      <c r="E227" s="454">
        <v>52.3744464026353</v>
      </c>
      <c r="F227" s="305">
        <f t="shared" si="61"/>
        <v>106</v>
      </c>
      <c r="G227" s="305">
        <f t="shared" si="62"/>
        <v>40.902557373059665</v>
      </c>
      <c r="H227" s="305">
        <f t="shared" si="63"/>
        <v>40</v>
      </c>
      <c r="I227" s="137">
        <f t="shared" si="64"/>
        <v>54.153442383579886</v>
      </c>
      <c r="J227" s="136">
        <f t="shared" si="65"/>
        <v>52</v>
      </c>
      <c r="K227" s="136">
        <f t="shared" si="66"/>
        <v>22.466784158118003</v>
      </c>
      <c r="L227" s="136">
        <f t="shared" si="67"/>
        <v>22</v>
      </c>
      <c r="M227" s="139">
        <f t="shared" si="68"/>
        <v>28.007049487080167</v>
      </c>
      <c r="N227" s="67"/>
      <c r="O227" s="559"/>
      <c r="P227" s="288"/>
      <c r="Q227" s="47"/>
      <c r="R227" s="47" t="s">
        <v>105</v>
      </c>
      <c r="S227" s="49" t="s">
        <v>331</v>
      </c>
      <c r="T227" s="47"/>
      <c r="U227" s="47"/>
      <c r="V227" s="47" t="s">
        <v>345</v>
      </c>
      <c r="W227" s="400" t="s">
        <v>418</v>
      </c>
      <c r="X227" s="56" t="s">
        <v>333</v>
      </c>
      <c r="Y227" s="110"/>
      <c r="Z227" s="573">
        <v>7</v>
      </c>
      <c r="AA227" s="71" t="s">
        <v>458</v>
      </c>
      <c r="AB227" s="69"/>
      <c r="AC227" s="249"/>
      <c r="AD227" s="193"/>
      <c r="AE227" s="67"/>
      <c r="AF227" s="193"/>
      <c r="AG227" s="193"/>
      <c r="AH227" s="272"/>
      <c r="AI227" s="272"/>
      <c r="AJ227" s="272"/>
      <c r="AK227" s="272"/>
      <c r="AL227" s="72"/>
      <c r="AM227" s="82"/>
      <c r="AN227" s="208"/>
      <c r="AO227" s="208"/>
      <c r="AP227" s="208"/>
      <c r="AQ227" s="23"/>
      <c r="AR227" s="23"/>
      <c r="AS227" s="63"/>
      <c r="AT227" s="802">
        <v>403</v>
      </c>
      <c r="AU227" s="1488"/>
      <c r="AV227" s="44"/>
      <c r="AW227" s="147" t="s">
        <v>207</v>
      </c>
      <c r="AX227" s="143"/>
    </row>
    <row r="228" spans="1:50" ht="25.5" x14ac:dyDescent="0.25">
      <c r="A228" s="122">
        <v>404</v>
      </c>
      <c r="B228" s="185" t="s">
        <v>393</v>
      </c>
      <c r="C228" s="190"/>
      <c r="D228" s="454">
        <v>106.67329788208001</v>
      </c>
      <c r="E228" s="454">
        <v>52.370987900020602</v>
      </c>
      <c r="F228" s="305">
        <f t="shared" si="61"/>
        <v>106</v>
      </c>
      <c r="G228" s="305">
        <f t="shared" si="62"/>
        <v>40.397872924800424</v>
      </c>
      <c r="H228" s="305">
        <f t="shared" si="63"/>
        <v>40</v>
      </c>
      <c r="I228" s="137">
        <f t="shared" si="64"/>
        <v>23.872375488025455</v>
      </c>
      <c r="J228" s="136">
        <f t="shared" si="65"/>
        <v>52</v>
      </c>
      <c r="K228" s="136">
        <f t="shared" si="66"/>
        <v>22.259274001236093</v>
      </c>
      <c r="L228" s="136">
        <f t="shared" si="67"/>
        <v>22</v>
      </c>
      <c r="M228" s="139">
        <f t="shared" si="68"/>
        <v>15.556440074165607</v>
      </c>
      <c r="N228" s="67"/>
      <c r="O228" s="559"/>
      <c r="P228" s="288"/>
      <c r="Q228" s="47"/>
      <c r="R228" s="47" t="s">
        <v>105</v>
      </c>
      <c r="S228" s="49" t="s">
        <v>331</v>
      </c>
      <c r="T228" s="47"/>
      <c r="U228" s="47"/>
      <c r="V228" s="47" t="s">
        <v>345</v>
      </c>
      <c r="W228" s="400" t="s">
        <v>418</v>
      </c>
      <c r="X228" s="56" t="s">
        <v>333</v>
      </c>
      <c r="Y228" s="110"/>
      <c r="Z228" s="573">
        <v>7</v>
      </c>
      <c r="AA228" s="71" t="s">
        <v>458</v>
      </c>
      <c r="AB228" s="69"/>
      <c r="AC228" s="249"/>
      <c r="AD228" s="193"/>
      <c r="AE228" s="67"/>
      <c r="AF228" s="193"/>
      <c r="AG228" s="193"/>
      <c r="AH228" s="272"/>
      <c r="AI228" s="272"/>
      <c r="AJ228" s="272"/>
      <c r="AK228" s="272"/>
      <c r="AL228" s="72"/>
      <c r="AM228" s="82"/>
      <c r="AN228" s="208"/>
      <c r="AO228" s="208"/>
      <c r="AP228" s="208"/>
      <c r="AQ228" s="23"/>
      <c r="AR228" s="23"/>
      <c r="AS228" s="63"/>
      <c r="AT228" s="802">
        <v>404</v>
      </c>
      <c r="AU228" s="1488"/>
      <c r="AV228" s="44"/>
      <c r="AW228" s="147" t="s">
        <v>207</v>
      </c>
      <c r="AX228" s="143"/>
    </row>
    <row r="229" spans="1:50" ht="25.5" x14ac:dyDescent="0.25">
      <c r="A229" s="122">
        <v>405</v>
      </c>
      <c r="B229" s="185" t="s">
        <v>393</v>
      </c>
      <c r="C229" s="190"/>
      <c r="D229" s="454">
        <v>106.68685913085901</v>
      </c>
      <c r="E229" s="454">
        <v>52.372559980236097</v>
      </c>
      <c r="F229" s="305">
        <f t="shared" si="61"/>
        <v>106</v>
      </c>
      <c r="G229" s="305">
        <f t="shared" si="62"/>
        <v>41.211547851540331</v>
      </c>
      <c r="H229" s="305">
        <f t="shared" si="63"/>
        <v>41</v>
      </c>
      <c r="I229" s="137">
        <f t="shared" si="64"/>
        <v>12.692871092419864</v>
      </c>
      <c r="J229" s="136">
        <f t="shared" si="65"/>
        <v>52</v>
      </c>
      <c r="K229" s="136">
        <f t="shared" si="66"/>
        <v>22.353598814165849</v>
      </c>
      <c r="L229" s="136">
        <f t="shared" si="67"/>
        <v>22</v>
      </c>
      <c r="M229" s="139">
        <f t="shared" si="68"/>
        <v>21.215928849950956</v>
      </c>
      <c r="N229" s="67"/>
      <c r="O229" s="559"/>
      <c r="P229" s="288"/>
      <c r="Q229" s="47"/>
      <c r="R229" s="47" t="s">
        <v>105</v>
      </c>
      <c r="S229" s="49" t="s">
        <v>331</v>
      </c>
      <c r="T229" s="47"/>
      <c r="U229" s="47"/>
      <c r="V229" s="47" t="s">
        <v>345</v>
      </c>
      <c r="W229" s="400" t="s">
        <v>418</v>
      </c>
      <c r="X229" s="56" t="s">
        <v>333</v>
      </c>
      <c r="Y229" s="110"/>
      <c r="Z229" s="573">
        <v>7</v>
      </c>
      <c r="AA229" s="71" t="s">
        <v>458</v>
      </c>
      <c r="AB229" s="69"/>
      <c r="AC229" s="249"/>
      <c r="AD229" s="193"/>
      <c r="AE229" s="67"/>
      <c r="AF229" s="193"/>
      <c r="AG229" s="193"/>
      <c r="AH229" s="272"/>
      <c r="AI229" s="272"/>
      <c r="AJ229" s="272"/>
      <c r="AK229" s="272"/>
      <c r="AL229" s="72"/>
      <c r="AM229" s="82"/>
      <c r="AN229" s="208"/>
      <c r="AO229" s="208"/>
      <c r="AP229" s="208"/>
      <c r="AQ229" s="23"/>
      <c r="AR229" s="23"/>
      <c r="AS229" s="63"/>
      <c r="AT229" s="802">
        <v>405</v>
      </c>
      <c r="AU229" s="1488"/>
      <c r="AV229" s="44"/>
      <c r="AW229" s="147" t="s">
        <v>207</v>
      </c>
      <c r="AX229" s="143"/>
    </row>
    <row r="230" spans="1:50" ht="25.5" x14ac:dyDescent="0.25">
      <c r="A230" s="122">
        <v>406</v>
      </c>
      <c r="B230" s="185" t="s">
        <v>393</v>
      </c>
      <c r="C230" s="190"/>
      <c r="D230" s="454">
        <v>106.745738983154</v>
      </c>
      <c r="E230" s="454">
        <v>52.389953932142198</v>
      </c>
      <c r="F230" s="305">
        <f t="shared" si="61"/>
        <v>106</v>
      </c>
      <c r="G230" s="305">
        <f t="shared" si="62"/>
        <v>44.744338989239907</v>
      </c>
      <c r="H230" s="305">
        <f t="shared" si="63"/>
        <v>44</v>
      </c>
      <c r="I230" s="137">
        <f t="shared" si="64"/>
        <v>44.660339354394409</v>
      </c>
      <c r="J230" s="136">
        <f t="shared" si="65"/>
        <v>52</v>
      </c>
      <c r="K230" s="136">
        <f t="shared" si="66"/>
        <v>23.397235928531899</v>
      </c>
      <c r="L230" s="136">
        <f t="shared" si="67"/>
        <v>23</v>
      </c>
      <c r="M230" s="139">
        <f t="shared" si="68"/>
        <v>23.834155711913922</v>
      </c>
      <c r="N230" s="67"/>
      <c r="O230" s="559"/>
      <c r="P230" s="288"/>
      <c r="Q230" s="47"/>
      <c r="R230" s="47" t="s">
        <v>105</v>
      </c>
      <c r="S230" s="49" t="s">
        <v>331</v>
      </c>
      <c r="T230" s="47"/>
      <c r="U230" s="47"/>
      <c r="V230" s="47" t="s">
        <v>345</v>
      </c>
      <c r="W230" s="400" t="s">
        <v>418</v>
      </c>
      <c r="X230" s="56" t="s">
        <v>333</v>
      </c>
      <c r="Y230" s="110"/>
      <c r="Z230" s="573">
        <v>7</v>
      </c>
      <c r="AA230" s="71" t="s">
        <v>458</v>
      </c>
      <c r="AB230" s="69"/>
      <c r="AC230" s="249"/>
      <c r="AD230" s="193"/>
      <c r="AE230" s="67"/>
      <c r="AF230" s="193"/>
      <c r="AG230" s="193"/>
      <c r="AH230" s="272"/>
      <c r="AI230" s="272"/>
      <c r="AJ230" s="272"/>
      <c r="AK230" s="272"/>
      <c r="AL230" s="72"/>
      <c r="AM230" s="82"/>
      <c r="AN230" s="208"/>
      <c r="AO230" s="208"/>
      <c r="AP230" s="208"/>
      <c r="AQ230" s="23"/>
      <c r="AR230" s="23"/>
      <c r="AS230" s="63"/>
      <c r="AT230" s="802">
        <v>406</v>
      </c>
      <c r="AU230" s="1488"/>
      <c r="AV230" s="44"/>
      <c r="AW230" s="147" t="s">
        <v>207</v>
      </c>
      <c r="AX230" s="143"/>
    </row>
    <row r="231" spans="1:50" ht="25.5" x14ac:dyDescent="0.25">
      <c r="A231" s="122">
        <v>407</v>
      </c>
      <c r="B231" s="185" t="s">
        <v>393</v>
      </c>
      <c r="C231" s="190"/>
      <c r="D231" s="454">
        <v>106.76513671875</v>
      </c>
      <c r="E231" s="454">
        <v>52.394667979579999</v>
      </c>
      <c r="F231" s="305">
        <f t="shared" si="61"/>
        <v>106</v>
      </c>
      <c r="G231" s="305">
        <f t="shared" si="62"/>
        <v>45.908203125</v>
      </c>
      <c r="H231" s="305">
        <f t="shared" si="63"/>
        <v>45</v>
      </c>
      <c r="I231" s="137">
        <f t="shared" si="64"/>
        <v>54.4921875</v>
      </c>
      <c r="J231" s="136">
        <f t="shared" si="65"/>
        <v>52</v>
      </c>
      <c r="K231" s="136">
        <f t="shared" si="66"/>
        <v>23.680078774799966</v>
      </c>
      <c r="L231" s="136">
        <f t="shared" si="67"/>
        <v>23</v>
      </c>
      <c r="M231" s="139">
        <f t="shared" si="68"/>
        <v>40.804726487997982</v>
      </c>
      <c r="N231" s="67"/>
      <c r="O231" s="559"/>
      <c r="P231" s="288"/>
      <c r="Q231" s="47"/>
      <c r="R231" s="47" t="s">
        <v>105</v>
      </c>
      <c r="S231" s="49" t="s">
        <v>331</v>
      </c>
      <c r="T231" s="47"/>
      <c r="U231" s="47"/>
      <c r="V231" s="47" t="s">
        <v>345</v>
      </c>
      <c r="W231" s="400" t="s">
        <v>418</v>
      </c>
      <c r="X231" s="56" t="s">
        <v>333</v>
      </c>
      <c r="Y231" s="110"/>
      <c r="Z231" s="573">
        <v>7</v>
      </c>
      <c r="AA231" s="71" t="s">
        <v>458</v>
      </c>
      <c r="AB231" s="69"/>
      <c r="AC231" s="249"/>
      <c r="AD231" s="193"/>
      <c r="AE231" s="67"/>
      <c r="AF231" s="193"/>
      <c r="AG231" s="193"/>
      <c r="AH231" s="272"/>
      <c r="AI231" s="272"/>
      <c r="AJ231" s="272"/>
      <c r="AK231" s="272"/>
      <c r="AL231" s="72"/>
      <c r="AM231" s="82"/>
      <c r="AN231" s="208"/>
      <c r="AO231" s="208"/>
      <c r="AP231" s="208"/>
      <c r="AQ231" s="23"/>
      <c r="AR231" s="23"/>
      <c r="AS231" s="63"/>
      <c r="AT231" s="802">
        <v>407</v>
      </c>
      <c r="AU231" s="1488"/>
      <c r="AV231" s="44"/>
      <c r="AW231" s="147" t="s">
        <v>207</v>
      </c>
      <c r="AX231" s="143"/>
    </row>
    <row r="232" spans="1:50" ht="25.5" x14ac:dyDescent="0.25">
      <c r="A232" s="122">
        <v>408</v>
      </c>
      <c r="B232" s="185" t="s">
        <v>393</v>
      </c>
      <c r="C232" s="190"/>
      <c r="D232" s="454">
        <v>106.750030517578</v>
      </c>
      <c r="E232" s="454">
        <v>52.3744464026353</v>
      </c>
      <c r="F232" s="305">
        <f t="shared" si="61"/>
        <v>106</v>
      </c>
      <c r="G232" s="305">
        <f t="shared" si="62"/>
        <v>45.001831054679826</v>
      </c>
      <c r="H232" s="305">
        <f t="shared" si="63"/>
        <v>45</v>
      </c>
      <c r="I232" s="137">
        <f t="shared" si="64"/>
        <v>0.10986328078956831</v>
      </c>
      <c r="J232" s="136">
        <f t="shared" si="65"/>
        <v>52</v>
      </c>
      <c r="K232" s="136">
        <f t="shared" si="66"/>
        <v>22.466784158118003</v>
      </c>
      <c r="L232" s="136">
        <f t="shared" si="67"/>
        <v>22</v>
      </c>
      <c r="M232" s="139">
        <f t="shared" si="68"/>
        <v>28.007049487080167</v>
      </c>
      <c r="N232" s="67"/>
      <c r="O232" s="559"/>
      <c r="P232" s="487"/>
      <c r="Q232" s="47"/>
      <c r="R232" s="47" t="s">
        <v>105</v>
      </c>
      <c r="S232" s="49" t="s">
        <v>331</v>
      </c>
      <c r="T232" s="47"/>
      <c r="U232" s="47"/>
      <c r="V232" s="47" t="s">
        <v>345</v>
      </c>
      <c r="W232" s="400" t="s">
        <v>418</v>
      </c>
      <c r="X232" s="56" t="s">
        <v>333</v>
      </c>
      <c r="Y232" s="110"/>
      <c r="Z232" s="573">
        <v>7</v>
      </c>
      <c r="AA232" s="71" t="s">
        <v>458</v>
      </c>
      <c r="AB232" s="69"/>
      <c r="AC232" s="249"/>
      <c r="AD232" s="193"/>
      <c r="AE232" s="67"/>
      <c r="AF232" s="193"/>
      <c r="AG232" s="193"/>
      <c r="AH232" s="272"/>
      <c r="AI232" s="272"/>
      <c r="AJ232" s="272"/>
      <c r="AK232" s="272"/>
      <c r="AL232" s="72"/>
      <c r="AM232" s="82"/>
      <c r="AN232" s="208"/>
      <c r="AO232" s="208"/>
      <c r="AP232" s="208"/>
      <c r="AQ232" s="23"/>
      <c r="AR232" s="23"/>
      <c r="AS232" s="63"/>
      <c r="AT232" s="802">
        <v>408</v>
      </c>
      <c r="AU232" s="1488"/>
      <c r="AV232" s="44"/>
      <c r="AW232" s="147" t="s">
        <v>207</v>
      </c>
      <c r="AX232" s="143"/>
    </row>
    <row r="233" spans="1:50" ht="51.75" customHeight="1" x14ac:dyDescent="0.25">
      <c r="A233" s="122">
        <v>409</v>
      </c>
      <c r="B233" s="185" t="s">
        <v>393</v>
      </c>
      <c r="C233" s="190"/>
      <c r="D233" s="454">
        <v>106.78796768188499</v>
      </c>
      <c r="E233" s="454">
        <v>52.403570917720103</v>
      </c>
      <c r="F233" s="305">
        <f t="shared" si="61"/>
        <v>106</v>
      </c>
      <c r="G233" s="305">
        <f t="shared" si="62"/>
        <v>47.27806091309958</v>
      </c>
      <c r="H233" s="305">
        <f t="shared" si="63"/>
        <v>47</v>
      </c>
      <c r="I233" s="137">
        <f t="shared" si="64"/>
        <v>16.683654785974795</v>
      </c>
      <c r="J233" s="136">
        <f t="shared" si="65"/>
        <v>52</v>
      </c>
      <c r="K233" s="136">
        <f t="shared" si="66"/>
        <v>24.214255063206167</v>
      </c>
      <c r="L233" s="136">
        <f t="shared" si="67"/>
        <v>24</v>
      </c>
      <c r="M233" s="139">
        <f t="shared" si="68"/>
        <v>12.855303792370023</v>
      </c>
      <c r="N233" s="67"/>
      <c r="O233" s="559"/>
      <c r="P233" s="487"/>
      <c r="Q233" s="47"/>
      <c r="R233" s="47" t="s">
        <v>105</v>
      </c>
      <c r="S233" s="49" t="s">
        <v>331</v>
      </c>
      <c r="T233" s="47"/>
      <c r="U233" s="47"/>
      <c r="V233" s="47" t="s">
        <v>345</v>
      </c>
      <c r="W233" s="400" t="s">
        <v>418</v>
      </c>
      <c r="X233" s="56" t="s">
        <v>333</v>
      </c>
      <c r="Y233" s="110"/>
      <c r="Z233" s="573">
        <v>7</v>
      </c>
      <c r="AA233" s="71" t="s">
        <v>458</v>
      </c>
      <c r="AB233" s="69"/>
      <c r="AC233" s="249"/>
      <c r="AD233" s="193"/>
      <c r="AE233" s="67"/>
      <c r="AF233" s="193"/>
      <c r="AG233" s="193"/>
      <c r="AH233" s="272"/>
      <c r="AI233" s="272"/>
      <c r="AJ233" s="272"/>
      <c r="AK233" s="272"/>
      <c r="AL233" s="72"/>
      <c r="AM233" s="82"/>
      <c r="AN233" s="208"/>
      <c r="AO233" s="208"/>
      <c r="AP233" s="208"/>
      <c r="AQ233" s="23"/>
      <c r="AR233" s="23"/>
      <c r="AS233" s="63"/>
      <c r="AT233" s="802">
        <v>409</v>
      </c>
      <c r="AU233" s="1488"/>
      <c r="AV233" s="44"/>
      <c r="AW233" s="147" t="s">
        <v>207</v>
      </c>
      <c r="AX233" s="143"/>
    </row>
    <row r="234" spans="1:50" ht="66.75" customHeight="1" thickBot="1" x14ac:dyDescent="0.3">
      <c r="A234" s="445">
        <v>410</v>
      </c>
      <c r="B234" s="360" t="s">
        <v>393</v>
      </c>
      <c r="C234" s="360"/>
      <c r="D234" s="460">
        <v>106.851997375488</v>
      </c>
      <c r="E234" s="460">
        <v>52.390372978969701</v>
      </c>
      <c r="F234" s="361">
        <f t="shared" si="61"/>
        <v>106</v>
      </c>
      <c r="G234" s="361">
        <f t="shared" si="62"/>
        <v>51.119842529279822</v>
      </c>
      <c r="H234" s="361">
        <f t="shared" si="63"/>
        <v>51</v>
      </c>
      <c r="I234" s="362">
        <f t="shared" si="64"/>
        <v>7.1905517567893185</v>
      </c>
      <c r="J234" s="311">
        <f t="shared" si="65"/>
        <v>52</v>
      </c>
      <c r="K234" s="311">
        <f t="shared" si="66"/>
        <v>23.422378738182061</v>
      </c>
      <c r="L234" s="311">
        <f t="shared" si="67"/>
        <v>23</v>
      </c>
      <c r="M234" s="297">
        <f t="shared" si="68"/>
        <v>25.342724290923684</v>
      </c>
      <c r="N234" s="118"/>
      <c r="O234" s="1059"/>
      <c r="P234" s="487"/>
      <c r="Q234" s="58"/>
      <c r="R234" s="58" t="s">
        <v>105</v>
      </c>
      <c r="S234" s="49" t="s">
        <v>331</v>
      </c>
      <c r="T234" s="58"/>
      <c r="U234" s="58"/>
      <c r="V234" s="58" t="s">
        <v>345</v>
      </c>
      <c r="W234" s="1076" t="s">
        <v>430</v>
      </c>
      <c r="X234" s="57" t="s">
        <v>333</v>
      </c>
      <c r="Y234" s="115"/>
      <c r="Z234" s="574">
        <v>7</v>
      </c>
      <c r="AA234" s="73" t="s">
        <v>458</v>
      </c>
      <c r="AB234" s="130"/>
      <c r="AC234" s="220"/>
      <c r="AD234" s="202"/>
      <c r="AE234" s="118"/>
      <c r="AF234" s="202"/>
      <c r="AG234" s="202"/>
      <c r="AH234" s="320"/>
      <c r="AI234" s="320"/>
      <c r="AJ234" s="320"/>
      <c r="AK234" s="320"/>
      <c r="AL234" s="77"/>
      <c r="AM234" s="364"/>
      <c r="AN234" s="220"/>
      <c r="AO234" s="220"/>
      <c r="AP234" s="220"/>
      <c r="AQ234" s="65"/>
      <c r="AR234" s="65"/>
      <c r="AS234" s="189"/>
      <c r="AT234" s="1471">
        <v>410</v>
      </c>
      <c r="AU234" s="1488"/>
      <c r="AV234" s="44"/>
      <c r="AW234" s="147" t="s">
        <v>207</v>
      </c>
      <c r="AX234" s="143"/>
    </row>
    <row r="235" spans="1:50" ht="25.5" x14ac:dyDescent="0.25">
      <c r="A235" s="444">
        <v>123</v>
      </c>
      <c r="B235" s="369" t="s">
        <v>393</v>
      </c>
      <c r="C235" s="370"/>
      <c r="D235" s="1162">
        <v>106.663</v>
      </c>
      <c r="E235" s="1162">
        <v>52.519500000000001</v>
      </c>
      <c r="F235" s="345">
        <f t="shared" si="61"/>
        <v>106</v>
      </c>
      <c r="G235" s="345">
        <f t="shared" si="62"/>
        <v>39.779999999999802</v>
      </c>
      <c r="H235" s="345">
        <f t="shared" si="63"/>
        <v>39</v>
      </c>
      <c r="I235" s="346">
        <f t="shared" si="64"/>
        <v>46.799999999988131</v>
      </c>
      <c r="J235" s="347">
        <f t="shared" si="65"/>
        <v>52</v>
      </c>
      <c r="K235" s="347">
        <f t="shared" si="66"/>
        <v>31.170000000000044</v>
      </c>
      <c r="L235" s="347">
        <f t="shared" si="67"/>
        <v>31</v>
      </c>
      <c r="M235" s="348">
        <f t="shared" si="68"/>
        <v>10.20000000000266</v>
      </c>
      <c r="N235" s="1179">
        <v>425</v>
      </c>
      <c r="O235" s="381"/>
      <c r="P235" s="563" t="s">
        <v>364</v>
      </c>
      <c r="Q235" s="351"/>
      <c r="R235" s="351"/>
      <c r="S235" s="47" t="s">
        <v>332</v>
      </c>
      <c r="T235" s="353" t="s">
        <v>162</v>
      </c>
      <c r="U235" s="351"/>
      <c r="V235" s="1248"/>
      <c r="W235" s="408" t="s">
        <v>515</v>
      </c>
      <c r="X235" s="344" t="s">
        <v>333</v>
      </c>
      <c r="Y235" s="374"/>
      <c r="Z235" s="572">
        <v>7</v>
      </c>
      <c r="AA235" s="526" t="s">
        <v>482</v>
      </c>
      <c r="AB235" s="418"/>
      <c r="AC235" s="376"/>
      <c r="AD235" s="376"/>
      <c r="AE235" s="374"/>
      <c r="AF235" s="376"/>
      <c r="AG235" s="376"/>
      <c r="AH235" s="377"/>
      <c r="AI235" s="377"/>
      <c r="AJ235" s="377"/>
      <c r="AK235" s="377"/>
      <c r="AL235" s="381"/>
      <c r="AM235" s="421"/>
      <c r="AN235" s="378"/>
      <c r="AO235" s="378"/>
      <c r="AP235" s="378"/>
      <c r="AQ235" s="372"/>
      <c r="AR235" s="372"/>
      <c r="AS235" s="379"/>
      <c r="AT235" s="1126">
        <v>123</v>
      </c>
      <c r="AU235" s="1488"/>
      <c r="AV235" s="44"/>
      <c r="AW235" s="146" t="s">
        <v>144</v>
      </c>
      <c r="AX235" s="143"/>
    </row>
    <row r="236" spans="1:50" ht="25.5" x14ac:dyDescent="0.25">
      <c r="A236" s="122">
        <v>124</v>
      </c>
      <c r="B236" s="185" t="s">
        <v>393</v>
      </c>
      <c r="C236" s="190"/>
      <c r="D236" s="463">
        <v>106.6771</v>
      </c>
      <c r="E236" s="463">
        <v>52.517099999999999</v>
      </c>
      <c r="F236" s="305">
        <f t="shared" si="61"/>
        <v>106</v>
      </c>
      <c r="G236" s="305">
        <f t="shared" si="62"/>
        <v>40.625999999999749</v>
      </c>
      <c r="H236" s="305">
        <f t="shared" si="63"/>
        <v>40</v>
      </c>
      <c r="I236" s="137">
        <f t="shared" si="64"/>
        <v>37.559999999984939</v>
      </c>
      <c r="J236" s="136">
        <f t="shared" si="65"/>
        <v>52</v>
      </c>
      <c r="K236" s="136">
        <f t="shared" si="66"/>
        <v>31.025999999999954</v>
      </c>
      <c r="L236" s="136">
        <f t="shared" si="67"/>
        <v>31</v>
      </c>
      <c r="M236" s="139">
        <f t="shared" si="68"/>
        <v>1.5599999999972169</v>
      </c>
      <c r="N236" s="111">
        <v>419</v>
      </c>
      <c r="O236" s="72"/>
      <c r="P236" s="391" t="s">
        <v>364</v>
      </c>
      <c r="Q236" s="47"/>
      <c r="R236" s="47"/>
      <c r="S236" s="47" t="s">
        <v>332</v>
      </c>
      <c r="T236" s="48" t="s">
        <v>163</v>
      </c>
      <c r="U236" s="47"/>
      <c r="V236" s="50">
        <v>2011</v>
      </c>
      <c r="W236" s="394" t="s">
        <v>519</v>
      </c>
      <c r="X236" s="56" t="s">
        <v>333</v>
      </c>
      <c r="Y236" s="67"/>
      <c r="Z236" s="573">
        <v>7</v>
      </c>
      <c r="AA236" s="277" t="s">
        <v>482</v>
      </c>
      <c r="AB236" s="69"/>
      <c r="AC236" s="193"/>
      <c r="AD236" s="193"/>
      <c r="AE236" s="67"/>
      <c r="AF236" s="193"/>
      <c r="AG236" s="193"/>
      <c r="AH236" s="272"/>
      <c r="AI236" s="272"/>
      <c r="AJ236" s="272"/>
      <c r="AK236" s="272"/>
      <c r="AL236" s="72"/>
      <c r="AM236" s="82"/>
      <c r="AN236" s="208"/>
      <c r="AO236" s="208"/>
      <c r="AP236" s="208"/>
      <c r="AQ236" s="23"/>
      <c r="AR236" s="23"/>
      <c r="AS236" s="63"/>
      <c r="AT236" s="802">
        <v>124</v>
      </c>
      <c r="AU236" s="1488"/>
      <c r="AV236" s="44"/>
      <c r="AW236" s="146" t="s">
        <v>144</v>
      </c>
      <c r="AX236" s="143"/>
    </row>
    <row r="237" spans="1:50" ht="24.75" customHeight="1" x14ac:dyDescent="0.25">
      <c r="A237" s="207">
        <v>125</v>
      </c>
      <c r="B237" s="247" t="s">
        <v>393</v>
      </c>
      <c r="C237" s="278"/>
      <c r="D237" s="464">
        <v>106.5882</v>
      </c>
      <c r="E237" s="464">
        <v>52.5047</v>
      </c>
      <c r="F237" s="138">
        <f t="shared" si="61"/>
        <v>106</v>
      </c>
      <c r="G237" s="138">
        <f t="shared" si="62"/>
        <v>35.29200000000003</v>
      </c>
      <c r="H237" s="138">
        <f t="shared" si="63"/>
        <v>35</v>
      </c>
      <c r="I237" s="296">
        <f t="shared" si="64"/>
        <v>17.520000000001801</v>
      </c>
      <c r="J237" s="138">
        <f t="shared" si="65"/>
        <v>52</v>
      </c>
      <c r="K237" s="138">
        <f t="shared" si="66"/>
        <v>30.281999999999982</v>
      </c>
      <c r="L237" s="138">
        <f t="shared" si="67"/>
        <v>30</v>
      </c>
      <c r="M237" s="296">
        <f t="shared" si="68"/>
        <v>16.919999999998936</v>
      </c>
      <c r="N237" s="123">
        <v>489</v>
      </c>
      <c r="O237" s="276"/>
      <c r="P237" s="396" t="s">
        <v>364</v>
      </c>
      <c r="Q237" s="49" t="s">
        <v>4</v>
      </c>
      <c r="R237" s="53"/>
      <c r="S237" s="49" t="s">
        <v>332</v>
      </c>
      <c r="T237" s="53" t="s">
        <v>164</v>
      </c>
      <c r="U237" s="49"/>
      <c r="V237" s="53"/>
      <c r="W237" s="277" t="s">
        <v>483</v>
      </c>
      <c r="X237" s="222" t="s">
        <v>333</v>
      </c>
      <c r="Y237" s="193"/>
      <c r="Z237" s="577">
        <v>7</v>
      </c>
      <c r="AA237" s="277" t="s">
        <v>482</v>
      </c>
      <c r="AB237" s="290"/>
      <c r="AC237" s="208"/>
      <c r="AD237" s="193"/>
      <c r="AE237" s="193"/>
      <c r="AF237" s="193"/>
      <c r="AG237" s="193"/>
      <c r="AH237" s="272"/>
      <c r="AI237" s="272"/>
      <c r="AJ237" s="272"/>
      <c r="AK237" s="272"/>
      <c r="AL237" s="276"/>
      <c r="AM237" s="285"/>
      <c r="AN237" s="208"/>
      <c r="AO237" s="208"/>
      <c r="AP237" s="208"/>
      <c r="AQ237" s="208"/>
      <c r="AR237" s="208"/>
      <c r="AS237" s="274"/>
      <c r="AT237" s="1473">
        <v>125</v>
      </c>
      <c r="AU237" s="1489"/>
      <c r="AV237" s="44"/>
      <c r="AW237" s="236" t="s">
        <v>144</v>
      </c>
      <c r="AX237" s="236"/>
    </row>
    <row r="238" spans="1:50" ht="26.25" customHeight="1" x14ac:dyDescent="0.25">
      <c r="A238" s="122">
        <v>126</v>
      </c>
      <c r="B238" s="185" t="s">
        <v>393</v>
      </c>
      <c r="C238" s="190"/>
      <c r="D238" s="463">
        <v>106.74979999999999</v>
      </c>
      <c r="E238" s="463">
        <v>52.588299999999997</v>
      </c>
      <c r="F238" s="305">
        <f t="shared" si="61"/>
        <v>106</v>
      </c>
      <c r="G238" s="305">
        <f t="shared" si="62"/>
        <v>44.987999999999602</v>
      </c>
      <c r="H238" s="305">
        <f t="shared" si="63"/>
        <v>44</v>
      </c>
      <c r="I238" s="137">
        <f t="shared" si="64"/>
        <v>59.279999999976098</v>
      </c>
      <c r="J238" s="136">
        <f t="shared" si="65"/>
        <v>52</v>
      </c>
      <c r="K238" s="136">
        <f t="shared" si="66"/>
        <v>35.297999999999803</v>
      </c>
      <c r="L238" s="136">
        <f t="shared" si="67"/>
        <v>35</v>
      </c>
      <c r="M238" s="139">
        <f t="shared" si="68"/>
        <v>17.879999999988172</v>
      </c>
      <c r="N238" s="111">
        <v>835</v>
      </c>
      <c r="O238" s="72"/>
      <c r="P238" s="391" t="s">
        <v>364</v>
      </c>
      <c r="Q238" s="47"/>
      <c r="R238" s="47"/>
      <c r="S238" s="47" t="s">
        <v>332</v>
      </c>
      <c r="T238" s="48" t="s">
        <v>165</v>
      </c>
      <c r="U238" s="47"/>
      <c r="V238" s="50">
        <v>2011</v>
      </c>
      <c r="W238" s="394" t="s">
        <v>519</v>
      </c>
      <c r="X238" s="56" t="s">
        <v>333</v>
      </c>
      <c r="Y238" s="67"/>
      <c r="Z238" s="573">
        <v>7</v>
      </c>
      <c r="AA238" s="277" t="s">
        <v>482</v>
      </c>
      <c r="AB238" s="69"/>
      <c r="AC238" s="208"/>
      <c r="AD238" s="193"/>
      <c r="AE238" s="67"/>
      <c r="AF238" s="193"/>
      <c r="AG238" s="193"/>
      <c r="AH238" s="272"/>
      <c r="AI238" s="272"/>
      <c r="AJ238" s="272"/>
      <c r="AK238" s="272"/>
      <c r="AL238" s="72"/>
      <c r="AM238" s="82"/>
      <c r="AN238" s="208"/>
      <c r="AO238" s="208"/>
      <c r="AP238" s="208"/>
      <c r="AQ238" s="23"/>
      <c r="AR238" s="23"/>
      <c r="AS238" s="63"/>
      <c r="AT238" s="802">
        <v>126</v>
      </c>
      <c r="AU238" s="1488"/>
      <c r="AV238" s="44"/>
      <c r="AW238" s="146" t="s">
        <v>144</v>
      </c>
      <c r="AX238" s="143"/>
    </row>
    <row r="239" spans="1:50" ht="38.25" x14ac:dyDescent="0.25">
      <c r="A239" s="207">
        <v>121</v>
      </c>
      <c r="B239" s="250" t="s">
        <v>344</v>
      </c>
      <c r="C239" s="278" t="s">
        <v>480</v>
      </c>
      <c r="D239" s="464">
        <f>F239+(H239/60)+(I239/3600)</f>
        <v>106.65422305555556</v>
      </c>
      <c r="E239" s="464">
        <f>J239+(L239/60)+(M239/3600)</f>
        <v>52.533228611111113</v>
      </c>
      <c r="F239" s="138">
        <v>106</v>
      </c>
      <c r="G239" s="138">
        <v>39</v>
      </c>
      <c r="H239" s="138">
        <v>39</v>
      </c>
      <c r="I239" s="296">
        <v>15.202999999999999</v>
      </c>
      <c r="J239" s="138">
        <v>52</v>
      </c>
      <c r="K239" s="138">
        <v>31</v>
      </c>
      <c r="L239" s="138">
        <v>31</v>
      </c>
      <c r="M239" s="296">
        <v>59.622999999999998</v>
      </c>
      <c r="N239" s="123"/>
      <c r="O239" s="276"/>
      <c r="P239" s="396" t="s">
        <v>364</v>
      </c>
      <c r="Q239" s="49"/>
      <c r="R239" s="49" t="s">
        <v>396</v>
      </c>
      <c r="S239" s="49" t="s">
        <v>332</v>
      </c>
      <c r="T239" s="53" t="s">
        <v>160</v>
      </c>
      <c r="U239" s="53" t="s">
        <v>395</v>
      </c>
      <c r="V239" s="53"/>
      <c r="W239" s="277" t="s">
        <v>483</v>
      </c>
      <c r="X239" s="222" t="s">
        <v>333</v>
      </c>
      <c r="Y239" s="193"/>
      <c r="Z239" s="577">
        <v>7</v>
      </c>
      <c r="AA239" s="496" t="s">
        <v>455</v>
      </c>
      <c r="AB239" s="415" t="s">
        <v>397</v>
      </c>
      <c r="AC239" s="193"/>
      <c r="AD239" s="193"/>
      <c r="AE239" s="193"/>
      <c r="AF239" s="193"/>
      <c r="AG239" s="193"/>
      <c r="AH239" s="272"/>
      <c r="AI239" s="123" t="s">
        <v>397</v>
      </c>
      <c r="AJ239" s="272"/>
      <c r="AK239" s="272"/>
      <c r="AL239" s="276"/>
      <c r="AM239" s="285"/>
      <c r="AN239" s="275" t="s">
        <v>398</v>
      </c>
      <c r="AO239" s="275"/>
      <c r="AP239" s="208"/>
      <c r="AQ239" s="208"/>
      <c r="AR239" s="208"/>
      <c r="AS239" s="274"/>
      <c r="AT239" s="1473">
        <v>121</v>
      </c>
      <c r="AU239" s="1489"/>
      <c r="AV239" s="44">
        <v>121</v>
      </c>
      <c r="AW239" s="236"/>
      <c r="AX239" s="236"/>
    </row>
    <row r="240" spans="1:50" ht="25.5" x14ac:dyDescent="0.25">
      <c r="A240" s="122">
        <v>119</v>
      </c>
      <c r="B240" s="185" t="s">
        <v>393</v>
      </c>
      <c r="C240" s="190"/>
      <c r="D240" s="463">
        <v>106.71299999999999</v>
      </c>
      <c r="E240" s="463">
        <v>52.566699999999997</v>
      </c>
      <c r="F240" s="305">
        <f t="shared" ref="F240:F250" si="69">ROUNDDOWN(D240,0)</f>
        <v>106</v>
      </c>
      <c r="G240" s="305">
        <f t="shared" ref="G240:G250" si="70">(D240-F240)*60</f>
        <v>42.779999999999632</v>
      </c>
      <c r="H240" s="305">
        <f t="shared" ref="H240:H250" si="71">ROUNDDOWN(G240,0)</f>
        <v>42</v>
      </c>
      <c r="I240" s="137">
        <f t="shared" ref="I240:I250" si="72">(G240-H240)*60</f>
        <v>46.799999999977899</v>
      </c>
      <c r="J240" s="136">
        <f t="shared" ref="J240:J250" si="73">ROUNDDOWN(E240,0)</f>
        <v>52</v>
      </c>
      <c r="K240" s="136">
        <f t="shared" ref="K240:K250" si="74">(E240-J240)*60</f>
        <v>34.001999999999839</v>
      </c>
      <c r="L240" s="136">
        <f t="shared" ref="L240:L250" si="75">ROUNDDOWN(K240,0)</f>
        <v>34</v>
      </c>
      <c r="M240" s="139">
        <f t="shared" ref="M240:M250" si="76">(K240-L240)*60</f>
        <v>0.11999999999034117</v>
      </c>
      <c r="N240" s="111">
        <v>675</v>
      </c>
      <c r="O240" s="72"/>
      <c r="P240" s="391" t="s">
        <v>364</v>
      </c>
      <c r="Q240" s="47"/>
      <c r="R240" s="47"/>
      <c r="S240" s="47" t="s">
        <v>332</v>
      </c>
      <c r="T240" s="48" t="s">
        <v>158</v>
      </c>
      <c r="U240" s="47"/>
      <c r="V240" s="50"/>
      <c r="W240" s="394" t="s">
        <v>515</v>
      </c>
      <c r="X240" s="56" t="s">
        <v>333</v>
      </c>
      <c r="Y240" s="67"/>
      <c r="Z240" s="573">
        <v>7</v>
      </c>
      <c r="AA240" s="496" t="s">
        <v>455</v>
      </c>
      <c r="AB240" s="69"/>
      <c r="AC240" s="208"/>
      <c r="AD240" s="193"/>
      <c r="AE240" s="67"/>
      <c r="AF240" s="193"/>
      <c r="AG240" s="193"/>
      <c r="AH240" s="272"/>
      <c r="AI240" s="272"/>
      <c r="AJ240" s="272"/>
      <c r="AK240" s="272"/>
      <c r="AL240" s="72"/>
      <c r="AM240" s="82"/>
      <c r="AN240" s="208"/>
      <c r="AO240" s="208"/>
      <c r="AP240" s="208"/>
      <c r="AQ240" s="23"/>
      <c r="AR240" s="23"/>
      <c r="AS240" s="63"/>
      <c r="AT240" s="802">
        <v>119</v>
      </c>
      <c r="AU240" s="1488"/>
      <c r="AV240" s="44"/>
      <c r="AW240" s="146" t="s">
        <v>144</v>
      </c>
      <c r="AX240" s="143"/>
    </row>
    <row r="241" spans="1:239" ht="25.5" x14ac:dyDescent="0.25">
      <c r="A241" s="122">
        <v>120</v>
      </c>
      <c r="B241" s="185" t="s">
        <v>393</v>
      </c>
      <c r="C241" s="190"/>
      <c r="D241" s="463">
        <v>106.7251</v>
      </c>
      <c r="E241" s="463">
        <v>52.587899999999998</v>
      </c>
      <c r="F241" s="305">
        <f t="shared" si="69"/>
        <v>106</v>
      </c>
      <c r="G241" s="305">
        <f t="shared" si="70"/>
        <v>43.505999999999858</v>
      </c>
      <c r="H241" s="305">
        <f t="shared" si="71"/>
        <v>43</v>
      </c>
      <c r="I241" s="137">
        <f t="shared" si="72"/>
        <v>30.359999999991487</v>
      </c>
      <c r="J241" s="136">
        <f t="shared" si="73"/>
        <v>52</v>
      </c>
      <c r="K241" s="136">
        <f t="shared" si="74"/>
        <v>35.273999999999859</v>
      </c>
      <c r="L241" s="136">
        <f t="shared" si="75"/>
        <v>35</v>
      </c>
      <c r="M241" s="139">
        <f t="shared" si="76"/>
        <v>16.439999999991528</v>
      </c>
      <c r="N241" s="111">
        <v>741</v>
      </c>
      <c r="O241" s="72"/>
      <c r="P241" s="391" t="s">
        <v>364</v>
      </c>
      <c r="Q241" s="47"/>
      <c r="R241" s="47"/>
      <c r="S241" s="47" t="s">
        <v>332</v>
      </c>
      <c r="T241" s="48" t="s">
        <v>159</v>
      </c>
      <c r="U241" s="47"/>
      <c r="V241" s="50"/>
      <c r="W241" s="394" t="s">
        <v>518</v>
      </c>
      <c r="X241" s="56" t="s">
        <v>333</v>
      </c>
      <c r="Y241" s="67"/>
      <c r="Z241" s="573">
        <v>7</v>
      </c>
      <c r="AA241" s="496" t="s">
        <v>455</v>
      </c>
      <c r="AB241" s="69"/>
      <c r="AC241" s="208"/>
      <c r="AD241" s="193"/>
      <c r="AE241" s="67"/>
      <c r="AF241" s="193"/>
      <c r="AG241" s="193"/>
      <c r="AH241" s="272"/>
      <c r="AI241" s="272"/>
      <c r="AJ241" s="272"/>
      <c r="AK241" s="272"/>
      <c r="AL241" s="72"/>
      <c r="AM241" s="82"/>
      <c r="AN241" s="208"/>
      <c r="AO241" s="208"/>
      <c r="AP241" s="208"/>
      <c r="AQ241" s="23"/>
      <c r="AR241" s="23"/>
      <c r="AS241" s="63"/>
      <c r="AT241" s="802">
        <v>120</v>
      </c>
      <c r="AU241" s="1488"/>
      <c r="AV241" s="44"/>
      <c r="AW241" s="146" t="s">
        <v>144</v>
      </c>
      <c r="AX241" s="143"/>
    </row>
    <row r="242" spans="1:239" ht="26.25" thickBot="1" x14ac:dyDescent="0.3">
      <c r="A242" s="989">
        <v>121</v>
      </c>
      <c r="B242" s="360" t="s">
        <v>393</v>
      </c>
      <c r="C242" s="360" t="s">
        <v>480</v>
      </c>
      <c r="D242" s="1169">
        <v>106.655</v>
      </c>
      <c r="E242" s="1169">
        <v>52.532499999999999</v>
      </c>
      <c r="F242" s="361">
        <f t="shared" si="69"/>
        <v>106</v>
      </c>
      <c r="G242" s="361">
        <f t="shared" si="70"/>
        <v>39.300000000000068</v>
      </c>
      <c r="H242" s="361">
        <f t="shared" si="71"/>
        <v>39</v>
      </c>
      <c r="I242" s="362">
        <f t="shared" si="72"/>
        <v>18.000000000004093</v>
      </c>
      <c r="J242" s="311">
        <f t="shared" si="73"/>
        <v>52</v>
      </c>
      <c r="K242" s="311">
        <f t="shared" si="74"/>
        <v>31.949999999999932</v>
      </c>
      <c r="L242" s="994">
        <f t="shared" si="75"/>
        <v>31</v>
      </c>
      <c r="M242" s="297">
        <f t="shared" si="76"/>
        <v>56.999999999995907</v>
      </c>
      <c r="N242" s="1045">
        <v>531</v>
      </c>
      <c r="O242" s="1002"/>
      <c r="P242" s="1228" t="s">
        <v>364</v>
      </c>
      <c r="Q242" s="363"/>
      <c r="R242" s="363"/>
      <c r="S242" s="49" t="s">
        <v>332</v>
      </c>
      <c r="T242" s="489" t="s">
        <v>160</v>
      </c>
      <c r="U242" s="363"/>
      <c r="V242" s="489"/>
      <c r="W242" s="507" t="s">
        <v>414</v>
      </c>
      <c r="X242" s="368" t="s">
        <v>333</v>
      </c>
      <c r="Y242" s="202"/>
      <c r="Z242" s="574">
        <v>7</v>
      </c>
      <c r="AA242" s="1303" t="s">
        <v>455</v>
      </c>
      <c r="AB242" s="1023"/>
      <c r="AC242" s="202"/>
      <c r="AD242" s="202"/>
      <c r="AE242" s="202"/>
      <c r="AF242" s="202"/>
      <c r="AG242" s="202"/>
      <c r="AH242" s="320"/>
      <c r="AI242" s="320"/>
      <c r="AJ242" s="320"/>
      <c r="AK242" s="320"/>
      <c r="AL242" s="1002"/>
      <c r="AM242" s="1366"/>
      <c r="AN242" s="220"/>
      <c r="AO242" s="220"/>
      <c r="AP242" s="220"/>
      <c r="AQ242" s="220"/>
      <c r="AR242" s="220"/>
      <c r="AS242" s="1041"/>
      <c r="AT242" s="1477">
        <v>121</v>
      </c>
      <c r="AU242" s="1489"/>
      <c r="AV242" s="44">
        <v>121</v>
      </c>
      <c r="AW242" s="236" t="s">
        <v>144</v>
      </c>
      <c r="AX242" s="236"/>
    </row>
    <row r="243" spans="1:239" s="191" customFormat="1" ht="25.5" x14ac:dyDescent="0.25">
      <c r="A243" s="444">
        <v>459</v>
      </c>
      <c r="B243" s="351" t="s">
        <v>344</v>
      </c>
      <c r="C243" s="351"/>
      <c r="D243" s="459">
        <v>106.43212200000001</v>
      </c>
      <c r="E243" s="459">
        <v>52.624158000000001</v>
      </c>
      <c r="F243" s="345">
        <f t="shared" si="69"/>
        <v>106</v>
      </c>
      <c r="G243" s="345">
        <f t="shared" si="70"/>
        <v>25.927320000000407</v>
      </c>
      <c r="H243" s="345">
        <f t="shared" si="71"/>
        <v>25</v>
      </c>
      <c r="I243" s="346">
        <f t="shared" si="72"/>
        <v>55.639200000024402</v>
      </c>
      <c r="J243" s="347">
        <f t="shared" si="73"/>
        <v>52</v>
      </c>
      <c r="K243" s="347">
        <f t="shared" si="74"/>
        <v>37.449480000000079</v>
      </c>
      <c r="L243" s="347">
        <f t="shared" si="75"/>
        <v>37</v>
      </c>
      <c r="M243" s="348">
        <f t="shared" si="76"/>
        <v>26.968800000004762</v>
      </c>
      <c r="N243" s="349"/>
      <c r="O243" s="350"/>
      <c r="P243" s="488" t="s">
        <v>203</v>
      </c>
      <c r="Q243" s="351"/>
      <c r="R243" s="351"/>
      <c r="S243" s="47" t="s">
        <v>332</v>
      </c>
      <c r="T243" s="351"/>
      <c r="U243" s="351"/>
      <c r="V243" s="351"/>
      <c r="W243" s="350"/>
      <c r="X243" s="344" t="s">
        <v>333</v>
      </c>
      <c r="Y243" s="349"/>
      <c r="Z243" s="572">
        <v>7</v>
      </c>
      <c r="AA243" s="1299" t="s">
        <v>454</v>
      </c>
      <c r="AB243" s="444"/>
      <c r="AC243" s="376"/>
      <c r="AD243" s="354"/>
      <c r="AE243" s="349"/>
      <c r="AF243" s="354">
        <v>2015</v>
      </c>
      <c r="AG243" s="1344"/>
      <c r="AH243" s="1347"/>
      <c r="AI243" s="1347"/>
      <c r="AJ243" s="1347"/>
      <c r="AK243" s="1347"/>
      <c r="AL243" s="1354"/>
      <c r="AM243" s="1362"/>
      <c r="AN243" s="1371"/>
      <c r="AO243" s="1371"/>
      <c r="AP243" s="1371"/>
      <c r="AQ243" s="1378"/>
      <c r="AR243" s="1378"/>
      <c r="AS243" s="1389"/>
      <c r="AT243" s="1478">
        <v>459</v>
      </c>
      <c r="AU243" s="1490"/>
      <c r="AV243" s="44"/>
      <c r="AW243" s="148" t="s">
        <v>328</v>
      </c>
      <c r="AX243" s="443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</row>
    <row r="244" spans="1:239" ht="26.25" thickBot="1" x14ac:dyDescent="0.3">
      <c r="A244" s="420">
        <v>460</v>
      </c>
      <c r="B244" s="282" t="s">
        <v>344</v>
      </c>
      <c r="C244" s="282"/>
      <c r="D244" s="462">
        <v>106.42744500000001</v>
      </c>
      <c r="E244" s="595">
        <v>52.616753000000003</v>
      </c>
      <c r="F244" s="596">
        <f t="shared" si="69"/>
        <v>106</v>
      </c>
      <c r="G244" s="596">
        <f t="shared" si="70"/>
        <v>25.646700000000351</v>
      </c>
      <c r="H244" s="596">
        <f t="shared" si="71"/>
        <v>25</v>
      </c>
      <c r="I244" s="597">
        <f t="shared" si="72"/>
        <v>38.802000000021053</v>
      </c>
      <c r="J244" s="598">
        <f t="shared" si="73"/>
        <v>52</v>
      </c>
      <c r="K244" s="598">
        <f t="shared" si="74"/>
        <v>37.005180000000166</v>
      </c>
      <c r="L244" s="598">
        <f t="shared" si="75"/>
        <v>37</v>
      </c>
      <c r="M244" s="599">
        <f t="shared" si="76"/>
        <v>0.31080000000997643</v>
      </c>
      <c r="N244" s="113"/>
      <c r="O244" s="600"/>
      <c r="P244" s="267" t="s">
        <v>203</v>
      </c>
      <c r="Q244" s="55"/>
      <c r="R244" s="55"/>
      <c r="S244" s="49" t="s">
        <v>331</v>
      </c>
      <c r="T244" s="55"/>
      <c r="U244" s="55"/>
      <c r="V244" s="55"/>
      <c r="W244" s="407" t="s">
        <v>418</v>
      </c>
      <c r="X244" s="75" t="s">
        <v>333</v>
      </c>
      <c r="Y244" s="113"/>
      <c r="Z244" s="575">
        <v>7</v>
      </c>
      <c r="AA244" s="1000" t="s">
        <v>454</v>
      </c>
      <c r="AB244" s="420"/>
      <c r="AC244" s="198"/>
      <c r="AD244" s="203"/>
      <c r="AE244" s="113"/>
      <c r="AF244" s="203">
        <v>2015</v>
      </c>
      <c r="AG244" s="1091"/>
      <c r="AH244" s="1095"/>
      <c r="AI244" s="1095"/>
      <c r="AJ244" s="1095"/>
      <c r="AK244" s="1095"/>
      <c r="AL244" s="1102"/>
      <c r="AM244" s="1107"/>
      <c r="AN244" s="1111"/>
      <c r="AO244" s="1111"/>
      <c r="AP244" s="1111"/>
      <c r="AQ244" s="1116"/>
      <c r="AR244" s="1116"/>
      <c r="AS244" s="1120"/>
      <c r="AT244" s="1452">
        <v>460</v>
      </c>
      <c r="AU244" s="1490"/>
      <c r="AV244" s="44"/>
      <c r="AW244" s="148" t="s">
        <v>328</v>
      </c>
      <c r="AX244" s="443"/>
    </row>
    <row r="245" spans="1:239" ht="25.5" x14ac:dyDescent="0.25">
      <c r="A245" s="420">
        <v>461</v>
      </c>
      <c r="B245" s="87" t="s">
        <v>344</v>
      </c>
      <c r="C245" s="109"/>
      <c r="D245" s="462">
        <v>106.463736</v>
      </c>
      <c r="E245" s="454">
        <v>52.602851999999899</v>
      </c>
      <c r="F245" s="345">
        <f t="shared" si="69"/>
        <v>106</v>
      </c>
      <c r="G245" s="345">
        <f t="shared" si="70"/>
        <v>27.824159999999836</v>
      </c>
      <c r="H245" s="345">
        <f t="shared" si="71"/>
        <v>27</v>
      </c>
      <c r="I245" s="346">
        <f t="shared" si="72"/>
        <v>49.449599999990141</v>
      </c>
      <c r="J245" s="347">
        <f t="shared" si="73"/>
        <v>52</v>
      </c>
      <c r="K245" s="347">
        <f t="shared" si="74"/>
        <v>36.171119999993948</v>
      </c>
      <c r="L245" s="347">
        <f t="shared" si="75"/>
        <v>36</v>
      </c>
      <c r="M245" s="348">
        <f t="shared" si="76"/>
        <v>10.267199999636887</v>
      </c>
      <c r="N245" s="113"/>
      <c r="O245" s="71"/>
      <c r="P245" s="267" t="s">
        <v>203</v>
      </c>
      <c r="Q245" s="55"/>
      <c r="R245" s="55"/>
      <c r="S245" s="47" t="s">
        <v>332</v>
      </c>
      <c r="T245" s="55"/>
      <c r="U245" s="55"/>
      <c r="V245" s="55"/>
      <c r="W245" s="279"/>
      <c r="X245" s="75" t="s">
        <v>333</v>
      </c>
      <c r="Y245" s="113"/>
      <c r="Z245" s="575">
        <v>7</v>
      </c>
      <c r="AA245" s="1000" t="s">
        <v>454</v>
      </c>
      <c r="AB245" s="122"/>
      <c r="AC245" s="193"/>
      <c r="AD245" s="114"/>
      <c r="AE245" s="110"/>
      <c r="AF245" s="114">
        <v>2015</v>
      </c>
      <c r="AG245" s="204"/>
      <c r="AH245" s="321"/>
      <c r="AI245" s="321"/>
      <c r="AJ245" s="321"/>
      <c r="AK245" s="321"/>
      <c r="AL245" s="414"/>
      <c r="AM245" s="83"/>
      <c r="AN245" s="218"/>
      <c r="AO245" s="218"/>
      <c r="AP245" s="218"/>
      <c r="AQ245" s="44"/>
      <c r="AR245" s="44"/>
      <c r="AS245" s="64"/>
      <c r="AT245" s="1452">
        <v>461</v>
      </c>
      <c r="AU245" s="1490"/>
      <c r="AV245" s="44"/>
      <c r="AW245" s="148" t="s">
        <v>328</v>
      </c>
      <c r="AX245" s="443"/>
    </row>
    <row r="246" spans="1:239" ht="26.25" thickBot="1" x14ac:dyDescent="0.3">
      <c r="A246" s="445">
        <v>462</v>
      </c>
      <c r="B246" s="58" t="s">
        <v>344</v>
      </c>
      <c r="C246" s="58"/>
      <c r="D246" s="460">
        <v>106.477204</v>
      </c>
      <c r="E246" s="460">
        <v>52.616131000000003</v>
      </c>
      <c r="F246" s="361">
        <f t="shared" si="69"/>
        <v>106</v>
      </c>
      <c r="G246" s="361">
        <f t="shared" si="70"/>
        <v>28.632240000000024</v>
      </c>
      <c r="H246" s="361">
        <f t="shared" si="71"/>
        <v>28</v>
      </c>
      <c r="I246" s="362">
        <f t="shared" si="72"/>
        <v>37.93440000000146</v>
      </c>
      <c r="J246" s="311">
        <f t="shared" si="73"/>
        <v>52</v>
      </c>
      <c r="K246" s="311">
        <f t="shared" si="74"/>
        <v>36.967860000000172</v>
      </c>
      <c r="L246" s="311">
        <f t="shared" si="75"/>
        <v>36</v>
      </c>
      <c r="M246" s="297">
        <f t="shared" si="76"/>
        <v>58.071600000010335</v>
      </c>
      <c r="N246" s="115"/>
      <c r="O246" s="73"/>
      <c r="P246" s="368" t="s">
        <v>203</v>
      </c>
      <c r="Q246" s="58"/>
      <c r="R246" s="58"/>
      <c r="S246" s="47" t="s">
        <v>332</v>
      </c>
      <c r="T246" s="58"/>
      <c r="U246" s="58"/>
      <c r="V246" s="58"/>
      <c r="W246" s="73"/>
      <c r="X246" s="57" t="s">
        <v>333</v>
      </c>
      <c r="Y246" s="115"/>
      <c r="Z246" s="574">
        <v>7</v>
      </c>
      <c r="AA246" s="1295" t="s">
        <v>454</v>
      </c>
      <c r="AB246" s="445"/>
      <c r="AC246" s="202"/>
      <c r="AD246" s="223"/>
      <c r="AE246" s="115"/>
      <c r="AF246" s="223">
        <v>2015</v>
      </c>
      <c r="AG246" s="1089"/>
      <c r="AH246" s="1093"/>
      <c r="AI246" s="1093"/>
      <c r="AJ246" s="1093"/>
      <c r="AK246" s="1093"/>
      <c r="AL246" s="1100"/>
      <c r="AM246" s="950"/>
      <c r="AN246" s="951"/>
      <c r="AO246" s="951"/>
      <c r="AP246" s="951"/>
      <c r="AQ246" s="952"/>
      <c r="AR246" s="952"/>
      <c r="AS246" s="954"/>
      <c r="AT246" s="1452">
        <v>462</v>
      </c>
      <c r="AU246" s="1490"/>
      <c r="AV246" s="44"/>
      <c r="AW246" s="148" t="s">
        <v>328</v>
      </c>
      <c r="AX246" s="443"/>
    </row>
    <row r="247" spans="1:239" ht="25.5" x14ac:dyDescent="0.25">
      <c r="A247" s="444">
        <v>463</v>
      </c>
      <c r="B247" s="269" t="s">
        <v>344</v>
      </c>
      <c r="C247" s="1008"/>
      <c r="D247" s="459">
        <v>106.474172</v>
      </c>
      <c r="E247" s="459">
        <v>52.602618999999898</v>
      </c>
      <c r="F247" s="345">
        <f t="shared" si="69"/>
        <v>106</v>
      </c>
      <c r="G247" s="345">
        <f t="shared" si="70"/>
        <v>28.450319999999749</v>
      </c>
      <c r="H247" s="345">
        <f t="shared" si="71"/>
        <v>28</v>
      </c>
      <c r="I247" s="346">
        <f t="shared" si="72"/>
        <v>27.019199999984949</v>
      </c>
      <c r="J247" s="347">
        <f t="shared" si="73"/>
        <v>52</v>
      </c>
      <c r="K247" s="347">
        <f t="shared" si="74"/>
        <v>36.157139999993859</v>
      </c>
      <c r="L247" s="347">
        <f t="shared" si="75"/>
        <v>36</v>
      </c>
      <c r="M247" s="348">
        <f t="shared" si="76"/>
        <v>9.4283999996315515</v>
      </c>
      <c r="N247" s="349"/>
      <c r="O247" s="350"/>
      <c r="P247" s="488" t="s">
        <v>203</v>
      </c>
      <c r="Q247" s="351"/>
      <c r="R247" s="351"/>
      <c r="S247" s="47" t="s">
        <v>332</v>
      </c>
      <c r="T247" s="351"/>
      <c r="U247" s="351"/>
      <c r="V247" s="351"/>
      <c r="W247" s="350"/>
      <c r="X247" s="344" t="s">
        <v>333</v>
      </c>
      <c r="Y247" s="349"/>
      <c r="Z247" s="572">
        <v>7</v>
      </c>
      <c r="AA247" s="1299" t="s">
        <v>454</v>
      </c>
      <c r="AB247" s="444"/>
      <c r="AC247" s="376"/>
      <c r="AD247" s="354"/>
      <c r="AE247" s="349"/>
      <c r="AF247" s="354">
        <v>2015</v>
      </c>
      <c r="AG247" s="1344"/>
      <c r="AH247" s="1347"/>
      <c r="AI247" s="1347"/>
      <c r="AJ247" s="1347"/>
      <c r="AK247" s="1347"/>
      <c r="AL247" s="1354"/>
      <c r="AM247" s="1362"/>
      <c r="AN247" s="1371"/>
      <c r="AO247" s="1371"/>
      <c r="AP247" s="1371"/>
      <c r="AQ247" s="1378"/>
      <c r="AR247" s="1378"/>
      <c r="AS247" s="1389"/>
      <c r="AT247" s="802">
        <v>463</v>
      </c>
      <c r="AU247" s="1490"/>
      <c r="AV247" s="44"/>
      <c r="AW247" s="148" t="s">
        <v>328</v>
      </c>
      <c r="AX247" s="443"/>
    </row>
    <row r="248" spans="1:239" ht="114.75" x14ac:dyDescent="0.25">
      <c r="A248" s="122">
        <v>180</v>
      </c>
      <c r="B248" s="185" t="s">
        <v>393</v>
      </c>
      <c r="C248" s="190"/>
      <c r="D248" s="454">
        <v>106.395833</v>
      </c>
      <c r="E248" s="454">
        <v>52.59</v>
      </c>
      <c r="F248" s="305">
        <f t="shared" si="69"/>
        <v>106</v>
      </c>
      <c r="G248" s="305">
        <f t="shared" si="70"/>
        <v>23.749979999999766</v>
      </c>
      <c r="H248" s="305">
        <f t="shared" si="71"/>
        <v>23</v>
      </c>
      <c r="I248" s="137">
        <f t="shared" si="72"/>
        <v>44.998799999985977</v>
      </c>
      <c r="J248" s="136">
        <f t="shared" si="73"/>
        <v>52</v>
      </c>
      <c r="K248" s="136">
        <f t="shared" si="74"/>
        <v>35.400000000000205</v>
      </c>
      <c r="L248" s="136">
        <f t="shared" si="75"/>
        <v>35</v>
      </c>
      <c r="M248" s="139">
        <f t="shared" si="76"/>
        <v>24.000000000012278</v>
      </c>
      <c r="N248" s="67"/>
      <c r="O248" s="1197">
        <v>4000</v>
      </c>
      <c r="P248" s="487"/>
      <c r="Q248" s="47"/>
      <c r="R248" s="47" t="s">
        <v>169</v>
      </c>
      <c r="S248" s="47" t="s">
        <v>332</v>
      </c>
      <c r="T248" s="48"/>
      <c r="U248" s="48" t="s">
        <v>243</v>
      </c>
      <c r="V248" s="48" t="s">
        <v>241</v>
      </c>
      <c r="W248" s="76" t="s">
        <v>425</v>
      </c>
      <c r="X248" s="56" t="s">
        <v>333</v>
      </c>
      <c r="Y248" s="67"/>
      <c r="Z248" s="573">
        <v>7</v>
      </c>
      <c r="AA248" s="76" t="s">
        <v>454</v>
      </c>
      <c r="AB248" s="69"/>
      <c r="AC248" s="114"/>
      <c r="AD248" s="193"/>
      <c r="AE248" s="67"/>
      <c r="AF248" s="193"/>
      <c r="AG248" s="193"/>
      <c r="AH248" s="272"/>
      <c r="AI248" s="272"/>
      <c r="AJ248" s="272"/>
      <c r="AK248" s="272"/>
      <c r="AL248" s="72"/>
      <c r="AM248" s="82"/>
      <c r="AN248" s="208"/>
      <c r="AO248" s="208"/>
      <c r="AP248" s="208"/>
      <c r="AQ248" s="23"/>
      <c r="AR248" s="23"/>
      <c r="AS248" s="63"/>
      <c r="AT248" s="802">
        <v>180</v>
      </c>
      <c r="AU248" s="1488"/>
      <c r="AV248" s="44"/>
      <c r="AW248" s="145" t="s">
        <v>209</v>
      </c>
      <c r="AX248" s="143"/>
      <c r="AY248" s="191"/>
      <c r="AZ248" s="191"/>
      <c r="BA248" s="191"/>
      <c r="BB248" s="191"/>
      <c r="BC248" s="191"/>
      <c r="BD248" s="191"/>
      <c r="BE248" s="191"/>
      <c r="BF248" s="191"/>
      <c r="BG248" s="191"/>
      <c r="BH248" s="191"/>
      <c r="BI248" s="191"/>
      <c r="BJ248" s="191"/>
      <c r="BK248" s="191"/>
      <c r="BL248" s="191"/>
      <c r="BM248" s="191"/>
      <c r="BN248" s="191"/>
      <c r="BO248" s="191"/>
      <c r="BP248" s="191"/>
      <c r="BQ248" s="191"/>
      <c r="BR248" s="191"/>
      <c r="BS248" s="191"/>
      <c r="BT248" s="191"/>
      <c r="BU248" s="191"/>
      <c r="BV248" s="191"/>
      <c r="BW248" s="191"/>
      <c r="BX248" s="191"/>
      <c r="BY248" s="191"/>
      <c r="BZ248" s="191"/>
      <c r="CA248" s="191"/>
      <c r="CB248" s="191"/>
      <c r="CC248" s="191"/>
      <c r="CD248" s="191"/>
      <c r="CE248" s="191"/>
      <c r="CF248" s="191"/>
      <c r="CG248" s="191"/>
      <c r="CH248" s="191"/>
      <c r="CI248" s="191"/>
      <c r="CJ248" s="191"/>
      <c r="CK248" s="191"/>
      <c r="CL248" s="191"/>
      <c r="CM248" s="191"/>
      <c r="CN248" s="191"/>
      <c r="CO248" s="191"/>
      <c r="CP248" s="191"/>
      <c r="CQ248" s="191"/>
      <c r="CR248" s="191"/>
      <c r="CS248" s="191"/>
      <c r="CT248" s="191"/>
      <c r="CU248" s="191"/>
      <c r="CV248" s="191"/>
      <c r="CW248" s="191"/>
      <c r="CX248" s="191"/>
      <c r="CY248" s="191"/>
      <c r="CZ248" s="191"/>
      <c r="DA248" s="191"/>
      <c r="DB248" s="191"/>
      <c r="DC248" s="191"/>
      <c r="DD248" s="191"/>
      <c r="DE248" s="191"/>
      <c r="DF248" s="191"/>
      <c r="DG248" s="191"/>
      <c r="DH248" s="191"/>
      <c r="DI248" s="191"/>
      <c r="DJ248" s="191"/>
      <c r="DK248" s="191"/>
      <c r="DL248" s="191"/>
      <c r="DM248" s="191"/>
      <c r="DN248" s="191"/>
      <c r="DO248" s="191"/>
      <c r="DP248" s="191"/>
      <c r="DQ248" s="191"/>
      <c r="DR248" s="191"/>
      <c r="DS248" s="191"/>
      <c r="DT248" s="191"/>
      <c r="DU248" s="191"/>
      <c r="DV248" s="191"/>
      <c r="DW248" s="191"/>
      <c r="DX248" s="191"/>
      <c r="DY248" s="191"/>
      <c r="DZ248" s="191"/>
      <c r="EA248" s="191"/>
      <c r="EB248" s="191"/>
      <c r="EC248" s="191"/>
      <c r="ED248" s="191"/>
      <c r="EE248" s="191"/>
      <c r="EF248" s="191"/>
      <c r="EG248" s="191"/>
      <c r="EH248" s="191"/>
      <c r="EI248" s="191"/>
      <c r="EJ248" s="191"/>
      <c r="EK248" s="191"/>
      <c r="EL248" s="191"/>
      <c r="EM248" s="191"/>
      <c r="EN248" s="191"/>
      <c r="EO248" s="191"/>
      <c r="EP248" s="191"/>
      <c r="EQ248" s="191"/>
      <c r="ER248" s="191"/>
      <c r="ES248" s="191"/>
      <c r="ET248" s="191"/>
      <c r="EU248" s="191"/>
      <c r="EV248" s="191"/>
      <c r="EW248" s="191"/>
      <c r="EX248" s="191"/>
      <c r="EY248" s="191"/>
      <c r="EZ248" s="191"/>
      <c r="FA248" s="191"/>
      <c r="FB248" s="191"/>
      <c r="FC248" s="191"/>
      <c r="FD248" s="191"/>
      <c r="FE248" s="191"/>
      <c r="FF248" s="191"/>
      <c r="FG248" s="191"/>
      <c r="FH248" s="191"/>
      <c r="FI248" s="191"/>
      <c r="FJ248" s="191"/>
      <c r="FK248" s="191"/>
      <c r="FL248" s="191"/>
      <c r="FM248" s="191"/>
      <c r="FN248" s="191"/>
      <c r="FO248" s="191"/>
      <c r="FP248" s="191"/>
      <c r="FQ248" s="191"/>
      <c r="FR248" s="191"/>
      <c r="FS248" s="191"/>
      <c r="FT248" s="191"/>
      <c r="FU248" s="191"/>
      <c r="FV248" s="191"/>
      <c r="FW248" s="191"/>
      <c r="FX248" s="191"/>
      <c r="FY248" s="191"/>
      <c r="FZ248" s="191"/>
      <c r="GA248" s="191"/>
      <c r="GB248" s="191"/>
      <c r="GC248" s="191"/>
      <c r="GD248" s="191"/>
      <c r="GE248" s="191"/>
      <c r="GF248" s="191"/>
      <c r="GG248" s="191"/>
      <c r="GH248" s="191"/>
      <c r="GI248" s="191"/>
      <c r="GJ248" s="191"/>
      <c r="GK248" s="191"/>
      <c r="GL248" s="191"/>
      <c r="GM248" s="191"/>
      <c r="GN248" s="191"/>
      <c r="GO248" s="191"/>
      <c r="GP248" s="191"/>
      <c r="GQ248" s="191"/>
      <c r="GR248" s="191"/>
      <c r="GS248" s="191"/>
      <c r="GT248" s="191"/>
      <c r="GU248" s="191"/>
      <c r="GV248" s="191"/>
      <c r="GW248" s="191"/>
      <c r="GX248" s="191"/>
      <c r="GY248" s="191"/>
      <c r="GZ248" s="191"/>
      <c r="HA248" s="191"/>
      <c r="HB248" s="191"/>
      <c r="HC248" s="191"/>
      <c r="HD248" s="191"/>
      <c r="HE248" s="191"/>
      <c r="HF248" s="191"/>
      <c r="HG248" s="191"/>
      <c r="HH248" s="191"/>
      <c r="HI248" s="191"/>
      <c r="HJ248" s="191"/>
      <c r="HK248" s="191"/>
      <c r="HL248" s="191"/>
      <c r="HM248" s="191"/>
      <c r="HN248" s="191"/>
      <c r="HO248" s="191"/>
      <c r="HP248" s="191"/>
      <c r="HQ248" s="191"/>
      <c r="HR248" s="191"/>
      <c r="HS248" s="191"/>
      <c r="HT248" s="191"/>
      <c r="HU248" s="191"/>
      <c r="HV248" s="191"/>
      <c r="HW248" s="191"/>
      <c r="HX248" s="191"/>
      <c r="HY248" s="191"/>
      <c r="HZ248" s="191"/>
      <c r="IA248" s="191"/>
      <c r="IB248" s="191"/>
      <c r="IC248" s="191"/>
      <c r="ID248" s="191"/>
      <c r="IE248" s="191"/>
    </row>
    <row r="249" spans="1:239" ht="25.5" x14ac:dyDescent="0.25">
      <c r="A249" s="122">
        <v>185</v>
      </c>
      <c r="B249" s="185" t="s">
        <v>393</v>
      </c>
      <c r="C249" s="190"/>
      <c r="D249" s="454">
        <v>106.401</v>
      </c>
      <c r="E249" s="454">
        <v>52.588000000000001</v>
      </c>
      <c r="F249" s="305">
        <f t="shared" si="69"/>
        <v>106</v>
      </c>
      <c r="G249" s="305">
        <f t="shared" si="70"/>
        <v>24.059999999999775</v>
      </c>
      <c r="H249" s="305">
        <f t="shared" si="71"/>
        <v>24</v>
      </c>
      <c r="I249" s="137">
        <f t="shared" si="72"/>
        <v>3.599999999986494</v>
      </c>
      <c r="J249" s="136">
        <f t="shared" si="73"/>
        <v>52</v>
      </c>
      <c r="K249" s="136">
        <f t="shared" si="74"/>
        <v>35.280000000000058</v>
      </c>
      <c r="L249" s="136">
        <f t="shared" si="75"/>
        <v>35</v>
      </c>
      <c r="M249" s="139">
        <f t="shared" si="76"/>
        <v>16.800000000003479</v>
      </c>
      <c r="N249" s="67"/>
      <c r="O249" s="72"/>
      <c r="P249" s="288"/>
      <c r="Q249" s="47"/>
      <c r="R249" s="47" t="s">
        <v>169</v>
      </c>
      <c r="S249" s="47" t="s">
        <v>332</v>
      </c>
      <c r="T249" s="47"/>
      <c r="U249" s="47"/>
      <c r="V249" s="47"/>
      <c r="W249" s="76" t="s">
        <v>426</v>
      </c>
      <c r="X249" s="56" t="s">
        <v>333</v>
      </c>
      <c r="Y249" s="67"/>
      <c r="Z249" s="573">
        <v>7</v>
      </c>
      <c r="AA249" s="76" t="s">
        <v>454</v>
      </c>
      <c r="AB249" s="69"/>
      <c r="AC249" s="114"/>
      <c r="AD249" s="193"/>
      <c r="AE249" s="67"/>
      <c r="AF249" s="193"/>
      <c r="AG249" s="193"/>
      <c r="AH249" s="272"/>
      <c r="AI249" s="272"/>
      <c r="AJ249" s="272"/>
      <c r="AK249" s="272"/>
      <c r="AL249" s="72"/>
      <c r="AM249" s="82"/>
      <c r="AN249" s="208"/>
      <c r="AO249" s="208"/>
      <c r="AP249" s="208"/>
      <c r="AQ249" s="23"/>
      <c r="AR249" s="23"/>
      <c r="AS249" s="63"/>
      <c r="AT249" s="802">
        <v>185</v>
      </c>
      <c r="AU249" s="1488"/>
      <c r="AV249" s="44"/>
      <c r="AW249" s="145" t="s">
        <v>210</v>
      </c>
      <c r="AX249" s="143"/>
    </row>
    <row r="250" spans="1:239" ht="63.75" x14ac:dyDescent="0.25">
      <c r="A250" s="122">
        <v>186</v>
      </c>
      <c r="B250" s="185" t="s">
        <v>393</v>
      </c>
      <c r="C250" s="190" t="s">
        <v>480</v>
      </c>
      <c r="D250" s="454">
        <v>106.459</v>
      </c>
      <c r="E250" s="454">
        <v>52.607999999999997</v>
      </c>
      <c r="F250" s="305">
        <f t="shared" si="69"/>
        <v>106</v>
      </c>
      <c r="G250" s="305">
        <f t="shared" si="70"/>
        <v>27.540000000000191</v>
      </c>
      <c r="H250" s="305">
        <f t="shared" si="71"/>
        <v>27</v>
      </c>
      <c r="I250" s="137">
        <f t="shared" si="72"/>
        <v>32.40000000001146</v>
      </c>
      <c r="J250" s="136">
        <f t="shared" si="73"/>
        <v>52</v>
      </c>
      <c r="K250" s="136">
        <f t="shared" si="74"/>
        <v>36.479999999999819</v>
      </c>
      <c r="L250" s="136">
        <f t="shared" si="75"/>
        <v>36</v>
      </c>
      <c r="M250" s="139">
        <f t="shared" si="76"/>
        <v>28.799999999989154</v>
      </c>
      <c r="N250" s="67"/>
      <c r="O250" s="72"/>
      <c r="P250" s="288"/>
      <c r="Q250" s="47"/>
      <c r="R250" s="47" t="s">
        <v>169</v>
      </c>
      <c r="S250" s="47" t="s">
        <v>332</v>
      </c>
      <c r="T250" s="47"/>
      <c r="U250" s="47"/>
      <c r="V250" s="48" t="s">
        <v>452</v>
      </c>
      <c r="W250" s="76" t="s">
        <v>427</v>
      </c>
      <c r="X250" s="56" t="s">
        <v>333</v>
      </c>
      <c r="Y250" s="67"/>
      <c r="Z250" s="573">
        <v>7</v>
      </c>
      <c r="AA250" s="76" t="s">
        <v>454</v>
      </c>
      <c r="AB250" s="69"/>
      <c r="AC250" s="114"/>
      <c r="AD250" s="193"/>
      <c r="AE250" s="67"/>
      <c r="AF250" s="193"/>
      <c r="AG250" s="193"/>
      <c r="AH250" s="272"/>
      <c r="AI250" s="272"/>
      <c r="AJ250" s="272"/>
      <c r="AK250" s="272"/>
      <c r="AL250" s="72"/>
      <c r="AM250" s="82"/>
      <c r="AN250" s="208"/>
      <c r="AO250" s="208"/>
      <c r="AP250" s="208"/>
      <c r="AQ250" s="23"/>
      <c r="AR250" s="23"/>
      <c r="AS250" s="63"/>
      <c r="AT250" s="802">
        <v>186</v>
      </c>
      <c r="AU250" s="1488"/>
      <c r="AV250" s="44">
        <v>186</v>
      </c>
      <c r="AW250" s="145" t="s">
        <v>212</v>
      </c>
      <c r="AX250" s="143"/>
    </row>
    <row r="251" spans="1:239" ht="63.75" x14ac:dyDescent="0.25">
      <c r="A251" s="207">
        <v>186</v>
      </c>
      <c r="B251" s="247" t="s">
        <v>344</v>
      </c>
      <c r="C251" s="278" t="s">
        <v>480</v>
      </c>
      <c r="D251" s="465">
        <f>F251+(H251/60)+(I251/3600)</f>
        <v>106.45903444444444</v>
      </c>
      <c r="E251" s="465">
        <f>J251+(L251/60)+(M251/3600)</f>
        <v>52.608006666666668</v>
      </c>
      <c r="F251" s="138">
        <v>106</v>
      </c>
      <c r="G251" s="138"/>
      <c r="H251" s="138">
        <v>27</v>
      </c>
      <c r="I251" s="296">
        <v>32.524000000000001</v>
      </c>
      <c r="J251" s="138">
        <v>52</v>
      </c>
      <c r="K251" s="138"/>
      <c r="L251" s="138">
        <v>36</v>
      </c>
      <c r="M251" s="296">
        <v>28.824000000000002</v>
      </c>
      <c r="N251" s="193"/>
      <c r="O251" s="276"/>
      <c r="P251" s="222"/>
      <c r="Q251" s="49"/>
      <c r="R251" s="49" t="s">
        <v>169</v>
      </c>
      <c r="S251" s="49" t="s">
        <v>332</v>
      </c>
      <c r="T251" s="49"/>
      <c r="U251" s="49"/>
      <c r="V251" s="53" t="s">
        <v>452</v>
      </c>
      <c r="W251" s="277" t="s">
        <v>427</v>
      </c>
      <c r="X251" s="222" t="s">
        <v>333</v>
      </c>
      <c r="Y251" s="193"/>
      <c r="Z251" s="577">
        <v>7</v>
      </c>
      <c r="AA251" s="76" t="s">
        <v>454</v>
      </c>
      <c r="AB251" s="290"/>
      <c r="AC251" s="123" t="s">
        <v>453</v>
      </c>
      <c r="AD251" s="193"/>
      <c r="AE251" s="193"/>
      <c r="AF251" s="193"/>
      <c r="AG251" s="193"/>
      <c r="AH251" s="272"/>
      <c r="AI251" s="272"/>
      <c r="AJ251" s="272"/>
      <c r="AK251" s="272"/>
      <c r="AL251" s="276"/>
      <c r="AM251" s="285"/>
      <c r="AN251" s="208"/>
      <c r="AO251" s="208"/>
      <c r="AP251" s="208"/>
      <c r="AQ251" s="208"/>
      <c r="AR251" s="208"/>
      <c r="AS251" s="274"/>
      <c r="AT251" s="1473">
        <v>186</v>
      </c>
      <c r="AU251" s="1489"/>
      <c r="AV251" s="44">
        <v>186</v>
      </c>
      <c r="AW251" s="286"/>
      <c r="AX251" s="236"/>
    </row>
    <row r="252" spans="1:239" ht="77.25" thickBot="1" x14ac:dyDescent="0.3">
      <c r="A252" s="449">
        <v>21</v>
      </c>
      <c r="B252" s="278" t="s">
        <v>344</v>
      </c>
      <c r="C252" s="278" t="s">
        <v>480</v>
      </c>
      <c r="D252" s="466">
        <f>F252+(H252/60)+(I252/3600)</f>
        <v>106.15558194444445</v>
      </c>
      <c r="E252" s="466">
        <f>J252+(L252/60)+(M252/3600)</f>
        <v>51.981391388888888</v>
      </c>
      <c r="F252" s="312">
        <v>106</v>
      </c>
      <c r="G252" s="312"/>
      <c r="H252" s="312">
        <v>9</v>
      </c>
      <c r="I252" s="428">
        <v>20.094999999999999</v>
      </c>
      <c r="J252" s="312">
        <v>51</v>
      </c>
      <c r="K252" s="312"/>
      <c r="L252" s="312">
        <v>58</v>
      </c>
      <c r="M252" s="428">
        <v>53.009</v>
      </c>
      <c r="N252" s="197"/>
      <c r="O252" s="429"/>
      <c r="P252" s="1130" t="s">
        <v>203</v>
      </c>
      <c r="Q252" s="101" t="s">
        <v>4</v>
      </c>
      <c r="R252" s="229" t="s">
        <v>520</v>
      </c>
      <c r="S252" s="49" t="s">
        <v>332</v>
      </c>
      <c r="T252" s="229" t="s">
        <v>28</v>
      </c>
      <c r="U252" s="229" t="s">
        <v>488</v>
      </c>
      <c r="V252" s="232"/>
      <c r="W252" s="427" t="s">
        <v>123</v>
      </c>
      <c r="X252" s="224" t="s">
        <v>333</v>
      </c>
      <c r="Y252" s="197"/>
      <c r="Z252" s="576">
        <v>7</v>
      </c>
      <c r="AA252" s="429" t="s">
        <v>481</v>
      </c>
      <c r="AB252" s="434"/>
      <c r="AC252" s="226" t="s">
        <v>477</v>
      </c>
      <c r="AD252" s="226"/>
      <c r="AE252" s="197"/>
      <c r="AF252" s="197"/>
      <c r="AG252" s="197"/>
      <c r="AH252" s="318"/>
      <c r="AI252" s="318"/>
      <c r="AJ252" s="226" t="s">
        <v>443</v>
      </c>
      <c r="AK252" s="318"/>
      <c r="AL252" s="429"/>
      <c r="AM252" s="1103"/>
      <c r="AN252" s="214"/>
      <c r="AO252" s="226" t="s">
        <v>443</v>
      </c>
      <c r="AP252" s="214"/>
      <c r="AQ252" s="214"/>
      <c r="AR252" s="214"/>
      <c r="AS252" s="1385"/>
      <c r="AT252" s="1477">
        <v>21</v>
      </c>
      <c r="AU252" s="1487"/>
      <c r="AV252" s="44">
        <v>21</v>
      </c>
      <c r="AW252" s="248"/>
      <c r="AX252" s="191"/>
    </row>
    <row r="253" spans="1:239" ht="22.5" x14ac:dyDescent="0.25">
      <c r="A253" s="472">
        <v>157</v>
      </c>
      <c r="B253" s="1148" t="s">
        <v>344</v>
      </c>
      <c r="C253" s="1153"/>
      <c r="D253" s="934">
        <v>106.14636666666701</v>
      </c>
      <c r="E253" s="934">
        <v>52.030299999999897</v>
      </c>
      <c r="F253" s="371">
        <f>ROUNDDOWN(D253,0)</f>
        <v>106</v>
      </c>
      <c r="G253" s="371">
        <f>(D253-F253)*60</f>
        <v>8.7820000000203891</v>
      </c>
      <c r="H253" s="371">
        <f>ROUNDDOWN(G253,0)</f>
        <v>8</v>
      </c>
      <c r="I253" s="483">
        <f>(G253-H253)*60</f>
        <v>46.920000001223343</v>
      </c>
      <c r="J253" s="371">
        <f>ROUNDDOWN(E253,0)</f>
        <v>52</v>
      </c>
      <c r="K253" s="371">
        <f>(E253-J253)*60</f>
        <v>1.8179999999938445</v>
      </c>
      <c r="L253" s="371">
        <f>ROUNDDOWN(K253,0)</f>
        <v>1</v>
      </c>
      <c r="M253" s="483">
        <f>(K253-L253)*60</f>
        <v>49.079999999630672</v>
      </c>
      <c r="N253" s="1189">
        <v>6.6999997999999996</v>
      </c>
      <c r="O253" s="532"/>
      <c r="P253" s="488" t="s">
        <v>203</v>
      </c>
      <c r="Q253" s="352" t="s">
        <v>4</v>
      </c>
      <c r="R253" s="352"/>
      <c r="S253" s="49" t="s">
        <v>332</v>
      </c>
      <c r="T253" s="352" t="s">
        <v>191</v>
      </c>
      <c r="U253" s="352"/>
      <c r="V253" s="1251"/>
      <c r="W253" s="1288"/>
      <c r="X253" s="488" t="s">
        <v>333</v>
      </c>
      <c r="Y253" s="376"/>
      <c r="Z253" s="583">
        <v>7</v>
      </c>
      <c r="AA253" s="505" t="s">
        <v>481</v>
      </c>
      <c r="AB253" s="547"/>
      <c r="AC253" s="376"/>
      <c r="AD253" s="376"/>
      <c r="AE253" s="376"/>
      <c r="AF253" s="376"/>
      <c r="AG253" s="376"/>
      <c r="AH253" s="377"/>
      <c r="AI253" s="1352" t="s">
        <v>419</v>
      </c>
      <c r="AJ253" s="377"/>
      <c r="AK253" s="377"/>
      <c r="AL253" s="532"/>
      <c r="AM253" s="536"/>
      <c r="AN253" s="378"/>
      <c r="AO253" s="378"/>
      <c r="AP253" s="378"/>
      <c r="AQ253" s="378"/>
      <c r="AR253" s="378"/>
      <c r="AS253" s="538"/>
      <c r="AT253" s="1472">
        <v>157</v>
      </c>
      <c r="AU253" s="1489"/>
      <c r="AV253" s="44"/>
      <c r="AW253" s="246" t="s">
        <v>172</v>
      </c>
      <c r="AX253" s="191"/>
    </row>
    <row r="254" spans="1:239" ht="51" x14ac:dyDescent="0.25">
      <c r="A254" s="122">
        <v>21</v>
      </c>
      <c r="B254" s="185" t="s">
        <v>393</v>
      </c>
      <c r="C254" s="190" t="s">
        <v>480</v>
      </c>
      <c r="D254" s="454">
        <v>106.1555</v>
      </c>
      <c r="E254" s="454">
        <v>51.981666666666698</v>
      </c>
      <c r="F254" s="305">
        <f>ROUNDDOWN(D254,0)</f>
        <v>106</v>
      </c>
      <c r="G254" s="305">
        <f>(D254-F254)*60</f>
        <v>9.3300000000002115</v>
      </c>
      <c r="H254" s="305">
        <f>ROUNDDOWN(G254,0)</f>
        <v>9</v>
      </c>
      <c r="I254" s="137">
        <f>(G254-H254)*60</f>
        <v>19.800000000012687</v>
      </c>
      <c r="J254" s="136">
        <f>ROUNDDOWN(E254,0)</f>
        <v>51</v>
      </c>
      <c r="K254" s="136">
        <f>(E254-J254)*60</f>
        <v>58.900000000001853</v>
      </c>
      <c r="L254" s="136">
        <f>ROUNDDOWN(K254,0)</f>
        <v>58</v>
      </c>
      <c r="M254" s="139">
        <f>(K254-L254)*60</f>
        <v>54.000000000111186</v>
      </c>
      <c r="N254" s="110"/>
      <c r="O254" s="71"/>
      <c r="P254" s="56"/>
      <c r="Q254" s="49"/>
      <c r="R254" s="53" t="s">
        <v>520</v>
      </c>
      <c r="S254" s="47" t="s">
        <v>332</v>
      </c>
      <c r="T254" s="48" t="s">
        <v>27</v>
      </c>
      <c r="U254" s="48" t="s">
        <v>46</v>
      </c>
      <c r="V254" s="48"/>
      <c r="W254" s="76" t="s">
        <v>123</v>
      </c>
      <c r="X254" s="56" t="s">
        <v>333</v>
      </c>
      <c r="Y254" s="110"/>
      <c r="Z254" s="573">
        <v>7</v>
      </c>
      <c r="AA254" s="71" t="s">
        <v>481</v>
      </c>
      <c r="AB254" s="82"/>
      <c r="AC254" s="114"/>
      <c r="AD254" s="114"/>
      <c r="AE254" s="110"/>
      <c r="AF254" s="114"/>
      <c r="AG254" s="114"/>
      <c r="AH254" s="209"/>
      <c r="AI254" s="209"/>
      <c r="AJ254" s="209"/>
      <c r="AK254" s="209"/>
      <c r="AL254" s="71"/>
      <c r="AM254" s="81"/>
      <c r="AN254" s="25"/>
      <c r="AO254" s="25"/>
      <c r="AP254" s="25"/>
      <c r="AQ254" s="21"/>
      <c r="AR254" s="21"/>
      <c r="AS254" s="62"/>
      <c r="AT254" s="802">
        <v>21</v>
      </c>
      <c r="AU254" s="1486"/>
      <c r="AV254" s="44">
        <v>21</v>
      </c>
      <c r="AW254" s="149" t="s">
        <v>123</v>
      </c>
    </row>
    <row r="255" spans="1:239" ht="51" x14ac:dyDescent="0.25">
      <c r="A255" s="207">
        <v>22</v>
      </c>
      <c r="B255" s="247" t="s">
        <v>344</v>
      </c>
      <c r="C255" s="278" t="s">
        <v>480</v>
      </c>
      <c r="D255" s="465">
        <f>F255+(H255/60)+(I255/3600)</f>
        <v>106.15831222222222</v>
      </c>
      <c r="E255" s="465">
        <f>J255+(L255/60)+(M255/3600)</f>
        <v>52.013743055555558</v>
      </c>
      <c r="F255" s="138">
        <v>106</v>
      </c>
      <c r="G255" s="138"/>
      <c r="H255" s="138">
        <v>9</v>
      </c>
      <c r="I255" s="296">
        <v>29.923999999999999</v>
      </c>
      <c r="J255" s="138">
        <v>52</v>
      </c>
      <c r="K255" s="138"/>
      <c r="L255" s="138">
        <v>0</v>
      </c>
      <c r="M255" s="296">
        <v>49.475000000000001</v>
      </c>
      <c r="N255" s="114"/>
      <c r="O255" s="243"/>
      <c r="P255" s="222"/>
      <c r="Q255" s="49" t="s">
        <v>4</v>
      </c>
      <c r="R255" s="53" t="s">
        <v>105</v>
      </c>
      <c r="S255" s="49" t="s">
        <v>332</v>
      </c>
      <c r="T255" s="53" t="s">
        <v>29</v>
      </c>
      <c r="U255" s="53" t="s">
        <v>66</v>
      </c>
      <c r="V255" s="53"/>
      <c r="W255" s="277" t="s">
        <v>123</v>
      </c>
      <c r="X255" s="222" t="s">
        <v>333</v>
      </c>
      <c r="Y255" s="114"/>
      <c r="Z255" s="577">
        <v>7</v>
      </c>
      <c r="AA255" s="243" t="s">
        <v>481</v>
      </c>
      <c r="AB255" s="285"/>
      <c r="AC255" s="114"/>
      <c r="AD255" s="123"/>
      <c r="AE255" s="114"/>
      <c r="AF255" s="114"/>
      <c r="AG255" s="114"/>
      <c r="AH255" s="209"/>
      <c r="AI255" s="209"/>
      <c r="AJ255" s="209"/>
      <c r="AK255" s="209"/>
      <c r="AL255" s="243"/>
      <c r="AM255" s="244"/>
      <c r="AN255" s="25"/>
      <c r="AO255" s="25"/>
      <c r="AP255" s="25"/>
      <c r="AQ255" s="25"/>
      <c r="AR255" s="25"/>
      <c r="AS255" s="245"/>
      <c r="AT255" s="1473">
        <v>22</v>
      </c>
      <c r="AU255" s="1487"/>
      <c r="AV255" s="44">
        <v>22</v>
      </c>
      <c r="AW255" s="248"/>
      <c r="AX255" s="191"/>
    </row>
    <row r="256" spans="1:239" ht="51" x14ac:dyDescent="0.25">
      <c r="A256" s="122">
        <v>22</v>
      </c>
      <c r="B256" s="185" t="s">
        <v>393</v>
      </c>
      <c r="C256" s="190" t="s">
        <v>480</v>
      </c>
      <c r="D256" s="454">
        <v>106.158333333333</v>
      </c>
      <c r="E256" s="454">
        <v>52.013611111111103</v>
      </c>
      <c r="F256" s="305">
        <f>ROUNDDOWN(D256,0)</f>
        <v>106</v>
      </c>
      <c r="G256" s="305">
        <f>(D256-F256)*60</f>
        <v>9.4999999999802753</v>
      </c>
      <c r="H256" s="305">
        <f>ROUNDDOWN(G256,0)</f>
        <v>9</v>
      </c>
      <c r="I256" s="137">
        <f>(G256-H256)*60</f>
        <v>29.99999999881652</v>
      </c>
      <c r="J256" s="136">
        <f>ROUNDDOWN(E256,0)</f>
        <v>52</v>
      </c>
      <c r="K256" s="136">
        <f>(E256-J256)*60</f>
        <v>0.81666666666620813</v>
      </c>
      <c r="L256" s="136">
        <f>ROUNDDOWN(K256,0)</f>
        <v>0</v>
      </c>
      <c r="M256" s="139">
        <f>(K256-L256)*60</f>
        <v>48.999999999972488</v>
      </c>
      <c r="N256" s="110"/>
      <c r="O256" s="71"/>
      <c r="P256" s="56"/>
      <c r="Q256" s="49"/>
      <c r="R256" s="53" t="s">
        <v>105</v>
      </c>
      <c r="S256" s="47" t="s">
        <v>332</v>
      </c>
      <c r="T256" s="48" t="s">
        <v>28</v>
      </c>
      <c r="U256" s="48" t="s">
        <v>66</v>
      </c>
      <c r="V256" s="48"/>
      <c r="W256" s="76" t="s">
        <v>123</v>
      </c>
      <c r="X256" s="56" t="s">
        <v>333</v>
      </c>
      <c r="Y256" s="110"/>
      <c r="Z256" s="573">
        <v>7</v>
      </c>
      <c r="AA256" s="71" t="s">
        <v>481</v>
      </c>
      <c r="AB256" s="82"/>
      <c r="AC256" s="114"/>
      <c r="AD256" s="114"/>
      <c r="AE256" s="110"/>
      <c r="AF256" s="114"/>
      <c r="AG256" s="114"/>
      <c r="AH256" s="209"/>
      <c r="AI256" s="209"/>
      <c r="AJ256" s="209"/>
      <c r="AK256" s="209"/>
      <c r="AL256" s="71"/>
      <c r="AM256" s="81"/>
      <c r="AN256" s="25"/>
      <c r="AO256" s="25"/>
      <c r="AP256" s="25"/>
      <c r="AQ256" s="21"/>
      <c r="AR256" s="21"/>
      <c r="AS256" s="62"/>
      <c r="AT256" s="802">
        <v>22</v>
      </c>
      <c r="AU256" s="1486"/>
      <c r="AV256" s="44">
        <v>22</v>
      </c>
      <c r="AW256" s="149" t="s">
        <v>123</v>
      </c>
    </row>
    <row r="257" spans="1:239" ht="51" x14ac:dyDescent="0.25">
      <c r="A257" s="122">
        <v>23</v>
      </c>
      <c r="B257" s="185" t="s">
        <v>393</v>
      </c>
      <c r="C257" s="190"/>
      <c r="D257" s="454">
        <v>106.131</v>
      </c>
      <c r="E257" s="454">
        <v>52.015277777777797</v>
      </c>
      <c r="F257" s="305">
        <f>ROUNDDOWN(D257,0)</f>
        <v>106</v>
      </c>
      <c r="G257" s="305">
        <f>(D257-F257)*60</f>
        <v>7.8600000000000136</v>
      </c>
      <c r="H257" s="305">
        <f>ROUNDDOWN(G257,0)</f>
        <v>7</v>
      </c>
      <c r="I257" s="137">
        <f>(G257-H257)*60</f>
        <v>51.600000000000819</v>
      </c>
      <c r="J257" s="136">
        <f>ROUNDDOWN(E257,0)</f>
        <v>52</v>
      </c>
      <c r="K257" s="136">
        <f>(E257-J257)*60</f>
        <v>0.91666666666782248</v>
      </c>
      <c r="L257" s="136">
        <f>ROUNDDOWN(K257,0)</f>
        <v>0</v>
      </c>
      <c r="M257" s="139">
        <f>(K257-L257)*60</f>
        <v>55.000000000069349</v>
      </c>
      <c r="N257" s="110"/>
      <c r="O257" s="71"/>
      <c r="P257" s="56"/>
      <c r="Q257" s="49"/>
      <c r="R257" s="53" t="s">
        <v>105</v>
      </c>
      <c r="S257" s="47" t="s">
        <v>332</v>
      </c>
      <c r="T257" s="48" t="s">
        <v>29</v>
      </c>
      <c r="U257" s="48" t="s">
        <v>46</v>
      </c>
      <c r="V257" s="48"/>
      <c r="W257" s="76" t="s">
        <v>123</v>
      </c>
      <c r="X257" s="56" t="s">
        <v>333</v>
      </c>
      <c r="Y257" s="110"/>
      <c r="Z257" s="573">
        <v>7</v>
      </c>
      <c r="AA257" s="71" t="s">
        <v>481</v>
      </c>
      <c r="AB257" s="82"/>
      <c r="AC257" s="114"/>
      <c r="AD257" s="114"/>
      <c r="AE257" s="110"/>
      <c r="AF257" s="114"/>
      <c r="AG257" s="114"/>
      <c r="AH257" s="209"/>
      <c r="AI257" s="209"/>
      <c r="AJ257" s="209"/>
      <c r="AK257" s="209"/>
      <c r="AL257" s="71"/>
      <c r="AM257" s="81"/>
      <c r="AN257" s="25"/>
      <c r="AO257" s="25"/>
      <c r="AP257" s="25"/>
      <c r="AQ257" s="21"/>
      <c r="AR257" s="21"/>
      <c r="AS257" s="62"/>
      <c r="AT257" s="802">
        <v>23</v>
      </c>
      <c r="AU257" s="1486"/>
      <c r="AV257" s="44"/>
      <c r="AW257" s="149" t="s">
        <v>123</v>
      </c>
    </row>
    <row r="258" spans="1:239" s="191" customFormat="1" ht="34.5" customHeight="1" x14ac:dyDescent="0.25">
      <c r="A258" s="122">
        <v>398</v>
      </c>
      <c r="B258" s="185" t="s">
        <v>393</v>
      </c>
      <c r="C258" s="190"/>
      <c r="D258" s="454">
        <v>106.130004882813</v>
      </c>
      <c r="E258" s="454">
        <v>52.007926940917997</v>
      </c>
      <c r="F258" s="305">
        <f>ROUNDDOWN(D258,0)</f>
        <v>106</v>
      </c>
      <c r="G258" s="305">
        <f>(D258-F258)*60</f>
        <v>7.8002929687798428</v>
      </c>
      <c r="H258" s="305">
        <f>ROUNDDOWN(G258,0)</f>
        <v>7</v>
      </c>
      <c r="I258" s="137">
        <f>(G258-H258)*60</f>
        <v>48.017578126790568</v>
      </c>
      <c r="J258" s="136">
        <f>ROUNDDOWN(E258,0)</f>
        <v>52</v>
      </c>
      <c r="K258" s="136">
        <f>(E258-J258)*60</f>
        <v>0.4756164550798303</v>
      </c>
      <c r="L258" s="136">
        <f>ROUNDDOWN(K258,0)</f>
        <v>0</v>
      </c>
      <c r="M258" s="139">
        <f>(K258-L258)*60</f>
        <v>28.536987304789818</v>
      </c>
      <c r="N258" s="67"/>
      <c r="O258" s="72"/>
      <c r="P258" s="288"/>
      <c r="Q258" s="47"/>
      <c r="R258" s="47" t="s">
        <v>105</v>
      </c>
      <c r="S258" s="49" t="s">
        <v>331</v>
      </c>
      <c r="T258" s="47"/>
      <c r="U258" s="47"/>
      <c r="V258" s="47" t="s">
        <v>345</v>
      </c>
      <c r="W258" s="400" t="s">
        <v>418</v>
      </c>
      <c r="X258" s="56" t="s">
        <v>333</v>
      </c>
      <c r="Y258" s="110"/>
      <c r="Z258" s="573">
        <v>7</v>
      </c>
      <c r="AA258" s="71" t="s">
        <v>481</v>
      </c>
      <c r="AB258" s="69"/>
      <c r="AC258" s="249"/>
      <c r="AD258" s="1142"/>
      <c r="AE258" s="67"/>
      <c r="AF258" s="193"/>
      <c r="AG258" s="193"/>
      <c r="AH258" s="272"/>
      <c r="AI258" s="272"/>
      <c r="AJ258" s="272"/>
      <c r="AK258" s="272"/>
      <c r="AL258" s="72"/>
      <c r="AM258" s="82"/>
      <c r="AN258" s="208"/>
      <c r="AO258" s="208"/>
      <c r="AP258" s="208"/>
      <c r="AQ258" s="23"/>
      <c r="AR258" s="23"/>
      <c r="AS258" s="63"/>
      <c r="AT258" s="802">
        <v>398</v>
      </c>
      <c r="AU258" s="1488"/>
      <c r="AV258" s="44"/>
      <c r="AW258" s="147" t="s">
        <v>205</v>
      </c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</row>
    <row r="259" spans="1:239" ht="51" x14ac:dyDescent="0.25">
      <c r="A259" s="449">
        <v>35</v>
      </c>
      <c r="B259" s="278" t="s">
        <v>344</v>
      </c>
      <c r="C259" s="278" t="s">
        <v>480</v>
      </c>
      <c r="D259" s="466">
        <f>F259+(H259/60)+(I259/3600)</f>
        <v>106.84857194444444</v>
      </c>
      <c r="E259" s="466">
        <f>J259+(L259/60)+(M259/3600)</f>
        <v>52.444553055555552</v>
      </c>
      <c r="F259" s="312">
        <v>106</v>
      </c>
      <c r="G259" s="138"/>
      <c r="H259" s="312">
        <v>50</v>
      </c>
      <c r="I259" s="761">
        <v>54.859000000000002</v>
      </c>
      <c r="J259" s="312">
        <v>52</v>
      </c>
      <c r="K259" s="138"/>
      <c r="L259" s="312">
        <v>26</v>
      </c>
      <c r="M259" s="428">
        <v>40.390999999999998</v>
      </c>
      <c r="N259" s="197"/>
      <c r="O259" s="429"/>
      <c r="P259" s="224" t="s">
        <v>203</v>
      </c>
      <c r="Q259" s="101" t="s">
        <v>4</v>
      </c>
      <c r="R259" s="229" t="s">
        <v>105</v>
      </c>
      <c r="S259" s="49" t="s">
        <v>332</v>
      </c>
      <c r="T259" s="229" t="s">
        <v>42</v>
      </c>
      <c r="U259" s="258"/>
      <c r="V259" s="229"/>
      <c r="W259" s="427" t="s">
        <v>123</v>
      </c>
      <c r="X259" s="470" t="s">
        <v>333</v>
      </c>
      <c r="Y259" s="197"/>
      <c r="Z259" s="1081">
        <v>7</v>
      </c>
      <c r="AA259" s="427" t="s">
        <v>456</v>
      </c>
      <c r="AB259" s="1124"/>
      <c r="AC259" s="197"/>
      <c r="AD259" s="1028" t="s">
        <v>562</v>
      </c>
      <c r="AE259" s="197"/>
      <c r="AF259" s="197"/>
      <c r="AG259" s="197"/>
      <c r="AH259" s="197"/>
      <c r="AI259" s="226" t="s">
        <v>443</v>
      </c>
      <c r="AJ259" s="197"/>
      <c r="AK259" s="197"/>
      <c r="AL259" s="429"/>
      <c r="AM259" s="224"/>
      <c r="AN259" s="101"/>
      <c r="AO259" s="101"/>
      <c r="AP259" s="250"/>
      <c r="AQ259" s="101"/>
      <c r="AR259" s="101"/>
      <c r="AS259" s="1385"/>
      <c r="AT259" s="1477">
        <v>35</v>
      </c>
      <c r="AU259" s="1487"/>
      <c r="AV259" s="44"/>
      <c r="AW259" s="248"/>
      <c r="AX259" s="236"/>
    </row>
    <row r="260" spans="1:239" s="191" customFormat="1" ht="39.75" customHeight="1" x14ac:dyDescent="0.25">
      <c r="A260" s="451">
        <v>35</v>
      </c>
      <c r="B260" s="252" t="s">
        <v>393</v>
      </c>
      <c r="C260" s="252" t="s">
        <v>480</v>
      </c>
      <c r="D260" s="478">
        <v>106.85</v>
      </c>
      <c r="E260" s="478">
        <v>52.44</v>
      </c>
      <c r="F260" s="307">
        <f>ROUNDDOWN(D260,0)</f>
        <v>106</v>
      </c>
      <c r="G260" s="305">
        <f>(D260-F260)*60</f>
        <v>50.999999999999659</v>
      </c>
      <c r="H260" s="307">
        <f>ROUNDDOWN(G260,0)</f>
        <v>50</v>
      </c>
      <c r="I260" s="304">
        <f>(G260-H260)*60</f>
        <v>59.999999999979536</v>
      </c>
      <c r="J260" s="255">
        <f>ROUNDDOWN(E260,0)</f>
        <v>52</v>
      </c>
      <c r="K260" s="136">
        <f>(E260-J260)*60</f>
        <v>26.399999999999864</v>
      </c>
      <c r="L260" s="255">
        <f>ROUNDDOWN(K260,0)</f>
        <v>26</v>
      </c>
      <c r="M260" s="302">
        <f>(K260-L260)*60</f>
        <v>23.999999999991815</v>
      </c>
      <c r="N260" s="171"/>
      <c r="O260" s="419"/>
      <c r="P260" s="610" t="s">
        <v>203</v>
      </c>
      <c r="Q260" s="169" t="s">
        <v>4</v>
      </c>
      <c r="R260" s="976" t="s">
        <v>105</v>
      </c>
      <c r="S260" s="47" t="s">
        <v>332</v>
      </c>
      <c r="T260" s="170" t="s">
        <v>41</v>
      </c>
      <c r="U260" s="170" t="s">
        <v>46</v>
      </c>
      <c r="V260" s="260"/>
      <c r="W260" s="432" t="s">
        <v>123</v>
      </c>
      <c r="X260" s="75" t="s">
        <v>333</v>
      </c>
      <c r="Y260" s="171"/>
      <c r="Z260" s="575">
        <v>7</v>
      </c>
      <c r="AA260" s="266" t="s">
        <v>456</v>
      </c>
      <c r="AB260" s="105"/>
      <c r="AC260" s="257"/>
      <c r="AD260" s="257"/>
      <c r="AE260" s="171"/>
      <c r="AF260" s="257"/>
      <c r="AG260" s="257"/>
      <c r="AH260" s="257"/>
      <c r="AI260" s="257"/>
      <c r="AJ260" s="257"/>
      <c r="AK260" s="257"/>
      <c r="AL260" s="419"/>
      <c r="AM260" s="188"/>
      <c r="AN260" s="228"/>
      <c r="AO260" s="228"/>
      <c r="AP260" s="251"/>
      <c r="AQ260" s="169"/>
      <c r="AR260" s="169"/>
      <c r="AS260" s="1383"/>
      <c r="AT260" s="1476">
        <v>35</v>
      </c>
      <c r="AU260" s="1486"/>
      <c r="AV260" s="44">
        <v>35</v>
      </c>
      <c r="AW260" s="149" t="s">
        <v>123</v>
      </c>
      <c r="AX260" s="143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</row>
    <row r="261" spans="1:239" ht="25.5" x14ac:dyDescent="0.25">
      <c r="A261" s="207">
        <v>210</v>
      </c>
      <c r="B261" s="247" t="s">
        <v>344</v>
      </c>
      <c r="C261" s="278" t="s">
        <v>480</v>
      </c>
      <c r="D261" s="465">
        <f>F261+(H261/60)+(I261/3600)</f>
        <v>106.90847388888889</v>
      </c>
      <c r="E261" s="465">
        <f>J261+(L261/60)+(M261/3600)</f>
        <v>52.47548611111111</v>
      </c>
      <c r="F261" s="138">
        <v>106</v>
      </c>
      <c r="G261" s="138"/>
      <c r="H261" s="138">
        <v>54</v>
      </c>
      <c r="I261" s="296">
        <v>30.506</v>
      </c>
      <c r="J261" s="138">
        <v>52</v>
      </c>
      <c r="K261" s="138"/>
      <c r="L261" s="138">
        <v>28</v>
      </c>
      <c r="M261" s="296">
        <v>31.75</v>
      </c>
      <c r="N261" s="193"/>
      <c r="O261" s="276"/>
      <c r="P261" s="1060" t="s">
        <v>203</v>
      </c>
      <c r="Q261" s="49" t="s">
        <v>4</v>
      </c>
      <c r="R261" s="49" t="s">
        <v>105</v>
      </c>
      <c r="S261" s="49" t="s">
        <v>332</v>
      </c>
      <c r="T261" s="49"/>
      <c r="U261" s="53" t="s">
        <v>536</v>
      </c>
      <c r="V261" s="49" t="s">
        <v>345</v>
      </c>
      <c r="W261" s="403" t="s">
        <v>418</v>
      </c>
      <c r="X261" s="222" t="s">
        <v>333</v>
      </c>
      <c r="Y261" s="114"/>
      <c r="Z261" s="577">
        <v>7</v>
      </c>
      <c r="AA261" s="277" t="s">
        <v>456</v>
      </c>
      <c r="AB261" s="982"/>
      <c r="AC261" s="314"/>
      <c r="AD261" s="984" t="s">
        <v>562</v>
      </c>
      <c r="AE261" s="198"/>
      <c r="AF261" s="198"/>
      <c r="AG261" s="198"/>
      <c r="AH261" s="268"/>
      <c r="AI261" s="183" t="s">
        <v>443</v>
      </c>
      <c r="AJ261" s="183"/>
      <c r="AK261" s="198"/>
      <c r="AL261" s="971"/>
      <c r="AM261" s="1367"/>
      <c r="AN261" s="1236"/>
      <c r="AO261" s="1236"/>
      <c r="AP261" s="1048"/>
      <c r="AQ261" s="215"/>
      <c r="AR261" s="1382"/>
      <c r="AS261" s="987"/>
      <c r="AT261" s="1473">
        <v>210</v>
      </c>
      <c r="AU261" s="1489"/>
      <c r="AV261" s="44">
        <v>210</v>
      </c>
      <c r="AW261" s="246"/>
      <c r="AX261" s="236"/>
      <c r="AY261" s="191"/>
      <c r="AZ261" s="191"/>
      <c r="BA261" s="191"/>
      <c r="BB261" s="191"/>
      <c r="BC261" s="191"/>
      <c r="BD261" s="191"/>
      <c r="BE261" s="191"/>
      <c r="BF261" s="191"/>
      <c r="BG261" s="191"/>
      <c r="BH261" s="191"/>
      <c r="BI261" s="191"/>
      <c r="BJ261" s="191"/>
      <c r="BK261" s="191"/>
      <c r="BL261" s="191"/>
      <c r="BM261" s="191"/>
      <c r="BN261" s="191"/>
      <c r="BO261" s="191"/>
      <c r="BP261" s="191"/>
      <c r="BQ261" s="191"/>
      <c r="BR261" s="191"/>
      <c r="BS261" s="191"/>
      <c r="BT261" s="191"/>
      <c r="BU261" s="191"/>
      <c r="BV261" s="191"/>
      <c r="BW261" s="191"/>
      <c r="BX261" s="191"/>
      <c r="BY261" s="191"/>
      <c r="BZ261" s="191"/>
      <c r="CA261" s="191"/>
      <c r="CB261" s="191"/>
      <c r="CC261" s="191"/>
      <c r="CD261" s="191"/>
      <c r="CE261" s="191"/>
      <c r="CF261" s="191"/>
      <c r="CG261" s="191"/>
      <c r="CH261" s="191"/>
      <c r="CI261" s="191"/>
      <c r="CJ261" s="191"/>
      <c r="CK261" s="191"/>
      <c r="CL261" s="191"/>
      <c r="CM261" s="191"/>
      <c r="CN261" s="191"/>
      <c r="CO261" s="191"/>
      <c r="CP261" s="191"/>
      <c r="CQ261" s="191"/>
      <c r="CR261" s="191"/>
      <c r="CS261" s="191"/>
      <c r="CT261" s="191"/>
      <c r="CU261" s="191"/>
      <c r="CV261" s="191"/>
      <c r="CW261" s="191"/>
      <c r="CX261" s="191"/>
      <c r="CY261" s="191"/>
      <c r="CZ261" s="191"/>
      <c r="DA261" s="191"/>
      <c r="DB261" s="191"/>
      <c r="DC261" s="191"/>
      <c r="DD261" s="191"/>
      <c r="DE261" s="191"/>
      <c r="DF261" s="191"/>
      <c r="DG261" s="191"/>
      <c r="DH261" s="191"/>
      <c r="DI261" s="191"/>
      <c r="DJ261" s="191"/>
      <c r="DK261" s="191"/>
      <c r="DL261" s="191"/>
      <c r="DM261" s="191"/>
      <c r="DN261" s="191"/>
      <c r="DO261" s="191"/>
      <c r="DP261" s="191"/>
      <c r="DQ261" s="191"/>
      <c r="DR261" s="191"/>
      <c r="DS261" s="191"/>
      <c r="DT261" s="191"/>
      <c r="DU261" s="191"/>
      <c r="DV261" s="191"/>
      <c r="DW261" s="191"/>
      <c r="DX261" s="191"/>
      <c r="DY261" s="191"/>
      <c r="DZ261" s="191"/>
      <c r="EA261" s="191"/>
      <c r="EB261" s="191"/>
      <c r="EC261" s="191"/>
      <c r="ED261" s="191"/>
      <c r="EE261" s="191"/>
      <c r="EF261" s="191"/>
      <c r="EG261" s="191"/>
      <c r="EH261" s="191"/>
      <c r="EI261" s="191"/>
      <c r="EJ261" s="191"/>
      <c r="EK261" s="191"/>
      <c r="EL261" s="191"/>
      <c r="EM261" s="191"/>
      <c r="EN261" s="191"/>
      <c r="EO261" s="191"/>
      <c r="EP261" s="191"/>
      <c r="EQ261" s="191"/>
      <c r="ER261" s="191"/>
      <c r="ES261" s="191"/>
      <c r="ET261" s="191"/>
      <c r="EU261" s="191"/>
      <c r="EV261" s="191"/>
      <c r="EW261" s="191"/>
      <c r="EX261" s="191"/>
      <c r="EY261" s="191"/>
      <c r="EZ261" s="191"/>
      <c r="FA261" s="191"/>
      <c r="FB261" s="191"/>
      <c r="FC261" s="191"/>
      <c r="FD261" s="191"/>
      <c r="FE261" s="191"/>
      <c r="FF261" s="191"/>
      <c r="FG261" s="191"/>
      <c r="FH261" s="191"/>
      <c r="FI261" s="191"/>
      <c r="FJ261" s="191"/>
      <c r="FK261" s="191"/>
      <c r="FL261" s="191"/>
      <c r="FM261" s="191"/>
      <c r="FN261" s="191"/>
      <c r="FO261" s="191"/>
      <c r="FP261" s="191"/>
      <c r="FQ261" s="191"/>
      <c r="FR261" s="191"/>
      <c r="FS261" s="191"/>
      <c r="FT261" s="191"/>
      <c r="FU261" s="191"/>
      <c r="FV261" s="191"/>
      <c r="FW261" s="191"/>
      <c r="FX261" s="191"/>
      <c r="FY261" s="191"/>
      <c r="FZ261" s="191"/>
      <c r="GA261" s="191"/>
      <c r="GB261" s="191"/>
      <c r="GC261" s="191"/>
      <c r="GD261" s="191"/>
      <c r="GE261" s="191"/>
      <c r="GF261" s="191"/>
      <c r="GG261" s="191"/>
      <c r="GH261" s="191"/>
      <c r="GI261" s="191"/>
      <c r="GJ261" s="191"/>
      <c r="GK261" s="191"/>
      <c r="GL261" s="191"/>
      <c r="GM261" s="191"/>
      <c r="GN261" s="191"/>
      <c r="GO261" s="191"/>
      <c r="GP261" s="191"/>
      <c r="GQ261" s="191"/>
      <c r="GR261" s="191"/>
      <c r="GS261" s="191"/>
      <c r="GT261" s="191"/>
      <c r="GU261" s="191"/>
      <c r="GV261" s="191"/>
      <c r="GW261" s="191"/>
      <c r="GX261" s="191"/>
      <c r="GY261" s="191"/>
      <c r="GZ261" s="191"/>
      <c r="HA261" s="191"/>
      <c r="HB261" s="191"/>
      <c r="HC261" s="191"/>
      <c r="HD261" s="191"/>
      <c r="HE261" s="191"/>
      <c r="HF261" s="191"/>
      <c r="HG261" s="191"/>
      <c r="HH261" s="191"/>
      <c r="HI261" s="191"/>
      <c r="HJ261" s="191"/>
      <c r="HK261" s="191"/>
      <c r="HL261" s="191"/>
      <c r="HM261" s="191"/>
      <c r="HN261" s="191"/>
      <c r="HO261" s="191"/>
      <c r="HP261" s="191"/>
      <c r="HQ261" s="191"/>
      <c r="HR261" s="191"/>
      <c r="HS261" s="191"/>
      <c r="HT261" s="191"/>
      <c r="HU261" s="191"/>
      <c r="HV261" s="191"/>
      <c r="HW261" s="191"/>
      <c r="HX261" s="191"/>
      <c r="HY261" s="191"/>
      <c r="HZ261" s="191"/>
      <c r="IA261" s="191"/>
      <c r="IB261" s="191"/>
      <c r="IC261" s="191"/>
      <c r="ID261" s="191"/>
      <c r="IE261" s="191"/>
    </row>
    <row r="262" spans="1:239" ht="38.25" x14ac:dyDescent="0.25">
      <c r="A262" s="207">
        <v>483</v>
      </c>
      <c r="B262" s="247" t="s">
        <v>344</v>
      </c>
      <c r="C262" s="278"/>
      <c r="D262" s="465">
        <f>F262+(H262/60)+(I262/3600)</f>
        <v>106.86843388888889</v>
      </c>
      <c r="E262" s="465">
        <f>J262+(L262/60)+(M262/3600)</f>
        <v>52.452263888888893</v>
      </c>
      <c r="F262" s="138">
        <v>106</v>
      </c>
      <c r="G262" s="305">
        <f t="shared" ref="G262:G271" si="77">(D262-F262)*60</f>
        <v>52.106033333333244</v>
      </c>
      <c r="H262" s="138">
        <v>52</v>
      </c>
      <c r="I262" s="296">
        <v>6.3620000000000001</v>
      </c>
      <c r="J262" s="138">
        <v>52</v>
      </c>
      <c r="K262" s="138"/>
      <c r="L262" s="138">
        <v>27</v>
      </c>
      <c r="M262" s="296">
        <v>8.15</v>
      </c>
      <c r="N262" s="193"/>
      <c r="O262" s="276"/>
      <c r="P262" s="1060" t="s">
        <v>203</v>
      </c>
      <c r="Q262" s="49" t="s">
        <v>4</v>
      </c>
      <c r="R262" s="49" t="s">
        <v>105</v>
      </c>
      <c r="S262" s="49" t="s">
        <v>332</v>
      </c>
      <c r="T262" s="49"/>
      <c r="U262" s="53" t="s">
        <v>536</v>
      </c>
      <c r="V262" s="53"/>
      <c r="W262" s="403"/>
      <c r="X262" s="222" t="s">
        <v>333</v>
      </c>
      <c r="Y262" s="193"/>
      <c r="Z262" s="577">
        <v>7</v>
      </c>
      <c r="AA262" s="277" t="s">
        <v>456</v>
      </c>
      <c r="AB262" s="290"/>
      <c r="AC262" s="193"/>
      <c r="AD262" s="963" t="s">
        <v>562</v>
      </c>
      <c r="AE262" s="193"/>
      <c r="AF262" s="193"/>
      <c r="AG262" s="193"/>
      <c r="AH262" s="272"/>
      <c r="AI262" s="123" t="s">
        <v>445</v>
      </c>
      <c r="AJ262" s="123" t="s">
        <v>443</v>
      </c>
      <c r="AK262" s="193"/>
      <c r="AL262" s="276"/>
      <c r="AM262" s="423"/>
      <c r="AN262" s="292">
        <v>2015</v>
      </c>
      <c r="AO262" s="292">
        <v>2015</v>
      </c>
      <c r="AP262" s="273"/>
      <c r="AQ262" s="208"/>
      <c r="AR262" s="1117">
        <v>2015</v>
      </c>
      <c r="AS262" s="274"/>
      <c r="AT262" s="1473">
        <v>483</v>
      </c>
      <c r="AU262" s="1489"/>
      <c r="AV262" s="44">
        <v>483</v>
      </c>
      <c r="AW262" s="236"/>
      <c r="AX262" s="236"/>
      <c r="AY262" s="191"/>
      <c r="AZ262" s="191"/>
      <c r="BA262" s="191"/>
      <c r="BB262" s="191"/>
      <c r="BC262" s="191"/>
      <c r="BD262" s="191"/>
      <c r="BE262" s="191"/>
      <c r="BF262" s="191"/>
      <c r="BG262" s="191"/>
      <c r="BH262" s="191"/>
      <c r="BI262" s="191"/>
      <c r="BJ262" s="191"/>
      <c r="BK262" s="191"/>
      <c r="BL262" s="191"/>
      <c r="BM262" s="191"/>
      <c r="BN262" s="191"/>
      <c r="BO262" s="191"/>
      <c r="BP262" s="191"/>
      <c r="BQ262" s="191"/>
      <c r="BR262" s="191"/>
      <c r="BS262" s="191"/>
      <c r="BT262" s="191"/>
      <c r="BU262" s="191"/>
      <c r="BV262" s="191"/>
      <c r="BW262" s="191"/>
      <c r="BX262" s="191"/>
      <c r="BY262" s="191"/>
      <c r="BZ262" s="191"/>
      <c r="CA262" s="191"/>
      <c r="CB262" s="191"/>
      <c r="CC262" s="191"/>
      <c r="CD262" s="191"/>
      <c r="CE262" s="191"/>
      <c r="CF262" s="191"/>
      <c r="CG262" s="191"/>
      <c r="CH262" s="191"/>
      <c r="CI262" s="191"/>
      <c r="CJ262" s="191"/>
      <c r="CK262" s="191"/>
      <c r="CL262" s="191"/>
      <c r="CM262" s="191"/>
      <c r="CN262" s="191"/>
      <c r="CO262" s="191"/>
      <c r="CP262" s="191"/>
      <c r="CQ262" s="191"/>
      <c r="CR262" s="191"/>
      <c r="CS262" s="191"/>
      <c r="CT262" s="191"/>
      <c r="CU262" s="191"/>
      <c r="CV262" s="191"/>
      <c r="CW262" s="191"/>
      <c r="CX262" s="191"/>
      <c r="CY262" s="191"/>
      <c r="CZ262" s="191"/>
      <c r="DA262" s="191"/>
      <c r="DB262" s="191"/>
      <c r="DC262" s="191"/>
      <c r="DD262" s="191"/>
      <c r="DE262" s="191"/>
      <c r="DF262" s="191"/>
      <c r="DG262" s="191"/>
      <c r="DH262" s="191"/>
      <c r="DI262" s="191"/>
      <c r="DJ262" s="191"/>
      <c r="DK262" s="191"/>
      <c r="DL262" s="191"/>
      <c r="DM262" s="191"/>
      <c r="DN262" s="191"/>
      <c r="DO262" s="191"/>
      <c r="DP262" s="191"/>
      <c r="DQ262" s="191"/>
      <c r="DR262" s="191"/>
      <c r="DS262" s="191"/>
      <c r="DT262" s="191"/>
      <c r="DU262" s="191"/>
      <c r="DV262" s="191"/>
      <c r="DW262" s="191"/>
      <c r="DX262" s="191"/>
      <c r="DY262" s="191"/>
      <c r="DZ262" s="191"/>
      <c r="EA262" s="191"/>
      <c r="EB262" s="191"/>
      <c r="EC262" s="191"/>
      <c r="ED262" s="191"/>
      <c r="EE262" s="191"/>
      <c r="EF262" s="191"/>
      <c r="EG262" s="191"/>
      <c r="EH262" s="191"/>
      <c r="EI262" s="191"/>
      <c r="EJ262" s="191"/>
      <c r="EK262" s="191"/>
      <c r="EL262" s="191"/>
      <c r="EM262" s="191"/>
      <c r="EN262" s="191"/>
      <c r="EO262" s="191"/>
      <c r="EP262" s="191"/>
      <c r="EQ262" s="191"/>
      <c r="ER262" s="191"/>
      <c r="ES262" s="191"/>
      <c r="ET262" s="191"/>
      <c r="EU262" s="191"/>
      <c r="EV262" s="191"/>
      <c r="EW262" s="191"/>
      <c r="EX262" s="191"/>
      <c r="EY262" s="191"/>
      <c r="EZ262" s="191"/>
      <c r="FA262" s="191"/>
      <c r="FB262" s="191"/>
      <c r="FC262" s="191"/>
      <c r="FD262" s="191"/>
      <c r="FE262" s="191"/>
      <c r="FF262" s="191"/>
      <c r="FG262" s="191"/>
      <c r="FH262" s="191"/>
      <c r="FI262" s="191"/>
      <c r="FJ262" s="191"/>
      <c r="FK262" s="191"/>
      <c r="FL262" s="191"/>
      <c r="FM262" s="191"/>
      <c r="FN262" s="191"/>
      <c r="FO262" s="191"/>
      <c r="FP262" s="191"/>
      <c r="FQ262" s="191"/>
      <c r="FR262" s="191"/>
      <c r="FS262" s="191"/>
      <c r="FT262" s="191"/>
      <c r="FU262" s="191"/>
      <c r="FV262" s="191"/>
      <c r="FW262" s="191"/>
      <c r="FX262" s="191"/>
      <c r="FY262" s="191"/>
      <c r="FZ262" s="191"/>
      <c r="GA262" s="191"/>
      <c r="GB262" s="191"/>
      <c r="GC262" s="191"/>
      <c r="GD262" s="191"/>
      <c r="GE262" s="191"/>
      <c r="GF262" s="191"/>
      <c r="GG262" s="191"/>
      <c r="GH262" s="191"/>
      <c r="GI262" s="191"/>
      <c r="GJ262" s="191"/>
      <c r="GK262" s="191"/>
      <c r="GL262" s="191"/>
      <c r="GM262" s="191"/>
      <c r="GN262" s="191"/>
      <c r="GO262" s="191"/>
      <c r="GP262" s="191"/>
      <c r="GQ262" s="191"/>
      <c r="GR262" s="191"/>
      <c r="GS262" s="191"/>
      <c r="GT262" s="191"/>
      <c r="GU262" s="191"/>
      <c r="GV262" s="191"/>
      <c r="GW262" s="191"/>
      <c r="GX262" s="191"/>
      <c r="GY262" s="191"/>
      <c r="GZ262" s="191"/>
      <c r="HA262" s="191"/>
      <c r="HB262" s="191"/>
      <c r="HC262" s="191"/>
      <c r="HD262" s="191"/>
      <c r="HE262" s="191"/>
      <c r="HF262" s="191"/>
      <c r="HG262" s="191"/>
      <c r="HH262" s="191"/>
      <c r="HI262" s="191"/>
      <c r="HJ262" s="191"/>
      <c r="HK262" s="191"/>
      <c r="HL262" s="191"/>
      <c r="HM262" s="191"/>
      <c r="HN262" s="191"/>
      <c r="HO262" s="191"/>
      <c r="HP262" s="191"/>
      <c r="HQ262" s="191"/>
      <c r="HR262" s="191"/>
      <c r="HS262" s="191"/>
      <c r="HT262" s="191"/>
      <c r="HU262" s="191"/>
      <c r="HV262" s="191"/>
      <c r="HW262" s="191"/>
      <c r="HX262" s="191"/>
      <c r="HY262" s="191"/>
      <c r="HZ262" s="191"/>
      <c r="IA262" s="191"/>
      <c r="IB262" s="191"/>
      <c r="IC262" s="191"/>
      <c r="ID262" s="191"/>
      <c r="IE262" s="191"/>
    </row>
    <row r="263" spans="1:239" ht="45" customHeight="1" thickBot="1" x14ac:dyDescent="0.3">
      <c r="A263" s="989">
        <v>485</v>
      </c>
      <c r="B263" s="991" t="s">
        <v>344</v>
      </c>
      <c r="C263" s="991"/>
      <c r="D263" s="992">
        <f>F263+(H263/60)+(I263/3600)</f>
        <v>106.86352305555555</v>
      </c>
      <c r="E263" s="992">
        <f>J263+(L263/60)+(M263/3600)</f>
        <v>52.447501111111109</v>
      </c>
      <c r="F263" s="994">
        <v>106</v>
      </c>
      <c r="G263" s="361">
        <f t="shared" si="77"/>
        <v>51.811383333332799</v>
      </c>
      <c r="H263" s="994">
        <v>51</v>
      </c>
      <c r="I263" s="996">
        <v>48.683</v>
      </c>
      <c r="J263" s="994">
        <v>52</v>
      </c>
      <c r="K263" s="994"/>
      <c r="L263" s="994">
        <v>26</v>
      </c>
      <c r="M263" s="996">
        <v>51.003999999999998</v>
      </c>
      <c r="N263" s="202"/>
      <c r="O263" s="1002"/>
      <c r="P263" s="1049" t="s">
        <v>203</v>
      </c>
      <c r="Q263" s="363" t="s">
        <v>4</v>
      </c>
      <c r="R263" s="363" t="s">
        <v>105</v>
      </c>
      <c r="S263" s="363" t="s">
        <v>332</v>
      </c>
      <c r="T263" s="363"/>
      <c r="U263" s="363"/>
      <c r="V263" s="363"/>
      <c r="W263" s="1258"/>
      <c r="X263" s="368" t="s">
        <v>333</v>
      </c>
      <c r="Y263" s="223"/>
      <c r="Z263" s="1020">
        <v>7</v>
      </c>
      <c r="AA263" s="507" t="s">
        <v>456</v>
      </c>
      <c r="AB263" s="1023"/>
      <c r="AC263" s="220"/>
      <c r="AD263" s="1031" t="s">
        <v>562</v>
      </c>
      <c r="AE263" s="202"/>
      <c r="AF263" s="202"/>
      <c r="AG263" s="202"/>
      <c r="AH263" s="320"/>
      <c r="AI263" s="1045" t="s">
        <v>443</v>
      </c>
      <c r="AJ263" s="1045" t="s">
        <v>443</v>
      </c>
      <c r="AK263" s="202"/>
      <c r="AL263" s="1002"/>
      <c r="AM263" s="1047"/>
      <c r="AN263" s="1038"/>
      <c r="AO263" s="1038"/>
      <c r="AP263" s="1038"/>
      <c r="AQ263" s="220"/>
      <c r="AR263" s="220"/>
      <c r="AS263" s="1041"/>
      <c r="AT263" s="1479">
        <v>485</v>
      </c>
      <c r="AU263" s="1489"/>
      <c r="AV263" s="44"/>
      <c r="AW263" s="246"/>
      <c r="AX263" s="236"/>
      <c r="AY263" s="191"/>
      <c r="AZ263" s="191"/>
      <c r="BA263" s="191"/>
      <c r="BB263" s="191"/>
      <c r="BC263" s="191"/>
      <c r="BD263" s="191"/>
      <c r="BE263" s="191"/>
      <c r="BF263" s="191"/>
      <c r="BG263" s="191"/>
      <c r="BH263" s="191"/>
      <c r="BI263" s="191"/>
      <c r="BJ263" s="191"/>
      <c r="BK263" s="191"/>
      <c r="BL263" s="191"/>
      <c r="BM263" s="191"/>
      <c r="BN263" s="191"/>
      <c r="BO263" s="191"/>
      <c r="BP263" s="191"/>
      <c r="BQ263" s="191"/>
      <c r="BR263" s="191"/>
      <c r="BS263" s="191"/>
      <c r="BT263" s="191"/>
      <c r="BU263" s="191"/>
      <c r="BV263" s="191"/>
      <c r="BW263" s="191"/>
      <c r="BX263" s="191"/>
      <c r="BY263" s="191"/>
      <c r="BZ263" s="191"/>
      <c r="CA263" s="191"/>
      <c r="CB263" s="191"/>
      <c r="CC263" s="191"/>
      <c r="CD263" s="191"/>
      <c r="CE263" s="191"/>
      <c r="CF263" s="191"/>
      <c r="CG263" s="191"/>
      <c r="CH263" s="191"/>
      <c r="CI263" s="191"/>
      <c r="CJ263" s="191"/>
      <c r="CK263" s="191"/>
      <c r="CL263" s="191"/>
      <c r="CM263" s="191"/>
      <c r="CN263" s="191"/>
      <c r="CO263" s="191"/>
      <c r="CP263" s="191"/>
      <c r="CQ263" s="191"/>
      <c r="CR263" s="191"/>
      <c r="CS263" s="191"/>
      <c r="CT263" s="191"/>
      <c r="CU263" s="191"/>
      <c r="CV263" s="191"/>
      <c r="CW263" s="191"/>
      <c r="CX263" s="191"/>
      <c r="CY263" s="191"/>
      <c r="CZ263" s="191"/>
      <c r="DA263" s="191"/>
      <c r="DB263" s="191"/>
      <c r="DC263" s="191"/>
      <c r="DD263" s="191"/>
      <c r="DE263" s="191"/>
      <c r="DF263" s="191"/>
      <c r="DG263" s="191"/>
      <c r="DH263" s="191"/>
      <c r="DI263" s="191"/>
      <c r="DJ263" s="191"/>
      <c r="DK263" s="191"/>
      <c r="DL263" s="191"/>
      <c r="DM263" s="191"/>
      <c r="DN263" s="191"/>
      <c r="DO263" s="191"/>
      <c r="DP263" s="191"/>
      <c r="DQ263" s="191"/>
      <c r="DR263" s="191"/>
      <c r="DS263" s="191"/>
      <c r="DT263" s="191"/>
      <c r="DU263" s="191"/>
      <c r="DV263" s="191"/>
      <c r="DW263" s="191"/>
      <c r="DX263" s="191"/>
      <c r="DY263" s="191"/>
      <c r="DZ263" s="191"/>
      <c r="EA263" s="191"/>
      <c r="EB263" s="191"/>
      <c r="EC263" s="191"/>
      <c r="ED263" s="191"/>
      <c r="EE263" s="191"/>
      <c r="EF263" s="191"/>
      <c r="EG263" s="191"/>
      <c r="EH263" s="191"/>
      <c r="EI263" s="191"/>
      <c r="EJ263" s="191"/>
      <c r="EK263" s="191"/>
      <c r="EL263" s="191"/>
      <c r="EM263" s="191"/>
      <c r="EN263" s="191"/>
      <c r="EO263" s="191"/>
      <c r="EP263" s="191"/>
      <c r="EQ263" s="191"/>
      <c r="ER263" s="191"/>
      <c r="ES263" s="191"/>
      <c r="ET263" s="191"/>
      <c r="EU263" s="191"/>
      <c r="EV263" s="191"/>
      <c r="EW263" s="191"/>
      <c r="EX263" s="191"/>
      <c r="EY263" s="191"/>
      <c r="EZ263" s="191"/>
      <c r="FA263" s="191"/>
      <c r="FB263" s="191"/>
      <c r="FC263" s="191"/>
      <c r="FD263" s="191"/>
      <c r="FE263" s="191"/>
      <c r="FF263" s="191"/>
      <c r="FG263" s="191"/>
      <c r="FH263" s="191"/>
      <c r="FI263" s="191"/>
      <c r="FJ263" s="191"/>
      <c r="FK263" s="191"/>
      <c r="FL263" s="191"/>
      <c r="FM263" s="191"/>
      <c r="FN263" s="191"/>
      <c r="FO263" s="191"/>
      <c r="FP263" s="191"/>
      <c r="FQ263" s="191"/>
      <c r="FR263" s="191"/>
      <c r="FS263" s="191"/>
      <c r="FT263" s="191"/>
      <c r="FU263" s="191"/>
      <c r="FV263" s="191"/>
      <c r="FW263" s="191"/>
      <c r="FX263" s="191"/>
      <c r="FY263" s="191"/>
      <c r="FZ263" s="191"/>
      <c r="GA263" s="191"/>
      <c r="GB263" s="191"/>
      <c r="GC263" s="191"/>
      <c r="GD263" s="191"/>
      <c r="GE263" s="191"/>
      <c r="GF263" s="191"/>
      <c r="GG263" s="191"/>
      <c r="GH263" s="191"/>
      <c r="GI263" s="191"/>
      <c r="GJ263" s="191"/>
      <c r="GK263" s="191"/>
      <c r="GL263" s="191"/>
      <c r="GM263" s="191"/>
      <c r="GN263" s="191"/>
      <c r="GO263" s="191"/>
      <c r="GP263" s="191"/>
      <c r="GQ263" s="191"/>
      <c r="GR263" s="191"/>
      <c r="GS263" s="191"/>
      <c r="GT263" s="191"/>
      <c r="GU263" s="191"/>
      <c r="GV263" s="191"/>
      <c r="GW263" s="191"/>
      <c r="GX263" s="191"/>
      <c r="GY263" s="191"/>
      <c r="GZ263" s="191"/>
      <c r="HA263" s="191"/>
      <c r="HB263" s="191"/>
      <c r="HC263" s="191"/>
      <c r="HD263" s="191"/>
      <c r="HE263" s="191"/>
      <c r="HF263" s="191"/>
      <c r="HG263" s="191"/>
      <c r="HH263" s="191"/>
      <c r="HI263" s="191"/>
      <c r="HJ263" s="191"/>
      <c r="HK263" s="191"/>
      <c r="HL263" s="191"/>
      <c r="HM263" s="191"/>
      <c r="HN263" s="191"/>
      <c r="HO263" s="191"/>
      <c r="HP263" s="191"/>
      <c r="HQ263" s="191"/>
      <c r="HR263" s="191"/>
      <c r="HS263" s="191"/>
      <c r="HT263" s="191"/>
      <c r="HU263" s="191"/>
      <c r="HV263" s="191"/>
      <c r="HW263" s="191"/>
      <c r="HX263" s="191"/>
      <c r="HY263" s="191"/>
      <c r="HZ263" s="191"/>
      <c r="IA263" s="191"/>
      <c r="IB263" s="191"/>
      <c r="IC263" s="191"/>
      <c r="ID263" s="191"/>
      <c r="IE263" s="191"/>
    </row>
    <row r="264" spans="1:239" ht="15" customHeight="1" x14ac:dyDescent="0.25">
      <c r="A264" s="420">
        <v>171</v>
      </c>
      <c r="B264" s="55" t="s">
        <v>344</v>
      </c>
      <c r="C264" s="55"/>
      <c r="D264" s="968">
        <v>106.85043333333333</v>
      </c>
      <c r="E264" s="968">
        <v>52.439349999999997</v>
      </c>
      <c r="F264" s="309">
        <f>ROUNDDOWN(D264,0)</f>
        <v>106</v>
      </c>
      <c r="G264" s="309">
        <f t="shared" si="77"/>
        <v>51.025999999999669</v>
      </c>
      <c r="H264" s="309">
        <f>ROUNDDOWN(G264,0)</f>
        <v>51</v>
      </c>
      <c r="I264" s="304">
        <f>(G264-H264)*60</f>
        <v>1.5599999999801639</v>
      </c>
      <c r="J264" s="310">
        <f>ROUNDDOWN(E264,0)</f>
        <v>52</v>
      </c>
      <c r="K264" s="310">
        <f>(E264-J264)*60</f>
        <v>26.360999999999848</v>
      </c>
      <c r="L264" s="310">
        <f>ROUNDDOWN(K264,0)</f>
        <v>26</v>
      </c>
      <c r="M264" s="295">
        <f>(K264-L264)*60</f>
        <v>21.659999999990873</v>
      </c>
      <c r="N264" s="1182">
        <v>3.9</v>
      </c>
      <c r="O264" s="78"/>
      <c r="P264" s="267" t="s">
        <v>203</v>
      </c>
      <c r="Q264" s="55" t="s">
        <v>4</v>
      </c>
      <c r="R264" s="166" t="s">
        <v>506</v>
      </c>
      <c r="S264" s="251" t="s">
        <v>332</v>
      </c>
      <c r="T264" s="55"/>
      <c r="U264" s="55"/>
      <c r="V264" s="55"/>
      <c r="W264" s="279"/>
      <c r="X264" s="75" t="s">
        <v>333</v>
      </c>
      <c r="Y264" s="121"/>
      <c r="Z264" s="575">
        <v>7</v>
      </c>
      <c r="AA264" s="1000" t="s">
        <v>456</v>
      </c>
      <c r="AB264" s="411"/>
      <c r="AC264" s="198"/>
      <c r="AD264" s="314" t="s">
        <v>428</v>
      </c>
      <c r="AE264" s="121"/>
      <c r="AF264" s="198"/>
      <c r="AG264" s="198"/>
      <c r="AH264" s="268"/>
      <c r="AI264" s="268"/>
      <c r="AJ264" s="268"/>
      <c r="AK264" s="268"/>
      <c r="AL264" s="78"/>
      <c r="AM264" s="105"/>
      <c r="AN264" s="215"/>
      <c r="AO264" s="215"/>
      <c r="AP264" s="215"/>
      <c r="AQ264" s="61"/>
      <c r="AR264" s="61"/>
      <c r="AS264" s="106"/>
      <c r="AT264" s="1126">
        <v>171</v>
      </c>
      <c r="AU264" s="1488"/>
      <c r="AV264" s="44">
        <v>35</v>
      </c>
      <c r="AW264" s="147" t="s">
        <v>202</v>
      </c>
      <c r="AX264" s="143"/>
    </row>
    <row r="265" spans="1:239" ht="51" customHeight="1" x14ac:dyDescent="0.25">
      <c r="A265" s="122">
        <v>172</v>
      </c>
      <c r="B265" s="174" t="s">
        <v>344</v>
      </c>
      <c r="C265" s="99"/>
      <c r="D265" s="467">
        <v>106.868733333333</v>
      </c>
      <c r="E265" s="467">
        <v>52.452399999999997</v>
      </c>
      <c r="F265" s="305">
        <f>ROUNDDOWN(D265,0)</f>
        <v>106</v>
      </c>
      <c r="G265" s="305">
        <f t="shared" si="77"/>
        <v>52.123999999979844</v>
      </c>
      <c r="H265" s="305">
        <f>ROUNDDOWN(G265,0)</f>
        <v>52</v>
      </c>
      <c r="I265" s="137">
        <f>(G265-H265)*60</f>
        <v>7.439999998790654</v>
      </c>
      <c r="J265" s="136">
        <f>ROUNDDOWN(E265,0)</f>
        <v>52</v>
      </c>
      <c r="K265" s="136">
        <f>(E265-J265)*60</f>
        <v>27.143999999999835</v>
      </c>
      <c r="L265" s="136">
        <f>ROUNDDOWN(K265,0)</f>
        <v>27</v>
      </c>
      <c r="M265" s="139">
        <f>(K265-L265)*60</f>
        <v>8.6399999999900956</v>
      </c>
      <c r="N265" s="117">
        <v>4.9000000000000004</v>
      </c>
      <c r="O265" s="72"/>
      <c r="P265" s="222" t="s">
        <v>203</v>
      </c>
      <c r="Q265" s="47" t="s">
        <v>4</v>
      </c>
      <c r="R265" s="48" t="s">
        <v>506</v>
      </c>
      <c r="S265" s="49" t="s">
        <v>332</v>
      </c>
      <c r="T265" s="47"/>
      <c r="U265" s="47"/>
      <c r="V265" s="47"/>
      <c r="W265" s="71"/>
      <c r="X265" s="56" t="s">
        <v>333</v>
      </c>
      <c r="Y265" s="67"/>
      <c r="Z265" s="573">
        <v>7</v>
      </c>
      <c r="AA265" s="76" t="s">
        <v>456</v>
      </c>
      <c r="AB265" s="69"/>
      <c r="AC265" s="193"/>
      <c r="AD265" s="249" t="s">
        <v>489</v>
      </c>
      <c r="AE265" s="67"/>
      <c r="AF265" s="193"/>
      <c r="AG265" s="193"/>
      <c r="AH265" s="272"/>
      <c r="AI265" s="193"/>
      <c r="AJ265" s="193"/>
      <c r="AK265" s="193"/>
      <c r="AL265" s="72"/>
      <c r="AM265" s="424"/>
      <c r="AN265" s="273"/>
      <c r="AO265" s="273"/>
      <c r="AP265" s="273"/>
      <c r="AQ265" s="23"/>
      <c r="AR265" s="23"/>
      <c r="AS265" s="63"/>
      <c r="AT265" s="802">
        <v>172</v>
      </c>
      <c r="AU265" s="1488"/>
      <c r="AV265" s="44">
        <v>483</v>
      </c>
      <c r="AW265" s="147" t="s">
        <v>202</v>
      </c>
      <c r="AX265" s="143"/>
    </row>
    <row r="266" spans="1:239" ht="45" customHeight="1" x14ac:dyDescent="0.25">
      <c r="A266" s="449">
        <v>484</v>
      </c>
      <c r="B266" s="278" t="s">
        <v>344</v>
      </c>
      <c r="C266" s="247"/>
      <c r="D266" s="466">
        <f>F266+(H266/60)+(I266/3600)</f>
        <v>106.87113277777777</v>
      </c>
      <c r="E266" s="1050">
        <f>J266+(L266/60)+(M266/3600)</f>
        <v>52.45314888888889</v>
      </c>
      <c r="F266" s="312">
        <v>106</v>
      </c>
      <c r="G266" s="305">
        <f t="shared" si="77"/>
        <v>52.267966666666439</v>
      </c>
      <c r="H266" s="312">
        <v>52</v>
      </c>
      <c r="I266" s="428">
        <v>16.077999999999999</v>
      </c>
      <c r="J266" s="312">
        <v>52</v>
      </c>
      <c r="K266" s="138"/>
      <c r="L266" s="312">
        <v>27</v>
      </c>
      <c r="M266" s="428">
        <v>11.336</v>
      </c>
      <c r="N266" s="199"/>
      <c r="O266" s="1132"/>
      <c r="P266" s="470"/>
      <c r="Q266" s="101" t="s">
        <v>4</v>
      </c>
      <c r="R266" s="258" t="s">
        <v>457</v>
      </c>
      <c r="S266" s="101" t="s">
        <v>332</v>
      </c>
      <c r="T266" s="101"/>
      <c r="U266" s="229" t="s">
        <v>536</v>
      </c>
      <c r="V266" s="258"/>
      <c r="W266" s="1267"/>
      <c r="X266" s="224" t="s">
        <v>333</v>
      </c>
      <c r="Y266" s="230"/>
      <c r="Z266" s="576">
        <v>7</v>
      </c>
      <c r="AA266" s="427" t="s">
        <v>456</v>
      </c>
      <c r="AB266" s="433"/>
      <c r="AC266" s="230"/>
      <c r="AD266" s="230"/>
      <c r="AE266" s="230"/>
      <c r="AF266" s="230"/>
      <c r="AG266" s="230"/>
      <c r="AH266" s="231"/>
      <c r="AI266" s="226" t="s">
        <v>443</v>
      </c>
      <c r="AJ266" s="226" t="s">
        <v>443</v>
      </c>
      <c r="AK266" s="199"/>
      <c r="AL266" s="1132"/>
      <c r="AM266" s="1364"/>
      <c r="AN266" s="1372"/>
      <c r="AO266" s="1372"/>
      <c r="AP266" s="985"/>
      <c r="AQ266" s="232"/>
      <c r="AR266" s="1380"/>
      <c r="AS266" s="1391"/>
      <c r="AT266" s="1477">
        <v>484</v>
      </c>
      <c r="AU266" s="1489"/>
      <c r="AV266" s="44"/>
      <c r="AW266" s="236"/>
      <c r="AX266" s="236"/>
    </row>
    <row r="267" spans="1:239" s="191" customFormat="1" ht="42.75" customHeight="1" x14ac:dyDescent="0.25">
      <c r="A267" s="451">
        <v>99</v>
      </c>
      <c r="B267" s="252" t="s">
        <v>393</v>
      </c>
      <c r="C267" s="242"/>
      <c r="D267" s="478">
        <v>106.883926391602</v>
      </c>
      <c r="E267" s="462">
        <v>52.466050361889501</v>
      </c>
      <c r="F267" s="307">
        <f>ROUNDDOWN(D267,0)</f>
        <v>106</v>
      </c>
      <c r="G267" s="305">
        <f t="shared" si="77"/>
        <v>53.035583496120182</v>
      </c>
      <c r="H267" s="307">
        <f>ROUNDDOWN(G267,0)</f>
        <v>53</v>
      </c>
      <c r="I267" s="301">
        <f>(G267-H267)*60</f>
        <v>2.1350097672109314</v>
      </c>
      <c r="J267" s="255">
        <f>ROUNDDOWN(E267,0)</f>
        <v>52</v>
      </c>
      <c r="K267" s="136">
        <f>(E267-J267)*60</f>
        <v>27.96302171337004</v>
      </c>
      <c r="L267" s="255">
        <f>ROUNDDOWN(K267,0)</f>
        <v>27</v>
      </c>
      <c r="M267" s="302">
        <f>(K267-L267)*60</f>
        <v>57.78130280220239</v>
      </c>
      <c r="N267" s="121"/>
      <c r="O267" s="78"/>
      <c r="P267" s="406"/>
      <c r="Q267" s="169"/>
      <c r="R267" s="55" t="s">
        <v>105</v>
      </c>
      <c r="S267" s="228" t="s">
        <v>331</v>
      </c>
      <c r="T267" s="169"/>
      <c r="U267" s="169"/>
      <c r="V267" s="55" t="s">
        <v>345</v>
      </c>
      <c r="W267" s="407" t="s">
        <v>418</v>
      </c>
      <c r="X267" s="188" t="s">
        <v>333</v>
      </c>
      <c r="Y267" s="168"/>
      <c r="Z267" s="581">
        <v>7</v>
      </c>
      <c r="AA267" s="432" t="s">
        <v>456</v>
      </c>
      <c r="AB267" s="1018"/>
      <c r="AC267" s="200"/>
      <c r="AD267" s="200"/>
      <c r="AE267" s="168"/>
      <c r="AF267" s="200"/>
      <c r="AG267" s="200"/>
      <c r="AH267" s="210"/>
      <c r="AI267" s="200"/>
      <c r="AJ267" s="200"/>
      <c r="AK267" s="198"/>
      <c r="AL267" s="78"/>
      <c r="AM267" s="1365"/>
      <c r="AN267" s="1112"/>
      <c r="AO267" s="1112"/>
      <c r="AP267" s="1112"/>
      <c r="AQ267" s="178"/>
      <c r="AR267" s="178"/>
      <c r="AS267" s="106"/>
      <c r="AT267" s="1476">
        <v>99</v>
      </c>
      <c r="AU267" s="1488"/>
      <c r="AV267" s="44"/>
      <c r="AW267" s="146" t="s">
        <v>144</v>
      </c>
      <c r="AX267" s="143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</row>
    <row r="268" spans="1:239" ht="45.75" customHeight="1" x14ac:dyDescent="0.25">
      <c r="A268" s="122">
        <v>210</v>
      </c>
      <c r="B268" s="185" t="s">
        <v>393</v>
      </c>
      <c r="C268" s="190" t="s">
        <v>480</v>
      </c>
      <c r="D268" s="454">
        <v>106.908088684082</v>
      </c>
      <c r="E268" s="454">
        <v>52.475376129150398</v>
      </c>
      <c r="F268" s="305">
        <f>ROUNDDOWN(D268,0)</f>
        <v>106</v>
      </c>
      <c r="G268" s="305">
        <f t="shared" si="77"/>
        <v>54.48532104492017</v>
      </c>
      <c r="H268" s="305">
        <f>ROUNDDOWN(G268,0)</f>
        <v>54</v>
      </c>
      <c r="I268" s="137">
        <f>(G268-H268)*60</f>
        <v>29.119262695210182</v>
      </c>
      <c r="J268" s="136">
        <f>ROUNDDOWN(E268,0)</f>
        <v>52</v>
      </c>
      <c r="K268" s="136">
        <f>(E268-J268)*60</f>
        <v>28.522567749023864</v>
      </c>
      <c r="L268" s="136">
        <f>ROUNDDOWN(K268,0)</f>
        <v>28</v>
      </c>
      <c r="M268" s="139">
        <f>(K268-L268)*60</f>
        <v>31.35406494143183</v>
      </c>
      <c r="N268" s="67"/>
      <c r="O268" s="72"/>
      <c r="P268" s="288"/>
      <c r="Q268" s="47"/>
      <c r="R268" s="47" t="s">
        <v>105</v>
      </c>
      <c r="S268" s="49" t="s">
        <v>331</v>
      </c>
      <c r="T268" s="47"/>
      <c r="U268" s="47"/>
      <c r="V268" s="47" t="s">
        <v>345</v>
      </c>
      <c r="W268" s="491" t="s">
        <v>418</v>
      </c>
      <c r="X268" s="56" t="s">
        <v>333</v>
      </c>
      <c r="Y268" s="110"/>
      <c r="Z268" s="573">
        <v>7</v>
      </c>
      <c r="AA268" s="76" t="s">
        <v>456</v>
      </c>
      <c r="AB268" s="69"/>
      <c r="AC268" s="249"/>
      <c r="AD268" s="193"/>
      <c r="AE268" s="67"/>
      <c r="AF268" s="193"/>
      <c r="AG268" s="193"/>
      <c r="AH268" s="272"/>
      <c r="AI268" s="193"/>
      <c r="AJ268" s="193"/>
      <c r="AK268" s="193"/>
      <c r="AL268" s="72"/>
      <c r="AM268" s="424"/>
      <c r="AN268" s="273"/>
      <c r="AO268" s="273"/>
      <c r="AP268" s="273"/>
      <c r="AQ268" s="23"/>
      <c r="AR268" s="23"/>
      <c r="AS268" s="63"/>
      <c r="AT268" s="802">
        <v>210</v>
      </c>
      <c r="AU268" s="1488"/>
      <c r="AV268" s="44">
        <v>210</v>
      </c>
      <c r="AW268" s="147" t="s">
        <v>205</v>
      </c>
      <c r="AX268" s="143"/>
    </row>
    <row r="269" spans="1:239" ht="15" customHeight="1" x14ac:dyDescent="0.25">
      <c r="A269" s="122">
        <v>428</v>
      </c>
      <c r="B269" s="134" t="s">
        <v>393</v>
      </c>
      <c r="C269" s="134"/>
      <c r="D269" s="454">
        <v>106.880114069028</v>
      </c>
      <c r="E269" s="454">
        <v>52.464012269869599</v>
      </c>
      <c r="F269" s="305">
        <f>ROUNDDOWN(D269,0)</f>
        <v>106</v>
      </c>
      <c r="G269" s="305">
        <f t="shared" si="77"/>
        <v>52.80684414167979</v>
      </c>
      <c r="H269" s="305">
        <f>ROUNDDOWN(G269,0)</f>
        <v>52</v>
      </c>
      <c r="I269" s="137">
        <f>(G269-H269)*60</f>
        <v>48.410648500787374</v>
      </c>
      <c r="J269" s="136">
        <f>ROUNDDOWN(E269,0)</f>
        <v>52</v>
      </c>
      <c r="K269" s="136">
        <f>(E269-J269)*60</f>
        <v>27.840736192175939</v>
      </c>
      <c r="L269" s="136">
        <f>ROUNDDOWN(K269,0)</f>
        <v>27</v>
      </c>
      <c r="M269" s="139">
        <f>(K269-L269)*60</f>
        <v>50.444171530556332</v>
      </c>
      <c r="N269" s="67"/>
      <c r="O269" s="72"/>
      <c r="P269" s="288"/>
      <c r="Q269" s="47"/>
      <c r="R269" s="47" t="s">
        <v>105</v>
      </c>
      <c r="S269" s="49" t="s">
        <v>331</v>
      </c>
      <c r="T269" s="47"/>
      <c r="U269" s="47"/>
      <c r="V269" s="47" t="s">
        <v>345</v>
      </c>
      <c r="W269" s="400" t="s">
        <v>418</v>
      </c>
      <c r="X269" s="56" t="s">
        <v>333</v>
      </c>
      <c r="Y269" s="110"/>
      <c r="Z269" s="573">
        <v>7</v>
      </c>
      <c r="AA269" s="76" t="s">
        <v>456</v>
      </c>
      <c r="AB269" s="69"/>
      <c r="AC269" s="249"/>
      <c r="AD269" s="193"/>
      <c r="AE269" s="67"/>
      <c r="AF269" s="193"/>
      <c r="AG269" s="193"/>
      <c r="AH269" s="272"/>
      <c r="AI269" s="193"/>
      <c r="AJ269" s="193"/>
      <c r="AK269" s="193"/>
      <c r="AL269" s="72"/>
      <c r="AM269" s="424"/>
      <c r="AN269" s="273"/>
      <c r="AO269" s="273"/>
      <c r="AP269" s="273"/>
      <c r="AQ269" s="23"/>
      <c r="AR269" s="23"/>
      <c r="AS269" s="63"/>
      <c r="AT269" s="802">
        <v>428</v>
      </c>
      <c r="AU269" s="1488"/>
      <c r="AV269" s="44"/>
      <c r="AW269" s="147" t="s">
        <v>205</v>
      </c>
      <c r="AX269" s="143"/>
      <c r="AY269" s="191"/>
      <c r="AZ269" s="191"/>
      <c r="BA269" s="191"/>
      <c r="BB269" s="191"/>
      <c r="BC269" s="191"/>
      <c r="BD269" s="191"/>
      <c r="BE269" s="191"/>
      <c r="BF269" s="191"/>
      <c r="BG269" s="191"/>
      <c r="BH269" s="191"/>
      <c r="BI269" s="191"/>
      <c r="BJ269" s="191"/>
      <c r="BK269" s="191"/>
      <c r="BL269" s="191"/>
      <c r="BM269" s="191"/>
      <c r="BN269" s="191"/>
      <c r="BO269" s="191"/>
      <c r="BP269" s="191"/>
      <c r="BQ269" s="191"/>
      <c r="BR269" s="191"/>
      <c r="BS269" s="191"/>
      <c r="BT269" s="191"/>
      <c r="BU269" s="191"/>
      <c r="BV269" s="191"/>
      <c r="BW269" s="191"/>
      <c r="BX269" s="191"/>
      <c r="BY269" s="191"/>
      <c r="BZ269" s="191"/>
      <c r="CA269" s="191"/>
      <c r="CB269" s="191"/>
      <c r="CC269" s="191"/>
      <c r="CD269" s="191"/>
      <c r="CE269" s="191"/>
      <c r="CF269" s="191"/>
      <c r="CG269" s="191"/>
      <c r="CH269" s="191"/>
      <c r="CI269" s="191"/>
      <c r="CJ269" s="191"/>
      <c r="CK269" s="191"/>
      <c r="CL269" s="191"/>
      <c r="CM269" s="191"/>
      <c r="CN269" s="191"/>
      <c r="CO269" s="191"/>
      <c r="CP269" s="191"/>
      <c r="CQ269" s="191"/>
      <c r="CR269" s="191"/>
      <c r="CS269" s="191"/>
      <c r="CT269" s="191"/>
      <c r="CU269" s="191"/>
      <c r="CV269" s="191"/>
      <c r="CW269" s="191"/>
      <c r="CX269" s="191"/>
      <c r="CY269" s="191"/>
      <c r="CZ269" s="191"/>
      <c r="DA269" s="191"/>
      <c r="DB269" s="191"/>
      <c r="DC269" s="191"/>
      <c r="DD269" s="191"/>
      <c r="DE269" s="191"/>
      <c r="DF269" s="191"/>
      <c r="DG269" s="191"/>
      <c r="DH269" s="191"/>
      <c r="DI269" s="191"/>
      <c r="DJ269" s="191"/>
      <c r="DK269" s="191"/>
      <c r="DL269" s="191"/>
      <c r="DM269" s="191"/>
      <c r="DN269" s="191"/>
      <c r="DO269" s="191"/>
      <c r="DP269" s="191"/>
      <c r="DQ269" s="191"/>
      <c r="DR269" s="191"/>
      <c r="DS269" s="191"/>
      <c r="DT269" s="191"/>
      <c r="DU269" s="191"/>
      <c r="DV269" s="191"/>
      <c r="DW269" s="191"/>
      <c r="DX269" s="191"/>
      <c r="DY269" s="191"/>
      <c r="DZ269" s="191"/>
      <c r="EA269" s="191"/>
      <c r="EB269" s="191"/>
      <c r="EC269" s="191"/>
      <c r="ED269" s="191"/>
      <c r="EE269" s="191"/>
      <c r="EF269" s="191"/>
      <c r="EG269" s="191"/>
      <c r="EH269" s="191"/>
      <c r="EI269" s="191"/>
      <c r="EJ269" s="191"/>
      <c r="EK269" s="191"/>
      <c r="EL269" s="191"/>
      <c r="EM269" s="191"/>
      <c r="EN269" s="191"/>
      <c r="EO269" s="191"/>
      <c r="EP269" s="191"/>
      <c r="EQ269" s="191"/>
      <c r="ER269" s="191"/>
      <c r="ES269" s="191"/>
      <c r="ET269" s="191"/>
      <c r="EU269" s="191"/>
      <c r="EV269" s="191"/>
      <c r="EW269" s="191"/>
      <c r="EX269" s="191"/>
      <c r="EY269" s="191"/>
      <c r="EZ269" s="191"/>
      <c r="FA269" s="191"/>
      <c r="FB269" s="191"/>
      <c r="FC269" s="191"/>
      <c r="FD269" s="191"/>
      <c r="FE269" s="191"/>
      <c r="FF269" s="191"/>
      <c r="FG269" s="191"/>
      <c r="FH269" s="191"/>
      <c r="FI269" s="191"/>
      <c r="FJ269" s="191"/>
      <c r="FK269" s="191"/>
      <c r="FL269" s="191"/>
      <c r="FM269" s="191"/>
      <c r="FN269" s="191"/>
      <c r="FO269" s="191"/>
      <c r="FP269" s="191"/>
      <c r="FQ269" s="191"/>
      <c r="FR269" s="191"/>
      <c r="FS269" s="191"/>
      <c r="FT269" s="191"/>
      <c r="FU269" s="191"/>
      <c r="FV269" s="191"/>
      <c r="FW269" s="191"/>
      <c r="FX269" s="191"/>
      <c r="FY269" s="191"/>
      <c r="FZ269" s="191"/>
      <c r="GA269" s="191"/>
      <c r="GB269" s="191"/>
      <c r="GC269" s="191"/>
      <c r="GD269" s="191"/>
      <c r="GE269" s="191"/>
      <c r="GF269" s="191"/>
      <c r="GG269" s="191"/>
      <c r="GH269" s="191"/>
      <c r="GI269" s="191"/>
      <c r="GJ269" s="191"/>
      <c r="GK269" s="191"/>
      <c r="GL269" s="191"/>
      <c r="GM269" s="191"/>
      <c r="GN269" s="191"/>
      <c r="GO269" s="191"/>
      <c r="GP269" s="191"/>
      <c r="GQ269" s="191"/>
      <c r="GR269" s="191"/>
      <c r="GS269" s="191"/>
      <c r="GT269" s="191"/>
      <c r="GU269" s="191"/>
      <c r="GV269" s="191"/>
      <c r="GW269" s="191"/>
      <c r="GX269" s="191"/>
      <c r="GY269" s="191"/>
      <c r="GZ269" s="191"/>
      <c r="HA269" s="191"/>
      <c r="HB269" s="191"/>
      <c r="HC269" s="191"/>
      <c r="HD269" s="191"/>
      <c r="HE269" s="191"/>
      <c r="HF269" s="191"/>
      <c r="HG269" s="191"/>
      <c r="HH269" s="191"/>
      <c r="HI269" s="191"/>
      <c r="HJ269" s="191"/>
      <c r="HK269" s="191"/>
      <c r="HL269" s="191"/>
      <c r="HM269" s="191"/>
      <c r="HN269" s="191"/>
      <c r="HO269" s="191"/>
      <c r="HP269" s="191"/>
      <c r="HQ269" s="191"/>
      <c r="HR269" s="191"/>
      <c r="HS269" s="191"/>
      <c r="HT269" s="191"/>
      <c r="HU269" s="191"/>
      <c r="HV269" s="191"/>
      <c r="HW269" s="191"/>
      <c r="HX269" s="191"/>
      <c r="HY269" s="191"/>
      <c r="HZ269" s="191"/>
      <c r="IA269" s="191"/>
      <c r="IB269" s="191"/>
      <c r="IC269" s="191"/>
      <c r="ID269" s="191"/>
      <c r="IE269" s="191"/>
    </row>
    <row r="270" spans="1:239" ht="15" customHeight="1" x14ac:dyDescent="0.25">
      <c r="A270" s="122">
        <v>429</v>
      </c>
      <c r="B270" s="134" t="s">
        <v>393</v>
      </c>
      <c r="C270" s="134"/>
      <c r="D270" s="30">
        <v>106.882241596589</v>
      </c>
      <c r="E270" s="30">
        <v>52.464650384520198</v>
      </c>
      <c r="F270" s="305">
        <f>ROUNDDOWN(D270,0)</f>
        <v>106</v>
      </c>
      <c r="G270" s="305">
        <f t="shared" si="77"/>
        <v>52.934495795339842</v>
      </c>
      <c r="H270" s="305">
        <f>ROUNDDOWN(G270,0)</f>
        <v>52</v>
      </c>
      <c r="I270" s="137">
        <f>(G270-H270)*60</f>
        <v>56.069747720390524</v>
      </c>
      <c r="J270" s="136">
        <f>ROUNDDOWN(E270,0)</f>
        <v>52</v>
      </c>
      <c r="K270" s="136">
        <f>(E270-J270)*60</f>
        <v>27.879023071211861</v>
      </c>
      <c r="L270" s="136">
        <f>ROUNDDOWN(K270,0)</f>
        <v>27</v>
      </c>
      <c r="M270" s="139">
        <f>(K270-L270)*60</f>
        <v>52.741384272711684</v>
      </c>
      <c r="N270" s="67"/>
      <c r="O270" s="72"/>
      <c r="P270" s="288"/>
      <c r="Q270" s="47"/>
      <c r="R270" s="47" t="s">
        <v>105</v>
      </c>
      <c r="S270" s="47" t="s">
        <v>332</v>
      </c>
      <c r="T270" s="47"/>
      <c r="U270" s="47"/>
      <c r="V270" s="47"/>
      <c r="W270" s="400" t="s">
        <v>418</v>
      </c>
      <c r="X270" s="56"/>
      <c r="Y270" s="110"/>
      <c r="Z270" s="573">
        <v>7</v>
      </c>
      <c r="AA270" s="76" t="s">
        <v>456</v>
      </c>
      <c r="AB270" s="69"/>
      <c r="AC270" s="249"/>
      <c r="AD270" s="193"/>
      <c r="AE270" s="67"/>
      <c r="AF270" s="193"/>
      <c r="AG270" s="193"/>
      <c r="AH270" s="272"/>
      <c r="AI270" s="193"/>
      <c r="AJ270" s="193"/>
      <c r="AK270" s="193"/>
      <c r="AL270" s="72"/>
      <c r="AM270" s="424"/>
      <c r="AN270" s="273"/>
      <c r="AO270" s="273"/>
      <c r="AP270" s="273"/>
      <c r="AQ270" s="23"/>
      <c r="AR270" s="23"/>
      <c r="AS270" s="63"/>
      <c r="AT270" s="802"/>
      <c r="AU270" s="1488"/>
      <c r="AV270" s="44"/>
      <c r="AW270" s="147"/>
      <c r="AX270" s="143"/>
    </row>
    <row r="271" spans="1:239" ht="15" customHeight="1" x14ac:dyDescent="0.25">
      <c r="A271" s="207">
        <v>495</v>
      </c>
      <c r="B271" s="476" t="s">
        <v>344</v>
      </c>
      <c r="C271" s="476"/>
      <c r="D271" s="465">
        <v>106.536427</v>
      </c>
      <c r="E271" s="465">
        <v>52.399265270000001</v>
      </c>
      <c r="F271" s="138">
        <v>106</v>
      </c>
      <c r="G271" s="305">
        <f t="shared" si="77"/>
        <v>32.185620000000199</v>
      </c>
      <c r="H271" s="138">
        <v>32</v>
      </c>
      <c r="I271" s="296">
        <f>(((D271-F271)*60)-H271)*60</f>
        <v>11.137200000011944</v>
      </c>
      <c r="J271" s="138">
        <v>52</v>
      </c>
      <c r="K271" s="138"/>
      <c r="L271" s="138">
        <v>23</v>
      </c>
      <c r="M271" s="296">
        <f>(((E271-J271)*60)-L271)*60</f>
        <v>57.354972000002817</v>
      </c>
      <c r="N271" s="193"/>
      <c r="O271" s="276"/>
      <c r="P271" s="974" t="s">
        <v>564</v>
      </c>
      <c r="Q271" s="49" t="s">
        <v>4</v>
      </c>
      <c r="R271" s="49" t="s">
        <v>105</v>
      </c>
      <c r="S271" s="49" t="s">
        <v>332</v>
      </c>
      <c r="T271" s="49"/>
      <c r="U271" s="49"/>
      <c r="V271" s="49"/>
      <c r="W271" s="403"/>
      <c r="X271" s="222"/>
      <c r="Y271" s="114"/>
      <c r="Z271" s="577">
        <v>7</v>
      </c>
      <c r="AA271" s="277" t="s">
        <v>462</v>
      </c>
      <c r="AB271" s="290"/>
      <c r="AC271" s="208"/>
      <c r="AD271" s="963" t="s">
        <v>562</v>
      </c>
      <c r="AE271" s="193"/>
      <c r="AF271" s="193"/>
      <c r="AG271" s="193"/>
      <c r="AH271" s="272"/>
      <c r="AI271" s="963" t="s">
        <v>563</v>
      </c>
      <c r="AJ271" s="272"/>
      <c r="AK271" s="272"/>
      <c r="AL271" s="276"/>
      <c r="AM271" s="285"/>
      <c r="AN271" s="208"/>
      <c r="AO271" s="208"/>
      <c r="AP271" s="208"/>
      <c r="AQ271" s="208"/>
      <c r="AR271" s="208"/>
      <c r="AS271" s="274"/>
      <c r="AT271" s="1473">
        <v>495</v>
      </c>
      <c r="AU271" s="1489"/>
      <c r="AV271" s="44"/>
      <c r="AW271" s="246"/>
      <c r="AX271" s="236"/>
      <c r="AY271" s="191"/>
      <c r="AZ271" s="191"/>
      <c r="BA271" s="191"/>
      <c r="BB271" s="191"/>
      <c r="BC271" s="191"/>
      <c r="BD271" s="191"/>
      <c r="BE271" s="191"/>
      <c r="BF271" s="191"/>
      <c r="BG271" s="191"/>
      <c r="BH271" s="191"/>
      <c r="BI271" s="191"/>
      <c r="BJ271" s="191"/>
      <c r="BK271" s="191"/>
      <c r="BL271" s="191"/>
      <c r="BM271" s="191"/>
      <c r="BN271" s="191"/>
      <c r="BO271" s="191"/>
      <c r="BP271" s="191"/>
      <c r="BQ271" s="191"/>
      <c r="BR271" s="191"/>
      <c r="BS271" s="191"/>
      <c r="BT271" s="191"/>
      <c r="BU271" s="191"/>
      <c r="BV271" s="191"/>
      <c r="BW271" s="191"/>
      <c r="BX271" s="191"/>
      <c r="BY271" s="191"/>
      <c r="BZ271" s="191"/>
      <c r="CA271" s="191"/>
      <c r="CB271" s="191"/>
      <c r="CC271" s="191"/>
      <c r="CD271" s="191"/>
      <c r="CE271" s="191"/>
      <c r="CF271" s="191"/>
      <c r="CG271" s="191"/>
      <c r="CH271" s="191"/>
      <c r="CI271" s="191"/>
      <c r="CJ271" s="191"/>
      <c r="CK271" s="191"/>
      <c r="CL271" s="191"/>
      <c r="CM271" s="191"/>
      <c r="CN271" s="191"/>
      <c r="CO271" s="191"/>
      <c r="CP271" s="191"/>
      <c r="CQ271" s="191"/>
      <c r="CR271" s="191"/>
      <c r="CS271" s="191"/>
      <c r="CT271" s="191"/>
      <c r="CU271" s="191"/>
      <c r="CV271" s="191"/>
      <c r="CW271" s="191"/>
      <c r="CX271" s="191"/>
      <c r="CY271" s="191"/>
      <c r="CZ271" s="191"/>
      <c r="DA271" s="191"/>
      <c r="DB271" s="191"/>
      <c r="DC271" s="191"/>
      <c r="DD271" s="191"/>
      <c r="DE271" s="191"/>
      <c r="DF271" s="191"/>
      <c r="DG271" s="191"/>
      <c r="DH271" s="191"/>
      <c r="DI271" s="191"/>
      <c r="DJ271" s="191"/>
      <c r="DK271" s="191"/>
      <c r="DL271" s="191"/>
      <c r="DM271" s="191"/>
      <c r="DN271" s="191"/>
      <c r="DO271" s="191"/>
      <c r="DP271" s="191"/>
      <c r="DQ271" s="191"/>
      <c r="DR271" s="191"/>
      <c r="DS271" s="191"/>
      <c r="DT271" s="191"/>
      <c r="DU271" s="191"/>
      <c r="DV271" s="191"/>
      <c r="DW271" s="191"/>
      <c r="DX271" s="191"/>
      <c r="DY271" s="191"/>
      <c r="DZ271" s="191"/>
      <c r="EA271" s="191"/>
      <c r="EB271" s="191"/>
      <c r="EC271" s="191"/>
      <c r="ED271" s="191"/>
      <c r="EE271" s="191"/>
      <c r="EF271" s="191"/>
      <c r="EG271" s="191"/>
      <c r="EH271" s="191"/>
      <c r="EI271" s="191"/>
      <c r="EJ271" s="191"/>
      <c r="EK271" s="191"/>
      <c r="EL271" s="191"/>
      <c r="EM271" s="191"/>
      <c r="EN271" s="191"/>
      <c r="EO271" s="191"/>
      <c r="EP271" s="191"/>
      <c r="EQ271" s="191"/>
      <c r="ER271" s="191"/>
      <c r="ES271" s="191"/>
      <c r="ET271" s="191"/>
      <c r="EU271" s="191"/>
      <c r="EV271" s="191"/>
      <c r="EW271" s="191"/>
      <c r="EX271" s="191"/>
      <c r="EY271" s="191"/>
      <c r="EZ271" s="191"/>
      <c r="FA271" s="191"/>
      <c r="FB271" s="191"/>
      <c r="FC271" s="191"/>
      <c r="FD271" s="191"/>
      <c r="FE271" s="191"/>
      <c r="FF271" s="191"/>
      <c r="FG271" s="191"/>
      <c r="FH271" s="191"/>
      <c r="FI271" s="191"/>
      <c r="FJ271" s="191"/>
      <c r="FK271" s="191"/>
      <c r="FL271" s="191"/>
      <c r="FM271" s="191"/>
      <c r="FN271" s="191"/>
      <c r="FO271" s="191"/>
      <c r="FP271" s="191"/>
      <c r="FQ271" s="191"/>
      <c r="FR271" s="191"/>
      <c r="FS271" s="191"/>
      <c r="FT271" s="191"/>
      <c r="FU271" s="191"/>
      <c r="FV271" s="191"/>
      <c r="FW271" s="191"/>
      <c r="FX271" s="191"/>
      <c r="FY271" s="191"/>
      <c r="FZ271" s="191"/>
      <c r="GA271" s="191"/>
      <c r="GB271" s="191"/>
      <c r="GC271" s="191"/>
      <c r="GD271" s="191"/>
      <c r="GE271" s="191"/>
      <c r="GF271" s="191"/>
      <c r="GG271" s="191"/>
      <c r="GH271" s="191"/>
      <c r="GI271" s="191"/>
      <c r="GJ271" s="191"/>
      <c r="GK271" s="191"/>
      <c r="GL271" s="191"/>
      <c r="GM271" s="191"/>
      <c r="GN271" s="191"/>
      <c r="GO271" s="191"/>
      <c r="GP271" s="191"/>
      <c r="GQ271" s="191"/>
      <c r="GR271" s="191"/>
      <c r="GS271" s="191"/>
      <c r="GT271" s="191"/>
      <c r="GU271" s="191"/>
      <c r="GV271" s="191"/>
      <c r="GW271" s="191"/>
      <c r="GX271" s="191"/>
      <c r="GY271" s="191"/>
      <c r="GZ271" s="191"/>
      <c r="HA271" s="191"/>
      <c r="HB271" s="191"/>
      <c r="HC271" s="191"/>
      <c r="HD271" s="191"/>
      <c r="HE271" s="191"/>
      <c r="HF271" s="191"/>
      <c r="HG271" s="191"/>
      <c r="HH271" s="191"/>
      <c r="HI271" s="191"/>
      <c r="HJ271" s="191"/>
      <c r="HK271" s="191"/>
      <c r="HL271" s="191"/>
      <c r="HM271" s="191"/>
      <c r="HN271" s="191"/>
      <c r="HO271" s="191"/>
      <c r="HP271" s="191"/>
      <c r="HQ271" s="191"/>
      <c r="HR271" s="191"/>
      <c r="HS271" s="191"/>
      <c r="HT271" s="191"/>
      <c r="HU271" s="191"/>
      <c r="HV271" s="191"/>
      <c r="HW271" s="191"/>
      <c r="HX271" s="191"/>
      <c r="HY271" s="191"/>
      <c r="HZ271" s="191"/>
      <c r="IA271" s="191"/>
      <c r="IB271" s="191"/>
      <c r="IC271" s="191"/>
      <c r="ID271" s="191"/>
      <c r="IE271" s="191"/>
    </row>
    <row r="272" spans="1:239" ht="51" customHeight="1" x14ac:dyDescent="0.25">
      <c r="A272" s="449">
        <v>269</v>
      </c>
      <c r="B272" s="247" t="s">
        <v>344</v>
      </c>
      <c r="C272" s="247" t="s">
        <v>480</v>
      </c>
      <c r="D272" s="1050">
        <f>F272+(H272/60)+(I272/3600)</f>
        <v>106.52376583333333</v>
      </c>
      <c r="E272" s="466">
        <f>J272+(L272/60)+(M272/3600)</f>
        <v>52.40099027777778</v>
      </c>
      <c r="F272" s="312">
        <v>106</v>
      </c>
      <c r="G272" s="138"/>
      <c r="H272" s="312">
        <v>31</v>
      </c>
      <c r="I272" s="428">
        <v>25.556999999999999</v>
      </c>
      <c r="J272" s="312">
        <v>52</v>
      </c>
      <c r="K272" s="138"/>
      <c r="L272" s="312">
        <v>24</v>
      </c>
      <c r="M272" s="428">
        <v>3.5649999999999999</v>
      </c>
      <c r="N272" s="199"/>
      <c r="O272" s="227"/>
      <c r="P272" s="1218" t="s">
        <v>203</v>
      </c>
      <c r="Q272" s="101" t="s">
        <v>4</v>
      </c>
      <c r="R272" s="258" t="s">
        <v>457</v>
      </c>
      <c r="S272" s="101" t="s">
        <v>332</v>
      </c>
      <c r="T272" s="101"/>
      <c r="U272" s="250"/>
      <c r="V272" s="101" t="s">
        <v>345</v>
      </c>
      <c r="W272" s="1131" t="s">
        <v>418</v>
      </c>
      <c r="X272" s="224" t="s">
        <v>333</v>
      </c>
      <c r="Y272" s="233"/>
      <c r="Z272" s="1081">
        <v>7</v>
      </c>
      <c r="AA272" s="277" t="s">
        <v>462</v>
      </c>
      <c r="AB272" s="983"/>
      <c r="AC272" s="226" t="s">
        <v>464</v>
      </c>
      <c r="AD272" s="1336" t="s">
        <v>562</v>
      </c>
      <c r="AE272" s="199"/>
      <c r="AF272" s="199"/>
      <c r="AG272" s="230"/>
      <c r="AH272" s="231"/>
      <c r="AI272" s="226" t="s">
        <v>463</v>
      </c>
      <c r="AJ272" s="231"/>
      <c r="AK272" s="319"/>
      <c r="AL272" s="1132"/>
      <c r="AM272" s="434"/>
      <c r="AN272" s="232"/>
      <c r="AO272" s="232"/>
      <c r="AP272" s="232"/>
      <c r="AQ272" s="232"/>
      <c r="AR272" s="232"/>
      <c r="AS272" s="435"/>
      <c r="AT272" s="1477">
        <v>269</v>
      </c>
      <c r="AU272" s="1489"/>
      <c r="AV272" s="44">
        <v>269</v>
      </c>
      <c r="AW272" s="246"/>
      <c r="AX272" s="236"/>
      <c r="AY272" s="191"/>
      <c r="AZ272" s="191"/>
      <c r="BA272" s="191"/>
      <c r="BB272" s="191"/>
      <c r="BC272" s="191"/>
      <c r="BD272" s="191"/>
      <c r="BE272" s="191"/>
      <c r="BF272" s="191"/>
      <c r="BG272" s="191"/>
      <c r="BH272" s="191"/>
      <c r="BI272" s="191"/>
      <c r="BJ272" s="191"/>
      <c r="BK272" s="191"/>
      <c r="BL272" s="191"/>
      <c r="BM272" s="191"/>
      <c r="BN272" s="191"/>
      <c r="BO272" s="191"/>
      <c r="BP272" s="191"/>
      <c r="BQ272" s="191"/>
      <c r="BR272" s="191"/>
      <c r="BS272" s="191"/>
      <c r="BT272" s="191"/>
      <c r="BU272" s="191"/>
      <c r="BV272" s="191"/>
      <c r="BW272" s="191"/>
      <c r="BX272" s="191"/>
      <c r="BY272" s="191"/>
      <c r="BZ272" s="191"/>
      <c r="CA272" s="191"/>
      <c r="CB272" s="191"/>
      <c r="CC272" s="191"/>
      <c r="CD272" s="191"/>
      <c r="CE272" s="191"/>
      <c r="CF272" s="191"/>
      <c r="CG272" s="191"/>
      <c r="CH272" s="191"/>
      <c r="CI272" s="191"/>
      <c r="CJ272" s="191"/>
      <c r="CK272" s="191"/>
      <c r="CL272" s="191"/>
      <c r="CM272" s="191"/>
      <c r="CN272" s="191"/>
      <c r="CO272" s="191"/>
      <c r="CP272" s="191"/>
      <c r="CQ272" s="191"/>
      <c r="CR272" s="191"/>
      <c r="CS272" s="191"/>
      <c r="CT272" s="191"/>
      <c r="CU272" s="191"/>
      <c r="CV272" s="191"/>
      <c r="CW272" s="191"/>
      <c r="CX272" s="191"/>
      <c r="CY272" s="191"/>
      <c r="CZ272" s="191"/>
      <c r="DA272" s="191"/>
      <c r="DB272" s="191"/>
      <c r="DC272" s="191"/>
      <c r="DD272" s="191"/>
      <c r="DE272" s="191"/>
      <c r="DF272" s="191"/>
      <c r="DG272" s="191"/>
      <c r="DH272" s="191"/>
      <c r="DI272" s="191"/>
      <c r="DJ272" s="191"/>
      <c r="DK272" s="191"/>
      <c r="DL272" s="191"/>
      <c r="DM272" s="191"/>
      <c r="DN272" s="191"/>
      <c r="DO272" s="191"/>
      <c r="DP272" s="191"/>
      <c r="DQ272" s="191"/>
      <c r="DR272" s="191"/>
      <c r="DS272" s="191"/>
      <c r="DT272" s="191"/>
      <c r="DU272" s="191"/>
      <c r="DV272" s="191"/>
      <c r="DW272" s="191"/>
      <c r="DX272" s="191"/>
      <c r="DY272" s="191"/>
      <c r="DZ272" s="191"/>
      <c r="EA272" s="191"/>
      <c r="EB272" s="191"/>
      <c r="EC272" s="191"/>
      <c r="ED272" s="191"/>
      <c r="EE272" s="191"/>
      <c r="EF272" s="191"/>
      <c r="EG272" s="191"/>
      <c r="EH272" s="191"/>
      <c r="EI272" s="191"/>
      <c r="EJ272" s="191"/>
      <c r="EK272" s="191"/>
      <c r="EL272" s="191"/>
      <c r="EM272" s="191"/>
      <c r="EN272" s="191"/>
      <c r="EO272" s="191"/>
      <c r="EP272" s="191"/>
      <c r="EQ272" s="191"/>
      <c r="ER272" s="191"/>
      <c r="ES272" s="191"/>
      <c r="ET272" s="191"/>
      <c r="EU272" s="191"/>
      <c r="EV272" s="191"/>
      <c r="EW272" s="191"/>
      <c r="EX272" s="191"/>
      <c r="EY272" s="191"/>
      <c r="EZ272" s="191"/>
      <c r="FA272" s="191"/>
      <c r="FB272" s="191"/>
      <c r="FC272" s="191"/>
      <c r="FD272" s="191"/>
      <c r="FE272" s="191"/>
      <c r="FF272" s="191"/>
      <c r="FG272" s="191"/>
      <c r="FH272" s="191"/>
      <c r="FI272" s="191"/>
      <c r="FJ272" s="191"/>
      <c r="FK272" s="191"/>
      <c r="FL272" s="191"/>
      <c r="FM272" s="191"/>
      <c r="FN272" s="191"/>
      <c r="FO272" s="191"/>
      <c r="FP272" s="191"/>
      <c r="FQ272" s="191"/>
      <c r="FR272" s="191"/>
      <c r="FS272" s="191"/>
      <c r="FT272" s="191"/>
      <c r="FU272" s="191"/>
      <c r="FV272" s="191"/>
      <c r="FW272" s="191"/>
      <c r="FX272" s="191"/>
      <c r="FY272" s="191"/>
      <c r="FZ272" s="191"/>
      <c r="GA272" s="191"/>
      <c r="GB272" s="191"/>
      <c r="GC272" s="191"/>
      <c r="GD272" s="191"/>
      <c r="GE272" s="191"/>
      <c r="GF272" s="191"/>
      <c r="GG272" s="191"/>
      <c r="GH272" s="191"/>
      <c r="GI272" s="191"/>
      <c r="GJ272" s="191"/>
      <c r="GK272" s="191"/>
      <c r="GL272" s="191"/>
      <c r="GM272" s="191"/>
      <c r="GN272" s="191"/>
      <c r="GO272" s="191"/>
      <c r="GP272" s="191"/>
      <c r="GQ272" s="191"/>
      <c r="GR272" s="191"/>
      <c r="GS272" s="191"/>
      <c r="GT272" s="191"/>
      <c r="GU272" s="191"/>
      <c r="GV272" s="191"/>
      <c r="GW272" s="191"/>
      <c r="GX272" s="191"/>
      <c r="GY272" s="191"/>
      <c r="GZ272" s="191"/>
      <c r="HA272" s="191"/>
      <c r="HB272" s="191"/>
      <c r="HC272" s="191"/>
      <c r="HD272" s="191"/>
      <c r="HE272" s="191"/>
      <c r="HF272" s="191"/>
      <c r="HG272" s="191"/>
      <c r="HH272" s="191"/>
      <c r="HI272" s="191"/>
      <c r="HJ272" s="191"/>
      <c r="HK272" s="191"/>
      <c r="HL272" s="191"/>
      <c r="HM272" s="191"/>
      <c r="HN272" s="191"/>
      <c r="HO272" s="191"/>
      <c r="HP272" s="191"/>
      <c r="HQ272" s="191"/>
      <c r="HR272" s="191"/>
      <c r="HS272" s="191"/>
      <c r="HT272" s="191"/>
      <c r="HU272" s="191"/>
      <c r="HV272" s="191"/>
      <c r="HW272" s="191"/>
      <c r="HX272" s="191"/>
      <c r="HY272" s="191"/>
      <c r="HZ272" s="191"/>
      <c r="IA272" s="191"/>
      <c r="IB272" s="191"/>
      <c r="IC272" s="191"/>
      <c r="ID272" s="191"/>
      <c r="IE272" s="191"/>
    </row>
    <row r="273" spans="1:239" s="191" customFormat="1" ht="51" customHeight="1" x14ac:dyDescent="0.25">
      <c r="A273" s="451">
        <v>36</v>
      </c>
      <c r="B273" s="283" t="s">
        <v>393</v>
      </c>
      <c r="C273" s="242" t="s">
        <v>480</v>
      </c>
      <c r="D273" s="462">
        <v>106.49833333333299</v>
      </c>
      <c r="E273" s="478">
        <v>52.408333333333303</v>
      </c>
      <c r="F273" s="307">
        <f>ROUNDDOWN(D273,0)</f>
        <v>106</v>
      </c>
      <c r="G273" s="305">
        <f>(D273-F273)*60</f>
        <v>29.899999999979627</v>
      </c>
      <c r="H273" s="307">
        <f>ROUNDDOWN(G273,0)</f>
        <v>29</v>
      </c>
      <c r="I273" s="301">
        <f>(G273-H273)*60</f>
        <v>53.999999998777639</v>
      </c>
      <c r="J273" s="255">
        <f>ROUNDDOWN(E273,0)</f>
        <v>52</v>
      </c>
      <c r="K273" s="136">
        <f>(E273-J273)*60</f>
        <v>24.499999999998181</v>
      </c>
      <c r="L273" s="255">
        <f>ROUNDDOWN(K273,0)</f>
        <v>24</v>
      </c>
      <c r="M273" s="302">
        <f>(K273-L273)*60</f>
        <v>29.999999999890861</v>
      </c>
      <c r="N273" s="113"/>
      <c r="O273" s="419"/>
      <c r="P273" s="222" t="s">
        <v>203</v>
      </c>
      <c r="Q273" s="228"/>
      <c r="R273" s="533" t="s">
        <v>105</v>
      </c>
      <c r="S273" s="47" t="s">
        <v>332</v>
      </c>
      <c r="T273" s="170" t="s">
        <v>42</v>
      </c>
      <c r="U273" s="166" t="s">
        <v>46</v>
      </c>
      <c r="V273" s="170"/>
      <c r="W273" s="432" t="s">
        <v>123</v>
      </c>
      <c r="X273" s="188" t="s">
        <v>333</v>
      </c>
      <c r="Y273" s="113"/>
      <c r="Z273" s="575">
        <v>7</v>
      </c>
      <c r="AA273" s="277" t="s">
        <v>462</v>
      </c>
      <c r="AB273" s="1316"/>
      <c r="AC273" s="257"/>
      <c r="AD273" s="203"/>
      <c r="AE273" s="113"/>
      <c r="AF273" s="203"/>
      <c r="AG273" s="257"/>
      <c r="AH273" s="264"/>
      <c r="AI273" s="264"/>
      <c r="AJ273" s="264"/>
      <c r="AK273" s="265"/>
      <c r="AL273" s="279"/>
      <c r="AM273" s="1356"/>
      <c r="AN273" s="259"/>
      <c r="AO273" s="259"/>
      <c r="AP273" s="1375"/>
      <c r="AQ273" s="1376"/>
      <c r="AR273" s="1376"/>
      <c r="AS273" s="1383"/>
      <c r="AT273" s="1476">
        <v>36</v>
      </c>
      <c r="AU273" s="1486"/>
      <c r="AV273" s="44">
        <v>36</v>
      </c>
      <c r="AW273" s="149" t="s">
        <v>123</v>
      </c>
      <c r="AX273" s="143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</row>
    <row r="274" spans="1:239" ht="51" customHeight="1" x14ac:dyDescent="0.25">
      <c r="A274" s="207">
        <v>36</v>
      </c>
      <c r="B274" s="247" t="s">
        <v>344</v>
      </c>
      <c r="C274" s="278" t="s">
        <v>480</v>
      </c>
      <c r="D274" s="465">
        <f t="shared" ref="D274:D280" si="78">F274+(H274/60)+(I274/3600)</f>
        <v>106.49984777777777</v>
      </c>
      <c r="E274" s="465">
        <f t="shared" ref="E274:E280" si="79">J274+(L274/60)+(M274/3600)</f>
        <v>52.408480833333329</v>
      </c>
      <c r="F274" s="138">
        <v>106</v>
      </c>
      <c r="G274" s="138"/>
      <c r="H274" s="138">
        <v>29</v>
      </c>
      <c r="I274" s="296">
        <v>59.451999999999998</v>
      </c>
      <c r="J274" s="138">
        <v>52</v>
      </c>
      <c r="K274" s="138"/>
      <c r="L274" s="138">
        <v>24</v>
      </c>
      <c r="M274" s="296">
        <v>30.530999999999999</v>
      </c>
      <c r="N274" s="114"/>
      <c r="O274" s="243"/>
      <c r="P274" s="222" t="s">
        <v>203</v>
      </c>
      <c r="Q274" s="49" t="s">
        <v>4</v>
      </c>
      <c r="R274" s="53" t="s">
        <v>105</v>
      </c>
      <c r="S274" s="49" t="s">
        <v>332</v>
      </c>
      <c r="T274" s="53" t="s">
        <v>42</v>
      </c>
      <c r="U274" s="53"/>
      <c r="V274" s="53"/>
      <c r="W274" s="277" t="s">
        <v>123</v>
      </c>
      <c r="X274" s="222" t="s">
        <v>333</v>
      </c>
      <c r="Y274" s="114"/>
      <c r="Z274" s="577">
        <v>7</v>
      </c>
      <c r="AA274" s="277" t="s">
        <v>462</v>
      </c>
      <c r="AB274" s="285"/>
      <c r="AC274" s="123" t="s">
        <v>464</v>
      </c>
      <c r="AD274" s="114"/>
      <c r="AE274" s="114"/>
      <c r="AF274" s="114"/>
      <c r="AG274" s="114"/>
      <c r="AH274" s="209"/>
      <c r="AI274" s="123" t="s">
        <v>463</v>
      </c>
      <c r="AJ274" s="209"/>
      <c r="AK274" s="209"/>
      <c r="AL274" s="243"/>
      <c r="AM274" s="244"/>
      <c r="AN274" s="123" t="s">
        <v>464</v>
      </c>
      <c r="AO274" s="123" t="s">
        <v>464</v>
      </c>
      <c r="AP274" s="25"/>
      <c r="AQ274" s="25"/>
      <c r="AR274" s="123" t="s">
        <v>464</v>
      </c>
      <c r="AS274" s="245"/>
      <c r="AT274" s="1473">
        <v>36</v>
      </c>
      <c r="AU274" s="1487">
        <v>36</v>
      </c>
      <c r="AV274" s="44">
        <v>36</v>
      </c>
      <c r="AW274" s="248"/>
      <c r="AX274" s="236"/>
    </row>
    <row r="275" spans="1:239" ht="48" customHeight="1" x14ac:dyDescent="0.25">
      <c r="A275" s="207">
        <v>265</v>
      </c>
      <c r="B275" s="476" t="s">
        <v>344</v>
      </c>
      <c r="C275" s="476" t="s">
        <v>480</v>
      </c>
      <c r="D275" s="465">
        <f t="shared" si="78"/>
        <v>106.53929305555555</v>
      </c>
      <c r="E275" s="465">
        <f t="shared" si="79"/>
        <v>52.400189166666664</v>
      </c>
      <c r="F275" s="138">
        <v>106</v>
      </c>
      <c r="G275" s="138"/>
      <c r="H275" s="138">
        <v>32</v>
      </c>
      <c r="I275" s="296">
        <v>21.454999999999998</v>
      </c>
      <c r="J275" s="138">
        <v>52</v>
      </c>
      <c r="K275" s="138"/>
      <c r="L275" s="138">
        <v>24</v>
      </c>
      <c r="M275" s="296">
        <v>0.68100000000000005</v>
      </c>
      <c r="N275" s="193"/>
      <c r="O275" s="276"/>
      <c r="P275" s="1060" t="s">
        <v>203</v>
      </c>
      <c r="Q275" s="49" t="s">
        <v>4</v>
      </c>
      <c r="R275" s="49" t="s">
        <v>105</v>
      </c>
      <c r="S275" s="47" t="s">
        <v>332</v>
      </c>
      <c r="T275" s="49"/>
      <c r="U275" s="49"/>
      <c r="V275" s="49" t="s">
        <v>345</v>
      </c>
      <c r="W275" s="403" t="s">
        <v>418</v>
      </c>
      <c r="X275" s="222" t="s">
        <v>333</v>
      </c>
      <c r="Y275" s="114"/>
      <c r="Z275" s="577">
        <v>7</v>
      </c>
      <c r="AA275" s="277" t="s">
        <v>462</v>
      </c>
      <c r="AB275" s="290"/>
      <c r="AC275" s="208"/>
      <c r="AD275" s="193"/>
      <c r="AE275" s="193"/>
      <c r="AF275" s="193"/>
      <c r="AG275" s="193"/>
      <c r="AH275" s="272"/>
      <c r="AI275" s="123" t="s">
        <v>463</v>
      </c>
      <c r="AJ275" s="272"/>
      <c r="AK275" s="272"/>
      <c r="AL275" s="276"/>
      <c r="AM275" s="285"/>
      <c r="AN275" s="208"/>
      <c r="AO275" s="208"/>
      <c r="AP275" s="208"/>
      <c r="AQ275" s="208"/>
      <c r="AR275" s="208"/>
      <c r="AS275" s="274"/>
      <c r="AT275" s="1473">
        <v>265</v>
      </c>
      <c r="AU275" s="1489"/>
      <c r="AV275" s="44"/>
      <c r="AW275" s="246"/>
      <c r="AX275" s="236"/>
    </row>
    <row r="276" spans="1:239" ht="51" customHeight="1" x14ac:dyDescent="0.25">
      <c r="A276" s="207">
        <v>268</v>
      </c>
      <c r="B276" s="247" t="s">
        <v>344</v>
      </c>
      <c r="C276" s="278" t="s">
        <v>480</v>
      </c>
      <c r="D276" s="465">
        <f t="shared" si="78"/>
        <v>106.52361416666666</v>
      </c>
      <c r="E276" s="465">
        <f t="shared" si="79"/>
        <v>52.399492500000001</v>
      </c>
      <c r="F276" s="138">
        <v>106</v>
      </c>
      <c r="G276" s="138"/>
      <c r="H276" s="138">
        <v>31</v>
      </c>
      <c r="I276" s="296">
        <v>25.010999999999999</v>
      </c>
      <c r="J276" s="138">
        <v>52</v>
      </c>
      <c r="K276" s="138"/>
      <c r="L276" s="138">
        <v>23</v>
      </c>
      <c r="M276" s="296">
        <v>58.173000000000002</v>
      </c>
      <c r="N276" s="193"/>
      <c r="O276" s="276"/>
      <c r="P276" s="1060" t="s">
        <v>203</v>
      </c>
      <c r="Q276" s="49" t="s">
        <v>4</v>
      </c>
      <c r="R276" s="49" t="s">
        <v>105</v>
      </c>
      <c r="S276" s="49" t="s">
        <v>332</v>
      </c>
      <c r="T276" s="49"/>
      <c r="U276" s="49"/>
      <c r="V276" s="49" t="s">
        <v>345</v>
      </c>
      <c r="W276" s="403" t="s">
        <v>418</v>
      </c>
      <c r="X276" s="222" t="s">
        <v>333</v>
      </c>
      <c r="Y276" s="114"/>
      <c r="Z276" s="577">
        <v>7</v>
      </c>
      <c r="AA276" s="277" t="s">
        <v>462</v>
      </c>
      <c r="AB276" s="290"/>
      <c r="AC276" s="123" t="s">
        <v>464</v>
      </c>
      <c r="AD276" s="193"/>
      <c r="AE276" s="193"/>
      <c r="AF276" s="193"/>
      <c r="AG276" s="193"/>
      <c r="AH276" s="272"/>
      <c r="AI276" s="123" t="s">
        <v>463</v>
      </c>
      <c r="AJ276" s="272"/>
      <c r="AK276" s="272"/>
      <c r="AL276" s="276"/>
      <c r="AM276" s="285"/>
      <c r="AN276" s="208"/>
      <c r="AO276" s="208"/>
      <c r="AP276" s="208"/>
      <c r="AQ276" s="208"/>
      <c r="AR276" s="208"/>
      <c r="AS276" s="274"/>
      <c r="AT276" s="1473">
        <v>268</v>
      </c>
      <c r="AU276" s="1489"/>
      <c r="AV276" s="44">
        <v>268</v>
      </c>
      <c r="AW276" s="246"/>
      <c r="AX276" s="236"/>
    </row>
    <row r="277" spans="1:239" ht="38.25" x14ac:dyDescent="0.25">
      <c r="A277" s="207">
        <v>287</v>
      </c>
      <c r="B277" s="247" t="s">
        <v>344</v>
      </c>
      <c r="C277" s="278" t="s">
        <v>480</v>
      </c>
      <c r="D277" s="465">
        <f t="shared" si="78"/>
        <v>106.58683888888888</v>
      </c>
      <c r="E277" s="465">
        <f t="shared" si="79"/>
        <v>52.410374444444443</v>
      </c>
      <c r="F277" s="138">
        <v>106</v>
      </c>
      <c r="G277" s="138"/>
      <c r="H277" s="138">
        <v>35</v>
      </c>
      <c r="I277" s="296">
        <v>12.62</v>
      </c>
      <c r="J277" s="138">
        <v>52</v>
      </c>
      <c r="K277" s="138"/>
      <c r="L277" s="138">
        <v>24</v>
      </c>
      <c r="M277" s="296">
        <v>37.347999999999999</v>
      </c>
      <c r="N277" s="193"/>
      <c r="O277" s="276"/>
      <c r="P277" s="1060" t="s">
        <v>203</v>
      </c>
      <c r="Q277" s="49" t="s">
        <v>4</v>
      </c>
      <c r="R277" s="49" t="s">
        <v>105</v>
      </c>
      <c r="S277" s="49" t="s">
        <v>332</v>
      </c>
      <c r="T277" s="49"/>
      <c r="U277" s="49"/>
      <c r="V277" s="49" t="s">
        <v>345</v>
      </c>
      <c r="W277" s="403" t="s">
        <v>418</v>
      </c>
      <c r="X277" s="222" t="s">
        <v>333</v>
      </c>
      <c r="Y277" s="114"/>
      <c r="Z277" s="577">
        <v>7</v>
      </c>
      <c r="AA277" s="277" t="s">
        <v>462</v>
      </c>
      <c r="AB277" s="290"/>
      <c r="AC277" s="501">
        <v>2015</v>
      </c>
      <c r="AD277" s="963" t="s">
        <v>562</v>
      </c>
      <c r="AE277" s="193"/>
      <c r="AF277" s="193"/>
      <c r="AG277" s="193"/>
      <c r="AH277" s="272"/>
      <c r="AI277" s="272"/>
      <c r="AJ277" s="501" t="s">
        <v>443</v>
      </c>
      <c r="AK277" s="272"/>
      <c r="AL277" s="276"/>
      <c r="AM277" s="285"/>
      <c r="AN277" s="501" t="s">
        <v>443</v>
      </c>
      <c r="AO277" s="208"/>
      <c r="AP277" s="208"/>
      <c r="AQ277" s="208"/>
      <c r="AR277" s="208"/>
      <c r="AS277" s="274"/>
      <c r="AT277" s="1473">
        <v>287</v>
      </c>
      <c r="AU277" s="1489">
        <v>287</v>
      </c>
      <c r="AV277" s="44">
        <v>287</v>
      </c>
      <c r="AW277" s="246"/>
      <c r="AX277" s="236"/>
      <c r="AY277" s="191"/>
      <c r="AZ277" s="191"/>
      <c r="BA277" s="191"/>
      <c r="BB277" s="191"/>
      <c r="BC277" s="191"/>
      <c r="BD277" s="191"/>
      <c r="BE277" s="191"/>
      <c r="BF277" s="191"/>
      <c r="BG277" s="191"/>
      <c r="BH277" s="191"/>
      <c r="BI277" s="191"/>
      <c r="BJ277" s="191"/>
      <c r="BK277" s="191"/>
      <c r="BL277" s="191"/>
      <c r="BM277" s="191"/>
      <c r="BN277" s="191"/>
      <c r="BO277" s="191"/>
      <c r="BP277" s="191"/>
      <c r="BQ277" s="191"/>
      <c r="BR277" s="191"/>
      <c r="BS277" s="191"/>
      <c r="BT277" s="191"/>
      <c r="BU277" s="191"/>
      <c r="BV277" s="191"/>
      <c r="BW277" s="191"/>
      <c r="BX277" s="191"/>
      <c r="BY277" s="191"/>
      <c r="BZ277" s="191"/>
      <c r="CA277" s="191"/>
      <c r="CB277" s="191"/>
      <c r="CC277" s="191"/>
      <c r="CD277" s="191"/>
      <c r="CE277" s="191"/>
      <c r="CF277" s="191"/>
      <c r="CG277" s="191"/>
      <c r="CH277" s="191"/>
      <c r="CI277" s="191"/>
      <c r="CJ277" s="191"/>
      <c r="CK277" s="191"/>
      <c r="CL277" s="191"/>
      <c r="CM277" s="191"/>
      <c r="CN277" s="191"/>
      <c r="CO277" s="191"/>
      <c r="CP277" s="191"/>
      <c r="CQ277" s="191"/>
      <c r="CR277" s="191"/>
      <c r="CS277" s="191"/>
      <c r="CT277" s="191"/>
      <c r="CU277" s="191"/>
      <c r="CV277" s="191"/>
      <c r="CW277" s="191"/>
      <c r="CX277" s="191"/>
      <c r="CY277" s="191"/>
      <c r="CZ277" s="191"/>
      <c r="DA277" s="191"/>
      <c r="DB277" s="191"/>
      <c r="DC277" s="191"/>
      <c r="DD277" s="191"/>
      <c r="DE277" s="191"/>
      <c r="DF277" s="191"/>
      <c r="DG277" s="191"/>
      <c r="DH277" s="191"/>
      <c r="DI277" s="191"/>
      <c r="DJ277" s="191"/>
      <c r="DK277" s="191"/>
      <c r="DL277" s="191"/>
      <c r="DM277" s="191"/>
      <c r="DN277" s="191"/>
      <c r="DO277" s="191"/>
      <c r="DP277" s="191"/>
      <c r="DQ277" s="191"/>
      <c r="DR277" s="191"/>
      <c r="DS277" s="191"/>
      <c r="DT277" s="191"/>
      <c r="DU277" s="191"/>
      <c r="DV277" s="191"/>
      <c r="DW277" s="191"/>
      <c r="DX277" s="191"/>
      <c r="DY277" s="191"/>
      <c r="DZ277" s="191"/>
      <c r="EA277" s="191"/>
      <c r="EB277" s="191"/>
      <c r="EC277" s="191"/>
      <c r="ED277" s="191"/>
      <c r="EE277" s="191"/>
      <c r="EF277" s="191"/>
      <c r="EG277" s="191"/>
      <c r="EH277" s="191"/>
      <c r="EI277" s="191"/>
      <c r="EJ277" s="191"/>
      <c r="EK277" s="191"/>
      <c r="EL277" s="191"/>
      <c r="EM277" s="191"/>
      <c r="EN277" s="191"/>
      <c r="EO277" s="191"/>
      <c r="EP277" s="191"/>
      <c r="EQ277" s="191"/>
      <c r="ER277" s="191"/>
      <c r="ES277" s="191"/>
      <c r="ET277" s="191"/>
      <c r="EU277" s="191"/>
      <c r="EV277" s="191"/>
      <c r="EW277" s="191"/>
      <c r="EX277" s="191"/>
      <c r="EY277" s="191"/>
      <c r="EZ277" s="191"/>
      <c r="FA277" s="191"/>
      <c r="FB277" s="191"/>
      <c r="FC277" s="191"/>
      <c r="FD277" s="191"/>
      <c r="FE277" s="191"/>
      <c r="FF277" s="191"/>
      <c r="FG277" s="191"/>
      <c r="FH277" s="191"/>
      <c r="FI277" s="191"/>
      <c r="FJ277" s="191"/>
      <c r="FK277" s="191"/>
      <c r="FL277" s="191"/>
      <c r="FM277" s="191"/>
      <c r="FN277" s="191"/>
      <c r="FO277" s="191"/>
      <c r="FP277" s="191"/>
      <c r="FQ277" s="191"/>
      <c r="FR277" s="191"/>
      <c r="FS277" s="191"/>
      <c r="FT277" s="191"/>
      <c r="FU277" s="191"/>
      <c r="FV277" s="191"/>
      <c r="FW277" s="191"/>
      <c r="FX277" s="191"/>
      <c r="FY277" s="191"/>
      <c r="FZ277" s="191"/>
      <c r="GA277" s="191"/>
      <c r="GB277" s="191"/>
      <c r="GC277" s="191"/>
      <c r="GD277" s="191"/>
      <c r="GE277" s="191"/>
      <c r="GF277" s="191"/>
      <c r="GG277" s="191"/>
      <c r="GH277" s="191"/>
      <c r="GI277" s="191"/>
      <c r="GJ277" s="191"/>
      <c r="GK277" s="191"/>
      <c r="GL277" s="191"/>
      <c r="GM277" s="191"/>
      <c r="GN277" s="191"/>
      <c r="GO277" s="191"/>
      <c r="GP277" s="191"/>
      <c r="GQ277" s="191"/>
      <c r="GR277" s="191"/>
      <c r="GS277" s="191"/>
      <c r="GT277" s="191"/>
      <c r="GU277" s="191"/>
      <c r="GV277" s="191"/>
      <c r="GW277" s="191"/>
      <c r="GX277" s="191"/>
      <c r="GY277" s="191"/>
      <c r="GZ277" s="191"/>
      <c r="HA277" s="191"/>
      <c r="HB277" s="191"/>
      <c r="HC277" s="191"/>
      <c r="HD277" s="191"/>
      <c r="HE277" s="191"/>
      <c r="HF277" s="191"/>
      <c r="HG277" s="191"/>
      <c r="HH277" s="191"/>
      <c r="HI277" s="191"/>
      <c r="HJ277" s="191"/>
      <c r="HK277" s="191"/>
      <c r="HL277" s="191"/>
      <c r="HM277" s="191"/>
      <c r="HN277" s="191"/>
      <c r="HO277" s="191"/>
      <c r="HP277" s="191"/>
      <c r="HQ277" s="191"/>
      <c r="HR277" s="191"/>
      <c r="HS277" s="191"/>
      <c r="HT277" s="191"/>
      <c r="HU277" s="191"/>
      <c r="HV277" s="191"/>
      <c r="HW277" s="191"/>
      <c r="HX277" s="191"/>
      <c r="HY277" s="191"/>
      <c r="HZ277" s="191"/>
      <c r="IA277" s="191"/>
      <c r="IB277" s="191"/>
      <c r="IC277" s="191"/>
      <c r="ID277" s="191"/>
      <c r="IE277" s="191"/>
    </row>
    <row r="278" spans="1:239" ht="39" x14ac:dyDescent="0.25">
      <c r="A278" s="449">
        <v>489</v>
      </c>
      <c r="B278" s="247" t="s">
        <v>344</v>
      </c>
      <c r="C278" s="247"/>
      <c r="D278" s="466">
        <f t="shared" si="78"/>
        <v>106.57306416666667</v>
      </c>
      <c r="E278" s="466">
        <f t="shared" si="79"/>
        <v>52.408885555555557</v>
      </c>
      <c r="F278" s="312">
        <v>106</v>
      </c>
      <c r="G278" s="305">
        <f t="shared" ref="G278:G311" si="80">(D278-F278)*60</f>
        <v>34.383850000000109</v>
      </c>
      <c r="H278" s="312">
        <v>34</v>
      </c>
      <c r="I278" s="428">
        <v>23.030999999999999</v>
      </c>
      <c r="J278" s="312">
        <v>52</v>
      </c>
      <c r="K278" s="138"/>
      <c r="L278" s="312">
        <v>24</v>
      </c>
      <c r="M278" s="428">
        <v>31.988</v>
      </c>
      <c r="N278" s="230"/>
      <c r="O278" s="227"/>
      <c r="P278" s="1049" t="s">
        <v>203</v>
      </c>
      <c r="Q278" s="250" t="s">
        <v>4</v>
      </c>
      <c r="R278" s="250" t="s">
        <v>105</v>
      </c>
      <c r="S278" s="49" t="s">
        <v>332</v>
      </c>
      <c r="T278" s="250"/>
      <c r="U278" s="101"/>
      <c r="V278" s="101"/>
      <c r="W278" s="1267"/>
      <c r="X278" s="224" t="s">
        <v>333</v>
      </c>
      <c r="Y278" s="197"/>
      <c r="Z278" s="576">
        <v>7</v>
      </c>
      <c r="AA278" s="277" t="s">
        <v>462</v>
      </c>
      <c r="AB278" s="1311" t="s">
        <v>443</v>
      </c>
      <c r="AC278" s="1025"/>
      <c r="AD278" s="1336" t="s">
        <v>562</v>
      </c>
      <c r="AE278" s="199"/>
      <c r="AF278" s="230"/>
      <c r="AG278" s="230"/>
      <c r="AH278" s="231"/>
      <c r="AI278" s="1350" t="s">
        <v>463</v>
      </c>
      <c r="AJ278" s="231"/>
      <c r="AK278" s="319"/>
      <c r="AL278" s="227"/>
      <c r="AM278" s="434"/>
      <c r="AN278" s="232"/>
      <c r="AO278" s="216"/>
      <c r="AP278" s="232"/>
      <c r="AQ278" s="232"/>
      <c r="AR278" s="232"/>
      <c r="AS278" s="435"/>
      <c r="AT278" s="1477">
        <v>489</v>
      </c>
      <c r="AU278" s="1489"/>
      <c r="AV278" s="44"/>
      <c r="AW278" s="246"/>
      <c r="AX278" s="236"/>
    </row>
    <row r="279" spans="1:239" s="191" customFormat="1" ht="38.25" x14ac:dyDescent="0.25">
      <c r="A279" s="451">
        <v>490</v>
      </c>
      <c r="B279" s="283" t="s">
        <v>344</v>
      </c>
      <c r="C279" s="242"/>
      <c r="D279" s="478">
        <f t="shared" si="78"/>
        <v>106.55635527777777</v>
      </c>
      <c r="E279" s="478">
        <f t="shared" si="79"/>
        <v>52.403439166666665</v>
      </c>
      <c r="F279" s="307">
        <v>106</v>
      </c>
      <c r="G279" s="305">
        <f t="shared" si="80"/>
        <v>33.381316666666123</v>
      </c>
      <c r="H279" s="307">
        <v>33</v>
      </c>
      <c r="I279" s="301">
        <v>22.879000000000001</v>
      </c>
      <c r="J279" s="255">
        <v>52</v>
      </c>
      <c r="K279" s="136"/>
      <c r="L279" s="255">
        <v>24</v>
      </c>
      <c r="M279" s="302">
        <v>12.381</v>
      </c>
      <c r="N279" s="168"/>
      <c r="O279" s="167"/>
      <c r="P279" s="1220" t="s">
        <v>203</v>
      </c>
      <c r="Q279" s="55" t="s">
        <v>4</v>
      </c>
      <c r="R279" s="55" t="s">
        <v>105</v>
      </c>
      <c r="S279" s="55" t="s">
        <v>332</v>
      </c>
      <c r="T279" s="55"/>
      <c r="U279" s="169"/>
      <c r="V279" s="169"/>
      <c r="W279" s="407"/>
      <c r="X279" s="188" t="s">
        <v>333</v>
      </c>
      <c r="Y279" s="171"/>
      <c r="Z279" s="581">
        <v>7</v>
      </c>
      <c r="AA279" s="277" t="s">
        <v>462</v>
      </c>
      <c r="AB279" s="186"/>
      <c r="AC279" s="500"/>
      <c r="AD279" s="198"/>
      <c r="AE279" s="121"/>
      <c r="AF279" s="200"/>
      <c r="AG279" s="200"/>
      <c r="AH279" s="210"/>
      <c r="AI279" s="970" t="s">
        <v>463</v>
      </c>
      <c r="AJ279" s="210"/>
      <c r="AK279" s="268"/>
      <c r="AL279" s="167"/>
      <c r="AM279" s="177"/>
      <c r="AN279" s="217"/>
      <c r="AO279" s="215"/>
      <c r="AP279" s="217"/>
      <c r="AQ279" s="178"/>
      <c r="AR279" s="178"/>
      <c r="AS279" s="234"/>
      <c r="AT279" s="1476">
        <v>490</v>
      </c>
      <c r="AU279" s="1488"/>
      <c r="AV279" s="44"/>
      <c r="AW279" s="147"/>
      <c r="AX279" s="143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</row>
    <row r="280" spans="1:239" ht="38.25" x14ac:dyDescent="0.25">
      <c r="A280" s="207">
        <v>491</v>
      </c>
      <c r="B280" s="247" t="s">
        <v>344</v>
      </c>
      <c r="C280" s="278"/>
      <c r="D280" s="465">
        <f t="shared" si="78"/>
        <v>106.62416666666665</v>
      </c>
      <c r="E280" s="465">
        <f t="shared" si="79"/>
        <v>52.419166666666662</v>
      </c>
      <c r="F280" s="138">
        <v>106</v>
      </c>
      <c r="G280" s="305">
        <f t="shared" si="80"/>
        <v>37.449999999999193</v>
      </c>
      <c r="H280" s="138">
        <v>37</v>
      </c>
      <c r="I280" s="296">
        <v>27</v>
      </c>
      <c r="J280" s="138">
        <v>52</v>
      </c>
      <c r="K280" s="138"/>
      <c r="L280" s="138">
        <v>25</v>
      </c>
      <c r="M280" s="296">
        <v>9</v>
      </c>
      <c r="N280" s="193"/>
      <c r="O280" s="276"/>
      <c r="P280" s="1060" t="s">
        <v>203</v>
      </c>
      <c r="Q280" s="49" t="s">
        <v>4</v>
      </c>
      <c r="R280" s="49" t="s">
        <v>105</v>
      </c>
      <c r="S280" s="49" t="s">
        <v>332</v>
      </c>
      <c r="T280" s="49"/>
      <c r="U280" s="49"/>
      <c r="V280" s="49"/>
      <c r="W280" s="403"/>
      <c r="X280" s="222" t="s">
        <v>333</v>
      </c>
      <c r="Y280" s="208"/>
      <c r="Z280" s="577">
        <v>7</v>
      </c>
      <c r="AA280" s="277" t="s">
        <v>462</v>
      </c>
      <c r="AB280" s="415" t="s">
        <v>443</v>
      </c>
      <c r="AC280" s="249"/>
      <c r="AD280" s="963" t="s">
        <v>562</v>
      </c>
      <c r="AE280" s="193"/>
      <c r="AF280" s="193"/>
      <c r="AG280" s="193"/>
      <c r="AH280" s="272"/>
      <c r="AI280" s="272"/>
      <c r="AJ280" s="272"/>
      <c r="AK280" s="272"/>
      <c r="AL280" s="276"/>
      <c r="AM280" s="285"/>
      <c r="AN280" s="208"/>
      <c r="AO280" s="208"/>
      <c r="AP280" s="208"/>
      <c r="AQ280" s="208"/>
      <c r="AR280" s="208"/>
      <c r="AS280" s="274"/>
      <c r="AT280" s="1473">
        <v>491</v>
      </c>
      <c r="AU280" s="1489"/>
      <c r="AV280" s="44"/>
      <c r="AW280" s="246"/>
      <c r="AX280" s="236"/>
      <c r="AY280" s="191"/>
      <c r="AZ280" s="191"/>
      <c r="BA280" s="191"/>
      <c r="BB280" s="191"/>
      <c r="BC280" s="191"/>
      <c r="BD280" s="191"/>
      <c r="BE280" s="191"/>
      <c r="BF280" s="191"/>
      <c r="BG280" s="191"/>
      <c r="BH280" s="191"/>
      <c r="BI280" s="191"/>
      <c r="BJ280" s="191"/>
      <c r="BK280" s="191"/>
      <c r="BL280" s="191"/>
      <c r="BM280" s="191"/>
      <c r="BN280" s="191"/>
      <c r="BO280" s="191"/>
      <c r="BP280" s="191"/>
      <c r="BQ280" s="191"/>
      <c r="BR280" s="191"/>
      <c r="BS280" s="191"/>
      <c r="BT280" s="191"/>
      <c r="BU280" s="191"/>
      <c r="BV280" s="191"/>
      <c r="BW280" s="191"/>
      <c r="BX280" s="191"/>
      <c r="BY280" s="191"/>
      <c r="BZ280" s="191"/>
      <c r="CA280" s="191"/>
      <c r="CB280" s="191"/>
      <c r="CC280" s="191"/>
      <c r="CD280" s="191"/>
      <c r="CE280" s="191"/>
      <c r="CF280" s="191"/>
      <c r="CG280" s="191"/>
      <c r="CH280" s="191"/>
      <c r="CI280" s="191"/>
      <c r="CJ280" s="191"/>
      <c r="CK280" s="191"/>
      <c r="CL280" s="191"/>
      <c r="CM280" s="191"/>
      <c r="CN280" s="191"/>
      <c r="CO280" s="191"/>
      <c r="CP280" s="191"/>
      <c r="CQ280" s="191"/>
      <c r="CR280" s="191"/>
      <c r="CS280" s="191"/>
      <c r="CT280" s="191"/>
      <c r="CU280" s="191"/>
      <c r="CV280" s="191"/>
      <c r="CW280" s="191"/>
      <c r="CX280" s="191"/>
      <c r="CY280" s="191"/>
      <c r="CZ280" s="191"/>
      <c r="DA280" s="191"/>
      <c r="DB280" s="191"/>
      <c r="DC280" s="191"/>
      <c r="DD280" s="191"/>
      <c r="DE280" s="191"/>
      <c r="DF280" s="191"/>
      <c r="DG280" s="191"/>
      <c r="DH280" s="191"/>
      <c r="DI280" s="191"/>
      <c r="DJ280" s="191"/>
      <c r="DK280" s="191"/>
      <c r="DL280" s="191"/>
      <c r="DM280" s="191"/>
      <c r="DN280" s="191"/>
      <c r="DO280" s="191"/>
      <c r="DP280" s="191"/>
      <c r="DQ280" s="191"/>
      <c r="DR280" s="191"/>
      <c r="DS280" s="191"/>
      <c r="DT280" s="191"/>
      <c r="DU280" s="191"/>
      <c r="DV280" s="191"/>
      <c r="DW280" s="191"/>
      <c r="DX280" s="191"/>
      <c r="DY280" s="191"/>
      <c r="DZ280" s="191"/>
      <c r="EA280" s="191"/>
      <c r="EB280" s="191"/>
      <c r="EC280" s="191"/>
      <c r="ED280" s="191"/>
      <c r="EE280" s="191"/>
      <c r="EF280" s="191"/>
      <c r="EG280" s="191"/>
      <c r="EH280" s="191"/>
      <c r="EI280" s="191"/>
      <c r="EJ280" s="191"/>
      <c r="EK280" s="191"/>
      <c r="EL280" s="191"/>
      <c r="EM280" s="191"/>
      <c r="EN280" s="191"/>
      <c r="EO280" s="191"/>
      <c r="EP280" s="191"/>
      <c r="EQ280" s="191"/>
      <c r="ER280" s="191"/>
      <c r="ES280" s="191"/>
      <c r="ET280" s="191"/>
      <c r="EU280" s="191"/>
      <c r="EV280" s="191"/>
      <c r="EW280" s="191"/>
      <c r="EX280" s="191"/>
      <c r="EY280" s="191"/>
      <c r="EZ280" s="191"/>
      <c r="FA280" s="191"/>
      <c r="FB280" s="191"/>
      <c r="FC280" s="191"/>
      <c r="FD280" s="191"/>
      <c r="FE280" s="191"/>
      <c r="FF280" s="191"/>
      <c r="FG280" s="191"/>
      <c r="FH280" s="191"/>
      <c r="FI280" s="191"/>
      <c r="FJ280" s="191"/>
      <c r="FK280" s="191"/>
      <c r="FL280" s="191"/>
      <c r="FM280" s="191"/>
      <c r="FN280" s="191"/>
      <c r="FO280" s="191"/>
      <c r="FP280" s="191"/>
      <c r="FQ280" s="191"/>
      <c r="FR280" s="191"/>
      <c r="FS280" s="191"/>
      <c r="FT280" s="191"/>
      <c r="FU280" s="191"/>
      <c r="FV280" s="191"/>
      <c r="FW280" s="191"/>
      <c r="FX280" s="191"/>
      <c r="FY280" s="191"/>
      <c r="FZ280" s="191"/>
      <c r="GA280" s="191"/>
      <c r="GB280" s="191"/>
      <c r="GC280" s="191"/>
      <c r="GD280" s="191"/>
      <c r="GE280" s="191"/>
      <c r="GF280" s="191"/>
      <c r="GG280" s="191"/>
      <c r="GH280" s="191"/>
      <c r="GI280" s="191"/>
      <c r="GJ280" s="191"/>
      <c r="GK280" s="191"/>
      <c r="GL280" s="191"/>
      <c r="GM280" s="191"/>
      <c r="GN280" s="191"/>
      <c r="GO280" s="191"/>
      <c r="GP280" s="191"/>
      <c r="GQ280" s="191"/>
      <c r="GR280" s="191"/>
      <c r="GS280" s="191"/>
      <c r="GT280" s="191"/>
      <c r="GU280" s="191"/>
      <c r="GV280" s="191"/>
      <c r="GW280" s="191"/>
      <c r="GX280" s="191"/>
      <c r="GY280" s="191"/>
      <c r="GZ280" s="191"/>
      <c r="HA280" s="191"/>
      <c r="HB280" s="191"/>
      <c r="HC280" s="191"/>
      <c r="HD280" s="191"/>
      <c r="HE280" s="191"/>
      <c r="HF280" s="191"/>
      <c r="HG280" s="191"/>
      <c r="HH280" s="191"/>
      <c r="HI280" s="191"/>
      <c r="HJ280" s="191"/>
      <c r="HK280" s="191"/>
      <c r="HL280" s="191"/>
      <c r="HM280" s="191"/>
      <c r="HN280" s="191"/>
      <c r="HO280" s="191"/>
      <c r="HP280" s="191"/>
      <c r="HQ280" s="191"/>
      <c r="HR280" s="191"/>
      <c r="HS280" s="191"/>
      <c r="HT280" s="191"/>
      <c r="HU280" s="191"/>
      <c r="HV280" s="191"/>
      <c r="HW280" s="191"/>
      <c r="HX280" s="191"/>
      <c r="HY280" s="191"/>
      <c r="HZ280" s="191"/>
      <c r="IA280" s="191"/>
      <c r="IB280" s="191"/>
      <c r="IC280" s="191"/>
      <c r="ID280" s="191"/>
      <c r="IE280" s="191"/>
    </row>
    <row r="281" spans="1:239" ht="38.25" x14ac:dyDescent="0.25">
      <c r="A281" s="122">
        <v>170</v>
      </c>
      <c r="B281" s="185" t="s">
        <v>344</v>
      </c>
      <c r="C281" s="190"/>
      <c r="D281" s="467">
        <v>106.58718333333333</v>
      </c>
      <c r="E281" s="467">
        <v>52.409716666666668</v>
      </c>
      <c r="F281" s="305">
        <f t="shared" ref="F281:F311" si="81">ROUNDDOWN(D281,0)</f>
        <v>106</v>
      </c>
      <c r="G281" s="305">
        <f t="shared" si="80"/>
        <v>35.23099999999971</v>
      </c>
      <c r="H281" s="305">
        <f t="shared" ref="H281:H311" si="82">ROUNDDOWN(G281,0)</f>
        <v>35</v>
      </c>
      <c r="I281" s="137">
        <f t="shared" ref="I281:I311" si="83">(G281-H281)*60</f>
        <v>13.85999999998262</v>
      </c>
      <c r="J281" s="136">
        <f t="shared" ref="J281:J311" si="84">ROUNDDOWN(E281,0)</f>
        <v>52</v>
      </c>
      <c r="K281" s="136">
        <f t="shared" ref="K281:K311" si="85">(E281-J281)*60</f>
        <v>24.583000000000084</v>
      </c>
      <c r="L281" s="136">
        <f t="shared" ref="L281:L311" si="86">ROUNDDOWN(K281,0)</f>
        <v>24</v>
      </c>
      <c r="M281" s="139">
        <f t="shared" ref="M281:M311" si="87">(K281-L281)*60</f>
        <v>34.98000000000502</v>
      </c>
      <c r="N281" s="117">
        <v>4.7</v>
      </c>
      <c r="O281" s="72"/>
      <c r="P281" s="610" t="s">
        <v>203</v>
      </c>
      <c r="Q281" s="47" t="s">
        <v>4</v>
      </c>
      <c r="R281" s="48" t="s">
        <v>506</v>
      </c>
      <c r="S281" s="47" t="s">
        <v>331</v>
      </c>
      <c r="T281" s="47"/>
      <c r="U281" s="47"/>
      <c r="V281" s="47"/>
      <c r="W281" s="71"/>
      <c r="X281" s="56" t="s">
        <v>333</v>
      </c>
      <c r="Y281" s="67"/>
      <c r="Z281" s="573">
        <v>7</v>
      </c>
      <c r="AA281" s="277" t="s">
        <v>462</v>
      </c>
      <c r="AB281" s="69"/>
      <c r="AC281" s="193"/>
      <c r="AD281" s="249" t="s">
        <v>428</v>
      </c>
      <c r="AE281" s="67"/>
      <c r="AF281" s="193"/>
      <c r="AG281" s="193"/>
      <c r="AH281" s="272"/>
      <c r="AI281" s="272"/>
      <c r="AJ281" s="272"/>
      <c r="AK281" s="272"/>
      <c r="AL281" s="72"/>
      <c r="AM281" s="82"/>
      <c r="AN281" s="208"/>
      <c r="AO281" s="208"/>
      <c r="AP281" s="208"/>
      <c r="AQ281" s="23"/>
      <c r="AR281" s="23"/>
      <c r="AS281" s="63"/>
      <c r="AT281" s="802">
        <v>170</v>
      </c>
      <c r="AU281" s="1488">
        <v>287</v>
      </c>
      <c r="AV281" s="44">
        <v>287</v>
      </c>
      <c r="AW281" s="147" t="s">
        <v>202</v>
      </c>
      <c r="AX281" s="143"/>
    </row>
    <row r="282" spans="1:239" ht="51" x14ac:dyDescent="0.25">
      <c r="A282" s="448">
        <v>169</v>
      </c>
      <c r="B282" s="99" t="s">
        <v>344</v>
      </c>
      <c r="C282" s="99"/>
      <c r="D282" s="1161">
        <v>106.499883333333</v>
      </c>
      <c r="E282" s="1161">
        <v>52.408416666666668</v>
      </c>
      <c r="F282" s="306">
        <f t="shared" si="81"/>
        <v>106</v>
      </c>
      <c r="G282" s="305">
        <f t="shared" si="80"/>
        <v>29.992999999980157</v>
      </c>
      <c r="H282" s="306">
        <f t="shared" si="82"/>
        <v>29</v>
      </c>
      <c r="I282" s="303">
        <f t="shared" si="83"/>
        <v>59.579999998809399</v>
      </c>
      <c r="J282" s="254">
        <f t="shared" si="84"/>
        <v>52</v>
      </c>
      <c r="K282" s="136">
        <f t="shared" si="85"/>
        <v>24.505000000000052</v>
      </c>
      <c r="L282" s="254">
        <f t="shared" si="86"/>
        <v>24</v>
      </c>
      <c r="M282" s="300">
        <f t="shared" si="87"/>
        <v>30.300000000003138</v>
      </c>
      <c r="N282" s="1178">
        <v>67</v>
      </c>
      <c r="O282" s="163"/>
      <c r="P282" s="224" t="s">
        <v>203</v>
      </c>
      <c r="Q282" s="99" t="s">
        <v>4</v>
      </c>
      <c r="R282" s="99"/>
      <c r="S282" s="47" t="s">
        <v>332</v>
      </c>
      <c r="T282" s="174"/>
      <c r="U282" s="99"/>
      <c r="V282" s="174"/>
      <c r="W282" s="235"/>
      <c r="X282" s="98" t="s">
        <v>333</v>
      </c>
      <c r="Y282" s="164"/>
      <c r="Z282" s="580">
        <v>7</v>
      </c>
      <c r="AA282" s="277" t="s">
        <v>462</v>
      </c>
      <c r="AB282" s="417"/>
      <c r="AC282" s="230"/>
      <c r="AD282" s="291" t="s">
        <v>571</v>
      </c>
      <c r="AE282" s="164"/>
      <c r="AF282" s="230"/>
      <c r="AG282" s="199"/>
      <c r="AH282" s="231"/>
      <c r="AI282" s="231"/>
      <c r="AJ282" s="231"/>
      <c r="AK282" s="231"/>
      <c r="AL282" s="163"/>
      <c r="AM282" s="422"/>
      <c r="AN282" s="232"/>
      <c r="AO282" s="232"/>
      <c r="AP282" s="232"/>
      <c r="AQ282" s="180"/>
      <c r="AR282" s="40"/>
      <c r="AS282" s="256"/>
      <c r="AT282" s="1469">
        <v>169</v>
      </c>
      <c r="AU282" s="1488">
        <v>36</v>
      </c>
      <c r="AV282" s="44">
        <v>36</v>
      </c>
      <c r="AW282" s="147" t="s">
        <v>202</v>
      </c>
      <c r="AX282" s="143"/>
    </row>
    <row r="283" spans="1:239" s="191" customFormat="1" ht="38.25" x14ac:dyDescent="0.25">
      <c r="A283" s="420">
        <v>269</v>
      </c>
      <c r="B283" s="252" t="s">
        <v>393</v>
      </c>
      <c r="C283" s="252" t="s">
        <v>480</v>
      </c>
      <c r="D283" s="478">
        <v>106.52365875244099</v>
      </c>
      <c r="E283" s="478">
        <v>52.4013481140137</v>
      </c>
      <c r="F283" s="307">
        <f t="shared" si="81"/>
        <v>106</v>
      </c>
      <c r="G283" s="305">
        <f t="shared" si="80"/>
        <v>31.419525146459648</v>
      </c>
      <c r="H283" s="307">
        <f t="shared" si="82"/>
        <v>31</v>
      </c>
      <c r="I283" s="304">
        <f t="shared" si="83"/>
        <v>25.171508787578887</v>
      </c>
      <c r="J283" s="255">
        <f t="shared" si="84"/>
        <v>52</v>
      </c>
      <c r="K283" s="136">
        <f t="shared" si="85"/>
        <v>24.080886840822018</v>
      </c>
      <c r="L283" s="255">
        <f t="shared" si="86"/>
        <v>24</v>
      </c>
      <c r="M283" s="302">
        <f t="shared" si="87"/>
        <v>4.8532104493210682</v>
      </c>
      <c r="N283" s="168"/>
      <c r="O283" s="167"/>
      <c r="P283" s="293"/>
      <c r="Q283" s="169"/>
      <c r="R283" s="170" t="s">
        <v>457</v>
      </c>
      <c r="S283" s="47" t="s">
        <v>332</v>
      </c>
      <c r="T283" s="55"/>
      <c r="U283" s="169"/>
      <c r="V283" s="55" t="s">
        <v>345</v>
      </c>
      <c r="W283" s="407" t="s">
        <v>418</v>
      </c>
      <c r="X283" s="188" t="s">
        <v>333</v>
      </c>
      <c r="Y283" s="171"/>
      <c r="Z283" s="581">
        <v>7</v>
      </c>
      <c r="AA283" s="277" t="s">
        <v>462</v>
      </c>
      <c r="AB283" s="186"/>
      <c r="AC283" s="438"/>
      <c r="AD283" s="200"/>
      <c r="AE283" s="168"/>
      <c r="AF283" s="200"/>
      <c r="AG283" s="198"/>
      <c r="AH283" s="210"/>
      <c r="AI283" s="210"/>
      <c r="AJ283" s="210"/>
      <c r="AK283" s="210"/>
      <c r="AL283" s="167"/>
      <c r="AM283" s="177"/>
      <c r="AN283" s="217"/>
      <c r="AO283" s="217"/>
      <c r="AP283" s="217"/>
      <c r="AQ283" s="61"/>
      <c r="AR283" s="178"/>
      <c r="AS283" s="234"/>
      <c r="AT283" s="1126">
        <v>269</v>
      </c>
      <c r="AU283" s="1488"/>
      <c r="AV283" s="44">
        <v>269</v>
      </c>
      <c r="AW283" s="147" t="s">
        <v>205</v>
      </c>
      <c r="AX283" s="143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</row>
    <row r="284" spans="1:239" s="191" customFormat="1" ht="53.25" customHeight="1" x14ac:dyDescent="0.25">
      <c r="A284" s="122">
        <v>6</v>
      </c>
      <c r="B284" s="185" t="s">
        <v>393</v>
      </c>
      <c r="C284" s="190"/>
      <c r="D284" s="454">
        <v>106.551666666667</v>
      </c>
      <c r="E284" s="454">
        <v>52.381666666666703</v>
      </c>
      <c r="F284" s="305">
        <f t="shared" si="81"/>
        <v>106</v>
      </c>
      <c r="G284" s="305">
        <f t="shared" si="80"/>
        <v>33.100000000020202</v>
      </c>
      <c r="H284" s="305">
        <f t="shared" si="82"/>
        <v>33</v>
      </c>
      <c r="I284" s="137">
        <f t="shared" si="83"/>
        <v>6.0000000012121291</v>
      </c>
      <c r="J284" s="136">
        <f t="shared" si="84"/>
        <v>52</v>
      </c>
      <c r="K284" s="136">
        <f t="shared" si="85"/>
        <v>22.900000000002194</v>
      </c>
      <c r="L284" s="136">
        <f t="shared" si="86"/>
        <v>22</v>
      </c>
      <c r="M284" s="139">
        <f t="shared" si="87"/>
        <v>54.000000000131649</v>
      </c>
      <c r="N284" s="110"/>
      <c r="O284" s="71"/>
      <c r="P284" s="612"/>
      <c r="Q284" s="47"/>
      <c r="R284" s="53" t="s">
        <v>105</v>
      </c>
      <c r="S284" s="47" t="s">
        <v>332</v>
      </c>
      <c r="T284" s="48" t="s">
        <v>380</v>
      </c>
      <c r="U284" s="48" t="s">
        <v>46</v>
      </c>
      <c r="V284" s="48"/>
      <c r="W284" s="402" t="s">
        <v>123</v>
      </c>
      <c r="X284" s="56" t="s">
        <v>333</v>
      </c>
      <c r="Y284" s="110"/>
      <c r="Z284" s="573">
        <v>7</v>
      </c>
      <c r="AA284" s="277" t="s">
        <v>462</v>
      </c>
      <c r="AB284" s="82"/>
      <c r="AC284" s="114"/>
      <c r="AD284" s="114"/>
      <c r="AE284" s="110"/>
      <c r="AF284" s="114"/>
      <c r="AG284" s="114"/>
      <c r="AH284" s="209"/>
      <c r="AI284" s="209"/>
      <c r="AJ284" s="209"/>
      <c r="AK284" s="209"/>
      <c r="AL284" s="71"/>
      <c r="AM284" s="81"/>
      <c r="AN284" s="25"/>
      <c r="AO284" s="25"/>
      <c r="AP284" s="25"/>
      <c r="AQ284" s="21"/>
      <c r="AR284" s="21"/>
      <c r="AS284" s="62"/>
      <c r="AT284" s="802">
        <v>6</v>
      </c>
      <c r="AU284" s="1486"/>
      <c r="AV284" s="44">
        <v>6</v>
      </c>
      <c r="AW284" s="149" t="s">
        <v>123</v>
      </c>
      <c r="AX284" s="143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</row>
    <row r="285" spans="1:239" ht="51" customHeight="1" x14ac:dyDescent="0.25">
      <c r="A285" s="448">
        <v>7</v>
      </c>
      <c r="B285" s="185" t="s">
        <v>393</v>
      </c>
      <c r="C285" s="185"/>
      <c r="D285" s="455">
        <v>106.57402264060499</v>
      </c>
      <c r="E285" s="455">
        <v>52.397723106739299</v>
      </c>
      <c r="F285" s="308">
        <f t="shared" si="81"/>
        <v>106</v>
      </c>
      <c r="G285" s="308">
        <f t="shared" si="80"/>
        <v>34.441358436299652</v>
      </c>
      <c r="H285" s="308">
        <f t="shared" si="82"/>
        <v>34</v>
      </c>
      <c r="I285" s="303">
        <f t="shared" si="83"/>
        <v>26.481506177979099</v>
      </c>
      <c r="J285" s="263">
        <f t="shared" si="84"/>
        <v>52</v>
      </c>
      <c r="K285" s="263">
        <f t="shared" si="85"/>
        <v>23.863386404357954</v>
      </c>
      <c r="L285" s="263">
        <f t="shared" si="86"/>
        <v>23</v>
      </c>
      <c r="M285" s="294">
        <f t="shared" si="87"/>
        <v>51.803184261477213</v>
      </c>
      <c r="N285" s="176"/>
      <c r="O285" s="235"/>
      <c r="P285" s="182"/>
      <c r="Q285" s="174"/>
      <c r="R285" s="258" t="s">
        <v>105</v>
      </c>
      <c r="S285" s="174" t="s">
        <v>332</v>
      </c>
      <c r="T285" s="175" t="s">
        <v>381</v>
      </c>
      <c r="U285" s="175" t="s">
        <v>46</v>
      </c>
      <c r="V285" s="175"/>
      <c r="W285" s="431" t="s">
        <v>123</v>
      </c>
      <c r="X285" s="98" t="s">
        <v>333</v>
      </c>
      <c r="Y285" s="112"/>
      <c r="Z285" s="579">
        <v>7</v>
      </c>
      <c r="AA285" s="427" t="s">
        <v>462</v>
      </c>
      <c r="AB285" s="422"/>
      <c r="AC285" s="233"/>
      <c r="AD285" s="197"/>
      <c r="AE285" s="176"/>
      <c r="AF285" s="197"/>
      <c r="AG285" s="197"/>
      <c r="AH285" s="318"/>
      <c r="AI285" s="318"/>
      <c r="AJ285" s="323"/>
      <c r="AK285" s="318"/>
      <c r="AL285" s="100"/>
      <c r="AM285" s="103"/>
      <c r="AN285" s="325"/>
      <c r="AO285" s="214"/>
      <c r="AP285" s="214"/>
      <c r="AQ285" s="38"/>
      <c r="AR285" s="38"/>
      <c r="AS285" s="104"/>
      <c r="AT285" s="1469">
        <v>7</v>
      </c>
      <c r="AU285" s="1486"/>
      <c r="AV285" s="44"/>
      <c r="AW285" s="149" t="s">
        <v>123</v>
      </c>
      <c r="AX285" s="143"/>
    </row>
    <row r="286" spans="1:239" s="140" customFormat="1" ht="51" customHeight="1" x14ac:dyDescent="0.25">
      <c r="A286" s="546">
        <v>33</v>
      </c>
      <c r="B286" s="283" t="s">
        <v>393</v>
      </c>
      <c r="C286" s="242"/>
      <c r="D286" s="595">
        <v>106.538333333333</v>
      </c>
      <c r="E286" s="595">
        <v>52.379166666666698</v>
      </c>
      <c r="F286" s="596">
        <f t="shared" si="81"/>
        <v>106</v>
      </c>
      <c r="G286" s="309">
        <f t="shared" si="80"/>
        <v>32.299999999980002</v>
      </c>
      <c r="H286" s="596">
        <f t="shared" si="82"/>
        <v>32</v>
      </c>
      <c r="I286" s="597">
        <f t="shared" si="83"/>
        <v>17.999999998800149</v>
      </c>
      <c r="J286" s="608">
        <f t="shared" si="84"/>
        <v>52</v>
      </c>
      <c r="K286" s="310">
        <f t="shared" si="85"/>
        <v>22.750000000001904</v>
      </c>
      <c r="L286" s="598">
        <f t="shared" si="86"/>
        <v>22</v>
      </c>
      <c r="M286" s="599">
        <f t="shared" si="87"/>
        <v>45.000000000114255</v>
      </c>
      <c r="N286" s="181"/>
      <c r="O286" s="600"/>
      <c r="P286" s="973"/>
      <c r="Q286" s="773"/>
      <c r="R286" s="735" t="s">
        <v>105</v>
      </c>
      <c r="S286" s="55" t="s">
        <v>332</v>
      </c>
      <c r="T286" s="776" t="s">
        <v>39</v>
      </c>
      <c r="U286" s="776" t="s">
        <v>69</v>
      </c>
      <c r="V286" s="776"/>
      <c r="W286" s="1282" t="s">
        <v>123</v>
      </c>
      <c r="X286" s="973" t="s">
        <v>333</v>
      </c>
      <c r="Y286" s="716"/>
      <c r="Z286" s="584">
        <v>7</v>
      </c>
      <c r="AA286" s="266" t="s">
        <v>462</v>
      </c>
      <c r="AB286" s="704"/>
      <c r="AC286" s="947"/>
      <c r="AD286" s="719"/>
      <c r="AE286" s="1054"/>
      <c r="AF286" s="719"/>
      <c r="AG286" s="719"/>
      <c r="AH286" s="720"/>
      <c r="AI286" s="264"/>
      <c r="AJ286" s="656"/>
      <c r="AK286" s="656"/>
      <c r="AL286" s="600"/>
      <c r="AM286" s="791"/>
      <c r="AN286" s="657"/>
      <c r="AO286" s="657"/>
      <c r="AP286" s="657"/>
      <c r="AQ286" s="795"/>
      <c r="AR286" s="795"/>
      <c r="AS286" s="799"/>
      <c r="AT286" s="1317">
        <v>33</v>
      </c>
      <c r="AU286" s="1486"/>
      <c r="AV286" s="44"/>
      <c r="AW286" s="149" t="s">
        <v>123</v>
      </c>
      <c r="AX286" s="143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</row>
    <row r="287" spans="1:239" s="191" customFormat="1" ht="51" customHeight="1" x14ac:dyDescent="0.25">
      <c r="A287" s="420">
        <v>95</v>
      </c>
      <c r="B287" s="283" t="s">
        <v>393</v>
      </c>
      <c r="C287" s="252"/>
      <c r="D287" s="462">
        <v>106.56600952148401</v>
      </c>
      <c r="E287" s="478">
        <v>52.383143863597802</v>
      </c>
      <c r="F287" s="307">
        <f t="shared" si="81"/>
        <v>106</v>
      </c>
      <c r="G287" s="305">
        <f t="shared" si="80"/>
        <v>33.960571289040331</v>
      </c>
      <c r="H287" s="307">
        <f t="shared" si="82"/>
        <v>33</v>
      </c>
      <c r="I287" s="301">
        <f t="shared" si="83"/>
        <v>57.634277342419864</v>
      </c>
      <c r="J287" s="310">
        <f t="shared" si="84"/>
        <v>52</v>
      </c>
      <c r="K287" s="136">
        <f t="shared" si="85"/>
        <v>22.988631815868104</v>
      </c>
      <c r="L287" s="255">
        <f t="shared" si="86"/>
        <v>22</v>
      </c>
      <c r="M287" s="302">
        <f t="shared" si="87"/>
        <v>59.317908952086214</v>
      </c>
      <c r="N287" s="168"/>
      <c r="O287" s="167"/>
      <c r="P287" s="293"/>
      <c r="Q287" s="55"/>
      <c r="R287" s="55" t="s">
        <v>105</v>
      </c>
      <c r="S287" s="47" t="s">
        <v>332</v>
      </c>
      <c r="T287" s="169"/>
      <c r="U287" s="169"/>
      <c r="V287" s="55"/>
      <c r="W287" s="1073" t="s">
        <v>144</v>
      </c>
      <c r="X287" s="188" t="s">
        <v>333</v>
      </c>
      <c r="Y287" s="168"/>
      <c r="Z287" s="581">
        <v>7</v>
      </c>
      <c r="AA287" s="277" t="s">
        <v>462</v>
      </c>
      <c r="AB287" s="186"/>
      <c r="AC287" s="1328"/>
      <c r="AD287" s="200"/>
      <c r="AE287" s="121"/>
      <c r="AF287" s="200"/>
      <c r="AG287" s="200"/>
      <c r="AH287" s="210"/>
      <c r="AI287" s="210"/>
      <c r="AJ287" s="210"/>
      <c r="AK287" s="210"/>
      <c r="AL287" s="167"/>
      <c r="AM287" s="177"/>
      <c r="AN287" s="215"/>
      <c r="AO287" s="217"/>
      <c r="AP287" s="217"/>
      <c r="AQ287" s="178"/>
      <c r="AR287" s="178"/>
      <c r="AS287" s="234"/>
      <c r="AT287" s="1126">
        <v>95</v>
      </c>
      <c r="AU287" s="1488"/>
      <c r="AV287" s="44"/>
      <c r="AW287" s="146" t="s">
        <v>144</v>
      </c>
      <c r="AX287" s="143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</row>
    <row r="288" spans="1:239" ht="51" customHeight="1" x14ac:dyDescent="0.25">
      <c r="A288" s="122">
        <v>261</v>
      </c>
      <c r="B288" s="185" t="s">
        <v>393</v>
      </c>
      <c r="C288" s="190"/>
      <c r="D288" s="454">
        <v>106.585891723633</v>
      </c>
      <c r="E288" s="454">
        <v>52.412582397460902</v>
      </c>
      <c r="F288" s="305">
        <f t="shared" si="81"/>
        <v>106</v>
      </c>
      <c r="G288" s="305">
        <f t="shared" si="80"/>
        <v>35.153503417979834</v>
      </c>
      <c r="H288" s="305">
        <f t="shared" si="82"/>
        <v>35</v>
      </c>
      <c r="I288" s="137">
        <f t="shared" si="83"/>
        <v>9.210205078790068</v>
      </c>
      <c r="J288" s="136">
        <f t="shared" si="84"/>
        <v>52</v>
      </c>
      <c r="K288" s="136">
        <f t="shared" si="85"/>
        <v>24.754943847654118</v>
      </c>
      <c r="L288" s="136">
        <f t="shared" si="86"/>
        <v>24</v>
      </c>
      <c r="M288" s="139">
        <f t="shared" si="87"/>
        <v>45.296630859247102</v>
      </c>
      <c r="N288" s="67"/>
      <c r="O288" s="72"/>
      <c r="P288" s="288"/>
      <c r="Q288" s="47"/>
      <c r="R288" s="47" t="s">
        <v>105</v>
      </c>
      <c r="S288" s="49" t="s">
        <v>331</v>
      </c>
      <c r="T288" s="47"/>
      <c r="U288" s="47"/>
      <c r="V288" s="47" t="s">
        <v>345</v>
      </c>
      <c r="W288" s="400" t="s">
        <v>418</v>
      </c>
      <c r="X288" s="56" t="s">
        <v>333</v>
      </c>
      <c r="Y288" s="110"/>
      <c r="Z288" s="573">
        <v>7</v>
      </c>
      <c r="AA288" s="277" t="s">
        <v>462</v>
      </c>
      <c r="AB288" s="69"/>
      <c r="AC288" s="249"/>
      <c r="AD288" s="193"/>
      <c r="AE288" s="67"/>
      <c r="AF288" s="193"/>
      <c r="AG288" s="193"/>
      <c r="AH288" s="272"/>
      <c r="AI288" s="272"/>
      <c r="AJ288" s="272"/>
      <c r="AK288" s="272"/>
      <c r="AL288" s="72"/>
      <c r="AM288" s="82"/>
      <c r="AN288" s="208"/>
      <c r="AO288" s="208"/>
      <c r="AP288" s="208"/>
      <c r="AQ288" s="23"/>
      <c r="AR288" s="23"/>
      <c r="AS288" s="63"/>
      <c r="AT288" s="802">
        <v>261</v>
      </c>
      <c r="AU288" s="1488"/>
      <c r="AV288" s="44"/>
      <c r="AW288" s="147" t="s">
        <v>205</v>
      </c>
      <c r="AX288" s="143"/>
      <c r="AY288" s="191"/>
      <c r="AZ288" s="191"/>
      <c r="BA288" s="191"/>
      <c r="BB288" s="191"/>
      <c r="BC288" s="191"/>
      <c r="BD288" s="191"/>
      <c r="BE288" s="191"/>
      <c r="BF288" s="191"/>
      <c r="BG288" s="191"/>
      <c r="BH288" s="191"/>
      <c r="BI288" s="191"/>
      <c r="BJ288" s="191"/>
      <c r="BK288" s="191"/>
      <c r="BL288" s="191"/>
      <c r="BM288" s="191"/>
      <c r="BN288" s="191"/>
      <c r="BO288" s="191"/>
      <c r="BP288" s="191"/>
      <c r="BQ288" s="191"/>
      <c r="BR288" s="191"/>
      <c r="BS288" s="191"/>
      <c r="BT288" s="191"/>
      <c r="BU288" s="191"/>
      <c r="BV288" s="191"/>
      <c r="BW288" s="191"/>
      <c r="BX288" s="191"/>
      <c r="BY288" s="191"/>
      <c r="BZ288" s="191"/>
      <c r="CA288" s="191"/>
      <c r="CB288" s="191"/>
      <c r="CC288" s="191"/>
      <c r="CD288" s="191"/>
      <c r="CE288" s="191"/>
      <c r="CF288" s="191"/>
      <c r="CG288" s="191"/>
      <c r="CH288" s="191"/>
      <c r="CI288" s="191"/>
      <c r="CJ288" s="191"/>
      <c r="CK288" s="191"/>
      <c r="CL288" s="191"/>
      <c r="CM288" s="191"/>
      <c r="CN288" s="191"/>
      <c r="CO288" s="191"/>
      <c r="CP288" s="191"/>
      <c r="CQ288" s="191"/>
      <c r="CR288" s="191"/>
      <c r="CS288" s="191"/>
      <c r="CT288" s="191"/>
      <c r="CU288" s="191"/>
      <c r="CV288" s="191"/>
      <c r="CW288" s="191"/>
      <c r="CX288" s="191"/>
      <c r="CY288" s="191"/>
      <c r="CZ288" s="191"/>
      <c r="DA288" s="191"/>
      <c r="DB288" s="191"/>
      <c r="DC288" s="191"/>
      <c r="DD288" s="191"/>
      <c r="DE288" s="191"/>
      <c r="DF288" s="191"/>
      <c r="DG288" s="191"/>
      <c r="DH288" s="191"/>
      <c r="DI288" s="191"/>
      <c r="DJ288" s="191"/>
      <c r="DK288" s="191"/>
      <c r="DL288" s="191"/>
      <c r="DM288" s="191"/>
      <c r="DN288" s="191"/>
      <c r="DO288" s="191"/>
      <c r="DP288" s="191"/>
      <c r="DQ288" s="191"/>
      <c r="DR288" s="191"/>
      <c r="DS288" s="191"/>
      <c r="DT288" s="191"/>
      <c r="DU288" s="191"/>
      <c r="DV288" s="191"/>
      <c r="DW288" s="191"/>
      <c r="DX288" s="191"/>
      <c r="DY288" s="191"/>
      <c r="DZ288" s="191"/>
      <c r="EA288" s="191"/>
      <c r="EB288" s="191"/>
      <c r="EC288" s="191"/>
      <c r="ED288" s="191"/>
      <c r="EE288" s="191"/>
      <c r="EF288" s="191"/>
      <c r="EG288" s="191"/>
      <c r="EH288" s="191"/>
      <c r="EI288" s="191"/>
      <c r="EJ288" s="191"/>
      <c r="EK288" s="191"/>
      <c r="EL288" s="191"/>
      <c r="EM288" s="191"/>
      <c r="EN288" s="191"/>
      <c r="EO288" s="191"/>
      <c r="EP288" s="191"/>
      <c r="EQ288" s="191"/>
      <c r="ER288" s="191"/>
      <c r="ES288" s="191"/>
      <c r="ET288" s="191"/>
      <c r="EU288" s="191"/>
      <c r="EV288" s="191"/>
      <c r="EW288" s="191"/>
      <c r="EX288" s="191"/>
      <c r="EY288" s="191"/>
      <c r="EZ288" s="191"/>
      <c r="FA288" s="191"/>
      <c r="FB288" s="191"/>
      <c r="FC288" s="191"/>
      <c r="FD288" s="191"/>
      <c r="FE288" s="191"/>
      <c r="FF288" s="191"/>
      <c r="FG288" s="191"/>
      <c r="FH288" s="191"/>
      <c r="FI288" s="191"/>
      <c r="FJ288" s="191"/>
      <c r="FK288" s="191"/>
      <c r="FL288" s="191"/>
      <c r="FM288" s="191"/>
      <c r="FN288" s="191"/>
      <c r="FO288" s="191"/>
      <c r="FP288" s="191"/>
      <c r="FQ288" s="191"/>
      <c r="FR288" s="191"/>
      <c r="FS288" s="191"/>
      <c r="FT288" s="191"/>
      <c r="FU288" s="191"/>
      <c r="FV288" s="191"/>
      <c r="FW288" s="191"/>
      <c r="FX288" s="191"/>
      <c r="FY288" s="191"/>
      <c r="FZ288" s="191"/>
      <c r="GA288" s="191"/>
      <c r="GB288" s="191"/>
      <c r="GC288" s="191"/>
      <c r="GD288" s="191"/>
      <c r="GE288" s="191"/>
      <c r="GF288" s="191"/>
      <c r="GG288" s="191"/>
      <c r="GH288" s="191"/>
      <c r="GI288" s="191"/>
      <c r="GJ288" s="191"/>
      <c r="GK288" s="191"/>
      <c r="GL288" s="191"/>
      <c r="GM288" s="191"/>
      <c r="GN288" s="191"/>
      <c r="GO288" s="191"/>
      <c r="GP288" s="191"/>
      <c r="GQ288" s="191"/>
      <c r="GR288" s="191"/>
      <c r="GS288" s="191"/>
      <c r="GT288" s="191"/>
      <c r="GU288" s="191"/>
      <c r="GV288" s="191"/>
      <c r="GW288" s="191"/>
      <c r="GX288" s="191"/>
      <c r="GY288" s="191"/>
      <c r="GZ288" s="191"/>
      <c r="HA288" s="191"/>
      <c r="HB288" s="191"/>
      <c r="HC288" s="191"/>
      <c r="HD288" s="191"/>
      <c r="HE288" s="191"/>
      <c r="HF288" s="191"/>
      <c r="HG288" s="191"/>
      <c r="HH288" s="191"/>
      <c r="HI288" s="191"/>
      <c r="HJ288" s="191"/>
      <c r="HK288" s="191"/>
      <c r="HL288" s="191"/>
      <c r="HM288" s="191"/>
      <c r="HN288" s="191"/>
      <c r="HO288" s="191"/>
      <c r="HP288" s="191"/>
      <c r="HQ288" s="191"/>
      <c r="HR288" s="191"/>
      <c r="HS288" s="191"/>
      <c r="HT288" s="191"/>
      <c r="HU288" s="191"/>
      <c r="HV288" s="191"/>
      <c r="HW288" s="191"/>
      <c r="HX288" s="191"/>
      <c r="HY288" s="191"/>
      <c r="HZ288" s="191"/>
      <c r="IA288" s="191"/>
      <c r="IB288" s="191"/>
      <c r="IC288" s="191"/>
      <c r="ID288" s="191"/>
      <c r="IE288" s="191"/>
    </row>
    <row r="289" spans="1:239" ht="54" customHeight="1" x14ac:dyDescent="0.25">
      <c r="A289" s="122">
        <v>262</v>
      </c>
      <c r="B289" s="185" t="s">
        <v>393</v>
      </c>
      <c r="C289" s="190"/>
      <c r="D289" s="454">
        <v>106.52480316162099</v>
      </c>
      <c r="E289" s="454">
        <v>52.397052764892599</v>
      </c>
      <c r="F289" s="305">
        <f t="shared" si="81"/>
        <v>106</v>
      </c>
      <c r="G289" s="305">
        <f t="shared" si="80"/>
        <v>31.488189697259656</v>
      </c>
      <c r="H289" s="305">
        <f t="shared" si="82"/>
        <v>31</v>
      </c>
      <c r="I289" s="137">
        <f t="shared" si="83"/>
        <v>29.291381835579386</v>
      </c>
      <c r="J289" s="136">
        <f t="shared" si="84"/>
        <v>52</v>
      </c>
      <c r="K289" s="136">
        <f t="shared" si="85"/>
        <v>23.823165893555966</v>
      </c>
      <c r="L289" s="136">
        <f t="shared" si="86"/>
        <v>23</v>
      </c>
      <c r="M289" s="139">
        <f t="shared" si="87"/>
        <v>49.389953613357989</v>
      </c>
      <c r="N289" s="67"/>
      <c r="O289" s="72"/>
      <c r="P289" s="288"/>
      <c r="Q289" s="47"/>
      <c r="R289" s="47" t="s">
        <v>105</v>
      </c>
      <c r="S289" s="49" t="s">
        <v>331</v>
      </c>
      <c r="T289" s="47"/>
      <c r="U289" s="47"/>
      <c r="V289" s="47" t="s">
        <v>345</v>
      </c>
      <c r="W289" s="491" t="s">
        <v>418</v>
      </c>
      <c r="X289" s="56" t="s">
        <v>333</v>
      </c>
      <c r="Y289" s="110"/>
      <c r="Z289" s="573">
        <v>7</v>
      </c>
      <c r="AA289" s="277" t="s">
        <v>462</v>
      </c>
      <c r="AB289" s="498"/>
      <c r="AC289" s="249"/>
      <c r="AD289" s="193"/>
      <c r="AE289" s="67"/>
      <c r="AF289" s="193"/>
      <c r="AG289" s="193"/>
      <c r="AH289" s="272"/>
      <c r="AI289" s="272"/>
      <c r="AJ289" s="272"/>
      <c r="AK289" s="272"/>
      <c r="AL289" s="72"/>
      <c r="AM289" s="82"/>
      <c r="AN289" s="208"/>
      <c r="AO289" s="208"/>
      <c r="AP289" s="208"/>
      <c r="AQ289" s="23"/>
      <c r="AR289" s="23"/>
      <c r="AS289" s="63"/>
      <c r="AT289" s="802">
        <v>262</v>
      </c>
      <c r="AU289" s="1488"/>
      <c r="AV289" s="44"/>
      <c r="AW289" s="147" t="s">
        <v>205</v>
      </c>
      <c r="AX289" s="143"/>
    </row>
    <row r="290" spans="1:239" ht="51" customHeight="1" thickBot="1" x14ac:dyDescent="0.3">
      <c r="A290" s="446">
        <v>263</v>
      </c>
      <c r="B290" s="190" t="s">
        <v>393</v>
      </c>
      <c r="C290" s="190"/>
      <c r="D290" s="461">
        <v>106.525634765625</v>
      </c>
      <c r="E290" s="461">
        <v>52.394741058349602</v>
      </c>
      <c r="F290" s="306">
        <f t="shared" si="81"/>
        <v>106</v>
      </c>
      <c r="G290" s="306">
        <f t="shared" si="80"/>
        <v>31.5380859375</v>
      </c>
      <c r="H290" s="306">
        <f t="shared" si="82"/>
        <v>31</v>
      </c>
      <c r="I290" s="299">
        <f t="shared" si="83"/>
        <v>32.28515625</v>
      </c>
      <c r="J290" s="254">
        <f t="shared" si="84"/>
        <v>52</v>
      </c>
      <c r="K290" s="254">
        <f t="shared" si="85"/>
        <v>23.684463500976136</v>
      </c>
      <c r="L290" s="254">
        <f t="shared" si="86"/>
        <v>23</v>
      </c>
      <c r="M290" s="300">
        <f t="shared" si="87"/>
        <v>41.06781005856817</v>
      </c>
      <c r="N290" s="164"/>
      <c r="O290" s="163"/>
      <c r="P290" s="404"/>
      <c r="Q290" s="99"/>
      <c r="R290" s="99" t="s">
        <v>105</v>
      </c>
      <c r="S290" s="49" t="s">
        <v>331</v>
      </c>
      <c r="T290" s="99"/>
      <c r="U290" s="99"/>
      <c r="V290" s="99" t="s">
        <v>345</v>
      </c>
      <c r="W290" s="405" t="s">
        <v>418</v>
      </c>
      <c r="X290" s="98" t="s">
        <v>333</v>
      </c>
      <c r="Y290" s="112"/>
      <c r="Z290" s="580">
        <v>7</v>
      </c>
      <c r="AA290" s="427" t="s">
        <v>462</v>
      </c>
      <c r="AB290" s="417"/>
      <c r="AC290" s="291"/>
      <c r="AD290" s="230"/>
      <c r="AE290" s="164"/>
      <c r="AF290" s="230"/>
      <c r="AG290" s="230"/>
      <c r="AH290" s="231"/>
      <c r="AI290" s="231"/>
      <c r="AJ290" s="231"/>
      <c r="AK290" s="231"/>
      <c r="AL290" s="163"/>
      <c r="AM290" s="422"/>
      <c r="AN290" s="232"/>
      <c r="AO290" s="232"/>
      <c r="AP290" s="232"/>
      <c r="AQ290" s="40"/>
      <c r="AR290" s="40"/>
      <c r="AS290" s="256"/>
      <c r="AT290" s="1460">
        <v>263</v>
      </c>
      <c r="AU290" s="1488"/>
      <c r="AV290" s="44"/>
      <c r="AW290" s="147" t="s">
        <v>205</v>
      </c>
      <c r="AX290" s="143"/>
    </row>
    <row r="291" spans="1:239" ht="51" customHeight="1" x14ac:dyDescent="0.25">
      <c r="A291" s="444">
        <v>264</v>
      </c>
      <c r="B291" s="369" t="s">
        <v>393</v>
      </c>
      <c r="C291" s="370"/>
      <c r="D291" s="459">
        <v>106.52304840087901</v>
      </c>
      <c r="E291" s="459">
        <v>52.395011901855497</v>
      </c>
      <c r="F291" s="345">
        <f t="shared" si="81"/>
        <v>106</v>
      </c>
      <c r="G291" s="345">
        <f t="shared" si="80"/>
        <v>31.382904052740344</v>
      </c>
      <c r="H291" s="345">
        <f t="shared" si="82"/>
        <v>31</v>
      </c>
      <c r="I291" s="346">
        <f t="shared" si="83"/>
        <v>22.974243164420614</v>
      </c>
      <c r="J291" s="347">
        <f t="shared" si="84"/>
        <v>52</v>
      </c>
      <c r="K291" s="347">
        <f t="shared" si="85"/>
        <v>23.70071411132983</v>
      </c>
      <c r="L291" s="347">
        <f t="shared" si="86"/>
        <v>23</v>
      </c>
      <c r="M291" s="348">
        <f t="shared" si="87"/>
        <v>42.042846679789818</v>
      </c>
      <c r="N291" s="374"/>
      <c r="O291" s="381"/>
      <c r="P291" s="409"/>
      <c r="Q291" s="351"/>
      <c r="R291" s="351" t="s">
        <v>105</v>
      </c>
      <c r="S291" s="352" t="s">
        <v>331</v>
      </c>
      <c r="T291" s="351"/>
      <c r="U291" s="351"/>
      <c r="V291" s="351" t="s">
        <v>345</v>
      </c>
      <c r="W291" s="534" t="s">
        <v>418</v>
      </c>
      <c r="X291" s="344" t="s">
        <v>333</v>
      </c>
      <c r="Y291" s="349"/>
      <c r="Z291" s="572">
        <v>7</v>
      </c>
      <c r="AA291" s="526" t="s">
        <v>462</v>
      </c>
      <c r="AB291" s="418"/>
      <c r="AC291" s="375"/>
      <c r="AD291" s="376"/>
      <c r="AE291" s="374"/>
      <c r="AF291" s="376"/>
      <c r="AG291" s="376"/>
      <c r="AH291" s="377"/>
      <c r="AI291" s="1033"/>
      <c r="AJ291" s="377"/>
      <c r="AK291" s="377"/>
      <c r="AL291" s="381"/>
      <c r="AM291" s="421"/>
      <c r="AN291" s="378"/>
      <c r="AO291" s="378"/>
      <c r="AP291" s="378"/>
      <c r="AQ291" s="372"/>
      <c r="AR291" s="372"/>
      <c r="AS291" s="379"/>
      <c r="AT291" s="1459">
        <v>264</v>
      </c>
      <c r="AU291" s="1488"/>
      <c r="AV291" s="44"/>
      <c r="AW291" s="147" t="s">
        <v>205</v>
      </c>
      <c r="AX291" s="143"/>
    </row>
    <row r="292" spans="1:239" ht="38.25" x14ac:dyDescent="0.25">
      <c r="A292" s="122">
        <v>265</v>
      </c>
      <c r="B292" s="185" t="s">
        <v>393</v>
      </c>
      <c r="C292" s="190" t="s">
        <v>480</v>
      </c>
      <c r="D292" s="454">
        <v>106.534706115723</v>
      </c>
      <c r="E292" s="454">
        <v>52.398509979247997</v>
      </c>
      <c r="F292" s="305">
        <f t="shared" si="81"/>
        <v>106</v>
      </c>
      <c r="G292" s="305">
        <f t="shared" si="80"/>
        <v>32.082366943379839</v>
      </c>
      <c r="H292" s="305">
        <f t="shared" si="82"/>
        <v>32</v>
      </c>
      <c r="I292" s="137">
        <f t="shared" si="83"/>
        <v>4.9420166027903178</v>
      </c>
      <c r="J292" s="136">
        <f t="shared" si="84"/>
        <v>52</v>
      </c>
      <c r="K292" s="136">
        <f t="shared" si="85"/>
        <v>23.910598754879828</v>
      </c>
      <c r="L292" s="136">
        <f t="shared" si="86"/>
        <v>23</v>
      </c>
      <c r="M292" s="139">
        <f t="shared" si="87"/>
        <v>54.635925292789693</v>
      </c>
      <c r="N292" s="67"/>
      <c r="O292" s="72"/>
      <c r="P292" s="288"/>
      <c r="Q292" s="47"/>
      <c r="R292" s="47" t="s">
        <v>105</v>
      </c>
      <c r="S292" s="49" t="s">
        <v>331</v>
      </c>
      <c r="T292" s="47"/>
      <c r="U292" s="47"/>
      <c r="V292" s="47" t="s">
        <v>345</v>
      </c>
      <c r="W292" s="400" t="s">
        <v>418</v>
      </c>
      <c r="X292" s="56" t="s">
        <v>333</v>
      </c>
      <c r="Y292" s="110"/>
      <c r="Z292" s="573">
        <v>7</v>
      </c>
      <c r="AA292" s="277" t="s">
        <v>462</v>
      </c>
      <c r="AB292" s="69"/>
      <c r="AC292" s="249"/>
      <c r="AD292" s="193"/>
      <c r="AE292" s="67"/>
      <c r="AF292" s="193"/>
      <c r="AG292" s="193"/>
      <c r="AH292" s="272"/>
      <c r="AI292" s="272"/>
      <c r="AJ292" s="272"/>
      <c r="AK292" s="272"/>
      <c r="AL292" s="72"/>
      <c r="AM292" s="82"/>
      <c r="AN292" s="208"/>
      <c r="AO292" s="208"/>
      <c r="AP292" s="208"/>
      <c r="AQ292" s="23"/>
      <c r="AR292" s="23"/>
      <c r="AS292" s="63"/>
      <c r="AT292" s="802">
        <v>265</v>
      </c>
      <c r="AU292" s="1488"/>
      <c r="AV292" s="44"/>
      <c r="AW292" s="147" t="s">
        <v>205</v>
      </c>
      <c r="AX292" s="143"/>
    </row>
    <row r="293" spans="1:239" ht="38.25" x14ac:dyDescent="0.25">
      <c r="A293" s="122">
        <v>266</v>
      </c>
      <c r="B293" s="185" t="s">
        <v>393</v>
      </c>
      <c r="C293" s="190"/>
      <c r="D293" s="454">
        <v>106.565055847168</v>
      </c>
      <c r="E293" s="454">
        <v>52.406436920166001</v>
      </c>
      <c r="F293" s="305">
        <f t="shared" si="81"/>
        <v>106</v>
      </c>
      <c r="G293" s="305">
        <f t="shared" si="80"/>
        <v>33.90335083007983</v>
      </c>
      <c r="H293" s="305">
        <f t="shared" si="82"/>
        <v>33</v>
      </c>
      <c r="I293" s="137">
        <f t="shared" si="83"/>
        <v>54.201049804789818</v>
      </c>
      <c r="J293" s="136">
        <f t="shared" si="84"/>
        <v>52</v>
      </c>
      <c r="K293" s="136">
        <f t="shared" si="85"/>
        <v>24.386215209960085</v>
      </c>
      <c r="L293" s="136">
        <f t="shared" si="86"/>
        <v>24</v>
      </c>
      <c r="M293" s="139">
        <f t="shared" si="87"/>
        <v>23.172912597605091</v>
      </c>
      <c r="N293" s="67"/>
      <c r="O293" s="72"/>
      <c r="P293" s="288"/>
      <c r="Q293" s="47"/>
      <c r="R293" s="47" t="s">
        <v>105</v>
      </c>
      <c r="S293" s="49" t="s">
        <v>331</v>
      </c>
      <c r="T293" s="47"/>
      <c r="U293" s="47"/>
      <c r="V293" s="47" t="s">
        <v>345</v>
      </c>
      <c r="W293" s="400" t="s">
        <v>418</v>
      </c>
      <c r="X293" s="56" t="s">
        <v>333</v>
      </c>
      <c r="Y293" s="110"/>
      <c r="Z293" s="573">
        <v>7</v>
      </c>
      <c r="AA293" s="277" t="s">
        <v>462</v>
      </c>
      <c r="AB293" s="69"/>
      <c r="AC293" s="249"/>
      <c r="AD293" s="193"/>
      <c r="AE293" s="67"/>
      <c r="AF293" s="193"/>
      <c r="AG293" s="193"/>
      <c r="AH293" s="272"/>
      <c r="AI293" s="272"/>
      <c r="AJ293" s="272"/>
      <c r="AK293" s="272"/>
      <c r="AL293" s="72"/>
      <c r="AM293" s="82"/>
      <c r="AN293" s="208"/>
      <c r="AO293" s="208"/>
      <c r="AP293" s="208"/>
      <c r="AQ293" s="23"/>
      <c r="AR293" s="23"/>
      <c r="AS293" s="63"/>
      <c r="AT293" s="802">
        <v>266</v>
      </c>
      <c r="AU293" s="1488"/>
      <c r="AV293" s="44"/>
      <c r="AW293" s="147" t="s">
        <v>205</v>
      </c>
      <c r="AX293" s="143"/>
    </row>
    <row r="294" spans="1:239" ht="38.25" x14ac:dyDescent="0.25">
      <c r="A294" s="122">
        <v>267</v>
      </c>
      <c r="B294" s="185" t="s">
        <v>393</v>
      </c>
      <c r="C294" s="190"/>
      <c r="D294" s="454">
        <v>106.54010772705099</v>
      </c>
      <c r="E294" s="454">
        <v>52.397407531738303</v>
      </c>
      <c r="F294" s="305">
        <f t="shared" si="81"/>
        <v>106</v>
      </c>
      <c r="G294" s="305">
        <f t="shared" si="80"/>
        <v>32.406463623059665</v>
      </c>
      <c r="H294" s="305">
        <f t="shared" si="82"/>
        <v>32</v>
      </c>
      <c r="I294" s="137">
        <f t="shared" si="83"/>
        <v>24.387817383579886</v>
      </c>
      <c r="J294" s="136">
        <f t="shared" si="84"/>
        <v>52</v>
      </c>
      <c r="K294" s="136">
        <f t="shared" si="85"/>
        <v>23.844451904298154</v>
      </c>
      <c r="L294" s="136">
        <f t="shared" si="86"/>
        <v>23</v>
      </c>
      <c r="M294" s="139">
        <f t="shared" si="87"/>
        <v>50.667114257889239</v>
      </c>
      <c r="N294" s="67"/>
      <c r="O294" s="72"/>
      <c r="P294" s="288"/>
      <c r="Q294" s="47"/>
      <c r="R294" s="47" t="s">
        <v>105</v>
      </c>
      <c r="S294" s="49" t="s">
        <v>331</v>
      </c>
      <c r="T294" s="47"/>
      <c r="U294" s="47"/>
      <c r="V294" s="47" t="s">
        <v>345</v>
      </c>
      <c r="W294" s="400" t="s">
        <v>418</v>
      </c>
      <c r="X294" s="56" t="s">
        <v>333</v>
      </c>
      <c r="Y294" s="110"/>
      <c r="Z294" s="573">
        <v>7</v>
      </c>
      <c r="AA294" s="277" t="s">
        <v>462</v>
      </c>
      <c r="AB294" s="69"/>
      <c r="AC294" s="249"/>
      <c r="AD294" s="193"/>
      <c r="AE294" s="67"/>
      <c r="AF294" s="193"/>
      <c r="AG294" s="193"/>
      <c r="AH294" s="272"/>
      <c r="AI294" s="272"/>
      <c r="AJ294" s="272"/>
      <c r="AK294" s="272"/>
      <c r="AL294" s="72"/>
      <c r="AM294" s="82"/>
      <c r="AN294" s="208"/>
      <c r="AO294" s="208"/>
      <c r="AP294" s="208"/>
      <c r="AQ294" s="23"/>
      <c r="AR294" s="23"/>
      <c r="AS294" s="63"/>
      <c r="AT294" s="802">
        <v>267</v>
      </c>
      <c r="AU294" s="1488"/>
      <c r="AV294" s="44"/>
      <c r="AW294" s="147" t="s">
        <v>205</v>
      </c>
      <c r="AX294" s="143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  <c r="BJ294" s="191"/>
      <c r="BK294" s="191"/>
      <c r="BL294" s="191"/>
      <c r="BM294" s="191"/>
      <c r="BN294" s="191"/>
      <c r="BO294" s="191"/>
      <c r="BP294" s="191"/>
      <c r="BQ294" s="191"/>
      <c r="BR294" s="191"/>
      <c r="BS294" s="191"/>
      <c r="BT294" s="191"/>
      <c r="BU294" s="191"/>
      <c r="BV294" s="191"/>
      <c r="BW294" s="191"/>
      <c r="BX294" s="191"/>
      <c r="BY294" s="191"/>
      <c r="BZ294" s="191"/>
      <c r="CA294" s="191"/>
      <c r="CB294" s="191"/>
      <c r="CC294" s="191"/>
      <c r="CD294" s="191"/>
      <c r="CE294" s="191"/>
      <c r="CF294" s="191"/>
      <c r="CG294" s="191"/>
      <c r="CH294" s="191"/>
      <c r="CI294" s="191"/>
      <c r="CJ294" s="191"/>
      <c r="CK294" s="191"/>
      <c r="CL294" s="191"/>
      <c r="CM294" s="191"/>
      <c r="CN294" s="191"/>
      <c r="CO294" s="191"/>
      <c r="CP294" s="191"/>
      <c r="CQ294" s="191"/>
      <c r="CR294" s="191"/>
      <c r="CS294" s="191"/>
      <c r="CT294" s="191"/>
      <c r="CU294" s="191"/>
      <c r="CV294" s="191"/>
      <c r="CW294" s="191"/>
      <c r="CX294" s="191"/>
      <c r="CY294" s="191"/>
      <c r="CZ294" s="191"/>
      <c r="DA294" s="191"/>
      <c r="DB294" s="191"/>
      <c r="DC294" s="191"/>
      <c r="DD294" s="191"/>
      <c r="DE294" s="191"/>
      <c r="DF294" s="191"/>
      <c r="DG294" s="191"/>
      <c r="DH294" s="191"/>
      <c r="DI294" s="191"/>
      <c r="DJ294" s="191"/>
      <c r="DK294" s="191"/>
      <c r="DL294" s="191"/>
      <c r="DM294" s="191"/>
      <c r="DN294" s="191"/>
      <c r="DO294" s="191"/>
      <c r="DP294" s="191"/>
      <c r="DQ294" s="191"/>
      <c r="DR294" s="191"/>
      <c r="DS294" s="191"/>
      <c r="DT294" s="191"/>
      <c r="DU294" s="191"/>
      <c r="DV294" s="191"/>
      <c r="DW294" s="191"/>
      <c r="DX294" s="191"/>
      <c r="DY294" s="191"/>
      <c r="DZ294" s="191"/>
      <c r="EA294" s="191"/>
      <c r="EB294" s="191"/>
      <c r="EC294" s="191"/>
      <c r="ED294" s="191"/>
      <c r="EE294" s="191"/>
      <c r="EF294" s="191"/>
      <c r="EG294" s="191"/>
      <c r="EH294" s="191"/>
      <c r="EI294" s="191"/>
      <c r="EJ294" s="191"/>
      <c r="EK294" s="191"/>
      <c r="EL294" s="191"/>
      <c r="EM294" s="191"/>
      <c r="EN294" s="191"/>
      <c r="EO294" s="191"/>
      <c r="EP294" s="191"/>
      <c r="EQ294" s="191"/>
      <c r="ER294" s="191"/>
      <c r="ES294" s="191"/>
      <c r="ET294" s="191"/>
      <c r="EU294" s="191"/>
      <c r="EV294" s="191"/>
      <c r="EW294" s="191"/>
      <c r="EX294" s="191"/>
      <c r="EY294" s="191"/>
      <c r="EZ294" s="191"/>
      <c r="FA294" s="191"/>
      <c r="FB294" s="191"/>
      <c r="FC294" s="191"/>
      <c r="FD294" s="191"/>
      <c r="FE294" s="191"/>
      <c r="FF294" s="191"/>
      <c r="FG294" s="191"/>
      <c r="FH294" s="191"/>
      <c r="FI294" s="191"/>
      <c r="FJ294" s="191"/>
      <c r="FK294" s="191"/>
      <c r="FL294" s="191"/>
      <c r="FM294" s="191"/>
      <c r="FN294" s="191"/>
      <c r="FO294" s="191"/>
      <c r="FP294" s="191"/>
      <c r="FQ294" s="191"/>
      <c r="FR294" s="191"/>
      <c r="FS294" s="191"/>
      <c r="FT294" s="191"/>
      <c r="FU294" s="191"/>
      <c r="FV294" s="191"/>
      <c r="FW294" s="191"/>
      <c r="FX294" s="191"/>
      <c r="FY294" s="191"/>
      <c r="FZ294" s="191"/>
      <c r="GA294" s="191"/>
      <c r="GB294" s="191"/>
      <c r="GC294" s="191"/>
      <c r="GD294" s="191"/>
      <c r="GE294" s="191"/>
      <c r="GF294" s="191"/>
      <c r="GG294" s="191"/>
      <c r="GH294" s="191"/>
      <c r="GI294" s="191"/>
      <c r="GJ294" s="191"/>
      <c r="GK294" s="191"/>
      <c r="GL294" s="191"/>
      <c r="GM294" s="191"/>
      <c r="GN294" s="191"/>
      <c r="GO294" s="191"/>
      <c r="GP294" s="191"/>
      <c r="GQ294" s="191"/>
      <c r="GR294" s="191"/>
      <c r="GS294" s="191"/>
      <c r="GT294" s="191"/>
      <c r="GU294" s="191"/>
      <c r="GV294" s="191"/>
      <c r="GW294" s="191"/>
      <c r="GX294" s="191"/>
      <c r="GY294" s="191"/>
      <c r="GZ294" s="191"/>
      <c r="HA294" s="191"/>
      <c r="HB294" s="191"/>
      <c r="HC294" s="191"/>
      <c r="HD294" s="191"/>
      <c r="HE294" s="191"/>
      <c r="HF294" s="191"/>
      <c r="HG294" s="191"/>
      <c r="HH294" s="191"/>
      <c r="HI294" s="191"/>
      <c r="HJ294" s="191"/>
      <c r="HK294" s="191"/>
      <c r="HL294" s="191"/>
      <c r="HM294" s="191"/>
      <c r="HN294" s="191"/>
      <c r="HO294" s="191"/>
      <c r="HP294" s="191"/>
      <c r="HQ294" s="191"/>
      <c r="HR294" s="191"/>
      <c r="HS294" s="191"/>
      <c r="HT294" s="191"/>
      <c r="HU294" s="191"/>
      <c r="HV294" s="191"/>
      <c r="HW294" s="191"/>
      <c r="HX294" s="191"/>
      <c r="HY294" s="191"/>
      <c r="HZ294" s="191"/>
      <c r="IA294" s="191"/>
      <c r="IB294" s="191"/>
      <c r="IC294" s="191"/>
      <c r="ID294" s="191"/>
      <c r="IE294" s="191"/>
    </row>
    <row r="295" spans="1:239" ht="38.25" x14ac:dyDescent="0.25">
      <c r="A295" s="122">
        <v>268</v>
      </c>
      <c r="B295" s="185" t="s">
        <v>393</v>
      </c>
      <c r="C295" s="190" t="s">
        <v>480</v>
      </c>
      <c r="D295" s="454">
        <v>106.540069580078</v>
      </c>
      <c r="E295" s="454">
        <v>52.396297454833999</v>
      </c>
      <c r="F295" s="305">
        <f t="shared" si="81"/>
        <v>106</v>
      </c>
      <c r="G295" s="305">
        <f t="shared" si="80"/>
        <v>32.404174804679826</v>
      </c>
      <c r="H295" s="305">
        <f t="shared" si="82"/>
        <v>32</v>
      </c>
      <c r="I295" s="137">
        <f t="shared" si="83"/>
        <v>24.250488280789568</v>
      </c>
      <c r="J295" s="136">
        <f t="shared" si="84"/>
        <v>52</v>
      </c>
      <c r="K295" s="136">
        <f t="shared" si="85"/>
        <v>23.777847290039915</v>
      </c>
      <c r="L295" s="136">
        <f t="shared" si="86"/>
        <v>23</v>
      </c>
      <c r="M295" s="139">
        <f t="shared" si="87"/>
        <v>46.670837402394909</v>
      </c>
      <c r="N295" s="67"/>
      <c r="O295" s="72"/>
      <c r="P295" s="288"/>
      <c r="Q295" s="47"/>
      <c r="R295" s="47" t="s">
        <v>105</v>
      </c>
      <c r="S295" s="49" t="s">
        <v>331</v>
      </c>
      <c r="T295" s="47"/>
      <c r="U295" s="47"/>
      <c r="V295" s="47" t="s">
        <v>345</v>
      </c>
      <c r="W295" s="400" t="s">
        <v>418</v>
      </c>
      <c r="X295" s="56" t="s">
        <v>333</v>
      </c>
      <c r="Y295" s="110"/>
      <c r="Z295" s="573">
        <v>7</v>
      </c>
      <c r="AA295" s="277" t="s">
        <v>462</v>
      </c>
      <c r="AB295" s="69"/>
      <c r="AC295" s="249"/>
      <c r="AD295" s="193"/>
      <c r="AE295" s="67"/>
      <c r="AF295" s="193"/>
      <c r="AG295" s="193"/>
      <c r="AH295" s="272"/>
      <c r="AI295" s="272"/>
      <c r="AJ295" s="272"/>
      <c r="AK295" s="272"/>
      <c r="AL295" s="72"/>
      <c r="AM295" s="82"/>
      <c r="AN295" s="208"/>
      <c r="AO295" s="208"/>
      <c r="AP295" s="208"/>
      <c r="AQ295" s="23"/>
      <c r="AR295" s="23"/>
      <c r="AS295" s="63"/>
      <c r="AT295" s="802">
        <v>268</v>
      </c>
      <c r="AU295" s="1488"/>
      <c r="AV295" s="44"/>
      <c r="AW295" s="147" t="s">
        <v>205</v>
      </c>
      <c r="AX295" s="143"/>
    </row>
    <row r="296" spans="1:239" ht="38.25" x14ac:dyDescent="0.25">
      <c r="A296" s="122">
        <v>270</v>
      </c>
      <c r="B296" s="185" t="s">
        <v>393</v>
      </c>
      <c r="C296" s="190"/>
      <c r="D296" s="454">
        <v>106.52359008789099</v>
      </c>
      <c r="E296" s="454">
        <v>52.399524688720703</v>
      </c>
      <c r="F296" s="305">
        <f t="shared" si="81"/>
        <v>106</v>
      </c>
      <c r="G296" s="305">
        <f t="shared" si="80"/>
        <v>31.415405273459669</v>
      </c>
      <c r="H296" s="305">
        <f t="shared" si="82"/>
        <v>31</v>
      </c>
      <c r="I296" s="137">
        <f t="shared" si="83"/>
        <v>24.924316407580136</v>
      </c>
      <c r="J296" s="136">
        <f t="shared" si="84"/>
        <v>52</v>
      </c>
      <c r="K296" s="136">
        <f t="shared" si="85"/>
        <v>23.971481323242188</v>
      </c>
      <c r="L296" s="136">
        <f t="shared" si="86"/>
        <v>23</v>
      </c>
      <c r="M296" s="139">
        <f t="shared" si="87"/>
        <v>58.28887939453125</v>
      </c>
      <c r="N296" s="67"/>
      <c r="O296" s="72"/>
      <c r="P296" s="288"/>
      <c r="Q296" s="47"/>
      <c r="R296" s="47" t="s">
        <v>105</v>
      </c>
      <c r="S296" s="49" t="s">
        <v>331</v>
      </c>
      <c r="T296" s="47"/>
      <c r="U296" s="47"/>
      <c r="V296" s="47" t="s">
        <v>345</v>
      </c>
      <c r="W296" s="400" t="s">
        <v>418</v>
      </c>
      <c r="X296" s="56" t="s">
        <v>333</v>
      </c>
      <c r="Y296" s="110"/>
      <c r="Z296" s="573">
        <v>7</v>
      </c>
      <c r="AA296" s="277" t="s">
        <v>462</v>
      </c>
      <c r="AB296" s="69"/>
      <c r="AC296" s="249"/>
      <c r="AD296" s="193"/>
      <c r="AE296" s="67"/>
      <c r="AF296" s="193"/>
      <c r="AG296" s="193"/>
      <c r="AH296" s="272"/>
      <c r="AI296" s="272"/>
      <c r="AJ296" s="272"/>
      <c r="AK296" s="272"/>
      <c r="AL296" s="72"/>
      <c r="AM296" s="82"/>
      <c r="AN296" s="208"/>
      <c r="AO296" s="208"/>
      <c r="AP296" s="208"/>
      <c r="AQ296" s="23"/>
      <c r="AR296" s="23"/>
      <c r="AS296" s="63"/>
      <c r="AT296" s="802">
        <v>270</v>
      </c>
      <c r="AU296" s="1488"/>
      <c r="AV296" s="44">
        <v>268</v>
      </c>
      <c r="AW296" s="147" t="s">
        <v>205</v>
      </c>
      <c r="AX296" s="143"/>
    </row>
    <row r="297" spans="1:239" ht="15" customHeight="1" x14ac:dyDescent="0.25">
      <c r="A297" s="122">
        <v>271</v>
      </c>
      <c r="B297" s="185" t="s">
        <v>393</v>
      </c>
      <c r="C297" s="190"/>
      <c r="D297" s="454">
        <v>106.56202697753901</v>
      </c>
      <c r="E297" s="454">
        <v>52.379280090332003</v>
      </c>
      <c r="F297" s="305">
        <f t="shared" si="81"/>
        <v>106</v>
      </c>
      <c r="G297" s="305">
        <f t="shared" si="80"/>
        <v>33.721618652340339</v>
      </c>
      <c r="H297" s="305">
        <f t="shared" si="82"/>
        <v>33</v>
      </c>
      <c r="I297" s="137">
        <f t="shared" si="83"/>
        <v>43.297119140420364</v>
      </c>
      <c r="J297" s="136">
        <f t="shared" si="84"/>
        <v>52</v>
      </c>
      <c r="K297" s="136">
        <f t="shared" si="85"/>
        <v>22.75680541992017</v>
      </c>
      <c r="L297" s="136">
        <f t="shared" si="86"/>
        <v>22</v>
      </c>
      <c r="M297" s="139">
        <f t="shared" si="87"/>
        <v>45.408325195210182</v>
      </c>
      <c r="N297" s="67"/>
      <c r="O297" s="72"/>
      <c r="P297" s="288"/>
      <c r="Q297" s="47"/>
      <c r="R297" s="47" t="s">
        <v>105</v>
      </c>
      <c r="S297" s="49" t="s">
        <v>331</v>
      </c>
      <c r="T297" s="47"/>
      <c r="U297" s="47"/>
      <c r="V297" s="47" t="s">
        <v>345</v>
      </c>
      <c r="W297" s="400" t="s">
        <v>418</v>
      </c>
      <c r="X297" s="56" t="s">
        <v>333</v>
      </c>
      <c r="Y297" s="110"/>
      <c r="Z297" s="573">
        <v>7</v>
      </c>
      <c r="AA297" s="277" t="s">
        <v>462</v>
      </c>
      <c r="AB297" s="69"/>
      <c r="AC297" s="499"/>
      <c r="AD297" s="193"/>
      <c r="AE297" s="67"/>
      <c r="AF297" s="193"/>
      <c r="AG297" s="193"/>
      <c r="AH297" s="272"/>
      <c r="AI297" s="272"/>
      <c r="AJ297" s="272"/>
      <c r="AK297" s="272"/>
      <c r="AL297" s="72"/>
      <c r="AM297" s="82"/>
      <c r="AN297" s="208"/>
      <c r="AO297" s="208"/>
      <c r="AP297" s="208"/>
      <c r="AQ297" s="23"/>
      <c r="AR297" s="23"/>
      <c r="AS297" s="63"/>
      <c r="AT297" s="802">
        <v>271</v>
      </c>
      <c r="AU297" s="1488"/>
      <c r="AV297" s="44"/>
      <c r="AW297" s="147" t="s">
        <v>205</v>
      </c>
      <c r="AX297" s="143"/>
      <c r="AY297" s="191"/>
      <c r="AZ297" s="191"/>
      <c r="BA297" s="191"/>
      <c r="BB297" s="191"/>
      <c r="BC297" s="191"/>
      <c r="BD297" s="191"/>
      <c r="BE297" s="191"/>
      <c r="BF297" s="191"/>
      <c r="BG297" s="191"/>
      <c r="BH297" s="191"/>
      <c r="BI297" s="191"/>
      <c r="BJ297" s="191"/>
      <c r="BK297" s="191"/>
      <c r="BL297" s="191"/>
      <c r="BM297" s="191"/>
      <c r="BN297" s="191"/>
      <c r="BO297" s="191"/>
      <c r="BP297" s="191"/>
      <c r="BQ297" s="191"/>
      <c r="BR297" s="191"/>
      <c r="BS297" s="191"/>
      <c r="BT297" s="191"/>
      <c r="BU297" s="191"/>
      <c r="BV297" s="191"/>
      <c r="BW297" s="191"/>
      <c r="BX297" s="191"/>
      <c r="BY297" s="191"/>
      <c r="BZ297" s="191"/>
      <c r="CA297" s="191"/>
      <c r="CB297" s="191"/>
      <c r="CC297" s="191"/>
      <c r="CD297" s="191"/>
      <c r="CE297" s="191"/>
      <c r="CF297" s="191"/>
      <c r="CG297" s="191"/>
      <c r="CH297" s="191"/>
      <c r="CI297" s="191"/>
      <c r="CJ297" s="191"/>
      <c r="CK297" s="191"/>
      <c r="CL297" s="191"/>
      <c r="CM297" s="191"/>
      <c r="CN297" s="191"/>
      <c r="CO297" s="191"/>
      <c r="CP297" s="191"/>
      <c r="CQ297" s="191"/>
      <c r="CR297" s="191"/>
      <c r="CS297" s="191"/>
      <c r="CT297" s="191"/>
      <c r="CU297" s="191"/>
      <c r="CV297" s="191"/>
      <c r="CW297" s="191"/>
      <c r="CX297" s="191"/>
      <c r="CY297" s="191"/>
      <c r="CZ297" s="191"/>
      <c r="DA297" s="191"/>
      <c r="DB297" s="191"/>
      <c r="DC297" s="191"/>
      <c r="DD297" s="191"/>
      <c r="DE297" s="191"/>
      <c r="DF297" s="191"/>
      <c r="DG297" s="191"/>
      <c r="DH297" s="191"/>
      <c r="DI297" s="191"/>
      <c r="DJ297" s="191"/>
      <c r="DK297" s="191"/>
      <c r="DL297" s="191"/>
      <c r="DM297" s="191"/>
      <c r="DN297" s="191"/>
      <c r="DO297" s="191"/>
      <c r="DP297" s="191"/>
      <c r="DQ297" s="191"/>
      <c r="DR297" s="191"/>
      <c r="DS297" s="191"/>
      <c r="DT297" s="191"/>
      <c r="DU297" s="191"/>
      <c r="DV297" s="191"/>
      <c r="DW297" s="191"/>
      <c r="DX297" s="191"/>
      <c r="DY297" s="191"/>
      <c r="DZ297" s="191"/>
      <c r="EA297" s="191"/>
      <c r="EB297" s="191"/>
      <c r="EC297" s="191"/>
      <c r="ED297" s="191"/>
      <c r="EE297" s="191"/>
      <c r="EF297" s="191"/>
      <c r="EG297" s="191"/>
      <c r="EH297" s="191"/>
      <c r="EI297" s="191"/>
      <c r="EJ297" s="191"/>
      <c r="EK297" s="191"/>
      <c r="EL297" s="191"/>
      <c r="EM297" s="191"/>
      <c r="EN297" s="191"/>
      <c r="EO297" s="191"/>
      <c r="EP297" s="191"/>
      <c r="EQ297" s="191"/>
      <c r="ER297" s="191"/>
      <c r="ES297" s="191"/>
      <c r="ET297" s="191"/>
      <c r="EU297" s="191"/>
      <c r="EV297" s="191"/>
      <c r="EW297" s="191"/>
      <c r="EX297" s="191"/>
      <c r="EY297" s="191"/>
      <c r="EZ297" s="191"/>
      <c r="FA297" s="191"/>
      <c r="FB297" s="191"/>
      <c r="FC297" s="191"/>
      <c r="FD297" s="191"/>
      <c r="FE297" s="191"/>
      <c r="FF297" s="191"/>
      <c r="FG297" s="191"/>
      <c r="FH297" s="191"/>
      <c r="FI297" s="191"/>
      <c r="FJ297" s="191"/>
      <c r="FK297" s="191"/>
      <c r="FL297" s="191"/>
      <c r="FM297" s="191"/>
      <c r="FN297" s="191"/>
      <c r="FO297" s="191"/>
      <c r="FP297" s="191"/>
      <c r="FQ297" s="191"/>
      <c r="FR297" s="191"/>
      <c r="FS297" s="191"/>
      <c r="FT297" s="191"/>
      <c r="FU297" s="191"/>
      <c r="FV297" s="191"/>
      <c r="FW297" s="191"/>
      <c r="FX297" s="191"/>
      <c r="FY297" s="191"/>
      <c r="FZ297" s="191"/>
      <c r="GA297" s="191"/>
      <c r="GB297" s="191"/>
      <c r="GC297" s="191"/>
      <c r="GD297" s="191"/>
      <c r="GE297" s="191"/>
      <c r="GF297" s="191"/>
      <c r="GG297" s="191"/>
      <c r="GH297" s="191"/>
      <c r="GI297" s="191"/>
      <c r="GJ297" s="191"/>
      <c r="GK297" s="191"/>
      <c r="GL297" s="191"/>
      <c r="GM297" s="191"/>
      <c r="GN297" s="191"/>
      <c r="GO297" s="191"/>
      <c r="GP297" s="191"/>
      <c r="GQ297" s="191"/>
      <c r="GR297" s="191"/>
      <c r="GS297" s="191"/>
      <c r="GT297" s="191"/>
      <c r="GU297" s="191"/>
      <c r="GV297" s="191"/>
      <c r="GW297" s="191"/>
      <c r="GX297" s="191"/>
      <c r="GY297" s="191"/>
      <c r="GZ297" s="191"/>
      <c r="HA297" s="191"/>
      <c r="HB297" s="191"/>
      <c r="HC297" s="191"/>
      <c r="HD297" s="191"/>
      <c r="HE297" s="191"/>
      <c r="HF297" s="191"/>
      <c r="HG297" s="191"/>
      <c r="HH297" s="191"/>
      <c r="HI297" s="191"/>
      <c r="HJ297" s="191"/>
      <c r="HK297" s="191"/>
      <c r="HL297" s="191"/>
      <c r="HM297" s="191"/>
      <c r="HN297" s="191"/>
      <c r="HO297" s="191"/>
      <c r="HP297" s="191"/>
      <c r="HQ297" s="191"/>
      <c r="HR297" s="191"/>
      <c r="HS297" s="191"/>
      <c r="HT297" s="191"/>
      <c r="HU297" s="191"/>
      <c r="HV297" s="191"/>
      <c r="HW297" s="191"/>
      <c r="HX297" s="191"/>
      <c r="HY297" s="191"/>
      <c r="HZ297" s="191"/>
      <c r="IA297" s="191"/>
      <c r="IB297" s="191"/>
      <c r="IC297" s="191"/>
      <c r="ID297" s="191"/>
      <c r="IE297" s="191"/>
    </row>
    <row r="298" spans="1:239" ht="38.25" x14ac:dyDescent="0.25">
      <c r="A298" s="122">
        <v>272</v>
      </c>
      <c r="B298" s="185" t="s">
        <v>393</v>
      </c>
      <c r="C298" s="190"/>
      <c r="D298" s="454">
        <v>106.561477661133</v>
      </c>
      <c r="E298" s="454">
        <v>52.382144927978501</v>
      </c>
      <c r="F298" s="305">
        <f t="shared" si="81"/>
        <v>106</v>
      </c>
      <c r="G298" s="305">
        <f t="shared" si="80"/>
        <v>33.688659667979834</v>
      </c>
      <c r="H298" s="305">
        <f t="shared" si="82"/>
        <v>33</v>
      </c>
      <c r="I298" s="137">
        <f t="shared" si="83"/>
        <v>41.319580078790068</v>
      </c>
      <c r="J298" s="136">
        <f t="shared" si="84"/>
        <v>52</v>
      </c>
      <c r="K298" s="136">
        <f t="shared" si="85"/>
        <v>22.928695678710085</v>
      </c>
      <c r="L298" s="136">
        <f t="shared" si="86"/>
        <v>22</v>
      </c>
      <c r="M298" s="139">
        <f t="shared" si="87"/>
        <v>55.721740722605091</v>
      </c>
      <c r="N298" s="67"/>
      <c r="O298" s="72"/>
      <c r="P298" s="288"/>
      <c r="Q298" s="47"/>
      <c r="R298" s="47" t="s">
        <v>105</v>
      </c>
      <c r="S298" s="49" t="s">
        <v>331</v>
      </c>
      <c r="T298" s="47"/>
      <c r="U298" s="47"/>
      <c r="V298" s="47" t="s">
        <v>345</v>
      </c>
      <c r="W298" s="400" t="s">
        <v>418</v>
      </c>
      <c r="X298" s="56" t="s">
        <v>333</v>
      </c>
      <c r="Y298" s="110"/>
      <c r="Z298" s="573">
        <v>7</v>
      </c>
      <c r="AA298" s="277" t="s">
        <v>462</v>
      </c>
      <c r="AB298" s="69"/>
      <c r="AC298" s="249"/>
      <c r="AD298" s="193"/>
      <c r="AE298" s="67"/>
      <c r="AF298" s="193"/>
      <c r="AG298" s="193"/>
      <c r="AH298" s="272"/>
      <c r="AI298" s="272"/>
      <c r="AJ298" s="272"/>
      <c r="AK298" s="272"/>
      <c r="AL298" s="72"/>
      <c r="AM298" s="82"/>
      <c r="AN298" s="208"/>
      <c r="AO298" s="208"/>
      <c r="AP298" s="208"/>
      <c r="AQ298" s="23"/>
      <c r="AR298" s="23"/>
      <c r="AS298" s="63"/>
      <c r="AT298" s="802">
        <v>272</v>
      </c>
      <c r="AU298" s="1488"/>
      <c r="AV298" s="44"/>
      <c r="AW298" s="147" t="s">
        <v>205</v>
      </c>
      <c r="AX298" s="143"/>
    </row>
    <row r="299" spans="1:239" ht="38.25" x14ac:dyDescent="0.25">
      <c r="A299" s="122">
        <v>273</v>
      </c>
      <c r="B299" s="185" t="s">
        <v>393</v>
      </c>
      <c r="C299" s="190"/>
      <c r="D299" s="454">
        <v>106.55739593505901</v>
      </c>
      <c r="E299" s="454">
        <v>52.384098052978501</v>
      </c>
      <c r="F299" s="305">
        <f t="shared" si="81"/>
        <v>106</v>
      </c>
      <c r="G299" s="305">
        <f t="shared" si="80"/>
        <v>33.443756103540352</v>
      </c>
      <c r="H299" s="305">
        <f t="shared" si="82"/>
        <v>33</v>
      </c>
      <c r="I299" s="137">
        <f t="shared" si="83"/>
        <v>26.625366212421113</v>
      </c>
      <c r="J299" s="136">
        <f t="shared" si="84"/>
        <v>52</v>
      </c>
      <c r="K299" s="136">
        <f t="shared" si="85"/>
        <v>23.045883178710085</v>
      </c>
      <c r="L299" s="136">
        <f t="shared" si="86"/>
        <v>23</v>
      </c>
      <c r="M299" s="139">
        <f t="shared" si="87"/>
        <v>2.7529907226050909</v>
      </c>
      <c r="N299" s="67"/>
      <c r="O299" s="72"/>
      <c r="P299" s="288"/>
      <c r="Q299" s="47"/>
      <c r="R299" s="47" t="s">
        <v>105</v>
      </c>
      <c r="S299" s="49" t="s">
        <v>331</v>
      </c>
      <c r="T299" s="47"/>
      <c r="U299" s="47"/>
      <c r="V299" s="47" t="s">
        <v>345</v>
      </c>
      <c r="W299" s="400" t="s">
        <v>418</v>
      </c>
      <c r="X299" s="56" t="s">
        <v>333</v>
      </c>
      <c r="Y299" s="110"/>
      <c r="Z299" s="573">
        <v>7</v>
      </c>
      <c r="AA299" s="277" t="s">
        <v>462</v>
      </c>
      <c r="AB299" s="69"/>
      <c r="AC299" s="249"/>
      <c r="AD299" s="193"/>
      <c r="AE299" s="67"/>
      <c r="AF299" s="193"/>
      <c r="AG299" s="193"/>
      <c r="AH299" s="272"/>
      <c r="AI299" s="272"/>
      <c r="AJ299" s="272"/>
      <c r="AK299" s="272"/>
      <c r="AL299" s="72"/>
      <c r="AM299" s="82"/>
      <c r="AN299" s="208"/>
      <c r="AO299" s="208"/>
      <c r="AP299" s="208"/>
      <c r="AQ299" s="23"/>
      <c r="AR299" s="23"/>
      <c r="AS299" s="63"/>
      <c r="AT299" s="802">
        <v>273</v>
      </c>
      <c r="AU299" s="1488"/>
      <c r="AV299" s="44"/>
      <c r="AW299" s="147" t="s">
        <v>205</v>
      </c>
      <c r="AX299" s="143"/>
    </row>
    <row r="300" spans="1:239" s="191" customFormat="1" ht="38.25" x14ac:dyDescent="0.25">
      <c r="A300" s="122">
        <v>274</v>
      </c>
      <c r="B300" s="185" t="s">
        <v>393</v>
      </c>
      <c r="C300" s="190"/>
      <c r="D300" s="454">
        <v>106.551971435547</v>
      </c>
      <c r="E300" s="454">
        <v>52.3808403015137</v>
      </c>
      <c r="F300" s="305">
        <f t="shared" si="81"/>
        <v>106</v>
      </c>
      <c r="G300" s="305">
        <f t="shared" si="80"/>
        <v>33.118286132820174</v>
      </c>
      <c r="H300" s="305">
        <f t="shared" si="82"/>
        <v>33</v>
      </c>
      <c r="I300" s="137">
        <f t="shared" si="83"/>
        <v>7.0971679692104317</v>
      </c>
      <c r="J300" s="136">
        <f t="shared" si="84"/>
        <v>52</v>
      </c>
      <c r="K300" s="136">
        <f t="shared" si="85"/>
        <v>22.850418090822018</v>
      </c>
      <c r="L300" s="136">
        <f t="shared" si="86"/>
        <v>22</v>
      </c>
      <c r="M300" s="139">
        <f t="shared" si="87"/>
        <v>51.025085449321068</v>
      </c>
      <c r="N300" s="67"/>
      <c r="O300" s="72"/>
      <c r="P300" s="288"/>
      <c r="Q300" s="47"/>
      <c r="R300" s="47" t="s">
        <v>105</v>
      </c>
      <c r="S300" s="49" t="s">
        <v>331</v>
      </c>
      <c r="T300" s="47"/>
      <c r="U300" s="47"/>
      <c r="V300" s="47" t="s">
        <v>345</v>
      </c>
      <c r="W300" s="400" t="s">
        <v>418</v>
      </c>
      <c r="X300" s="56" t="s">
        <v>333</v>
      </c>
      <c r="Y300" s="110"/>
      <c r="Z300" s="573">
        <v>7</v>
      </c>
      <c r="AA300" s="277" t="s">
        <v>462</v>
      </c>
      <c r="AB300" s="69"/>
      <c r="AC300" s="249"/>
      <c r="AD300" s="193"/>
      <c r="AE300" s="67"/>
      <c r="AF300" s="193"/>
      <c r="AG300" s="193"/>
      <c r="AH300" s="272"/>
      <c r="AI300" s="1030"/>
      <c r="AJ300" s="272"/>
      <c r="AK300" s="272"/>
      <c r="AL300" s="72"/>
      <c r="AM300" s="82"/>
      <c r="AN300" s="208"/>
      <c r="AO300" s="208"/>
      <c r="AP300" s="208"/>
      <c r="AQ300" s="23"/>
      <c r="AR300" s="23"/>
      <c r="AS300" s="63"/>
      <c r="AT300" s="802">
        <v>274</v>
      </c>
      <c r="AU300" s="1488"/>
      <c r="AV300" s="44">
        <v>6</v>
      </c>
      <c r="AW300" s="147" t="s">
        <v>205</v>
      </c>
      <c r="AX300" s="143"/>
    </row>
    <row r="301" spans="1:239" ht="38.25" x14ac:dyDescent="0.25">
      <c r="A301" s="122">
        <v>275</v>
      </c>
      <c r="B301" s="185" t="s">
        <v>393</v>
      </c>
      <c r="C301" s="190"/>
      <c r="D301" s="454">
        <v>106.56471252441401</v>
      </c>
      <c r="E301" s="454">
        <v>52.378372192382798</v>
      </c>
      <c r="F301" s="305">
        <f t="shared" si="81"/>
        <v>106</v>
      </c>
      <c r="G301" s="305">
        <f t="shared" si="80"/>
        <v>33.882751464840339</v>
      </c>
      <c r="H301" s="305">
        <f t="shared" si="82"/>
        <v>33</v>
      </c>
      <c r="I301" s="137">
        <f t="shared" si="83"/>
        <v>52.965087890420364</v>
      </c>
      <c r="J301" s="136">
        <f t="shared" si="84"/>
        <v>52</v>
      </c>
      <c r="K301" s="136">
        <f t="shared" si="85"/>
        <v>22.702331542967897</v>
      </c>
      <c r="L301" s="136">
        <f t="shared" si="86"/>
        <v>22</v>
      </c>
      <c r="M301" s="139">
        <f t="shared" si="87"/>
        <v>42.139892578073841</v>
      </c>
      <c r="N301" s="67"/>
      <c r="O301" s="72"/>
      <c r="P301" s="288"/>
      <c r="Q301" s="47"/>
      <c r="R301" s="47" t="s">
        <v>105</v>
      </c>
      <c r="S301" s="49" t="s">
        <v>331</v>
      </c>
      <c r="T301" s="47"/>
      <c r="U301" s="47"/>
      <c r="V301" s="47" t="s">
        <v>345</v>
      </c>
      <c r="W301" s="400" t="s">
        <v>418</v>
      </c>
      <c r="X301" s="56" t="s">
        <v>333</v>
      </c>
      <c r="Y301" s="110"/>
      <c r="Z301" s="573">
        <v>7</v>
      </c>
      <c r="AA301" s="277" t="s">
        <v>462</v>
      </c>
      <c r="AB301" s="69"/>
      <c r="AC301" s="249"/>
      <c r="AD301" s="193"/>
      <c r="AE301" s="67"/>
      <c r="AF301" s="193"/>
      <c r="AG301" s="193"/>
      <c r="AH301" s="272"/>
      <c r="AI301" s="272"/>
      <c r="AJ301" s="272"/>
      <c r="AK301" s="272"/>
      <c r="AL301" s="72"/>
      <c r="AM301" s="82"/>
      <c r="AN301" s="208"/>
      <c r="AO301" s="208"/>
      <c r="AP301" s="208"/>
      <c r="AQ301" s="23"/>
      <c r="AR301" s="23"/>
      <c r="AS301" s="63"/>
      <c r="AT301" s="802">
        <v>275</v>
      </c>
      <c r="AU301" s="1488"/>
      <c r="AV301" s="44"/>
      <c r="AW301" s="147" t="s">
        <v>205</v>
      </c>
      <c r="AX301" s="143"/>
    </row>
    <row r="302" spans="1:239" ht="46.5" customHeight="1" x14ac:dyDescent="0.25">
      <c r="A302" s="122">
        <v>276</v>
      </c>
      <c r="B302" s="185" t="s">
        <v>393</v>
      </c>
      <c r="C302" s="190"/>
      <c r="D302" s="454">
        <v>106.58023071289099</v>
      </c>
      <c r="E302" s="454">
        <v>52.3847465515137</v>
      </c>
      <c r="F302" s="305">
        <f t="shared" si="81"/>
        <v>106</v>
      </c>
      <c r="G302" s="305">
        <f t="shared" si="80"/>
        <v>34.813842773459669</v>
      </c>
      <c r="H302" s="305">
        <f t="shared" si="82"/>
        <v>34</v>
      </c>
      <c r="I302" s="137">
        <f t="shared" si="83"/>
        <v>48.830566407580136</v>
      </c>
      <c r="J302" s="136">
        <f t="shared" si="84"/>
        <v>52</v>
      </c>
      <c r="K302" s="136">
        <f t="shared" si="85"/>
        <v>23.084793090822018</v>
      </c>
      <c r="L302" s="136">
        <f t="shared" si="86"/>
        <v>23</v>
      </c>
      <c r="M302" s="139">
        <f t="shared" si="87"/>
        <v>5.0875854493210682</v>
      </c>
      <c r="N302" s="67"/>
      <c r="O302" s="72"/>
      <c r="P302" s="288"/>
      <c r="Q302" s="47"/>
      <c r="R302" s="47" t="s">
        <v>105</v>
      </c>
      <c r="S302" s="49" t="s">
        <v>331</v>
      </c>
      <c r="T302" s="47"/>
      <c r="U302" s="47"/>
      <c r="V302" s="47" t="s">
        <v>345</v>
      </c>
      <c r="W302" s="491" t="s">
        <v>418</v>
      </c>
      <c r="X302" s="56" t="s">
        <v>333</v>
      </c>
      <c r="Y302" s="110"/>
      <c r="Z302" s="573">
        <v>7</v>
      </c>
      <c r="AA302" s="277" t="s">
        <v>462</v>
      </c>
      <c r="AB302" s="498"/>
      <c r="AC302" s="249"/>
      <c r="AD302" s="193"/>
      <c r="AE302" s="67"/>
      <c r="AF302" s="193"/>
      <c r="AG302" s="193"/>
      <c r="AH302" s="272"/>
      <c r="AI302" s="272"/>
      <c r="AJ302" s="272"/>
      <c r="AK302" s="272"/>
      <c r="AL302" s="72"/>
      <c r="AM302" s="82"/>
      <c r="AN302" s="208"/>
      <c r="AO302" s="208"/>
      <c r="AP302" s="208"/>
      <c r="AQ302" s="23"/>
      <c r="AR302" s="23"/>
      <c r="AS302" s="63"/>
      <c r="AT302" s="802">
        <v>276</v>
      </c>
      <c r="AU302" s="1488"/>
      <c r="AV302" s="44"/>
      <c r="AW302" s="147" t="s">
        <v>205</v>
      </c>
      <c r="AX302" s="143"/>
    </row>
    <row r="303" spans="1:239" ht="38.25" x14ac:dyDescent="0.25">
      <c r="A303" s="122">
        <v>277</v>
      </c>
      <c r="B303" s="185" t="s">
        <v>393</v>
      </c>
      <c r="C303" s="190"/>
      <c r="D303" s="454">
        <v>106.57763671875</v>
      </c>
      <c r="E303" s="454">
        <v>52.381134033203097</v>
      </c>
      <c r="F303" s="305">
        <f t="shared" si="81"/>
        <v>106</v>
      </c>
      <c r="G303" s="305">
        <f t="shared" si="80"/>
        <v>34.658203125</v>
      </c>
      <c r="H303" s="305">
        <f t="shared" si="82"/>
        <v>34</v>
      </c>
      <c r="I303" s="137">
        <f t="shared" si="83"/>
        <v>39.4921875</v>
      </c>
      <c r="J303" s="136">
        <f t="shared" si="84"/>
        <v>52</v>
      </c>
      <c r="K303" s="136">
        <f t="shared" si="85"/>
        <v>22.868041992185795</v>
      </c>
      <c r="L303" s="136">
        <f t="shared" si="86"/>
        <v>22</v>
      </c>
      <c r="M303" s="139">
        <f t="shared" si="87"/>
        <v>52.082519531147682</v>
      </c>
      <c r="N303" s="67"/>
      <c r="O303" s="72"/>
      <c r="P303" s="487"/>
      <c r="Q303" s="47"/>
      <c r="R303" s="47" t="s">
        <v>105</v>
      </c>
      <c r="S303" s="49" t="s">
        <v>331</v>
      </c>
      <c r="T303" s="47"/>
      <c r="U303" s="47"/>
      <c r="V303" s="47" t="s">
        <v>345</v>
      </c>
      <c r="W303" s="400" t="s">
        <v>418</v>
      </c>
      <c r="X303" s="56" t="s">
        <v>333</v>
      </c>
      <c r="Y303" s="110"/>
      <c r="Z303" s="573">
        <v>7</v>
      </c>
      <c r="AA303" s="277" t="s">
        <v>462</v>
      </c>
      <c r="AB303" s="69"/>
      <c r="AC303" s="249"/>
      <c r="AD303" s="193"/>
      <c r="AE303" s="67"/>
      <c r="AF303" s="193"/>
      <c r="AG303" s="193"/>
      <c r="AH303" s="272"/>
      <c r="AI303" s="272"/>
      <c r="AJ303" s="272"/>
      <c r="AK303" s="272"/>
      <c r="AL303" s="72"/>
      <c r="AM303" s="82"/>
      <c r="AN303" s="208"/>
      <c r="AO303" s="208"/>
      <c r="AP303" s="208"/>
      <c r="AQ303" s="23"/>
      <c r="AR303" s="23"/>
      <c r="AS303" s="63"/>
      <c r="AT303" s="802">
        <v>277</v>
      </c>
      <c r="AU303" s="1488"/>
      <c r="AV303" s="44"/>
      <c r="AW303" s="147" t="s">
        <v>205</v>
      </c>
      <c r="AX303" s="143"/>
    </row>
    <row r="304" spans="1:239" ht="38.25" x14ac:dyDescent="0.25">
      <c r="A304" s="122">
        <v>278</v>
      </c>
      <c r="B304" s="185" t="s">
        <v>393</v>
      </c>
      <c r="C304" s="190"/>
      <c r="D304" s="454">
        <v>106.58014678955099</v>
      </c>
      <c r="E304" s="454">
        <v>52.382369995117202</v>
      </c>
      <c r="F304" s="305">
        <f t="shared" si="81"/>
        <v>106</v>
      </c>
      <c r="G304" s="305">
        <f t="shared" si="80"/>
        <v>34.808807373059665</v>
      </c>
      <c r="H304" s="305">
        <f t="shared" si="82"/>
        <v>34</v>
      </c>
      <c r="I304" s="137">
        <f t="shared" si="83"/>
        <v>48.528442383579886</v>
      </c>
      <c r="J304" s="136">
        <f t="shared" si="84"/>
        <v>52</v>
      </c>
      <c r="K304" s="136">
        <f t="shared" si="85"/>
        <v>22.942199707032103</v>
      </c>
      <c r="L304" s="136">
        <f t="shared" si="86"/>
        <v>22</v>
      </c>
      <c r="M304" s="139">
        <f t="shared" si="87"/>
        <v>56.531982421926159</v>
      </c>
      <c r="N304" s="67"/>
      <c r="O304" s="72"/>
      <c r="P304" s="288"/>
      <c r="Q304" s="47"/>
      <c r="R304" s="47" t="s">
        <v>105</v>
      </c>
      <c r="S304" s="49" t="s">
        <v>331</v>
      </c>
      <c r="T304" s="47"/>
      <c r="U304" s="47"/>
      <c r="V304" s="47" t="s">
        <v>345</v>
      </c>
      <c r="W304" s="400" t="s">
        <v>418</v>
      </c>
      <c r="X304" s="56" t="s">
        <v>333</v>
      </c>
      <c r="Y304" s="110"/>
      <c r="Z304" s="573">
        <v>7</v>
      </c>
      <c r="AA304" s="277" t="s">
        <v>462</v>
      </c>
      <c r="AB304" s="69"/>
      <c r="AC304" s="249"/>
      <c r="AD304" s="193"/>
      <c r="AE304" s="67"/>
      <c r="AF304" s="193"/>
      <c r="AG304" s="193"/>
      <c r="AH304" s="272"/>
      <c r="AI304" s="272"/>
      <c r="AJ304" s="272"/>
      <c r="AK304" s="272"/>
      <c r="AL304" s="72"/>
      <c r="AM304" s="82"/>
      <c r="AN304" s="208"/>
      <c r="AO304" s="208"/>
      <c r="AP304" s="208"/>
      <c r="AQ304" s="23"/>
      <c r="AR304" s="23"/>
      <c r="AS304" s="63"/>
      <c r="AT304" s="802">
        <v>278</v>
      </c>
      <c r="AU304" s="1488"/>
      <c r="AV304" s="44"/>
      <c r="AW304" s="147" t="s">
        <v>205</v>
      </c>
      <c r="AX304" s="143"/>
    </row>
    <row r="305" spans="1:239" ht="38.25" x14ac:dyDescent="0.25">
      <c r="A305" s="122">
        <v>279</v>
      </c>
      <c r="B305" s="185" t="s">
        <v>393</v>
      </c>
      <c r="C305" s="190"/>
      <c r="D305" s="454">
        <v>106.575553894043</v>
      </c>
      <c r="E305" s="454">
        <v>52.380924224853501</v>
      </c>
      <c r="F305" s="305">
        <f t="shared" si="81"/>
        <v>106</v>
      </c>
      <c r="G305" s="305">
        <f t="shared" si="80"/>
        <v>34.53323364257983</v>
      </c>
      <c r="H305" s="305">
        <f t="shared" si="82"/>
        <v>34</v>
      </c>
      <c r="I305" s="137">
        <f t="shared" si="83"/>
        <v>31.994018554789818</v>
      </c>
      <c r="J305" s="136">
        <f t="shared" si="84"/>
        <v>52</v>
      </c>
      <c r="K305" s="136">
        <f t="shared" si="85"/>
        <v>22.855453491210085</v>
      </c>
      <c r="L305" s="136">
        <f t="shared" si="86"/>
        <v>22</v>
      </c>
      <c r="M305" s="139">
        <f t="shared" si="87"/>
        <v>51.327209472605091</v>
      </c>
      <c r="N305" s="67"/>
      <c r="O305" s="72"/>
      <c r="P305" s="288"/>
      <c r="Q305" s="47"/>
      <c r="R305" s="47" t="s">
        <v>105</v>
      </c>
      <c r="S305" s="49" t="s">
        <v>331</v>
      </c>
      <c r="T305" s="47"/>
      <c r="U305" s="47"/>
      <c r="V305" s="47" t="s">
        <v>345</v>
      </c>
      <c r="W305" s="400" t="s">
        <v>418</v>
      </c>
      <c r="X305" s="56" t="s">
        <v>333</v>
      </c>
      <c r="Y305" s="110"/>
      <c r="Z305" s="573">
        <v>7</v>
      </c>
      <c r="AA305" s="277" t="s">
        <v>462</v>
      </c>
      <c r="AB305" s="69"/>
      <c r="AC305" s="249"/>
      <c r="AD305" s="193"/>
      <c r="AE305" s="67"/>
      <c r="AF305" s="193"/>
      <c r="AG305" s="193"/>
      <c r="AH305" s="272"/>
      <c r="AI305" s="272"/>
      <c r="AJ305" s="272"/>
      <c r="AK305" s="272"/>
      <c r="AL305" s="72"/>
      <c r="AM305" s="82"/>
      <c r="AN305" s="208"/>
      <c r="AO305" s="208"/>
      <c r="AP305" s="208"/>
      <c r="AQ305" s="23"/>
      <c r="AR305" s="23"/>
      <c r="AS305" s="63"/>
      <c r="AT305" s="802">
        <v>279</v>
      </c>
      <c r="AU305" s="1488"/>
      <c r="AV305" s="44"/>
      <c r="AW305" s="147" t="s">
        <v>205</v>
      </c>
      <c r="AX305" s="143"/>
    </row>
    <row r="306" spans="1:239" ht="39" thickBot="1" x14ac:dyDescent="0.3">
      <c r="A306" s="122">
        <v>280</v>
      </c>
      <c r="B306" s="134" t="s">
        <v>393</v>
      </c>
      <c r="C306" s="134"/>
      <c r="D306" s="454">
        <v>106.57388305664099</v>
      </c>
      <c r="E306" s="454">
        <v>52.381263732910199</v>
      </c>
      <c r="F306" s="306">
        <f t="shared" si="81"/>
        <v>106</v>
      </c>
      <c r="G306" s="306">
        <f t="shared" si="80"/>
        <v>34.432983398459669</v>
      </c>
      <c r="H306" s="306">
        <f t="shared" si="82"/>
        <v>34</v>
      </c>
      <c r="I306" s="299">
        <f t="shared" si="83"/>
        <v>25.979003907580136</v>
      </c>
      <c r="J306" s="254">
        <f t="shared" si="84"/>
        <v>52</v>
      </c>
      <c r="K306" s="254">
        <f t="shared" si="85"/>
        <v>22.875823974611933</v>
      </c>
      <c r="L306" s="254">
        <f t="shared" si="86"/>
        <v>22</v>
      </c>
      <c r="M306" s="300">
        <f t="shared" si="87"/>
        <v>52.549438476715977</v>
      </c>
      <c r="N306" s="67"/>
      <c r="O306" s="72"/>
      <c r="P306" s="288"/>
      <c r="Q306" s="47"/>
      <c r="R306" s="47" t="s">
        <v>105</v>
      </c>
      <c r="S306" s="49" t="s">
        <v>331</v>
      </c>
      <c r="T306" s="47"/>
      <c r="U306" s="47"/>
      <c r="V306" s="47" t="s">
        <v>345</v>
      </c>
      <c r="W306" s="400" t="s">
        <v>418</v>
      </c>
      <c r="X306" s="98" t="s">
        <v>333</v>
      </c>
      <c r="Y306" s="110"/>
      <c r="Z306" s="573">
        <v>7</v>
      </c>
      <c r="AA306" s="277" t="s">
        <v>462</v>
      </c>
      <c r="AB306" s="69"/>
      <c r="AC306" s="249"/>
      <c r="AD306" s="193"/>
      <c r="AE306" s="67"/>
      <c r="AF306" s="193"/>
      <c r="AG306" s="193"/>
      <c r="AH306" s="272"/>
      <c r="AI306" s="272"/>
      <c r="AJ306" s="272"/>
      <c r="AK306" s="272"/>
      <c r="AL306" s="72"/>
      <c r="AM306" s="82"/>
      <c r="AN306" s="232"/>
      <c r="AO306" s="208"/>
      <c r="AP306" s="208"/>
      <c r="AQ306" s="23"/>
      <c r="AR306" s="23"/>
      <c r="AS306" s="63"/>
      <c r="AT306" s="802">
        <v>280</v>
      </c>
      <c r="AU306" s="1488"/>
      <c r="AV306" s="44"/>
      <c r="AW306" s="147" t="s">
        <v>205</v>
      </c>
      <c r="AX306" s="143"/>
    </row>
    <row r="307" spans="1:239" s="527" customFormat="1" ht="38.25" x14ac:dyDescent="0.25">
      <c r="A307" s="420">
        <v>281</v>
      </c>
      <c r="B307" s="283" t="s">
        <v>393</v>
      </c>
      <c r="C307" s="242"/>
      <c r="D307" s="462">
        <v>106.57510375976599</v>
      </c>
      <c r="E307" s="462">
        <v>52.379188537597699</v>
      </c>
      <c r="F307" s="345">
        <f t="shared" si="81"/>
        <v>106</v>
      </c>
      <c r="G307" s="345">
        <f t="shared" si="80"/>
        <v>34.506225585959669</v>
      </c>
      <c r="H307" s="345">
        <f t="shared" si="82"/>
        <v>34</v>
      </c>
      <c r="I307" s="346">
        <f t="shared" si="83"/>
        <v>30.373535157580136</v>
      </c>
      <c r="J307" s="347">
        <f t="shared" si="84"/>
        <v>52</v>
      </c>
      <c r="K307" s="347">
        <f t="shared" si="85"/>
        <v>22.751312255861933</v>
      </c>
      <c r="L307" s="347">
        <f t="shared" si="86"/>
        <v>22</v>
      </c>
      <c r="M307" s="348">
        <f t="shared" si="87"/>
        <v>45.078735351715977</v>
      </c>
      <c r="N307" s="121"/>
      <c r="O307" s="78"/>
      <c r="P307" s="487"/>
      <c r="Q307" s="55"/>
      <c r="R307" s="55" t="s">
        <v>105</v>
      </c>
      <c r="S307" s="49" t="s">
        <v>331</v>
      </c>
      <c r="T307" s="55"/>
      <c r="U307" s="55"/>
      <c r="V307" s="55" t="s">
        <v>345</v>
      </c>
      <c r="W307" s="407" t="s">
        <v>418</v>
      </c>
      <c r="X307" s="344" t="s">
        <v>333</v>
      </c>
      <c r="Y307" s="113"/>
      <c r="Z307" s="575">
        <v>7</v>
      </c>
      <c r="AA307" s="373" t="s">
        <v>462</v>
      </c>
      <c r="AB307" s="411"/>
      <c r="AC307" s="314"/>
      <c r="AD307" s="198"/>
      <c r="AE307" s="121"/>
      <c r="AF307" s="198"/>
      <c r="AG307" s="198"/>
      <c r="AH307" s="268"/>
      <c r="AI307" s="268"/>
      <c r="AJ307" s="268"/>
      <c r="AK307" s="268"/>
      <c r="AL307" s="78"/>
      <c r="AM307" s="105"/>
      <c r="AN307" s="208"/>
      <c r="AO307" s="215"/>
      <c r="AP307" s="215"/>
      <c r="AQ307" s="61"/>
      <c r="AR307" s="61"/>
      <c r="AS307" s="106"/>
      <c r="AT307" s="1126">
        <v>281</v>
      </c>
      <c r="AU307" s="1488"/>
      <c r="AV307" s="44"/>
      <c r="AW307" s="147" t="s">
        <v>205</v>
      </c>
      <c r="AX307" s="143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</row>
    <row r="308" spans="1:239" ht="38.25" x14ac:dyDescent="0.25">
      <c r="A308" s="122">
        <v>282</v>
      </c>
      <c r="B308" s="185" t="s">
        <v>393</v>
      </c>
      <c r="C308" s="190"/>
      <c r="D308" s="454">
        <v>106.59073638916</v>
      </c>
      <c r="E308" s="454">
        <v>52.388729095458999</v>
      </c>
      <c r="F308" s="305">
        <f t="shared" si="81"/>
        <v>106</v>
      </c>
      <c r="G308" s="305">
        <f t="shared" si="80"/>
        <v>35.444183349599996</v>
      </c>
      <c r="H308" s="305">
        <f t="shared" si="82"/>
        <v>35</v>
      </c>
      <c r="I308" s="137">
        <f t="shared" si="83"/>
        <v>26.65100097599975</v>
      </c>
      <c r="J308" s="136">
        <f t="shared" si="84"/>
        <v>52</v>
      </c>
      <c r="K308" s="136">
        <f t="shared" si="85"/>
        <v>23.323745727539915</v>
      </c>
      <c r="L308" s="136">
        <f t="shared" si="86"/>
        <v>23</v>
      </c>
      <c r="M308" s="139">
        <f t="shared" si="87"/>
        <v>19.424743652394909</v>
      </c>
      <c r="N308" s="67"/>
      <c r="O308" s="72"/>
      <c r="P308" s="487"/>
      <c r="Q308" s="47"/>
      <c r="R308" s="47" t="s">
        <v>105</v>
      </c>
      <c r="S308" s="49" t="s">
        <v>331</v>
      </c>
      <c r="T308" s="47"/>
      <c r="U308" s="47"/>
      <c r="V308" s="47" t="s">
        <v>345</v>
      </c>
      <c r="W308" s="400" t="s">
        <v>418</v>
      </c>
      <c r="X308" s="56" t="s">
        <v>333</v>
      </c>
      <c r="Y308" s="110"/>
      <c r="Z308" s="573">
        <v>7</v>
      </c>
      <c r="AA308" s="277" t="s">
        <v>462</v>
      </c>
      <c r="AB308" s="69"/>
      <c r="AC308" s="249"/>
      <c r="AD308" s="193"/>
      <c r="AE308" s="67"/>
      <c r="AF308" s="193"/>
      <c r="AG308" s="193"/>
      <c r="AH308" s="272"/>
      <c r="AI308" s="272"/>
      <c r="AJ308" s="272"/>
      <c r="AK308" s="272"/>
      <c r="AL308" s="72"/>
      <c r="AM308" s="82"/>
      <c r="AN308" s="208"/>
      <c r="AO308" s="208"/>
      <c r="AP308" s="208"/>
      <c r="AQ308" s="23"/>
      <c r="AR308" s="23"/>
      <c r="AS308" s="63"/>
      <c r="AT308" s="802">
        <v>282</v>
      </c>
      <c r="AU308" s="1488"/>
      <c r="AV308" s="44"/>
      <c r="AW308" s="147" t="s">
        <v>205</v>
      </c>
      <c r="AX308" s="143"/>
    </row>
    <row r="309" spans="1:239" ht="63" customHeight="1" thickBot="1" x14ac:dyDescent="0.3">
      <c r="A309" s="445">
        <v>283</v>
      </c>
      <c r="B309" s="360" t="s">
        <v>393</v>
      </c>
      <c r="C309" s="360"/>
      <c r="D309" s="460">
        <v>106.57575225830099</v>
      </c>
      <c r="E309" s="460">
        <v>52.386081695556598</v>
      </c>
      <c r="F309" s="361">
        <f t="shared" si="81"/>
        <v>106</v>
      </c>
      <c r="G309" s="361">
        <f t="shared" si="80"/>
        <v>34.545135498059665</v>
      </c>
      <c r="H309" s="361">
        <f t="shared" si="82"/>
        <v>34</v>
      </c>
      <c r="I309" s="362">
        <f t="shared" si="83"/>
        <v>32.708129883579886</v>
      </c>
      <c r="J309" s="311">
        <f t="shared" si="84"/>
        <v>52</v>
      </c>
      <c r="K309" s="311">
        <f t="shared" si="85"/>
        <v>23.16490173339588</v>
      </c>
      <c r="L309" s="311">
        <f t="shared" si="86"/>
        <v>23</v>
      </c>
      <c r="M309" s="297">
        <f t="shared" si="87"/>
        <v>9.8941040037527728</v>
      </c>
      <c r="N309" s="118"/>
      <c r="O309" s="77"/>
      <c r="P309" s="487"/>
      <c r="Q309" s="58"/>
      <c r="R309" s="58" t="s">
        <v>105</v>
      </c>
      <c r="S309" s="363" t="s">
        <v>331</v>
      </c>
      <c r="T309" s="58"/>
      <c r="U309" s="58"/>
      <c r="V309" s="58" t="s">
        <v>345</v>
      </c>
      <c r="W309" s="1015" t="s">
        <v>418</v>
      </c>
      <c r="X309" s="57" t="s">
        <v>333</v>
      </c>
      <c r="Y309" s="115"/>
      <c r="Z309" s="574">
        <v>7</v>
      </c>
      <c r="AA309" s="507" t="s">
        <v>462</v>
      </c>
      <c r="AB309" s="543"/>
      <c r="AC309" s="313"/>
      <c r="AD309" s="202"/>
      <c r="AE309" s="118"/>
      <c r="AF309" s="202"/>
      <c r="AG309" s="202"/>
      <c r="AH309" s="320"/>
      <c r="AI309" s="320"/>
      <c r="AJ309" s="320"/>
      <c r="AK309" s="320"/>
      <c r="AL309" s="77"/>
      <c r="AM309" s="364"/>
      <c r="AN309" s="220"/>
      <c r="AO309" s="220"/>
      <c r="AP309" s="220"/>
      <c r="AQ309" s="65"/>
      <c r="AR309" s="65"/>
      <c r="AS309" s="189"/>
      <c r="AT309" s="1471">
        <v>283</v>
      </c>
      <c r="AU309" s="1488"/>
      <c r="AV309" s="44"/>
      <c r="AW309" s="147" t="s">
        <v>205</v>
      </c>
      <c r="AX309" s="143"/>
    </row>
    <row r="310" spans="1:239" ht="46.5" customHeight="1" x14ac:dyDescent="0.25">
      <c r="A310" s="420">
        <v>284</v>
      </c>
      <c r="B310" s="283" t="s">
        <v>393</v>
      </c>
      <c r="C310" s="242"/>
      <c r="D310" s="462">
        <v>106.571975708008</v>
      </c>
      <c r="E310" s="462">
        <v>52.384960174560497</v>
      </c>
      <c r="F310" s="309">
        <f t="shared" si="81"/>
        <v>106</v>
      </c>
      <c r="G310" s="309">
        <f t="shared" si="80"/>
        <v>34.318542480479834</v>
      </c>
      <c r="H310" s="309">
        <f t="shared" si="82"/>
        <v>34</v>
      </c>
      <c r="I310" s="304">
        <f t="shared" si="83"/>
        <v>19.112548828790068</v>
      </c>
      <c r="J310" s="310">
        <f t="shared" si="84"/>
        <v>52</v>
      </c>
      <c r="K310" s="310">
        <f t="shared" si="85"/>
        <v>23.097610473629828</v>
      </c>
      <c r="L310" s="310">
        <f t="shared" si="86"/>
        <v>23</v>
      </c>
      <c r="M310" s="295">
        <f t="shared" si="87"/>
        <v>5.8566284177896932</v>
      </c>
      <c r="N310" s="121"/>
      <c r="O310" s="78"/>
      <c r="P310" s="406"/>
      <c r="Q310" s="55"/>
      <c r="R310" s="55" t="s">
        <v>105</v>
      </c>
      <c r="S310" s="49" t="s">
        <v>331</v>
      </c>
      <c r="T310" s="55"/>
      <c r="U310" s="55"/>
      <c r="V310" s="55" t="s">
        <v>345</v>
      </c>
      <c r="W310" s="407" t="s">
        <v>418</v>
      </c>
      <c r="X310" s="75" t="s">
        <v>333</v>
      </c>
      <c r="Y310" s="113"/>
      <c r="Z310" s="575">
        <v>7</v>
      </c>
      <c r="AA310" s="373" t="s">
        <v>462</v>
      </c>
      <c r="AB310" s="411"/>
      <c r="AC310" s="314"/>
      <c r="AD310" s="198"/>
      <c r="AE310" s="121"/>
      <c r="AF310" s="198"/>
      <c r="AG310" s="198"/>
      <c r="AH310" s="268"/>
      <c r="AI310" s="268"/>
      <c r="AJ310" s="268"/>
      <c r="AK310" s="268"/>
      <c r="AL310" s="78"/>
      <c r="AM310" s="105"/>
      <c r="AN310" s="215"/>
      <c r="AO310" s="215"/>
      <c r="AP310" s="215"/>
      <c r="AQ310" s="61"/>
      <c r="AR310" s="61"/>
      <c r="AS310" s="106"/>
      <c r="AT310" s="1126">
        <v>284</v>
      </c>
      <c r="AU310" s="1488"/>
      <c r="AV310" s="44"/>
      <c r="AW310" s="147" t="s">
        <v>205</v>
      </c>
      <c r="AX310" s="143"/>
    </row>
    <row r="311" spans="1:239" s="191" customFormat="1" ht="38.25" customHeight="1" x14ac:dyDescent="0.25">
      <c r="A311" s="122">
        <v>285</v>
      </c>
      <c r="B311" s="185" t="s">
        <v>393</v>
      </c>
      <c r="C311" s="190"/>
      <c r="D311" s="454">
        <v>106.571426391602</v>
      </c>
      <c r="E311" s="454">
        <v>52.382404327392599</v>
      </c>
      <c r="F311" s="305">
        <f t="shared" si="81"/>
        <v>106</v>
      </c>
      <c r="G311" s="305">
        <f t="shared" si="80"/>
        <v>34.285583496120182</v>
      </c>
      <c r="H311" s="305">
        <f t="shared" si="82"/>
        <v>34</v>
      </c>
      <c r="I311" s="137">
        <f t="shared" si="83"/>
        <v>17.135009767210931</v>
      </c>
      <c r="J311" s="136">
        <f t="shared" si="84"/>
        <v>52</v>
      </c>
      <c r="K311" s="136">
        <f t="shared" si="85"/>
        <v>22.944259643555966</v>
      </c>
      <c r="L311" s="136">
        <f t="shared" si="86"/>
        <v>22</v>
      </c>
      <c r="M311" s="139">
        <f t="shared" si="87"/>
        <v>56.655578613357989</v>
      </c>
      <c r="N311" s="67"/>
      <c r="O311" s="72"/>
      <c r="P311" s="288"/>
      <c r="Q311" s="47"/>
      <c r="R311" s="47" t="s">
        <v>105</v>
      </c>
      <c r="S311" s="49" t="s">
        <v>331</v>
      </c>
      <c r="T311" s="47"/>
      <c r="U311" s="47"/>
      <c r="V311" s="47" t="s">
        <v>345</v>
      </c>
      <c r="W311" s="400" t="s">
        <v>418</v>
      </c>
      <c r="X311" s="56" t="s">
        <v>333</v>
      </c>
      <c r="Y311" s="110"/>
      <c r="Z311" s="573">
        <v>7</v>
      </c>
      <c r="AA311" s="277" t="s">
        <v>462</v>
      </c>
      <c r="AB311" s="69"/>
      <c r="AC311" s="249"/>
      <c r="AD311" s="193"/>
      <c r="AE311" s="67"/>
      <c r="AF311" s="193"/>
      <c r="AG311" s="193"/>
      <c r="AH311" s="272"/>
      <c r="AI311" s="272"/>
      <c r="AJ311" s="272"/>
      <c r="AK311" s="272"/>
      <c r="AL311" s="72"/>
      <c r="AM311" s="82"/>
      <c r="AN311" s="208"/>
      <c r="AO311" s="208"/>
      <c r="AP311" s="208"/>
      <c r="AQ311" s="23"/>
      <c r="AR311" s="23"/>
      <c r="AS311" s="63"/>
      <c r="AT311" s="802">
        <v>285</v>
      </c>
      <c r="AU311" s="1488"/>
      <c r="AV311" s="44"/>
      <c r="AW311" s="147" t="s">
        <v>205</v>
      </c>
      <c r="AX311" s="143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</row>
    <row r="312" spans="1:239" ht="38.25" x14ac:dyDescent="0.25">
      <c r="A312" s="931">
        <v>286</v>
      </c>
      <c r="B312" s="278" t="s">
        <v>344</v>
      </c>
      <c r="C312" s="247" t="s">
        <v>480</v>
      </c>
      <c r="D312" s="1050">
        <f>F312+(H312/60)+(I312/3600)</f>
        <v>106.6050086111111</v>
      </c>
      <c r="E312" s="1050">
        <f>J312+(L312/60)+(M312/3600)</f>
        <v>52.411717777777774</v>
      </c>
      <c r="F312" s="312">
        <v>106</v>
      </c>
      <c r="G312" s="138"/>
      <c r="H312" s="935">
        <v>36</v>
      </c>
      <c r="I312" s="761">
        <v>18.030999999999999</v>
      </c>
      <c r="J312" s="935">
        <v>52</v>
      </c>
      <c r="K312" s="138"/>
      <c r="L312" s="312">
        <v>24</v>
      </c>
      <c r="M312" s="428">
        <v>42.183999999999997</v>
      </c>
      <c r="N312" s="230"/>
      <c r="O312" s="227"/>
      <c r="P312" s="224"/>
      <c r="Q312" s="101"/>
      <c r="R312" s="101" t="s">
        <v>105</v>
      </c>
      <c r="S312" s="101" t="s">
        <v>332</v>
      </c>
      <c r="T312" s="101"/>
      <c r="U312" s="101"/>
      <c r="V312" s="250"/>
      <c r="W312" s="1267" t="s">
        <v>418</v>
      </c>
      <c r="X312" s="470" t="s">
        <v>333</v>
      </c>
      <c r="Y312" s="233"/>
      <c r="Z312" s="1081">
        <v>7</v>
      </c>
      <c r="AA312" s="277" t="s">
        <v>462</v>
      </c>
      <c r="AB312" s="1022"/>
      <c r="AC312" s="1329">
        <v>2015</v>
      </c>
      <c r="AD312" s="199"/>
      <c r="AE312" s="199"/>
      <c r="AF312" s="230"/>
      <c r="AG312" s="230"/>
      <c r="AH312" s="231"/>
      <c r="AI312" s="1329" t="s">
        <v>443</v>
      </c>
      <c r="AJ312" s="231"/>
      <c r="AK312" s="231"/>
      <c r="AL312" s="227"/>
      <c r="AM312" s="434"/>
      <c r="AN312" s="232"/>
      <c r="AO312" s="232"/>
      <c r="AP312" s="232"/>
      <c r="AQ312" s="232"/>
      <c r="AR312" s="232"/>
      <c r="AS312" s="435"/>
      <c r="AT312" s="1480">
        <v>286</v>
      </c>
      <c r="AU312" s="1489"/>
      <c r="AV312" s="44">
        <v>286</v>
      </c>
      <c r="AW312" s="246"/>
      <c r="AX312" s="236"/>
    </row>
    <row r="313" spans="1:239" s="191" customFormat="1" ht="38.25" x14ac:dyDescent="0.25">
      <c r="A313" s="420">
        <v>286</v>
      </c>
      <c r="B313" s="252" t="s">
        <v>393</v>
      </c>
      <c r="C313" s="242" t="s">
        <v>480</v>
      </c>
      <c r="D313" s="462">
        <v>106.605751037598</v>
      </c>
      <c r="E313" s="462">
        <v>52.411449432372997</v>
      </c>
      <c r="F313" s="307">
        <f>ROUNDDOWN(D313,0)</f>
        <v>106</v>
      </c>
      <c r="G313" s="305">
        <f>(D313-F313)*60</f>
        <v>36.345062255879839</v>
      </c>
      <c r="H313" s="309">
        <f>ROUNDDOWN(G313,0)</f>
        <v>36</v>
      </c>
      <c r="I313" s="304">
        <f>(G313-H313)*60</f>
        <v>20.703735352790318</v>
      </c>
      <c r="J313" s="310">
        <f>ROUNDDOWN(E313,0)</f>
        <v>52</v>
      </c>
      <c r="K313" s="136">
        <f>(E313-J313)*60</f>
        <v>24.686965942379828</v>
      </c>
      <c r="L313" s="255">
        <f>ROUNDDOWN(K313,0)</f>
        <v>24</v>
      </c>
      <c r="M313" s="302">
        <f>(K313-L313)*60</f>
        <v>41.217956542789693</v>
      </c>
      <c r="N313" s="168"/>
      <c r="O313" s="167"/>
      <c r="P313" s="293"/>
      <c r="Q313" s="169"/>
      <c r="R313" s="169" t="s">
        <v>105</v>
      </c>
      <c r="S313" s="49" t="s">
        <v>331</v>
      </c>
      <c r="T313" s="169"/>
      <c r="U313" s="169"/>
      <c r="V313" s="55" t="s">
        <v>345</v>
      </c>
      <c r="W313" s="407" t="s">
        <v>418</v>
      </c>
      <c r="X313" s="75" t="s">
        <v>333</v>
      </c>
      <c r="Y313" s="113"/>
      <c r="Z313" s="575">
        <v>7</v>
      </c>
      <c r="AA313" s="76" t="s">
        <v>462</v>
      </c>
      <c r="AB313" s="411"/>
      <c r="AC313" s="438"/>
      <c r="AD313" s="198"/>
      <c r="AE313" s="121"/>
      <c r="AF313" s="200"/>
      <c r="AG313" s="200"/>
      <c r="AH313" s="210"/>
      <c r="AI313" s="210"/>
      <c r="AJ313" s="210"/>
      <c r="AK313" s="210"/>
      <c r="AL313" s="167"/>
      <c r="AM313" s="177"/>
      <c r="AN313" s="217"/>
      <c r="AO313" s="217"/>
      <c r="AP313" s="217"/>
      <c r="AQ313" s="178"/>
      <c r="AR313" s="178"/>
      <c r="AS313" s="234"/>
      <c r="AT313" s="1126">
        <v>286</v>
      </c>
      <c r="AU313" s="1488"/>
      <c r="AV313" s="44">
        <v>286</v>
      </c>
      <c r="AW313" s="147" t="s">
        <v>205</v>
      </c>
      <c r="AX313" s="143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</row>
    <row r="314" spans="1:239" s="191" customFormat="1" ht="35.25" customHeight="1" x14ac:dyDescent="0.25">
      <c r="A314" s="448">
        <v>287</v>
      </c>
      <c r="B314" s="190" t="s">
        <v>393</v>
      </c>
      <c r="C314" s="185" t="s">
        <v>480</v>
      </c>
      <c r="D314" s="461">
        <v>106.58782196044901</v>
      </c>
      <c r="E314" s="461">
        <v>52.409904479980497</v>
      </c>
      <c r="F314" s="306">
        <f>ROUNDDOWN(D314,0)</f>
        <v>106</v>
      </c>
      <c r="G314" s="305">
        <f>(D314-F314)*60</f>
        <v>35.269317626940335</v>
      </c>
      <c r="H314" s="306">
        <f>ROUNDDOWN(G314,0)</f>
        <v>35</v>
      </c>
      <c r="I314" s="299">
        <f>(G314-H314)*60</f>
        <v>16.159057616420114</v>
      </c>
      <c r="J314" s="254">
        <f>ROUNDDOWN(E314,0)</f>
        <v>52</v>
      </c>
      <c r="K314" s="136">
        <f>(E314-J314)*60</f>
        <v>24.59426879882983</v>
      </c>
      <c r="L314" s="263">
        <f>ROUNDDOWN(K314,0)</f>
        <v>24</v>
      </c>
      <c r="M314" s="300">
        <f>(K314-L314)*60</f>
        <v>35.656127929789818</v>
      </c>
      <c r="N314" s="164"/>
      <c r="O314" s="163"/>
      <c r="P314" s="404"/>
      <c r="Q314" s="99"/>
      <c r="R314" s="174" t="s">
        <v>105</v>
      </c>
      <c r="S314" s="101" t="s">
        <v>331</v>
      </c>
      <c r="T314" s="99"/>
      <c r="U314" s="174"/>
      <c r="V314" s="99" t="s">
        <v>345</v>
      </c>
      <c r="W314" s="405" t="s">
        <v>418</v>
      </c>
      <c r="X314" s="98" t="s">
        <v>333</v>
      </c>
      <c r="Y314" s="112"/>
      <c r="Z314" s="579">
        <v>7</v>
      </c>
      <c r="AA314" s="76" t="s">
        <v>462</v>
      </c>
      <c r="AB314" s="417"/>
      <c r="AC314" s="291"/>
      <c r="AD314" s="230"/>
      <c r="AE314" s="164"/>
      <c r="AF314" s="230"/>
      <c r="AG314" s="230"/>
      <c r="AH314" s="231"/>
      <c r="AI314" s="231"/>
      <c r="AJ314" s="231"/>
      <c r="AK314" s="231"/>
      <c r="AL314" s="163"/>
      <c r="AM314" s="422"/>
      <c r="AN314" s="232"/>
      <c r="AO314" s="232"/>
      <c r="AP314" s="232"/>
      <c r="AQ314" s="40"/>
      <c r="AR314" s="40"/>
      <c r="AS314" s="256"/>
      <c r="AT314" s="1469">
        <v>287</v>
      </c>
      <c r="AU314" s="1488">
        <v>287</v>
      </c>
      <c r="AV314" s="44">
        <v>287</v>
      </c>
      <c r="AW314" s="147" t="s">
        <v>205</v>
      </c>
      <c r="AX314" s="143"/>
    </row>
    <row r="315" spans="1:239" ht="38.25" x14ac:dyDescent="0.25">
      <c r="A315" s="122">
        <v>288</v>
      </c>
      <c r="B315" s="185" t="s">
        <v>393</v>
      </c>
      <c r="C315" s="190"/>
      <c r="D315" s="454">
        <v>106.49884033203099</v>
      </c>
      <c r="E315" s="454">
        <v>52.408447265625</v>
      </c>
      <c r="F315" s="305">
        <f>ROUNDDOWN(D315,0)</f>
        <v>106</v>
      </c>
      <c r="G315" s="305">
        <f>(D315-F315)*60</f>
        <v>29.930419921859652</v>
      </c>
      <c r="H315" s="305">
        <f>ROUNDDOWN(G315,0)</f>
        <v>29</v>
      </c>
      <c r="I315" s="137">
        <f>(G315-H315)*60</f>
        <v>55.825195311579137</v>
      </c>
      <c r="J315" s="136">
        <f>ROUNDDOWN(E315,0)</f>
        <v>52</v>
      </c>
      <c r="K315" s="136">
        <f>(E315-J315)*60</f>
        <v>24.5068359375</v>
      </c>
      <c r="L315" s="136">
        <f>ROUNDDOWN(K315,0)</f>
        <v>24</v>
      </c>
      <c r="M315" s="139">
        <f>(K315-L315)*60</f>
        <v>30.41015625</v>
      </c>
      <c r="N315" s="67"/>
      <c r="O315" s="72"/>
      <c r="P315" s="288"/>
      <c r="Q315" s="47"/>
      <c r="R315" s="47" t="s">
        <v>105</v>
      </c>
      <c r="S315" s="49" t="s">
        <v>331</v>
      </c>
      <c r="T315" s="47"/>
      <c r="U315" s="47"/>
      <c r="V315" s="47" t="s">
        <v>345</v>
      </c>
      <c r="W315" s="400" t="s">
        <v>418</v>
      </c>
      <c r="X315" s="56" t="s">
        <v>333</v>
      </c>
      <c r="Y315" s="110"/>
      <c r="Z315" s="573">
        <v>7</v>
      </c>
      <c r="AA315" s="76" t="s">
        <v>462</v>
      </c>
      <c r="AB315" s="69"/>
      <c r="AC315" s="249"/>
      <c r="AD315" s="193"/>
      <c r="AE315" s="67"/>
      <c r="AF315" s="193"/>
      <c r="AG315" s="193"/>
      <c r="AH315" s="272"/>
      <c r="AI315" s="272"/>
      <c r="AJ315" s="272"/>
      <c r="AK315" s="272"/>
      <c r="AL315" s="72"/>
      <c r="AM315" s="82"/>
      <c r="AN315" s="208"/>
      <c r="AO315" s="208"/>
      <c r="AP315" s="208"/>
      <c r="AQ315" s="23"/>
      <c r="AR315" s="23"/>
      <c r="AS315" s="63"/>
      <c r="AT315" s="802">
        <v>288</v>
      </c>
      <c r="AU315" s="1488">
        <v>36</v>
      </c>
      <c r="AV315" s="44">
        <v>36</v>
      </c>
      <c r="AW315" s="147" t="s">
        <v>205</v>
      </c>
      <c r="AX315" s="143"/>
    </row>
    <row r="316" spans="1:239" ht="38.25" x14ac:dyDescent="0.25">
      <c r="A316" s="446">
        <v>289</v>
      </c>
      <c r="B316" s="185" t="s">
        <v>393</v>
      </c>
      <c r="C316" s="185"/>
      <c r="D316" s="455">
        <v>106.386878967285</v>
      </c>
      <c r="E316" s="461">
        <v>52.377964019775398</v>
      </c>
      <c r="F316" s="306">
        <f>ROUNDDOWN(D316,0)</f>
        <v>106</v>
      </c>
      <c r="G316" s="305">
        <f>(D316-F316)*60</f>
        <v>23.212738037099996</v>
      </c>
      <c r="H316" s="308">
        <f>ROUNDDOWN(G316,0)</f>
        <v>23</v>
      </c>
      <c r="I316" s="299">
        <f>(G316-H316)*60</f>
        <v>12.76428222599975</v>
      </c>
      <c r="J316" s="263">
        <f>ROUNDDOWN(E316,0)</f>
        <v>52</v>
      </c>
      <c r="K316" s="136">
        <f>(E316-J316)*60</f>
        <v>22.677841186523864</v>
      </c>
      <c r="L316" s="263">
        <f>ROUNDDOWN(K316,0)</f>
        <v>22</v>
      </c>
      <c r="M316" s="300">
        <f>(K316-L316)*60</f>
        <v>40.67047119143183</v>
      </c>
      <c r="N316" s="173"/>
      <c r="O316" s="163"/>
      <c r="P316" s="404"/>
      <c r="Q316" s="99"/>
      <c r="R316" s="99" t="s">
        <v>105</v>
      </c>
      <c r="S316" s="101" t="s">
        <v>331</v>
      </c>
      <c r="T316" s="99"/>
      <c r="U316" s="99"/>
      <c r="V316" s="99" t="s">
        <v>345</v>
      </c>
      <c r="W316" s="405" t="s">
        <v>418</v>
      </c>
      <c r="X316" s="98" t="s">
        <v>333</v>
      </c>
      <c r="Y316" s="176"/>
      <c r="Z316" s="579">
        <v>7</v>
      </c>
      <c r="AA316" s="76" t="s">
        <v>462</v>
      </c>
      <c r="AB316" s="417"/>
      <c r="AC316" s="1025"/>
      <c r="AD316" s="230"/>
      <c r="AE316" s="173"/>
      <c r="AF316" s="199"/>
      <c r="AG316" s="230"/>
      <c r="AH316" s="231"/>
      <c r="AI316" s="231"/>
      <c r="AJ316" s="231"/>
      <c r="AK316" s="231"/>
      <c r="AL316" s="163"/>
      <c r="AM316" s="422"/>
      <c r="AN316" s="216"/>
      <c r="AO316" s="216"/>
      <c r="AP316" s="232"/>
      <c r="AQ316" s="40"/>
      <c r="AR316" s="40"/>
      <c r="AS316" s="256"/>
      <c r="AT316" s="1460">
        <v>289</v>
      </c>
      <c r="AU316" s="1488"/>
      <c r="AV316" s="44"/>
      <c r="AW316" s="147" t="s">
        <v>205</v>
      </c>
      <c r="AX316" s="143"/>
    </row>
    <row r="317" spans="1:239" s="191" customFormat="1" ht="38.25" x14ac:dyDescent="0.25">
      <c r="A317" s="964">
        <v>346</v>
      </c>
      <c r="B317" s="965" t="s">
        <v>344</v>
      </c>
      <c r="C317" s="966"/>
      <c r="D317" s="468">
        <f>F317+(H317/60)+(I317/3600)</f>
        <v>106.19743027777778</v>
      </c>
      <c r="E317" s="967">
        <f>J317+(L317/60)+(M317/3600)</f>
        <v>52.340649444444445</v>
      </c>
      <c r="F317" s="758">
        <v>106</v>
      </c>
      <c r="G317" s="138"/>
      <c r="H317" s="262">
        <v>11</v>
      </c>
      <c r="I317" s="762">
        <v>50.749000000000002</v>
      </c>
      <c r="J317" s="262">
        <v>52</v>
      </c>
      <c r="K317" s="138"/>
      <c r="L317" s="262">
        <v>20</v>
      </c>
      <c r="M317" s="762">
        <v>26.338000000000001</v>
      </c>
      <c r="N317" s="198"/>
      <c r="O317" s="771"/>
      <c r="P317" s="1220" t="s">
        <v>203</v>
      </c>
      <c r="Q317" s="228" t="s">
        <v>4</v>
      </c>
      <c r="R317" s="976" t="s">
        <v>457</v>
      </c>
      <c r="S317" s="49" t="s">
        <v>332</v>
      </c>
      <c r="T317" s="228"/>
      <c r="U317" s="976" t="s">
        <v>500</v>
      </c>
      <c r="V317" s="217"/>
      <c r="W317" s="980" t="s">
        <v>418</v>
      </c>
      <c r="X317" s="225" t="s">
        <v>333</v>
      </c>
      <c r="Y317" s="203"/>
      <c r="Z317" s="582">
        <v>7</v>
      </c>
      <c r="AA317" s="277" t="s">
        <v>469</v>
      </c>
      <c r="AB317" s="784"/>
      <c r="AC317" s="183" t="s">
        <v>46</v>
      </c>
      <c r="AD317" s="200"/>
      <c r="AE317" s="198"/>
      <c r="AF317" s="198"/>
      <c r="AG317" s="200"/>
      <c r="AH317" s="210"/>
      <c r="AI317" s="970" t="s">
        <v>471</v>
      </c>
      <c r="AJ317" s="970" t="s">
        <v>443</v>
      </c>
      <c r="AK317" s="210"/>
      <c r="AL317" s="771"/>
      <c r="AM317" s="792"/>
      <c r="AN317" s="183" t="s">
        <v>471</v>
      </c>
      <c r="AO317" s="203">
        <v>2015</v>
      </c>
      <c r="AP317" s="217"/>
      <c r="AQ317" s="217"/>
      <c r="AR317" s="257">
        <v>2015</v>
      </c>
      <c r="AS317" s="801"/>
      <c r="AT317" s="1481">
        <v>346</v>
      </c>
      <c r="AU317" s="1489">
        <v>346</v>
      </c>
      <c r="AV317" s="44">
        <v>342</v>
      </c>
      <c r="AW317" s="246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</row>
    <row r="318" spans="1:239" ht="15" customHeight="1" x14ac:dyDescent="0.25">
      <c r="A318" s="207">
        <v>295</v>
      </c>
      <c r="B318" s="247" t="s">
        <v>344</v>
      </c>
      <c r="C318" s="278" t="s">
        <v>480</v>
      </c>
      <c r="D318" s="465">
        <f>F318+(H318/60)+(I318/3600)</f>
        <v>106.42694694444445</v>
      </c>
      <c r="E318" s="465">
        <f>J318+(L318/60)+(M318/3600)</f>
        <v>52.388328055555554</v>
      </c>
      <c r="F318" s="138">
        <v>106</v>
      </c>
      <c r="G318" s="138"/>
      <c r="H318" s="138">
        <v>25</v>
      </c>
      <c r="I318" s="296">
        <v>37.009</v>
      </c>
      <c r="J318" s="138">
        <v>52</v>
      </c>
      <c r="K318" s="138"/>
      <c r="L318" s="138">
        <v>23</v>
      </c>
      <c r="M318" s="296">
        <v>17.981000000000002</v>
      </c>
      <c r="N318" s="193"/>
      <c r="O318" s="276"/>
      <c r="P318" s="1060" t="s">
        <v>203</v>
      </c>
      <c r="Q318" s="49" t="s">
        <v>4</v>
      </c>
      <c r="R318" s="53" t="s">
        <v>465</v>
      </c>
      <c r="S318" s="49" t="s">
        <v>332</v>
      </c>
      <c r="T318" s="49"/>
      <c r="U318" s="53" t="s">
        <v>503</v>
      </c>
      <c r="V318" s="208"/>
      <c r="W318" s="403" t="s">
        <v>418</v>
      </c>
      <c r="X318" s="222" t="s">
        <v>333</v>
      </c>
      <c r="Y318" s="114"/>
      <c r="Z318" s="577">
        <v>7</v>
      </c>
      <c r="AA318" s="277" t="s">
        <v>469</v>
      </c>
      <c r="AB318" s="290"/>
      <c r="AC318" s="123" t="s">
        <v>466</v>
      </c>
      <c r="AD318" s="123" t="s">
        <v>570</v>
      </c>
      <c r="AE318" s="193"/>
      <c r="AF318" s="193"/>
      <c r="AG318" s="193"/>
      <c r="AH318" s="272"/>
      <c r="AI318" s="123" t="s">
        <v>468</v>
      </c>
      <c r="AJ318" s="123" t="s">
        <v>467</v>
      </c>
      <c r="AK318" s="272"/>
      <c r="AL318" s="276"/>
      <c r="AM318" s="285"/>
      <c r="AN318" s="123" t="s">
        <v>467</v>
      </c>
      <c r="AO318" s="208"/>
      <c r="AP318" s="208"/>
      <c r="AQ318" s="208"/>
      <c r="AR318" s="208"/>
      <c r="AS318" s="274"/>
      <c r="AT318" s="1473">
        <v>295</v>
      </c>
      <c r="AU318" s="1489">
        <v>504</v>
      </c>
      <c r="AV318" s="44">
        <v>504</v>
      </c>
      <c r="AW318" s="246"/>
      <c r="AX318" s="236"/>
      <c r="AY318" s="191"/>
      <c r="AZ318" s="191"/>
      <c r="BA318" s="191"/>
      <c r="BB318" s="191"/>
      <c r="BC318" s="191"/>
      <c r="BD318" s="191"/>
      <c r="BE318" s="191"/>
      <c r="BF318" s="191"/>
      <c r="BG318" s="191"/>
      <c r="BH318" s="191"/>
      <c r="BI318" s="191"/>
      <c r="BJ318" s="191"/>
      <c r="BK318" s="191"/>
      <c r="BL318" s="191"/>
      <c r="BM318" s="191"/>
      <c r="BN318" s="191"/>
      <c r="BO318" s="191"/>
      <c r="BP318" s="191"/>
      <c r="BQ318" s="191"/>
      <c r="BR318" s="191"/>
      <c r="BS318" s="191"/>
      <c r="BT318" s="191"/>
      <c r="BU318" s="191"/>
      <c r="BV318" s="191"/>
      <c r="BW318" s="191"/>
      <c r="BX318" s="191"/>
      <c r="BY318" s="191"/>
      <c r="BZ318" s="191"/>
      <c r="CA318" s="191"/>
      <c r="CB318" s="191"/>
      <c r="CC318" s="191"/>
      <c r="CD318" s="191"/>
      <c r="CE318" s="191"/>
      <c r="CF318" s="191"/>
      <c r="CG318" s="191"/>
      <c r="CH318" s="191"/>
      <c r="CI318" s="191"/>
      <c r="CJ318" s="191"/>
      <c r="CK318" s="191"/>
      <c r="CL318" s="191"/>
      <c r="CM318" s="191"/>
      <c r="CN318" s="191"/>
      <c r="CO318" s="191"/>
      <c r="CP318" s="191"/>
      <c r="CQ318" s="191"/>
      <c r="CR318" s="191"/>
      <c r="CS318" s="191"/>
      <c r="CT318" s="191"/>
      <c r="CU318" s="191"/>
      <c r="CV318" s="191"/>
      <c r="CW318" s="191"/>
      <c r="CX318" s="191"/>
      <c r="CY318" s="191"/>
      <c r="CZ318" s="191"/>
      <c r="DA318" s="191"/>
      <c r="DB318" s="191"/>
      <c r="DC318" s="191"/>
      <c r="DD318" s="191"/>
      <c r="DE318" s="191"/>
      <c r="DF318" s="191"/>
      <c r="DG318" s="191"/>
      <c r="DH318" s="191"/>
      <c r="DI318" s="191"/>
      <c r="DJ318" s="191"/>
      <c r="DK318" s="191"/>
      <c r="DL318" s="191"/>
      <c r="DM318" s="191"/>
      <c r="DN318" s="191"/>
      <c r="DO318" s="191"/>
      <c r="DP318" s="191"/>
      <c r="DQ318" s="191"/>
      <c r="DR318" s="191"/>
      <c r="DS318" s="191"/>
      <c r="DT318" s="191"/>
      <c r="DU318" s="191"/>
      <c r="DV318" s="191"/>
      <c r="DW318" s="191"/>
      <c r="DX318" s="191"/>
      <c r="DY318" s="191"/>
      <c r="DZ318" s="191"/>
      <c r="EA318" s="191"/>
      <c r="EB318" s="191"/>
      <c r="EC318" s="191"/>
      <c r="ED318" s="191"/>
      <c r="EE318" s="191"/>
      <c r="EF318" s="191"/>
      <c r="EG318" s="191"/>
      <c r="EH318" s="191"/>
      <c r="EI318" s="191"/>
      <c r="EJ318" s="191"/>
      <c r="EK318" s="191"/>
      <c r="EL318" s="191"/>
      <c r="EM318" s="191"/>
      <c r="EN318" s="191"/>
      <c r="EO318" s="191"/>
      <c r="EP318" s="191"/>
      <c r="EQ318" s="191"/>
      <c r="ER318" s="191"/>
      <c r="ES318" s="191"/>
      <c r="ET318" s="191"/>
      <c r="EU318" s="191"/>
      <c r="EV318" s="191"/>
      <c r="EW318" s="191"/>
      <c r="EX318" s="191"/>
      <c r="EY318" s="191"/>
      <c r="EZ318" s="191"/>
      <c r="FA318" s="191"/>
      <c r="FB318" s="191"/>
      <c r="FC318" s="191"/>
      <c r="FD318" s="191"/>
      <c r="FE318" s="191"/>
      <c r="FF318" s="191"/>
      <c r="FG318" s="191"/>
      <c r="FH318" s="191"/>
      <c r="FI318" s="191"/>
      <c r="FJ318" s="191"/>
      <c r="FK318" s="191"/>
      <c r="FL318" s="191"/>
      <c r="FM318" s="191"/>
      <c r="FN318" s="191"/>
      <c r="FO318" s="191"/>
      <c r="FP318" s="191"/>
      <c r="FQ318" s="191"/>
      <c r="FR318" s="191"/>
      <c r="FS318" s="191"/>
      <c r="FT318" s="191"/>
      <c r="FU318" s="191"/>
      <c r="FV318" s="191"/>
      <c r="FW318" s="191"/>
      <c r="FX318" s="191"/>
      <c r="FY318" s="191"/>
      <c r="FZ318" s="191"/>
      <c r="GA318" s="191"/>
      <c r="GB318" s="191"/>
      <c r="GC318" s="191"/>
      <c r="GD318" s="191"/>
      <c r="GE318" s="191"/>
      <c r="GF318" s="191"/>
      <c r="GG318" s="191"/>
      <c r="GH318" s="191"/>
      <c r="GI318" s="191"/>
      <c r="GJ318" s="191"/>
      <c r="GK318" s="191"/>
      <c r="GL318" s="191"/>
      <c r="GM318" s="191"/>
      <c r="GN318" s="191"/>
      <c r="GO318" s="191"/>
      <c r="GP318" s="191"/>
      <c r="GQ318" s="191"/>
      <c r="GR318" s="191"/>
      <c r="GS318" s="191"/>
      <c r="GT318" s="191"/>
      <c r="GU318" s="191"/>
      <c r="GV318" s="191"/>
      <c r="GW318" s="191"/>
      <c r="GX318" s="191"/>
      <c r="GY318" s="191"/>
      <c r="GZ318" s="191"/>
      <c r="HA318" s="191"/>
      <c r="HB318" s="191"/>
      <c r="HC318" s="191"/>
      <c r="HD318" s="191"/>
      <c r="HE318" s="191"/>
      <c r="HF318" s="191"/>
      <c r="HG318" s="191"/>
      <c r="HH318" s="191"/>
      <c r="HI318" s="191"/>
      <c r="HJ318" s="191"/>
      <c r="HK318" s="191"/>
      <c r="HL318" s="191"/>
      <c r="HM318" s="191"/>
      <c r="HN318" s="191"/>
      <c r="HO318" s="191"/>
      <c r="HP318" s="191"/>
      <c r="HQ318" s="191"/>
      <c r="HR318" s="191"/>
      <c r="HS318" s="191"/>
      <c r="HT318" s="191"/>
      <c r="HU318" s="191"/>
      <c r="HV318" s="191"/>
      <c r="HW318" s="191"/>
      <c r="HX318" s="191"/>
      <c r="HY318" s="191"/>
      <c r="HZ318" s="191"/>
      <c r="IA318" s="191"/>
      <c r="IB318" s="191"/>
      <c r="IC318" s="191"/>
      <c r="ID318" s="191"/>
      <c r="IE318" s="191"/>
    </row>
    <row r="319" spans="1:239" ht="38.25" x14ac:dyDescent="0.25">
      <c r="A319" s="207">
        <v>308</v>
      </c>
      <c r="B319" s="247" t="s">
        <v>344</v>
      </c>
      <c r="C319" s="278" t="s">
        <v>480</v>
      </c>
      <c r="D319" s="465">
        <f>F319+(H319/60)+(I319/3600)</f>
        <v>106.4108013888889</v>
      </c>
      <c r="E319" s="465">
        <f>J319+(L319/60)+(M319/3600)</f>
        <v>52.376248611111109</v>
      </c>
      <c r="F319" s="138">
        <v>106</v>
      </c>
      <c r="G319" s="138"/>
      <c r="H319" s="138">
        <v>24</v>
      </c>
      <c r="I319" s="296">
        <v>38.884999999999998</v>
      </c>
      <c r="J319" s="138">
        <v>52</v>
      </c>
      <c r="K319" s="138"/>
      <c r="L319" s="138">
        <v>22</v>
      </c>
      <c r="M319" s="296">
        <v>34.494999999999997</v>
      </c>
      <c r="N319" s="193"/>
      <c r="O319" s="276"/>
      <c r="P319" s="1060" t="s">
        <v>203</v>
      </c>
      <c r="Q319" s="49" t="s">
        <v>4</v>
      </c>
      <c r="R319" s="53" t="s">
        <v>470</v>
      </c>
      <c r="S319" s="49" t="s">
        <v>332</v>
      </c>
      <c r="T319" s="49"/>
      <c r="U319" s="49"/>
      <c r="V319" s="49" t="s">
        <v>345</v>
      </c>
      <c r="W319" s="403" t="s">
        <v>418</v>
      </c>
      <c r="X319" s="222" t="s">
        <v>333</v>
      </c>
      <c r="Y319" s="114"/>
      <c r="Z319" s="577">
        <v>7</v>
      </c>
      <c r="AA319" s="277" t="s">
        <v>469</v>
      </c>
      <c r="AB319" s="290"/>
      <c r="AC319" s="123" t="s">
        <v>464</v>
      </c>
      <c r="AD319" s="193"/>
      <c r="AE319" s="193"/>
      <c r="AF319" s="193"/>
      <c r="AG319" s="193"/>
      <c r="AH319" s="272"/>
      <c r="AI319" s="123" t="s">
        <v>467</v>
      </c>
      <c r="AJ319" s="123" t="s">
        <v>467</v>
      </c>
      <c r="AK319" s="272"/>
      <c r="AL319" s="276"/>
      <c r="AM319" s="285"/>
      <c r="AN319" s="123" t="s">
        <v>467</v>
      </c>
      <c r="AO319" s="208"/>
      <c r="AP319" s="208"/>
      <c r="AQ319" s="208"/>
      <c r="AR319" s="208"/>
      <c r="AS319" s="274"/>
      <c r="AT319" s="1473">
        <v>308</v>
      </c>
      <c r="AU319" s="1489"/>
      <c r="AV319" s="44">
        <v>306</v>
      </c>
      <c r="AW319" s="246"/>
      <c r="AX319" s="236"/>
    </row>
    <row r="320" spans="1:239" ht="63.75" x14ac:dyDescent="0.25">
      <c r="A320" s="207">
        <v>326</v>
      </c>
      <c r="B320" s="247" t="s">
        <v>344</v>
      </c>
      <c r="C320" s="278" t="s">
        <v>480</v>
      </c>
      <c r="D320" s="465">
        <f>F320+(H320/60)+(I320/3600)</f>
        <v>106.26772361111111</v>
      </c>
      <c r="E320" s="465">
        <f>J320+(L320/60)+(M320/3600)</f>
        <v>52.376014444444444</v>
      </c>
      <c r="F320" s="138">
        <v>106</v>
      </c>
      <c r="G320" s="138"/>
      <c r="H320" s="138">
        <v>16</v>
      </c>
      <c r="I320" s="296">
        <v>3.8050000000000002</v>
      </c>
      <c r="J320" s="138">
        <v>52</v>
      </c>
      <c r="K320" s="138"/>
      <c r="L320" s="138">
        <v>22</v>
      </c>
      <c r="M320" s="296">
        <v>33.652000000000001</v>
      </c>
      <c r="N320" s="193"/>
      <c r="O320" s="276"/>
      <c r="P320" s="1060" t="s">
        <v>203</v>
      </c>
      <c r="Q320" s="49" t="s">
        <v>4</v>
      </c>
      <c r="R320" s="49" t="s">
        <v>105</v>
      </c>
      <c r="S320" s="49" t="s">
        <v>332</v>
      </c>
      <c r="T320" s="49"/>
      <c r="U320" s="53" t="s">
        <v>502</v>
      </c>
      <c r="V320" s="25"/>
      <c r="W320" s="403" t="s">
        <v>418</v>
      </c>
      <c r="X320" s="222" t="s">
        <v>333</v>
      </c>
      <c r="Y320" s="114"/>
      <c r="Z320" s="577">
        <v>7</v>
      </c>
      <c r="AA320" s="277" t="s">
        <v>469</v>
      </c>
      <c r="AB320" s="290"/>
      <c r="AC320" s="123" t="s">
        <v>472</v>
      </c>
      <c r="AD320" s="193"/>
      <c r="AE320" s="193"/>
      <c r="AF320" s="193"/>
      <c r="AG320" s="193"/>
      <c r="AH320" s="272"/>
      <c r="AI320" s="123" t="s">
        <v>473</v>
      </c>
      <c r="AJ320" s="272"/>
      <c r="AK320" s="272"/>
      <c r="AL320" s="276"/>
      <c r="AM320" s="285"/>
      <c r="AN320" s="123" t="s">
        <v>473</v>
      </c>
      <c r="AO320" s="123" t="s">
        <v>464</v>
      </c>
      <c r="AP320" s="208"/>
      <c r="AQ320" s="208"/>
      <c r="AR320" s="123" t="s">
        <v>464</v>
      </c>
      <c r="AS320" s="274"/>
      <c r="AT320" s="1473">
        <v>326</v>
      </c>
      <c r="AU320" s="1489"/>
      <c r="AV320" s="44"/>
      <c r="AW320" s="246"/>
      <c r="AX320" s="236"/>
    </row>
    <row r="321" spans="1:239" ht="38.25" x14ac:dyDescent="0.25">
      <c r="A321" s="122">
        <v>357</v>
      </c>
      <c r="B321" s="185" t="s">
        <v>393</v>
      </c>
      <c r="C321" s="190" t="s">
        <v>480</v>
      </c>
      <c r="D321" s="454">
        <v>106.214309692383</v>
      </c>
      <c r="E321" s="454">
        <v>52.293571472167997</v>
      </c>
      <c r="F321" s="305">
        <f t="shared" ref="F321:F335" si="88">ROUNDDOWN(D321,0)</f>
        <v>106</v>
      </c>
      <c r="G321" s="305">
        <f t="shared" ref="G321:G335" si="89">(D321-F321)*60</f>
        <v>12.858581542979834</v>
      </c>
      <c r="H321" s="305">
        <f t="shared" ref="H321:H335" si="90">ROUNDDOWN(G321,0)</f>
        <v>12</v>
      </c>
      <c r="I321" s="137">
        <f t="shared" ref="I321:I335" si="91">(G321-H321)*60</f>
        <v>51.514892578790068</v>
      </c>
      <c r="J321" s="136">
        <f t="shared" ref="J321:J335" si="92">ROUNDDOWN(E321,0)</f>
        <v>52</v>
      </c>
      <c r="K321" s="136">
        <f t="shared" ref="K321:K335" si="93">(E321-J321)*60</f>
        <v>17.61428833007983</v>
      </c>
      <c r="L321" s="136">
        <f t="shared" ref="L321:L335" si="94">ROUNDDOWN(K321,0)</f>
        <v>17</v>
      </c>
      <c r="M321" s="139">
        <f t="shared" ref="M321:M335" si="95">(K321-L321)*60</f>
        <v>36.857299804789818</v>
      </c>
      <c r="N321" s="67"/>
      <c r="O321" s="72"/>
      <c r="P321" s="1060" t="s">
        <v>203</v>
      </c>
      <c r="Q321" s="47" t="s">
        <v>4</v>
      </c>
      <c r="R321" s="47" t="s">
        <v>105</v>
      </c>
      <c r="S321" s="47" t="s">
        <v>332</v>
      </c>
      <c r="T321" s="47"/>
      <c r="U321" s="47"/>
      <c r="V321" s="47" t="s">
        <v>345</v>
      </c>
      <c r="W321" s="400" t="s">
        <v>418</v>
      </c>
      <c r="X321" s="56" t="s">
        <v>333</v>
      </c>
      <c r="Y321" s="110"/>
      <c r="Z321" s="573">
        <v>7</v>
      </c>
      <c r="AA321" s="277" t="s">
        <v>469</v>
      </c>
      <c r="AB321" s="69"/>
      <c r="AC321" s="249"/>
      <c r="AD321" s="123"/>
      <c r="AE321" s="67"/>
      <c r="AF321" s="193"/>
      <c r="AG321" s="193"/>
      <c r="AH321" s="272"/>
      <c r="AI321" s="272"/>
      <c r="AJ321" s="272"/>
      <c r="AK321" s="272"/>
      <c r="AL321" s="72"/>
      <c r="AM321" s="82"/>
      <c r="AN321" s="208"/>
      <c r="AO321" s="208"/>
      <c r="AP321" s="208"/>
      <c r="AQ321" s="23"/>
      <c r="AR321" s="23"/>
      <c r="AS321" s="63"/>
      <c r="AT321" s="802">
        <v>357</v>
      </c>
      <c r="AU321" s="1488">
        <v>143</v>
      </c>
      <c r="AV321" s="44">
        <v>143</v>
      </c>
      <c r="AW321" s="147" t="s">
        <v>205</v>
      </c>
    </row>
    <row r="322" spans="1:239" s="191" customFormat="1" ht="38.25" x14ac:dyDescent="0.25">
      <c r="A322" s="122">
        <v>357</v>
      </c>
      <c r="B322" s="185" t="s">
        <v>344</v>
      </c>
      <c r="C322" s="190" t="s">
        <v>480</v>
      </c>
      <c r="D322" s="454">
        <v>106.215</v>
      </c>
      <c r="E322" s="454">
        <v>52.293370000000003</v>
      </c>
      <c r="F322" s="305">
        <f t="shared" si="88"/>
        <v>106</v>
      </c>
      <c r="G322" s="305">
        <f t="shared" si="89"/>
        <v>12.900000000000205</v>
      </c>
      <c r="H322" s="305">
        <f t="shared" si="90"/>
        <v>12</v>
      </c>
      <c r="I322" s="137">
        <f t="shared" si="91"/>
        <v>54.000000000012278</v>
      </c>
      <c r="J322" s="136">
        <f t="shared" si="92"/>
        <v>52</v>
      </c>
      <c r="K322" s="136">
        <f t="shared" si="93"/>
        <v>17.602200000000181</v>
      </c>
      <c r="L322" s="136">
        <f t="shared" si="94"/>
        <v>17</v>
      </c>
      <c r="M322" s="139">
        <f t="shared" si="95"/>
        <v>36.132000000010862</v>
      </c>
      <c r="N322" s="67"/>
      <c r="O322" s="72"/>
      <c r="P322" s="1060" t="s">
        <v>203</v>
      </c>
      <c r="Q322" s="47" t="s">
        <v>4</v>
      </c>
      <c r="R322" s="47" t="s">
        <v>105</v>
      </c>
      <c r="S322" s="47" t="s">
        <v>332</v>
      </c>
      <c r="T322" s="47"/>
      <c r="U322" s="47"/>
      <c r="V322" s="47" t="s">
        <v>345</v>
      </c>
      <c r="W322" s="400"/>
      <c r="X322" s="56"/>
      <c r="Y322" s="1079"/>
      <c r="Z322" s="573">
        <v>7</v>
      </c>
      <c r="AA322" s="277" t="s">
        <v>469</v>
      </c>
      <c r="AB322" s="69"/>
      <c r="AC322" s="249"/>
      <c r="AD322" s="123" t="s">
        <v>566</v>
      </c>
      <c r="AE322" s="67"/>
      <c r="AF322" s="193"/>
      <c r="AG322" s="193"/>
      <c r="AH322" s="272"/>
      <c r="AI322" s="272"/>
      <c r="AJ322" s="272"/>
      <c r="AK322" s="272"/>
      <c r="AL322" s="72"/>
      <c r="AM322" s="82"/>
      <c r="AN322" s="208"/>
      <c r="AO322" s="208"/>
      <c r="AP322" s="208"/>
      <c r="AQ322" s="23"/>
      <c r="AR322" s="23"/>
      <c r="AS322" s="63"/>
      <c r="AT322" s="802"/>
      <c r="AU322" s="1488">
        <v>143</v>
      </c>
      <c r="AV322" s="44">
        <v>143</v>
      </c>
      <c r="AW322" s="147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</row>
    <row r="323" spans="1:239" ht="38.25" x14ac:dyDescent="0.25">
      <c r="A323" s="122">
        <v>360</v>
      </c>
      <c r="B323" s="185" t="s">
        <v>393</v>
      </c>
      <c r="C323" s="278" t="s">
        <v>480</v>
      </c>
      <c r="D323" s="454">
        <v>106.217979431152</v>
      </c>
      <c r="E323" s="454">
        <v>52.294540405273402</v>
      </c>
      <c r="F323" s="305">
        <f t="shared" si="88"/>
        <v>106</v>
      </c>
      <c r="G323" s="305">
        <f t="shared" si="89"/>
        <v>13.078765869120161</v>
      </c>
      <c r="H323" s="305">
        <f t="shared" si="90"/>
        <v>13</v>
      </c>
      <c r="I323" s="137">
        <f t="shared" si="91"/>
        <v>4.7259521472096822</v>
      </c>
      <c r="J323" s="136">
        <f t="shared" si="92"/>
        <v>52</v>
      </c>
      <c r="K323" s="136">
        <f t="shared" si="93"/>
        <v>17.672424316404118</v>
      </c>
      <c r="L323" s="136">
        <f t="shared" si="94"/>
        <v>17</v>
      </c>
      <c r="M323" s="139">
        <f t="shared" si="95"/>
        <v>40.345458984247102</v>
      </c>
      <c r="N323" s="67"/>
      <c r="O323" s="72"/>
      <c r="P323" s="1060" t="s">
        <v>203</v>
      </c>
      <c r="Q323" s="47" t="s">
        <v>4</v>
      </c>
      <c r="R323" s="47" t="s">
        <v>105</v>
      </c>
      <c r="S323" s="49" t="s">
        <v>331</v>
      </c>
      <c r="T323" s="47"/>
      <c r="U323" s="47"/>
      <c r="V323" s="47" t="s">
        <v>345</v>
      </c>
      <c r="W323" s="400" t="s">
        <v>418</v>
      </c>
      <c r="X323" s="56" t="s">
        <v>333</v>
      </c>
      <c r="Y323" s="110"/>
      <c r="Z323" s="573">
        <v>7</v>
      </c>
      <c r="AA323" s="277" t="s">
        <v>469</v>
      </c>
      <c r="AB323" s="69"/>
      <c r="AC323" s="249"/>
      <c r="AD323" s="193"/>
      <c r="AE323" s="67"/>
      <c r="AF323" s="193"/>
      <c r="AG323" s="193"/>
      <c r="AH323" s="272"/>
      <c r="AI323" s="272"/>
      <c r="AJ323" s="272"/>
      <c r="AK323" s="272"/>
      <c r="AL323" s="72"/>
      <c r="AM323" s="82"/>
      <c r="AN323" s="208"/>
      <c r="AO323" s="208"/>
      <c r="AP323" s="208"/>
      <c r="AQ323" s="23"/>
      <c r="AR323" s="23"/>
      <c r="AS323" s="63"/>
      <c r="AT323" s="802">
        <v>360</v>
      </c>
      <c r="AU323" s="1488"/>
      <c r="AV323" s="44">
        <v>360</v>
      </c>
      <c r="AW323" s="147" t="s">
        <v>205</v>
      </c>
    </row>
    <row r="324" spans="1:239" ht="38.25" x14ac:dyDescent="0.25">
      <c r="A324" s="122">
        <v>360</v>
      </c>
      <c r="B324" s="185" t="s">
        <v>344</v>
      </c>
      <c r="C324" s="278" t="s">
        <v>480</v>
      </c>
      <c r="D324" s="454">
        <v>106.218</v>
      </c>
      <c r="E324" s="454">
        <v>52.293779999999998</v>
      </c>
      <c r="F324" s="305">
        <f t="shared" si="88"/>
        <v>106</v>
      </c>
      <c r="G324" s="305">
        <f t="shared" si="89"/>
        <v>13.080000000000211</v>
      </c>
      <c r="H324" s="305">
        <f t="shared" si="90"/>
        <v>13</v>
      </c>
      <c r="I324" s="137">
        <f t="shared" si="91"/>
        <v>4.8000000000126875</v>
      </c>
      <c r="J324" s="136">
        <f t="shared" si="92"/>
        <v>52</v>
      </c>
      <c r="K324" s="136">
        <f t="shared" si="93"/>
        <v>17.626799999999889</v>
      </c>
      <c r="L324" s="136">
        <f t="shared" si="94"/>
        <v>17</v>
      </c>
      <c r="M324" s="139">
        <f t="shared" si="95"/>
        <v>37.607999999993353</v>
      </c>
      <c r="N324" s="67"/>
      <c r="O324" s="72"/>
      <c r="P324" s="1060" t="s">
        <v>203</v>
      </c>
      <c r="Q324" s="47" t="s">
        <v>4</v>
      </c>
      <c r="R324" s="47" t="s">
        <v>105</v>
      </c>
      <c r="S324" s="49" t="s">
        <v>331</v>
      </c>
      <c r="T324" s="47"/>
      <c r="U324" s="47"/>
      <c r="V324" s="47"/>
      <c r="W324" s="400"/>
      <c r="X324" s="56"/>
      <c r="Y324" s="110"/>
      <c r="Z324" s="573">
        <v>7</v>
      </c>
      <c r="AA324" s="277" t="s">
        <v>469</v>
      </c>
      <c r="AB324" s="69"/>
      <c r="AC324" s="249"/>
      <c r="AD324" s="123" t="s">
        <v>566</v>
      </c>
      <c r="AE324" s="67"/>
      <c r="AF324" s="193"/>
      <c r="AG324" s="193"/>
      <c r="AH324" s="272"/>
      <c r="AI324" s="272"/>
      <c r="AJ324" s="272"/>
      <c r="AK324" s="272"/>
      <c r="AL324" s="72"/>
      <c r="AM324" s="82"/>
      <c r="AN324" s="208"/>
      <c r="AO324" s="208"/>
      <c r="AP324" s="208"/>
      <c r="AQ324" s="23"/>
      <c r="AR324" s="23"/>
      <c r="AS324" s="63"/>
      <c r="AT324" s="802"/>
      <c r="AU324" s="1488"/>
      <c r="AV324" s="44">
        <v>360</v>
      </c>
      <c r="AW324" s="147"/>
    </row>
    <row r="325" spans="1:239" ht="38.25" x14ac:dyDescent="0.25">
      <c r="A325" s="122">
        <v>167</v>
      </c>
      <c r="B325" s="174" t="s">
        <v>344</v>
      </c>
      <c r="C325" s="99"/>
      <c r="D325" s="467">
        <v>106.2136</v>
      </c>
      <c r="E325" s="467">
        <v>52.293199999999999</v>
      </c>
      <c r="F325" s="305">
        <f t="shared" si="88"/>
        <v>106</v>
      </c>
      <c r="G325" s="305">
        <f t="shared" si="89"/>
        <v>12.815999999999974</v>
      </c>
      <c r="H325" s="305">
        <f t="shared" si="90"/>
        <v>12</v>
      </c>
      <c r="I325" s="137">
        <f t="shared" si="91"/>
        <v>48.959999999998445</v>
      </c>
      <c r="J325" s="136">
        <f t="shared" si="92"/>
        <v>52</v>
      </c>
      <c r="K325" s="136">
        <f t="shared" si="93"/>
        <v>17.591999999999928</v>
      </c>
      <c r="L325" s="136">
        <f t="shared" si="94"/>
        <v>17</v>
      </c>
      <c r="M325" s="139">
        <f t="shared" si="95"/>
        <v>35.519999999995662</v>
      </c>
      <c r="N325" s="117">
        <v>15.4</v>
      </c>
      <c r="O325" s="72"/>
      <c r="P325" s="222" t="s">
        <v>203</v>
      </c>
      <c r="Q325" s="47" t="s">
        <v>4</v>
      </c>
      <c r="R325" s="48" t="s">
        <v>508</v>
      </c>
      <c r="S325" s="47" t="s">
        <v>332</v>
      </c>
      <c r="T325" s="47"/>
      <c r="U325" s="47"/>
      <c r="V325" s="47"/>
      <c r="W325" s="71"/>
      <c r="X325" s="56" t="s">
        <v>333</v>
      </c>
      <c r="Y325" s="67"/>
      <c r="Z325" s="573">
        <v>7</v>
      </c>
      <c r="AA325" s="277" t="s">
        <v>469</v>
      </c>
      <c r="AB325" s="69"/>
      <c r="AC325" s="193"/>
      <c r="AD325" s="249" t="s">
        <v>489</v>
      </c>
      <c r="AE325" s="67"/>
      <c r="AF325" s="193"/>
      <c r="AG325" s="193"/>
      <c r="AH325" s="272"/>
      <c r="AI325" s="272"/>
      <c r="AJ325" s="272"/>
      <c r="AK325" s="272"/>
      <c r="AL325" s="72"/>
      <c r="AM325" s="82"/>
      <c r="AN325" s="208"/>
      <c r="AO325" s="208"/>
      <c r="AP325" s="208"/>
      <c r="AQ325" s="23"/>
      <c r="AR325" s="23"/>
      <c r="AS325" s="63"/>
      <c r="AT325" s="802">
        <v>167</v>
      </c>
      <c r="AU325" s="1488">
        <v>143</v>
      </c>
      <c r="AV325" s="44">
        <v>143</v>
      </c>
      <c r="AW325" s="147" t="s">
        <v>202</v>
      </c>
    </row>
    <row r="326" spans="1:239" ht="38.25" x14ac:dyDescent="0.25">
      <c r="A326" s="122">
        <v>168</v>
      </c>
      <c r="B326" s="174" t="s">
        <v>344</v>
      </c>
      <c r="C326" s="99"/>
      <c r="D326" s="467">
        <v>106.219983333333</v>
      </c>
      <c r="E326" s="467">
        <v>52.293266666666668</v>
      </c>
      <c r="F326" s="305">
        <f t="shared" si="88"/>
        <v>106</v>
      </c>
      <c r="G326" s="305">
        <f t="shared" si="89"/>
        <v>13.198999999980288</v>
      </c>
      <c r="H326" s="305">
        <f t="shared" si="90"/>
        <v>13</v>
      </c>
      <c r="I326" s="137">
        <f t="shared" si="91"/>
        <v>11.939999998817257</v>
      </c>
      <c r="J326" s="136">
        <f t="shared" si="92"/>
        <v>52</v>
      </c>
      <c r="K326" s="136">
        <f t="shared" si="93"/>
        <v>17.59600000000006</v>
      </c>
      <c r="L326" s="136">
        <f t="shared" si="94"/>
        <v>17</v>
      </c>
      <c r="M326" s="139">
        <f t="shared" si="95"/>
        <v>35.760000000003629</v>
      </c>
      <c r="N326" s="117">
        <v>13.4</v>
      </c>
      <c r="O326" s="72"/>
      <c r="P326" s="222" t="s">
        <v>203</v>
      </c>
      <c r="Q326" s="47" t="s">
        <v>4</v>
      </c>
      <c r="R326" s="48" t="s">
        <v>509</v>
      </c>
      <c r="S326" s="49" t="s">
        <v>331</v>
      </c>
      <c r="T326" s="47"/>
      <c r="U326" s="47"/>
      <c r="V326" s="47"/>
      <c r="W326" s="71"/>
      <c r="X326" s="56" t="s">
        <v>333</v>
      </c>
      <c r="Y326" s="67"/>
      <c r="Z326" s="573">
        <v>7</v>
      </c>
      <c r="AA326" s="277" t="s">
        <v>469</v>
      </c>
      <c r="AB326" s="69"/>
      <c r="AC326" s="193"/>
      <c r="AD326" s="249" t="s">
        <v>489</v>
      </c>
      <c r="AE326" s="67"/>
      <c r="AF326" s="193"/>
      <c r="AG326" s="193"/>
      <c r="AH326" s="272"/>
      <c r="AI326" s="272"/>
      <c r="AJ326" s="272"/>
      <c r="AK326" s="272"/>
      <c r="AL326" s="72"/>
      <c r="AM326" s="82"/>
      <c r="AN326" s="208"/>
      <c r="AO326" s="208"/>
      <c r="AP326" s="208"/>
      <c r="AQ326" s="23"/>
      <c r="AR326" s="23"/>
      <c r="AS326" s="63"/>
      <c r="AT326" s="802">
        <v>168</v>
      </c>
      <c r="AU326" s="1488">
        <v>355</v>
      </c>
      <c r="AV326" s="44">
        <v>355</v>
      </c>
      <c r="AW326" s="147" t="s">
        <v>202</v>
      </c>
    </row>
    <row r="327" spans="1:239" ht="38.25" x14ac:dyDescent="0.25">
      <c r="A327" s="122">
        <v>139</v>
      </c>
      <c r="B327" s="174" t="s">
        <v>344</v>
      </c>
      <c r="C327" s="99"/>
      <c r="D327" s="454">
        <v>106.4295</v>
      </c>
      <c r="E327" s="454">
        <v>52.389866666666599</v>
      </c>
      <c r="F327" s="305">
        <f t="shared" si="88"/>
        <v>106</v>
      </c>
      <c r="G327" s="305">
        <f t="shared" si="89"/>
        <v>25.770000000000266</v>
      </c>
      <c r="H327" s="305">
        <f t="shared" si="90"/>
        <v>25</v>
      </c>
      <c r="I327" s="137">
        <f t="shared" si="91"/>
        <v>46.200000000015962</v>
      </c>
      <c r="J327" s="136">
        <f t="shared" si="92"/>
        <v>52</v>
      </c>
      <c r="K327" s="136">
        <f t="shared" si="93"/>
        <v>23.391999999995932</v>
      </c>
      <c r="L327" s="136">
        <f t="shared" si="94"/>
        <v>23</v>
      </c>
      <c r="M327" s="139">
        <f t="shared" si="95"/>
        <v>23.519999999755896</v>
      </c>
      <c r="N327" s="116">
        <v>6</v>
      </c>
      <c r="O327" s="72"/>
      <c r="P327" s="222" t="s">
        <v>203</v>
      </c>
      <c r="Q327" s="47" t="s">
        <v>4</v>
      </c>
      <c r="R327" s="47"/>
      <c r="S327" s="47" t="s">
        <v>332</v>
      </c>
      <c r="T327" s="47" t="s">
        <v>173</v>
      </c>
      <c r="U327" s="47"/>
      <c r="V327" s="47"/>
      <c r="W327" s="401"/>
      <c r="X327" s="56" t="s">
        <v>333</v>
      </c>
      <c r="Y327" s="67"/>
      <c r="Z327" s="573">
        <v>7</v>
      </c>
      <c r="AA327" s="277" t="s">
        <v>469</v>
      </c>
      <c r="AB327" s="69"/>
      <c r="AC327" s="193"/>
      <c r="AD327" s="193"/>
      <c r="AE327" s="67"/>
      <c r="AF327" s="193"/>
      <c r="AG327" s="193"/>
      <c r="AH327" s="272"/>
      <c r="AI327" s="287" t="s">
        <v>423</v>
      </c>
      <c r="AJ327" s="272"/>
      <c r="AK327" s="272"/>
      <c r="AL327" s="72"/>
      <c r="AM327" s="82"/>
      <c r="AN327" s="208"/>
      <c r="AO327" s="208"/>
      <c r="AP327" s="208"/>
      <c r="AQ327" s="23"/>
      <c r="AR327" s="23"/>
      <c r="AS327" s="63"/>
      <c r="AT327" s="802">
        <v>139</v>
      </c>
      <c r="AU327" s="1488"/>
      <c r="AV327" s="44"/>
      <c r="AW327" s="147" t="s">
        <v>170</v>
      </c>
      <c r="AX327" s="143"/>
    </row>
    <row r="328" spans="1:239" ht="38.25" x14ac:dyDescent="0.25">
      <c r="A328" s="122">
        <v>140</v>
      </c>
      <c r="B328" s="174" t="s">
        <v>344</v>
      </c>
      <c r="C328" s="99"/>
      <c r="D328" s="454">
        <v>106.2658</v>
      </c>
      <c r="E328" s="454">
        <v>52.376033333333197</v>
      </c>
      <c r="F328" s="305">
        <f t="shared" si="88"/>
        <v>106</v>
      </c>
      <c r="G328" s="305">
        <f t="shared" si="89"/>
        <v>15.947999999999922</v>
      </c>
      <c r="H328" s="305">
        <f t="shared" si="90"/>
        <v>15</v>
      </c>
      <c r="I328" s="137">
        <f t="shared" si="91"/>
        <v>56.879999999995334</v>
      </c>
      <c r="J328" s="136">
        <f t="shared" si="92"/>
        <v>52</v>
      </c>
      <c r="K328" s="136">
        <f t="shared" si="93"/>
        <v>22.561999999991826</v>
      </c>
      <c r="L328" s="136">
        <f t="shared" si="94"/>
        <v>22</v>
      </c>
      <c r="M328" s="139">
        <f t="shared" si="95"/>
        <v>33.719999999509582</v>
      </c>
      <c r="N328" s="116">
        <v>17.399999600000001</v>
      </c>
      <c r="O328" s="72"/>
      <c r="P328" s="222" t="s">
        <v>203</v>
      </c>
      <c r="Q328" s="47" t="s">
        <v>4</v>
      </c>
      <c r="R328" s="47"/>
      <c r="S328" s="47" t="s">
        <v>332</v>
      </c>
      <c r="T328" s="47" t="s">
        <v>174</v>
      </c>
      <c r="U328" s="47"/>
      <c r="V328" s="52"/>
      <c r="W328" s="401"/>
      <c r="X328" s="56" t="s">
        <v>333</v>
      </c>
      <c r="Y328" s="67"/>
      <c r="Z328" s="573">
        <v>7</v>
      </c>
      <c r="AA328" s="277" t="s">
        <v>469</v>
      </c>
      <c r="AB328" s="69"/>
      <c r="AC328" s="193"/>
      <c r="AD328" s="193"/>
      <c r="AE328" s="67"/>
      <c r="AF328" s="193"/>
      <c r="AG328" s="193"/>
      <c r="AH328" s="272"/>
      <c r="AI328" s="287" t="s">
        <v>423</v>
      </c>
      <c r="AJ328" s="272"/>
      <c r="AK328" s="272"/>
      <c r="AL328" s="72"/>
      <c r="AM328" s="82"/>
      <c r="AN328" s="208"/>
      <c r="AO328" s="208"/>
      <c r="AP328" s="208"/>
      <c r="AQ328" s="23"/>
      <c r="AR328" s="23"/>
      <c r="AS328" s="63"/>
      <c r="AT328" s="802">
        <v>140</v>
      </c>
      <c r="AU328" s="1488"/>
      <c r="AV328" s="44">
        <v>326</v>
      </c>
      <c r="AW328" s="147" t="s">
        <v>170</v>
      </c>
      <c r="AX328" s="143"/>
      <c r="AY328" s="191"/>
      <c r="AZ328" s="191"/>
      <c r="BA328" s="191"/>
      <c r="BB328" s="191"/>
      <c r="BC328" s="191"/>
      <c r="BD328" s="191"/>
      <c r="BE328" s="191"/>
      <c r="BF328" s="191"/>
      <c r="BG328" s="191"/>
      <c r="BH328" s="191"/>
      <c r="BI328" s="191"/>
      <c r="BJ328" s="191"/>
      <c r="BK328" s="191"/>
      <c r="BL328" s="191"/>
      <c r="BM328" s="191"/>
      <c r="BN328" s="191"/>
      <c r="BO328" s="191"/>
      <c r="BP328" s="191"/>
      <c r="BQ328" s="191"/>
      <c r="BR328" s="191"/>
      <c r="BS328" s="191"/>
      <c r="BT328" s="191"/>
      <c r="BU328" s="191"/>
      <c r="BV328" s="191"/>
      <c r="BW328" s="191"/>
      <c r="BX328" s="191"/>
      <c r="BY328" s="191"/>
      <c r="BZ328" s="191"/>
      <c r="CA328" s="191"/>
      <c r="CB328" s="191"/>
      <c r="CC328" s="191"/>
      <c r="CD328" s="191"/>
      <c r="CE328" s="191"/>
      <c r="CF328" s="191"/>
      <c r="CG328" s="191"/>
      <c r="CH328" s="191"/>
      <c r="CI328" s="191"/>
      <c r="CJ328" s="191"/>
      <c r="CK328" s="191"/>
      <c r="CL328" s="191"/>
      <c r="CM328" s="191"/>
      <c r="CN328" s="191"/>
      <c r="CO328" s="191"/>
      <c r="CP328" s="191"/>
      <c r="CQ328" s="191"/>
      <c r="CR328" s="191"/>
      <c r="CS328" s="191"/>
      <c r="CT328" s="191"/>
      <c r="CU328" s="191"/>
      <c r="CV328" s="191"/>
      <c r="CW328" s="191"/>
      <c r="CX328" s="191"/>
      <c r="CY328" s="191"/>
      <c r="CZ328" s="191"/>
      <c r="DA328" s="191"/>
      <c r="DB328" s="191"/>
      <c r="DC328" s="191"/>
      <c r="DD328" s="191"/>
      <c r="DE328" s="191"/>
      <c r="DF328" s="191"/>
      <c r="DG328" s="191"/>
      <c r="DH328" s="191"/>
      <c r="DI328" s="191"/>
      <c r="DJ328" s="191"/>
      <c r="DK328" s="191"/>
      <c r="DL328" s="191"/>
      <c r="DM328" s="191"/>
      <c r="DN328" s="191"/>
      <c r="DO328" s="191"/>
      <c r="DP328" s="191"/>
      <c r="DQ328" s="191"/>
      <c r="DR328" s="191"/>
      <c r="DS328" s="191"/>
      <c r="DT328" s="191"/>
      <c r="DU328" s="191"/>
      <c r="DV328" s="191"/>
      <c r="DW328" s="191"/>
      <c r="DX328" s="191"/>
      <c r="DY328" s="191"/>
      <c r="DZ328" s="191"/>
      <c r="EA328" s="191"/>
      <c r="EB328" s="191"/>
      <c r="EC328" s="191"/>
      <c r="ED328" s="191"/>
      <c r="EE328" s="191"/>
      <c r="EF328" s="191"/>
      <c r="EG328" s="191"/>
      <c r="EH328" s="191"/>
      <c r="EI328" s="191"/>
      <c r="EJ328" s="191"/>
      <c r="EK328" s="191"/>
      <c r="EL328" s="191"/>
      <c r="EM328" s="191"/>
      <c r="EN328" s="191"/>
      <c r="EO328" s="191"/>
      <c r="EP328" s="191"/>
      <c r="EQ328" s="191"/>
      <c r="ER328" s="191"/>
      <c r="ES328" s="191"/>
      <c r="ET328" s="191"/>
      <c r="EU328" s="191"/>
      <c r="EV328" s="191"/>
      <c r="EW328" s="191"/>
      <c r="EX328" s="191"/>
      <c r="EY328" s="191"/>
      <c r="EZ328" s="191"/>
      <c r="FA328" s="191"/>
      <c r="FB328" s="191"/>
      <c r="FC328" s="191"/>
      <c r="FD328" s="191"/>
      <c r="FE328" s="191"/>
      <c r="FF328" s="191"/>
      <c r="FG328" s="191"/>
      <c r="FH328" s="191"/>
      <c r="FI328" s="191"/>
      <c r="FJ328" s="191"/>
      <c r="FK328" s="191"/>
      <c r="FL328" s="191"/>
      <c r="FM328" s="191"/>
      <c r="FN328" s="191"/>
      <c r="FO328" s="191"/>
      <c r="FP328" s="191"/>
      <c r="FQ328" s="191"/>
      <c r="FR328" s="191"/>
      <c r="FS328" s="191"/>
      <c r="FT328" s="191"/>
      <c r="FU328" s="191"/>
      <c r="FV328" s="191"/>
      <c r="FW328" s="191"/>
      <c r="FX328" s="191"/>
      <c r="FY328" s="191"/>
      <c r="FZ328" s="191"/>
      <c r="GA328" s="191"/>
      <c r="GB328" s="191"/>
      <c r="GC328" s="191"/>
      <c r="GD328" s="191"/>
      <c r="GE328" s="191"/>
      <c r="GF328" s="191"/>
      <c r="GG328" s="191"/>
      <c r="GH328" s="191"/>
      <c r="GI328" s="191"/>
      <c r="GJ328" s="191"/>
      <c r="GK328" s="191"/>
      <c r="GL328" s="191"/>
      <c r="GM328" s="191"/>
      <c r="GN328" s="191"/>
      <c r="GO328" s="191"/>
      <c r="GP328" s="191"/>
      <c r="GQ328" s="191"/>
      <c r="GR328" s="191"/>
      <c r="GS328" s="191"/>
      <c r="GT328" s="191"/>
      <c r="GU328" s="191"/>
      <c r="GV328" s="191"/>
      <c r="GW328" s="191"/>
      <c r="GX328" s="191"/>
      <c r="GY328" s="191"/>
      <c r="GZ328" s="191"/>
      <c r="HA328" s="191"/>
      <c r="HB328" s="191"/>
      <c r="HC328" s="191"/>
      <c r="HD328" s="191"/>
      <c r="HE328" s="191"/>
      <c r="HF328" s="191"/>
      <c r="HG328" s="191"/>
      <c r="HH328" s="191"/>
      <c r="HI328" s="191"/>
      <c r="HJ328" s="191"/>
      <c r="HK328" s="191"/>
      <c r="HL328" s="191"/>
      <c r="HM328" s="191"/>
      <c r="HN328" s="191"/>
      <c r="HO328" s="191"/>
      <c r="HP328" s="191"/>
      <c r="HQ328" s="191"/>
      <c r="HR328" s="191"/>
      <c r="HS328" s="191"/>
      <c r="HT328" s="191"/>
      <c r="HU328" s="191"/>
      <c r="HV328" s="191"/>
      <c r="HW328" s="191"/>
      <c r="HX328" s="191"/>
      <c r="HY328" s="191"/>
      <c r="HZ328" s="191"/>
      <c r="IA328" s="191"/>
      <c r="IB328" s="191"/>
      <c r="IC328" s="191"/>
      <c r="ID328" s="191"/>
      <c r="IE328" s="191"/>
    </row>
    <row r="329" spans="1:239" ht="48.75" customHeight="1" x14ac:dyDescent="0.25">
      <c r="A329" s="207">
        <v>141</v>
      </c>
      <c r="B329" s="250" t="s">
        <v>344</v>
      </c>
      <c r="C329" s="101"/>
      <c r="D329" s="465">
        <v>106.19516666666701</v>
      </c>
      <c r="E329" s="465">
        <v>52.33925</v>
      </c>
      <c r="F329" s="138">
        <f t="shared" si="88"/>
        <v>106</v>
      </c>
      <c r="G329" s="138">
        <f t="shared" si="89"/>
        <v>11.710000000020386</v>
      </c>
      <c r="H329" s="138">
        <f t="shared" si="90"/>
        <v>11</v>
      </c>
      <c r="I329" s="296">
        <f t="shared" si="91"/>
        <v>42.600000001223179</v>
      </c>
      <c r="J329" s="138">
        <f t="shared" si="92"/>
        <v>52</v>
      </c>
      <c r="K329" s="138">
        <f t="shared" si="93"/>
        <v>20.35499999999999</v>
      </c>
      <c r="L329" s="138">
        <f t="shared" si="94"/>
        <v>20</v>
      </c>
      <c r="M329" s="296">
        <f t="shared" si="95"/>
        <v>21.299999999999386</v>
      </c>
      <c r="N329" s="284">
        <v>28</v>
      </c>
      <c r="O329" s="276"/>
      <c r="P329" s="222" t="s">
        <v>203</v>
      </c>
      <c r="Q329" s="49" t="s">
        <v>4</v>
      </c>
      <c r="R329" s="49"/>
      <c r="S329" s="49" t="s">
        <v>332</v>
      </c>
      <c r="T329" s="49" t="s">
        <v>175</v>
      </c>
      <c r="U329" s="49"/>
      <c r="V329" s="977"/>
      <c r="W329" s="1269"/>
      <c r="X329" s="222" t="s">
        <v>333</v>
      </c>
      <c r="Y329" s="193"/>
      <c r="Z329" s="577">
        <v>7</v>
      </c>
      <c r="AA329" s="277" t="s">
        <v>469</v>
      </c>
      <c r="AB329" s="983"/>
      <c r="AC329" s="193"/>
      <c r="AD329" s="123" t="s">
        <v>570</v>
      </c>
      <c r="AE329" s="193"/>
      <c r="AF329" s="193"/>
      <c r="AG329" s="193"/>
      <c r="AH329" s="272"/>
      <c r="AI329" s="287" t="s">
        <v>423</v>
      </c>
      <c r="AJ329" s="272"/>
      <c r="AK329" s="272"/>
      <c r="AL329" s="276"/>
      <c r="AM329" s="285"/>
      <c r="AN329" s="208"/>
      <c r="AO329" s="208"/>
      <c r="AP329" s="208"/>
      <c r="AQ329" s="208"/>
      <c r="AR329" s="208"/>
      <c r="AS329" s="274"/>
      <c r="AT329" s="1473">
        <v>141</v>
      </c>
      <c r="AU329" s="1489"/>
      <c r="AV329" s="44">
        <v>342</v>
      </c>
      <c r="AW329" s="246" t="s">
        <v>170</v>
      </c>
      <c r="AX329" s="191"/>
      <c r="AY329" s="191"/>
      <c r="AZ329" s="191"/>
      <c r="BA329" s="191"/>
      <c r="BB329" s="191"/>
      <c r="BC329" s="191"/>
      <c r="BD329" s="191"/>
      <c r="BE329" s="191"/>
      <c r="BF329" s="191"/>
      <c r="BG329" s="191"/>
      <c r="BH329" s="191"/>
      <c r="BI329" s="191"/>
      <c r="BJ329" s="191"/>
      <c r="BK329" s="191"/>
      <c r="BL329" s="191"/>
      <c r="BM329" s="191"/>
      <c r="BN329" s="191"/>
      <c r="BO329" s="191"/>
      <c r="BP329" s="191"/>
      <c r="BQ329" s="191"/>
      <c r="BR329" s="191"/>
      <c r="BS329" s="191"/>
      <c r="BT329" s="191"/>
      <c r="BU329" s="191"/>
      <c r="BV329" s="191"/>
      <c r="BW329" s="191"/>
      <c r="BX329" s="191"/>
      <c r="BY329" s="191"/>
      <c r="BZ329" s="191"/>
      <c r="CA329" s="191"/>
      <c r="CB329" s="191"/>
      <c r="CC329" s="191"/>
      <c r="CD329" s="191"/>
      <c r="CE329" s="191"/>
      <c r="CF329" s="191"/>
      <c r="CG329" s="191"/>
      <c r="CH329" s="191"/>
      <c r="CI329" s="191"/>
      <c r="CJ329" s="191"/>
      <c r="CK329" s="191"/>
      <c r="CL329" s="191"/>
      <c r="CM329" s="191"/>
      <c r="CN329" s="191"/>
      <c r="CO329" s="191"/>
      <c r="CP329" s="191"/>
      <c r="CQ329" s="191"/>
      <c r="CR329" s="191"/>
      <c r="CS329" s="191"/>
      <c r="CT329" s="191"/>
      <c r="CU329" s="191"/>
      <c r="CV329" s="191"/>
      <c r="CW329" s="191"/>
      <c r="CX329" s="191"/>
      <c r="CY329" s="191"/>
      <c r="CZ329" s="191"/>
      <c r="DA329" s="191"/>
      <c r="DB329" s="191"/>
      <c r="DC329" s="191"/>
      <c r="DD329" s="191"/>
      <c r="DE329" s="191"/>
      <c r="DF329" s="191"/>
      <c r="DG329" s="191"/>
      <c r="DH329" s="191"/>
      <c r="DI329" s="191"/>
      <c r="DJ329" s="191"/>
      <c r="DK329" s="191"/>
      <c r="DL329" s="191"/>
      <c r="DM329" s="191"/>
      <c r="DN329" s="191"/>
      <c r="DO329" s="191"/>
      <c r="DP329" s="191"/>
      <c r="DQ329" s="191"/>
      <c r="DR329" s="191"/>
      <c r="DS329" s="191"/>
      <c r="DT329" s="191"/>
      <c r="DU329" s="191"/>
      <c r="DV329" s="191"/>
      <c r="DW329" s="191"/>
      <c r="DX329" s="191"/>
      <c r="DY329" s="191"/>
      <c r="DZ329" s="191"/>
      <c r="EA329" s="191"/>
      <c r="EB329" s="191"/>
      <c r="EC329" s="191"/>
      <c r="ED329" s="191"/>
      <c r="EE329" s="191"/>
      <c r="EF329" s="191"/>
      <c r="EG329" s="191"/>
      <c r="EH329" s="191"/>
      <c r="EI329" s="191"/>
      <c r="EJ329" s="191"/>
      <c r="EK329" s="191"/>
      <c r="EL329" s="191"/>
      <c r="EM329" s="191"/>
      <c r="EN329" s="191"/>
      <c r="EO329" s="191"/>
      <c r="EP329" s="191"/>
      <c r="EQ329" s="191"/>
      <c r="ER329" s="191"/>
      <c r="ES329" s="191"/>
      <c r="ET329" s="191"/>
      <c r="EU329" s="191"/>
      <c r="EV329" s="191"/>
      <c r="EW329" s="191"/>
      <c r="EX329" s="191"/>
      <c r="EY329" s="191"/>
      <c r="EZ329" s="191"/>
      <c r="FA329" s="191"/>
      <c r="FB329" s="191"/>
      <c r="FC329" s="191"/>
      <c r="FD329" s="191"/>
      <c r="FE329" s="191"/>
      <c r="FF329" s="191"/>
      <c r="FG329" s="191"/>
      <c r="FH329" s="191"/>
      <c r="FI329" s="191"/>
      <c r="FJ329" s="191"/>
      <c r="FK329" s="191"/>
      <c r="FL329" s="191"/>
      <c r="FM329" s="191"/>
      <c r="FN329" s="191"/>
      <c r="FO329" s="191"/>
      <c r="FP329" s="191"/>
      <c r="FQ329" s="191"/>
      <c r="FR329" s="191"/>
      <c r="FS329" s="191"/>
      <c r="FT329" s="191"/>
      <c r="FU329" s="191"/>
      <c r="FV329" s="191"/>
      <c r="FW329" s="191"/>
      <c r="FX329" s="191"/>
      <c r="FY329" s="191"/>
      <c r="FZ329" s="191"/>
      <c r="GA329" s="191"/>
      <c r="GB329" s="191"/>
      <c r="GC329" s="191"/>
      <c r="GD329" s="191"/>
      <c r="GE329" s="191"/>
      <c r="GF329" s="191"/>
      <c r="GG329" s="191"/>
      <c r="GH329" s="191"/>
      <c r="GI329" s="191"/>
      <c r="GJ329" s="191"/>
      <c r="GK329" s="191"/>
      <c r="GL329" s="191"/>
      <c r="GM329" s="191"/>
      <c r="GN329" s="191"/>
      <c r="GO329" s="191"/>
      <c r="GP329" s="191"/>
      <c r="GQ329" s="191"/>
      <c r="GR329" s="191"/>
      <c r="GS329" s="191"/>
      <c r="GT329" s="191"/>
      <c r="GU329" s="191"/>
      <c r="GV329" s="191"/>
      <c r="GW329" s="191"/>
      <c r="GX329" s="191"/>
      <c r="GY329" s="191"/>
      <c r="GZ329" s="191"/>
      <c r="HA329" s="191"/>
      <c r="HB329" s="191"/>
      <c r="HC329" s="191"/>
      <c r="HD329" s="191"/>
      <c r="HE329" s="191"/>
      <c r="HF329" s="191"/>
      <c r="HG329" s="191"/>
      <c r="HH329" s="191"/>
      <c r="HI329" s="191"/>
      <c r="HJ329" s="191"/>
      <c r="HK329" s="191"/>
      <c r="HL329" s="191"/>
      <c r="HM329" s="191"/>
      <c r="HN329" s="191"/>
      <c r="HO329" s="191"/>
      <c r="HP329" s="191"/>
      <c r="HQ329" s="191"/>
      <c r="HR329" s="191"/>
      <c r="HS329" s="191"/>
      <c r="HT329" s="191"/>
      <c r="HU329" s="191"/>
      <c r="HV329" s="191"/>
      <c r="HW329" s="191"/>
      <c r="HX329" s="191"/>
      <c r="HY329" s="191"/>
      <c r="HZ329" s="191"/>
      <c r="IA329" s="191"/>
      <c r="IB329" s="191"/>
      <c r="IC329" s="191"/>
      <c r="ID329" s="191"/>
      <c r="IE329" s="191"/>
    </row>
    <row r="330" spans="1:239" ht="38.25" x14ac:dyDescent="0.25">
      <c r="A330" s="122">
        <v>142</v>
      </c>
      <c r="B330" s="174" t="s">
        <v>344</v>
      </c>
      <c r="C330" s="99"/>
      <c r="D330" s="454">
        <v>106.219033333333</v>
      </c>
      <c r="E330" s="454">
        <v>52.2923166666667</v>
      </c>
      <c r="F330" s="305">
        <f t="shared" si="88"/>
        <v>106</v>
      </c>
      <c r="G330" s="305">
        <f t="shared" si="89"/>
        <v>13.141999999980101</v>
      </c>
      <c r="H330" s="305">
        <f t="shared" si="90"/>
        <v>13</v>
      </c>
      <c r="I330" s="137">
        <f t="shared" si="91"/>
        <v>8.5199999988060426</v>
      </c>
      <c r="J330" s="136">
        <f t="shared" si="92"/>
        <v>52</v>
      </c>
      <c r="K330" s="136">
        <f t="shared" si="93"/>
        <v>17.539000000002005</v>
      </c>
      <c r="L330" s="136">
        <f t="shared" si="94"/>
        <v>17</v>
      </c>
      <c r="M330" s="139">
        <f t="shared" si="95"/>
        <v>32.340000000120313</v>
      </c>
      <c r="N330" s="116">
        <v>12.100000400000001</v>
      </c>
      <c r="O330" s="72"/>
      <c r="P330" s="222" t="s">
        <v>203</v>
      </c>
      <c r="Q330" s="47" t="s">
        <v>4</v>
      </c>
      <c r="R330" s="47"/>
      <c r="S330" s="47" t="s">
        <v>332</v>
      </c>
      <c r="T330" s="47" t="s">
        <v>176</v>
      </c>
      <c r="U330" s="47"/>
      <c r="V330" s="52"/>
      <c r="W330" s="401"/>
      <c r="X330" s="56" t="s">
        <v>333</v>
      </c>
      <c r="Y330" s="67"/>
      <c r="Z330" s="573">
        <v>7</v>
      </c>
      <c r="AA330" s="277" t="s">
        <v>469</v>
      </c>
      <c r="AB330" s="69"/>
      <c r="AC330" s="193"/>
      <c r="AD330" s="193"/>
      <c r="AE330" s="67"/>
      <c r="AF330" s="193"/>
      <c r="AG330" s="193"/>
      <c r="AH330" s="272"/>
      <c r="AI330" s="287" t="s">
        <v>423</v>
      </c>
      <c r="AJ330" s="272"/>
      <c r="AK330" s="272"/>
      <c r="AL330" s="72"/>
      <c r="AM330" s="82"/>
      <c r="AN330" s="208"/>
      <c r="AO330" s="208"/>
      <c r="AP330" s="208"/>
      <c r="AQ330" s="23"/>
      <c r="AR330" s="23"/>
      <c r="AS330" s="63"/>
      <c r="AT330" s="802">
        <v>142</v>
      </c>
      <c r="AU330" s="1488"/>
      <c r="AV330" s="44">
        <v>142</v>
      </c>
      <c r="AW330" s="147" t="s">
        <v>170</v>
      </c>
    </row>
    <row r="331" spans="1:239" ht="38.25" x14ac:dyDescent="0.25">
      <c r="A331" s="122">
        <v>143</v>
      </c>
      <c r="B331" s="174" t="s">
        <v>344</v>
      </c>
      <c r="C331" s="99"/>
      <c r="D331" s="454">
        <v>106.214583333333</v>
      </c>
      <c r="E331" s="454">
        <v>52.293866666666702</v>
      </c>
      <c r="F331" s="305">
        <f t="shared" si="88"/>
        <v>106</v>
      </c>
      <c r="G331" s="305">
        <f t="shared" si="89"/>
        <v>12.874999999979764</v>
      </c>
      <c r="H331" s="305">
        <f t="shared" si="90"/>
        <v>12</v>
      </c>
      <c r="I331" s="137">
        <f t="shared" si="91"/>
        <v>52.499999998785825</v>
      </c>
      <c r="J331" s="136">
        <f t="shared" si="92"/>
        <v>52</v>
      </c>
      <c r="K331" s="136">
        <f t="shared" si="93"/>
        <v>17.632000000002108</v>
      </c>
      <c r="L331" s="136">
        <f t="shared" si="94"/>
        <v>17</v>
      </c>
      <c r="M331" s="139">
        <f t="shared" si="95"/>
        <v>37.920000000126493</v>
      </c>
      <c r="N331" s="116">
        <v>14</v>
      </c>
      <c r="O331" s="72"/>
      <c r="P331" s="222" t="s">
        <v>203</v>
      </c>
      <c r="Q331" s="47" t="s">
        <v>4</v>
      </c>
      <c r="R331" s="47"/>
      <c r="S331" s="47" t="s">
        <v>332</v>
      </c>
      <c r="T331" s="47" t="s">
        <v>177</v>
      </c>
      <c r="U331" s="47"/>
      <c r="V331" s="52"/>
      <c r="W331" s="401"/>
      <c r="X331" s="56" t="s">
        <v>333</v>
      </c>
      <c r="Y331" s="67"/>
      <c r="Z331" s="573">
        <v>7</v>
      </c>
      <c r="AA331" s="277" t="s">
        <v>469</v>
      </c>
      <c r="AB331" s="69"/>
      <c r="AC331" s="193"/>
      <c r="AD331" s="193"/>
      <c r="AE331" s="67"/>
      <c r="AF331" s="193"/>
      <c r="AG331" s="193"/>
      <c r="AH331" s="272"/>
      <c r="AI331" s="287" t="s">
        <v>424</v>
      </c>
      <c r="AJ331" s="272"/>
      <c r="AK331" s="272"/>
      <c r="AL331" s="72"/>
      <c r="AM331" s="82"/>
      <c r="AN331" s="208"/>
      <c r="AO331" s="208"/>
      <c r="AP331" s="208"/>
      <c r="AQ331" s="23"/>
      <c r="AR331" s="23"/>
      <c r="AS331" s="63"/>
      <c r="AT331" s="802">
        <v>143</v>
      </c>
      <c r="AU331" s="1488">
        <v>143</v>
      </c>
      <c r="AV331" s="44">
        <v>143</v>
      </c>
      <c r="AW331" s="147" t="s">
        <v>170</v>
      </c>
    </row>
    <row r="332" spans="1:239" ht="38.25" x14ac:dyDescent="0.25">
      <c r="A332" s="207">
        <v>144</v>
      </c>
      <c r="B332" s="250" t="s">
        <v>344</v>
      </c>
      <c r="C332" s="101"/>
      <c r="D332" s="465">
        <v>106.153716666666</v>
      </c>
      <c r="E332" s="465">
        <v>52.265633333333199</v>
      </c>
      <c r="F332" s="138">
        <f t="shared" si="88"/>
        <v>106</v>
      </c>
      <c r="G332" s="138">
        <f t="shared" si="89"/>
        <v>9.2229999999599954</v>
      </c>
      <c r="H332" s="138">
        <f t="shared" si="90"/>
        <v>9</v>
      </c>
      <c r="I332" s="296">
        <f t="shared" si="91"/>
        <v>13.379999997599725</v>
      </c>
      <c r="J332" s="138">
        <f t="shared" si="92"/>
        <v>52</v>
      </c>
      <c r="K332" s="138">
        <f t="shared" si="93"/>
        <v>15.937999999991916</v>
      </c>
      <c r="L332" s="138">
        <f t="shared" si="94"/>
        <v>15</v>
      </c>
      <c r="M332" s="296">
        <f t="shared" si="95"/>
        <v>56.279999999514985</v>
      </c>
      <c r="N332" s="284">
        <v>25</v>
      </c>
      <c r="O332" s="276"/>
      <c r="P332" s="222" t="s">
        <v>203</v>
      </c>
      <c r="Q332" s="49" t="s">
        <v>4</v>
      </c>
      <c r="R332" s="49"/>
      <c r="S332" s="49" t="s">
        <v>332</v>
      </c>
      <c r="T332" s="49" t="s">
        <v>178</v>
      </c>
      <c r="U332" s="49"/>
      <c r="V332" s="977"/>
      <c r="W332" s="979"/>
      <c r="X332" s="222" t="s">
        <v>333</v>
      </c>
      <c r="Y332" s="193"/>
      <c r="Z332" s="577">
        <v>7</v>
      </c>
      <c r="AA332" s="277" t="s">
        <v>469</v>
      </c>
      <c r="AB332" s="290"/>
      <c r="AC332" s="193"/>
      <c r="AD332" s="123"/>
      <c r="AE332" s="193"/>
      <c r="AF332" s="193"/>
      <c r="AG332" s="193"/>
      <c r="AH332" s="272"/>
      <c r="AI332" s="287" t="s">
        <v>422</v>
      </c>
      <c r="AJ332" s="272"/>
      <c r="AK332" s="272"/>
      <c r="AL332" s="276"/>
      <c r="AM332" s="285"/>
      <c r="AN332" s="208"/>
      <c r="AO332" s="208"/>
      <c r="AP332" s="208"/>
      <c r="AQ332" s="208"/>
      <c r="AR332" s="208"/>
      <c r="AS332" s="274"/>
      <c r="AT332" s="1473">
        <v>144</v>
      </c>
      <c r="AU332" s="1489"/>
      <c r="AV332" s="44">
        <v>144</v>
      </c>
      <c r="AW332" s="246" t="s">
        <v>171</v>
      </c>
      <c r="AX332" s="191"/>
      <c r="AY332" s="191"/>
      <c r="AZ332" s="191"/>
      <c r="BA332" s="191"/>
      <c r="BB332" s="191"/>
      <c r="BC332" s="191"/>
      <c r="BD332" s="191"/>
      <c r="BE332" s="191"/>
      <c r="BF332" s="191"/>
      <c r="BG332" s="191"/>
      <c r="BH332" s="191"/>
      <c r="BI332" s="191"/>
      <c r="BJ332" s="191"/>
      <c r="BK332" s="191"/>
      <c r="BL332" s="191"/>
      <c r="BM332" s="191"/>
      <c r="BN332" s="191"/>
      <c r="BO332" s="191"/>
      <c r="BP332" s="191"/>
      <c r="BQ332" s="191"/>
      <c r="BR332" s="191"/>
      <c r="BS332" s="191"/>
      <c r="BT332" s="191"/>
      <c r="BU332" s="191"/>
      <c r="BV332" s="191"/>
      <c r="BW332" s="191"/>
      <c r="BX332" s="191"/>
      <c r="BY332" s="191"/>
      <c r="BZ332" s="191"/>
      <c r="CA332" s="191"/>
      <c r="CB332" s="191"/>
      <c r="CC332" s="191"/>
      <c r="CD332" s="191"/>
      <c r="CE332" s="191"/>
      <c r="CF332" s="191"/>
      <c r="CG332" s="191"/>
      <c r="CH332" s="191"/>
      <c r="CI332" s="191"/>
      <c r="CJ332" s="191"/>
      <c r="CK332" s="191"/>
      <c r="CL332" s="191"/>
      <c r="CM332" s="191"/>
      <c r="CN332" s="191"/>
      <c r="CO332" s="191"/>
      <c r="CP332" s="191"/>
      <c r="CQ332" s="191"/>
      <c r="CR332" s="191"/>
      <c r="CS332" s="191"/>
      <c r="CT332" s="191"/>
      <c r="CU332" s="191"/>
      <c r="CV332" s="191"/>
      <c r="CW332" s="191"/>
      <c r="CX332" s="191"/>
      <c r="CY332" s="191"/>
      <c r="CZ332" s="191"/>
      <c r="DA332" s="191"/>
      <c r="DB332" s="191"/>
      <c r="DC332" s="191"/>
      <c r="DD332" s="191"/>
      <c r="DE332" s="191"/>
      <c r="DF332" s="191"/>
      <c r="DG332" s="191"/>
      <c r="DH332" s="191"/>
      <c r="DI332" s="191"/>
      <c r="DJ332" s="191"/>
      <c r="DK332" s="191"/>
      <c r="DL332" s="191"/>
      <c r="DM332" s="191"/>
      <c r="DN332" s="191"/>
      <c r="DO332" s="191"/>
      <c r="DP332" s="191"/>
      <c r="DQ332" s="191"/>
      <c r="DR332" s="191"/>
      <c r="DS332" s="191"/>
      <c r="DT332" s="191"/>
      <c r="DU332" s="191"/>
      <c r="DV332" s="191"/>
      <c r="DW332" s="191"/>
      <c r="DX332" s="191"/>
      <c r="DY332" s="191"/>
      <c r="DZ332" s="191"/>
      <c r="EA332" s="191"/>
      <c r="EB332" s="191"/>
      <c r="EC332" s="191"/>
      <c r="ED332" s="191"/>
      <c r="EE332" s="191"/>
      <c r="EF332" s="191"/>
      <c r="EG332" s="191"/>
      <c r="EH332" s="191"/>
      <c r="EI332" s="191"/>
      <c r="EJ332" s="191"/>
      <c r="EK332" s="191"/>
      <c r="EL332" s="191"/>
      <c r="EM332" s="191"/>
      <c r="EN332" s="191"/>
      <c r="EO332" s="191"/>
      <c r="EP332" s="191"/>
      <c r="EQ332" s="191"/>
      <c r="ER332" s="191"/>
      <c r="ES332" s="191"/>
      <c r="ET332" s="191"/>
      <c r="EU332" s="191"/>
      <c r="EV332" s="191"/>
      <c r="EW332" s="191"/>
      <c r="EX332" s="191"/>
      <c r="EY332" s="191"/>
      <c r="EZ332" s="191"/>
      <c r="FA332" s="191"/>
      <c r="FB332" s="191"/>
      <c r="FC332" s="191"/>
      <c r="FD332" s="191"/>
      <c r="FE332" s="191"/>
      <c r="FF332" s="191"/>
      <c r="FG332" s="191"/>
      <c r="FH332" s="191"/>
      <c r="FI332" s="191"/>
      <c r="FJ332" s="191"/>
      <c r="FK332" s="191"/>
      <c r="FL332" s="191"/>
      <c r="FM332" s="191"/>
      <c r="FN332" s="191"/>
      <c r="FO332" s="191"/>
      <c r="FP332" s="191"/>
      <c r="FQ332" s="191"/>
      <c r="FR332" s="191"/>
      <c r="FS332" s="191"/>
      <c r="FT332" s="191"/>
      <c r="FU332" s="191"/>
      <c r="FV332" s="191"/>
      <c r="FW332" s="191"/>
      <c r="FX332" s="191"/>
      <c r="FY332" s="191"/>
      <c r="FZ332" s="191"/>
      <c r="GA332" s="191"/>
      <c r="GB332" s="191"/>
      <c r="GC332" s="191"/>
      <c r="GD332" s="191"/>
      <c r="GE332" s="191"/>
      <c r="GF332" s="191"/>
      <c r="GG332" s="191"/>
      <c r="GH332" s="191"/>
      <c r="GI332" s="191"/>
      <c r="GJ332" s="191"/>
      <c r="GK332" s="191"/>
      <c r="GL332" s="191"/>
      <c r="GM332" s="191"/>
      <c r="GN332" s="191"/>
      <c r="GO332" s="191"/>
      <c r="GP332" s="191"/>
      <c r="GQ332" s="191"/>
      <c r="GR332" s="191"/>
      <c r="GS332" s="191"/>
      <c r="GT332" s="191"/>
      <c r="GU332" s="191"/>
      <c r="GV332" s="191"/>
      <c r="GW332" s="191"/>
      <c r="GX332" s="191"/>
      <c r="GY332" s="191"/>
      <c r="GZ332" s="191"/>
      <c r="HA332" s="191"/>
      <c r="HB332" s="191"/>
      <c r="HC332" s="191"/>
      <c r="HD332" s="191"/>
      <c r="HE332" s="191"/>
      <c r="HF332" s="191"/>
      <c r="HG332" s="191"/>
      <c r="HH332" s="191"/>
      <c r="HI332" s="191"/>
      <c r="HJ332" s="191"/>
      <c r="HK332" s="191"/>
      <c r="HL332" s="191"/>
      <c r="HM332" s="191"/>
      <c r="HN332" s="191"/>
      <c r="HO332" s="191"/>
      <c r="HP332" s="191"/>
      <c r="HQ332" s="191"/>
      <c r="HR332" s="191"/>
      <c r="HS332" s="191"/>
      <c r="HT332" s="191"/>
      <c r="HU332" s="191"/>
      <c r="HV332" s="191"/>
      <c r="HW332" s="191"/>
      <c r="HX332" s="191"/>
      <c r="HY332" s="191"/>
      <c r="HZ332" s="191"/>
      <c r="IA332" s="191"/>
      <c r="IB332" s="191"/>
      <c r="IC332" s="191"/>
      <c r="ID332" s="191"/>
      <c r="IE332" s="191"/>
    </row>
    <row r="333" spans="1:239" ht="38.25" x14ac:dyDescent="0.25">
      <c r="A333" s="207">
        <v>145</v>
      </c>
      <c r="B333" s="250" t="s">
        <v>344</v>
      </c>
      <c r="C333" s="101"/>
      <c r="D333" s="465">
        <v>106.14955</v>
      </c>
      <c r="E333" s="465">
        <v>52.257599999999897</v>
      </c>
      <c r="F333" s="138">
        <f t="shared" si="88"/>
        <v>106</v>
      </c>
      <c r="G333" s="138">
        <f t="shared" si="89"/>
        <v>8.9730000000002974</v>
      </c>
      <c r="H333" s="138">
        <f t="shared" si="90"/>
        <v>8</v>
      </c>
      <c r="I333" s="296">
        <f t="shared" si="91"/>
        <v>58.380000000017844</v>
      </c>
      <c r="J333" s="138">
        <f t="shared" si="92"/>
        <v>52</v>
      </c>
      <c r="K333" s="138">
        <f t="shared" si="93"/>
        <v>15.455999999993821</v>
      </c>
      <c r="L333" s="138">
        <f t="shared" si="94"/>
        <v>15</v>
      </c>
      <c r="M333" s="296">
        <f t="shared" si="95"/>
        <v>27.359999999629281</v>
      </c>
      <c r="N333" s="284">
        <v>23.399999600000001</v>
      </c>
      <c r="O333" s="276"/>
      <c r="P333" s="222" t="s">
        <v>203</v>
      </c>
      <c r="Q333" s="49" t="s">
        <v>4</v>
      </c>
      <c r="R333" s="49"/>
      <c r="S333" s="49" t="s">
        <v>332</v>
      </c>
      <c r="T333" s="49" t="s">
        <v>179</v>
      </c>
      <c r="U333" s="49"/>
      <c r="V333" s="977"/>
      <c r="W333" s="979"/>
      <c r="X333" s="222" t="s">
        <v>333</v>
      </c>
      <c r="Y333" s="193"/>
      <c r="Z333" s="577">
        <v>7</v>
      </c>
      <c r="AA333" s="277" t="s">
        <v>469</v>
      </c>
      <c r="AB333" s="290"/>
      <c r="AC333" s="193"/>
      <c r="AD333" s="208"/>
      <c r="AE333" s="193"/>
      <c r="AF333" s="193"/>
      <c r="AG333" s="193"/>
      <c r="AH333" s="272"/>
      <c r="AI333" s="287" t="s">
        <v>422</v>
      </c>
      <c r="AJ333" s="272"/>
      <c r="AK333" s="272"/>
      <c r="AL333" s="276"/>
      <c r="AM333" s="285"/>
      <c r="AN333" s="208"/>
      <c r="AO333" s="208"/>
      <c r="AP333" s="208"/>
      <c r="AQ333" s="208"/>
      <c r="AR333" s="208"/>
      <c r="AS333" s="274"/>
      <c r="AT333" s="1473">
        <v>145</v>
      </c>
      <c r="AU333" s="1489"/>
      <c r="AV333" s="44"/>
      <c r="AW333" s="246" t="s">
        <v>171</v>
      </c>
      <c r="AX333" s="191"/>
      <c r="AY333" s="191"/>
      <c r="AZ333" s="191"/>
      <c r="BA333" s="191"/>
      <c r="BB333" s="191"/>
      <c r="BC333" s="191"/>
      <c r="BD333" s="191"/>
      <c r="BE333" s="191"/>
      <c r="BF333" s="191"/>
      <c r="BG333" s="191"/>
      <c r="BH333" s="191"/>
      <c r="BI333" s="191"/>
      <c r="BJ333" s="191"/>
      <c r="BK333" s="191"/>
      <c r="BL333" s="191"/>
      <c r="BM333" s="191"/>
      <c r="BN333" s="191"/>
      <c r="BO333" s="191"/>
      <c r="BP333" s="191"/>
      <c r="BQ333" s="191"/>
      <c r="BR333" s="191"/>
      <c r="BS333" s="191"/>
      <c r="BT333" s="191"/>
      <c r="BU333" s="191"/>
      <c r="BV333" s="191"/>
      <c r="BW333" s="191"/>
      <c r="BX333" s="191"/>
      <c r="BY333" s="191"/>
      <c r="BZ333" s="191"/>
      <c r="CA333" s="191"/>
      <c r="CB333" s="191"/>
      <c r="CC333" s="191"/>
      <c r="CD333" s="191"/>
      <c r="CE333" s="191"/>
      <c r="CF333" s="191"/>
      <c r="CG333" s="191"/>
      <c r="CH333" s="191"/>
      <c r="CI333" s="191"/>
      <c r="CJ333" s="191"/>
      <c r="CK333" s="191"/>
      <c r="CL333" s="191"/>
      <c r="CM333" s="191"/>
      <c r="CN333" s="191"/>
      <c r="CO333" s="191"/>
      <c r="CP333" s="191"/>
      <c r="CQ333" s="191"/>
      <c r="CR333" s="191"/>
      <c r="CS333" s="191"/>
      <c r="CT333" s="191"/>
      <c r="CU333" s="191"/>
      <c r="CV333" s="191"/>
      <c r="CW333" s="191"/>
      <c r="CX333" s="191"/>
      <c r="CY333" s="191"/>
      <c r="CZ333" s="191"/>
      <c r="DA333" s="191"/>
      <c r="DB333" s="191"/>
      <c r="DC333" s="191"/>
      <c r="DD333" s="191"/>
      <c r="DE333" s="191"/>
      <c r="DF333" s="191"/>
      <c r="DG333" s="191"/>
      <c r="DH333" s="191"/>
      <c r="DI333" s="191"/>
      <c r="DJ333" s="191"/>
      <c r="DK333" s="191"/>
      <c r="DL333" s="191"/>
      <c r="DM333" s="191"/>
      <c r="DN333" s="191"/>
      <c r="DO333" s="191"/>
      <c r="DP333" s="191"/>
      <c r="DQ333" s="191"/>
      <c r="DR333" s="191"/>
      <c r="DS333" s="191"/>
      <c r="DT333" s="191"/>
      <c r="DU333" s="191"/>
      <c r="DV333" s="191"/>
      <c r="DW333" s="191"/>
      <c r="DX333" s="191"/>
      <c r="DY333" s="191"/>
      <c r="DZ333" s="191"/>
      <c r="EA333" s="191"/>
      <c r="EB333" s="191"/>
      <c r="EC333" s="191"/>
      <c r="ED333" s="191"/>
      <c r="EE333" s="191"/>
      <c r="EF333" s="191"/>
      <c r="EG333" s="191"/>
      <c r="EH333" s="191"/>
      <c r="EI333" s="191"/>
      <c r="EJ333" s="191"/>
      <c r="EK333" s="191"/>
      <c r="EL333" s="191"/>
      <c r="EM333" s="191"/>
      <c r="EN333" s="191"/>
      <c r="EO333" s="191"/>
      <c r="EP333" s="191"/>
      <c r="EQ333" s="191"/>
      <c r="ER333" s="191"/>
      <c r="ES333" s="191"/>
      <c r="ET333" s="191"/>
      <c r="EU333" s="191"/>
      <c r="EV333" s="191"/>
      <c r="EW333" s="191"/>
      <c r="EX333" s="191"/>
      <c r="EY333" s="191"/>
      <c r="EZ333" s="191"/>
      <c r="FA333" s="191"/>
      <c r="FB333" s="191"/>
      <c r="FC333" s="191"/>
      <c r="FD333" s="191"/>
      <c r="FE333" s="191"/>
      <c r="FF333" s="191"/>
      <c r="FG333" s="191"/>
      <c r="FH333" s="191"/>
      <c r="FI333" s="191"/>
      <c r="FJ333" s="191"/>
      <c r="FK333" s="191"/>
      <c r="FL333" s="191"/>
      <c r="FM333" s="191"/>
      <c r="FN333" s="191"/>
      <c r="FO333" s="191"/>
      <c r="FP333" s="191"/>
      <c r="FQ333" s="191"/>
      <c r="FR333" s="191"/>
      <c r="FS333" s="191"/>
      <c r="FT333" s="191"/>
      <c r="FU333" s="191"/>
      <c r="FV333" s="191"/>
      <c r="FW333" s="191"/>
      <c r="FX333" s="191"/>
      <c r="FY333" s="191"/>
      <c r="FZ333" s="191"/>
      <c r="GA333" s="191"/>
      <c r="GB333" s="191"/>
      <c r="GC333" s="191"/>
      <c r="GD333" s="191"/>
      <c r="GE333" s="191"/>
      <c r="GF333" s="191"/>
      <c r="GG333" s="191"/>
      <c r="GH333" s="191"/>
      <c r="GI333" s="191"/>
      <c r="GJ333" s="191"/>
      <c r="GK333" s="191"/>
      <c r="GL333" s="191"/>
      <c r="GM333" s="191"/>
      <c r="GN333" s="191"/>
      <c r="GO333" s="191"/>
      <c r="GP333" s="191"/>
      <c r="GQ333" s="191"/>
      <c r="GR333" s="191"/>
      <c r="GS333" s="191"/>
      <c r="GT333" s="191"/>
      <c r="GU333" s="191"/>
      <c r="GV333" s="191"/>
      <c r="GW333" s="191"/>
      <c r="GX333" s="191"/>
      <c r="GY333" s="191"/>
      <c r="GZ333" s="191"/>
      <c r="HA333" s="191"/>
      <c r="HB333" s="191"/>
      <c r="HC333" s="191"/>
      <c r="HD333" s="191"/>
      <c r="HE333" s="191"/>
      <c r="HF333" s="191"/>
      <c r="HG333" s="191"/>
      <c r="HH333" s="191"/>
      <c r="HI333" s="191"/>
      <c r="HJ333" s="191"/>
      <c r="HK333" s="191"/>
      <c r="HL333" s="191"/>
      <c r="HM333" s="191"/>
      <c r="HN333" s="191"/>
      <c r="HO333" s="191"/>
      <c r="HP333" s="191"/>
      <c r="HQ333" s="191"/>
      <c r="HR333" s="191"/>
      <c r="HS333" s="191"/>
      <c r="HT333" s="191"/>
      <c r="HU333" s="191"/>
      <c r="HV333" s="191"/>
      <c r="HW333" s="191"/>
      <c r="HX333" s="191"/>
      <c r="HY333" s="191"/>
      <c r="HZ333" s="191"/>
      <c r="IA333" s="191"/>
      <c r="IB333" s="191"/>
      <c r="IC333" s="191"/>
      <c r="ID333" s="191"/>
      <c r="IE333" s="191"/>
    </row>
    <row r="334" spans="1:239" ht="38.25" x14ac:dyDescent="0.25">
      <c r="A334" s="122">
        <v>146</v>
      </c>
      <c r="B334" s="174" t="s">
        <v>344</v>
      </c>
      <c r="C334" s="99"/>
      <c r="D334" s="454">
        <v>106.187983333332</v>
      </c>
      <c r="E334" s="454">
        <v>52.226233333333198</v>
      </c>
      <c r="F334" s="305">
        <f t="shared" si="88"/>
        <v>106</v>
      </c>
      <c r="G334" s="305">
        <f t="shared" si="89"/>
        <v>11.278999999919961</v>
      </c>
      <c r="H334" s="305">
        <f t="shared" si="90"/>
        <v>11</v>
      </c>
      <c r="I334" s="137">
        <f t="shared" si="91"/>
        <v>16.73999999519765</v>
      </c>
      <c r="J334" s="136">
        <f t="shared" si="92"/>
        <v>52</v>
      </c>
      <c r="K334" s="136">
        <f t="shared" si="93"/>
        <v>13.573999999991884</v>
      </c>
      <c r="L334" s="136">
        <f t="shared" si="94"/>
        <v>13</v>
      </c>
      <c r="M334" s="139">
        <f t="shared" si="95"/>
        <v>34.43999999951302</v>
      </c>
      <c r="N334" s="116">
        <v>6.3000002000000004</v>
      </c>
      <c r="O334" s="72"/>
      <c r="P334" s="610" t="s">
        <v>203</v>
      </c>
      <c r="Q334" s="47" t="s">
        <v>4</v>
      </c>
      <c r="R334" s="47"/>
      <c r="S334" s="47" t="s">
        <v>332</v>
      </c>
      <c r="T334" s="47" t="s">
        <v>180</v>
      </c>
      <c r="U334" s="47"/>
      <c r="V334" s="52"/>
      <c r="W334" s="401"/>
      <c r="X334" s="56" t="s">
        <v>333</v>
      </c>
      <c r="Y334" s="67"/>
      <c r="Z334" s="573">
        <v>7</v>
      </c>
      <c r="AA334" s="277" t="s">
        <v>469</v>
      </c>
      <c r="AB334" s="69"/>
      <c r="AC334" s="193"/>
      <c r="AD334" s="123" t="s">
        <v>566</v>
      </c>
      <c r="AE334" s="67"/>
      <c r="AF334" s="193"/>
      <c r="AG334" s="193"/>
      <c r="AH334" s="272"/>
      <c r="AI334" s="287" t="s">
        <v>422</v>
      </c>
      <c r="AJ334" s="272"/>
      <c r="AK334" s="272"/>
      <c r="AL334" s="72"/>
      <c r="AM334" s="82"/>
      <c r="AN334" s="208"/>
      <c r="AO334" s="208"/>
      <c r="AP334" s="208"/>
      <c r="AQ334" s="23"/>
      <c r="AR334" s="23"/>
      <c r="AS334" s="63"/>
      <c r="AT334" s="802">
        <v>146</v>
      </c>
      <c r="AU334" s="1488"/>
      <c r="AV334" s="44"/>
      <c r="AW334" s="147" t="s">
        <v>171</v>
      </c>
    </row>
    <row r="335" spans="1:239" s="191" customFormat="1" ht="24" customHeight="1" x14ac:dyDescent="0.25">
      <c r="A335" s="446">
        <v>444</v>
      </c>
      <c r="B335" s="174" t="s">
        <v>344</v>
      </c>
      <c r="C335" s="174"/>
      <c r="D335" s="461">
        <v>106.222667</v>
      </c>
      <c r="E335" s="461">
        <v>52.353116999999898</v>
      </c>
      <c r="F335" s="306">
        <f t="shared" si="88"/>
        <v>106</v>
      </c>
      <c r="G335" s="305">
        <f t="shared" si="89"/>
        <v>13.360020000000077</v>
      </c>
      <c r="H335" s="306">
        <f t="shared" si="90"/>
        <v>13</v>
      </c>
      <c r="I335" s="299">
        <f t="shared" si="91"/>
        <v>21.60120000000461</v>
      </c>
      <c r="J335" s="263">
        <f t="shared" si="92"/>
        <v>52</v>
      </c>
      <c r="K335" s="136">
        <f t="shared" si="93"/>
        <v>21.187019999993879</v>
      </c>
      <c r="L335" s="254">
        <f t="shared" si="94"/>
        <v>21</v>
      </c>
      <c r="M335" s="294">
        <f t="shared" si="95"/>
        <v>11.221199999632745</v>
      </c>
      <c r="N335" s="112"/>
      <c r="O335" s="100"/>
      <c r="P335" s="470" t="s">
        <v>203</v>
      </c>
      <c r="Q335" s="174"/>
      <c r="R335" s="99"/>
      <c r="S335" s="99" t="s">
        <v>332</v>
      </c>
      <c r="T335" s="99"/>
      <c r="U335" s="99"/>
      <c r="V335" s="1012"/>
      <c r="W335" s="100"/>
      <c r="X335" s="98" t="s">
        <v>333</v>
      </c>
      <c r="Y335" s="176"/>
      <c r="Z335" s="579">
        <v>7</v>
      </c>
      <c r="AA335" s="277" t="s">
        <v>469</v>
      </c>
      <c r="AB335" s="448"/>
      <c r="AC335" s="230"/>
      <c r="AD335" s="233"/>
      <c r="AE335" s="112"/>
      <c r="AF335" s="197">
        <v>2015</v>
      </c>
      <c r="AG335" s="1090"/>
      <c r="AH335" s="1094"/>
      <c r="AI335" s="1094"/>
      <c r="AJ335" s="1094"/>
      <c r="AK335" s="1094"/>
      <c r="AL335" s="1101"/>
      <c r="AM335" s="1105"/>
      <c r="AN335" s="1109"/>
      <c r="AO335" s="1109"/>
      <c r="AP335" s="1109"/>
      <c r="AQ335" s="1115"/>
      <c r="AR335" s="1115"/>
      <c r="AS335" s="1386"/>
      <c r="AT335" s="1460">
        <v>444</v>
      </c>
      <c r="AU335" s="1490"/>
      <c r="AV335" s="44"/>
      <c r="AW335" s="148" t="s">
        <v>328</v>
      </c>
      <c r="AX335" s="8"/>
    </row>
    <row r="336" spans="1:239" s="191" customFormat="1" ht="39.75" customHeight="1" x14ac:dyDescent="0.25">
      <c r="A336" s="964">
        <v>362</v>
      </c>
      <c r="B336" s="1127" t="s">
        <v>344</v>
      </c>
      <c r="C336" s="966" t="s">
        <v>480</v>
      </c>
      <c r="D336" s="967">
        <f>F336+(H336/60)+(I336/3600)</f>
        <v>106.21526138888889</v>
      </c>
      <c r="E336" s="967">
        <f>J336+(L336/60)+(M336/3600)</f>
        <v>52.293436111111106</v>
      </c>
      <c r="F336" s="758">
        <v>106</v>
      </c>
      <c r="G336" s="138"/>
      <c r="H336" s="758">
        <v>12</v>
      </c>
      <c r="I336" s="762">
        <v>54.941000000000003</v>
      </c>
      <c r="J336" s="262">
        <v>52</v>
      </c>
      <c r="K336" s="138"/>
      <c r="L336" s="758">
        <v>17</v>
      </c>
      <c r="M336" s="298">
        <v>36.369999999999997</v>
      </c>
      <c r="N336" s="200"/>
      <c r="O336" s="771"/>
      <c r="P336" s="1062" t="s">
        <v>495</v>
      </c>
      <c r="Q336" s="251" t="s">
        <v>4</v>
      </c>
      <c r="R336" s="976" t="s">
        <v>457</v>
      </c>
      <c r="S336" s="228" t="s">
        <v>332</v>
      </c>
      <c r="T336" s="228"/>
      <c r="U336" s="976" t="s">
        <v>501</v>
      </c>
      <c r="V336" s="217"/>
      <c r="W336" s="980" t="s">
        <v>418</v>
      </c>
      <c r="X336" s="225" t="s">
        <v>333</v>
      </c>
      <c r="Y336" s="203"/>
      <c r="Z336" s="582">
        <v>7</v>
      </c>
      <c r="AA336" s="277" t="s">
        <v>469</v>
      </c>
      <c r="AB336" s="784"/>
      <c r="AC336" s="257">
        <v>2015</v>
      </c>
      <c r="AD336" s="198"/>
      <c r="AE336" s="200"/>
      <c r="AF336" s="200"/>
      <c r="AG336" s="200"/>
      <c r="AH336" s="210"/>
      <c r="AI336" s="970" t="s">
        <v>471</v>
      </c>
      <c r="AJ336" s="970" t="s">
        <v>443</v>
      </c>
      <c r="AK336" s="210"/>
      <c r="AL336" s="771"/>
      <c r="AM336" s="945"/>
      <c r="AN336" s="970" t="s">
        <v>471</v>
      </c>
      <c r="AO336" s="257">
        <v>2015</v>
      </c>
      <c r="AP336" s="217"/>
      <c r="AQ336" s="217"/>
      <c r="AR336" s="257">
        <v>2015</v>
      </c>
      <c r="AS336" s="987"/>
      <c r="AT336" s="1481">
        <v>362</v>
      </c>
      <c r="AU336" s="1489">
        <v>143</v>
      </c>
      <c r="AV336" s="44">
        <v>143</v>
      </c>
      <c r="AW336" s="246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</row>
    <row r="337" spans="1:239" ht="38.25" x14ac:dyDescent="0.25">
      <c r="A337" s="122">
        <v>362</v>
      </c>
      <c r="B337" s="185" t="s">
        <v>393</v>
      </c>
      <c r="C337" s="190" t="s">
        <v>480</v>
      </c>
      <c r="D337" s="454">
        <v>106.21900177002</v>
      </c>
      <c r="E337" s="454">
        <v>52.292129516601598</v>
      </c>
      <c r="F337" s="305">
        <f t="shared" ref="F337:F368" si="96">ROUNDDOWN(D337,0)</f>
        <v>106</v>
      </c>
      <c r="G337" s="305">
        <f t="shared" ref="G337:G368" si="97">(D337-F337)*60</f>
        <v>13.140106201200012</v>
      </c>
      <c r="H337" s="305">
        <f t="shared" ref="H337:H368" si="98">ROUNDDOWN(G337,0)</f>
        <v>13</v>
      </c>
      <c r="I337" s="137">
        <f t="shared" ref="I337:I368" si="99">(G337-H337)*60</f>
        <v>8.4063720720007495</v>
      </c>
      <c r="J337" s="136">
        <f t="shared" ref="J337:J368" si="100">ROUNDDOWN(E337,0)</f>
        <v>52</v>
      </c>
      <c r="K337" s="136">
        <f t="shared" ref="K337:K368" si="101">(E337-J337)*60</f>
        <v>17.527770996095882</v>
      </c>
      <c r="L337" s="136">
        <f t="shared" ref="L337:L382" si="102">ROUNDDOWN(K337,0)</f>
        <v>17</v>
      </c>
      <c r="M337" s="139">
        <f t="shared" ref="M337:M368" si="103">(K337-L337)*60</f>
        <v>31.666259765752898</v>
      </c>
      <c r="N337" s="67"/>
      <c r="O337" s="72"/>
      <c r="P337" s="396" t="s">
        <v>495</v>
      </c>
      <c r="Q337" s="47"/>
      <c r="R337" s="47" t="s">
        <v>105</v>
      </c>
      <c r="S337" s="47" t="s">
        <v>332</v>
      </c>
      <c r="T337" s="47"/>
      <c r="U337" s="47"/>
      <c r="V337" s="47" t="s">
        <v>345</v>
      </c>
      <c r="W337" s="400" t="s">
        <v>418</v>
      </c>
      <c r="X337" s="56" t="s">
        <v>333</v>
      </c>
      <c r="Y337" s="110"/>
      <c r="Z337" s="575">
        <v>7</v>
      </c>
      <c r="AA337" s="277" t="s">
        <v>469</v>
      </c>
      <c r="AB337" s="69"/>
      <c r="AC337" s="499"/>
      <c r="AD337" s="193"/>
      <c r="AE337" s="67"/>
      <c r="AF337" s="193"/>
      <c r="AG337" s="193"/>
      <c r="AH337" s="272"/>
      <c r="AI337" s="272"/>
      <c r="AJ337" s="272"/>
      <c r="AK337" s="272"/>
      <c r="AL337" s="72"/>
      <c r="AM337" s="82"/>
      <c r="AN337" s="208"/>
      <c r="AO337" s="208"/>
      <c r="AP337" s="208"/>
      <c r="AQ337" s="23"/>
      <c r="AR337" s="23"/>
      <c r="AS337" s="63"/>
      <c r="AT337" s="802">
        <v>362</v>
      </c>
      <c r="AU337" s="1488"/>
      <c r="AV337" s="44">
        <v>142</v>
      </c>
      <c r="AW337" s="147" t="s">
        <v>205</v>
      </c>
    </row>
    <row r="338" spans="1:239" ht="51" x14ac:dyDescent="0.25">
      <c r="A338" s="122">
        <v>68</v>
      </c>
      <c r="B338" s="185" t="s">
        <v>393</v>
      </c>
      <c r="C338" s="190"/>
      <c r="D338" s="454">
        <v>106.116666666667</v>
      </c>
      <c r="E338" s="454">
        <v>52.225000000000001</v>
      </c>
      <c r="F338" s="305">
        <f t="shared" si="96"/>
        <v>106</v>
      </c>
      <c r="G338" s="305">
        <f t="shared" si="97"/>
        <v>7.0000000000200657</v>
      </c>
      <c r="H338" s="305">
        <f t="shared" si="98"/>
        <v>7</v>
      </c>
      <c r="I338" s="137">
        <f t="shared" si="99"/>
        <v>1.2039436114719138E-9</v>
      </c>
      <c r="J338" s="136">
        <f t="shared" si="100"/>
        <v>52</v>
      </c>
      <c r="K338" s="136">
        <f t="shared" si="101"/>
        <v>13.500000000000085</v>
      </c>
      <c r="L338" s="136">
        <f t="shared" si="102"/>
        <v>13</v>
      </c>
      <c r="M338" s="139">
        <f t="shared" si="103"/>
        <v>30.000000000005116</v>
      </c>
      <c r="N338" s="110">
        <v>60</v>
      </c>
      <c r="O338" s="71"/>
      <c r="P338" s="391" t="s">
        <v>109</v>
      </c>
      <c r="Q338" s="47"/>
      <c r="R338" s="47"/>
      <c r="S338" s="49" t="s">
        <v>331</v>
      </c>
      <c r="T338" s="48"/>
      <c r="U338" s="48" t="s">
        <v>254</v>
      </c>
      <c r="V338" s="48" t="s">
        <v>99</v>
      </c>
      <c r="W338" s="395" t="s">
        <v>234</v>
      </c>
      <c r="X338" s="56" t="s">
        <v>333</v>
      </c>
      <c r="Y338" s="110"/>
      <c r="Z338" s="575">
        <v>7</v>
      </c>
      <c r="AA338" s="277" t="s">
        <v>469</v>
      </c>
      <c r="AB338" s="82"/>
      <c r="AC338" s="114"/>
      <c r="AD338" s="114"/>
      <c r="AE338" s="110"/>
      <c r="AF338" s="114"/>
      <c r="AG338" s="114"/>
      <c r="AH338" s="209"/>
      <c r="AI338" s="209"/>
      <c r="AJ338" s="209"/>
      <c r="AK338" s="209"/>
      <c r="AL338" s="71"/>
      <c r="AM338" s="81"/>
      <c r="AN338" s="25"/>
      <c r="AO338" s="25"/>
      <c r="AP338" s="25"/>
      <c r="AQ338" s="21"/>
      <c r="AR338" s="21"/>
      <c r="AS338" s="62"/>
      <c r="AT338" s="802">
        <v>68</v>
      </c>
      <c r="AU338" s="1486">
        <v>68</v>
      </c>
      <c r="AV338" s="44">
        <v>68</v>
      </c>
      <c r="AW338" s="144" t="s">
        <v>234</v>
      </c>
    </row>
    <row r="339" spans="1:239" ht="63.75" x14ac:dyDescent="0.25">
      <c r="A339" s="122">
        <v>179</v>
      </c>
      <c r="B339" s="174" t="s">
        <v>344</v>
      </c>
      <c r="C339" s="99"/>
      <c r="D339" s="454">
        <v>106.116666666667</v>
      </c>
      <c r="E339" s="454">
        <v>52.225000000000001</v>
      </c>
      <c r="F339" s="305">
        <f t="shared" si="96"/>
        <v>106</v>
      </c>
      <c r="G339" s="305">
        <f t="shared" si="97"/>
        <v>7.0000000000200657</v>
      </c>
      <c r="H339" s="305">
        <f t="shared" si="98"/>
        <v>7</v>
      </c>
      <c r="I339" s="137">
        <f t="shared" si="99"/>
        <v>1.2039436114719138E-9</v>
      </c>
      <c r="J339" s="136">
        <f t="shared" si="100"/>
        <v>52</v>
      </c>
      <c r="K339" s="136">
        <f t="shared" si="101"/>
        <v>13.500000000000085</v>
      </c>
      <c r="L339" s="136">
        <f t="shared" si="102"/>
        <v>13</v>
      </c>
      <c r="M339" s="139">
        <f t="shared" si="103"/>
        <v>30.000000000005116</v>
      </c>
      <c r="N339" s="110">
        <v>60</v>
      </c>
      <c r="O339" s="76"/>
      <c r="P339" s="56" t="s">
        <v>109</v>
      </c>
      <c r="Q339" s="47"/>
      <c r="R339" s="47"/>
      <c r="S339" s="49" t="s">
        <v>332</v>
      </c>
      <c r="T339" s="47"/>
      <c r="U339" s="48" t="s">
        <v>530</v>
      </c>
      <c r="V339" s="48" t="s">
        <v>420</v>
      </c>
      <c r="W339" s="71"/>
      <c r="X339" s="56" t="s">
        <v>333</v>
      </c>
      <c r="Y339" s="67"/>
      <c r="Z339" s="575">
        <v>7</v>
      </c>
      <c r="AA339" s="277" t="s">
        <v>469</v>
      </c>
      <c r="AB339" s="69"/>
      <c r="AC339" s="193"/>
      <c r="AD339" s="193"/>
      <c r="AE339" s="110">
        <v>2015</v>
      </c>
      <c r="AF339" s="193"/>
      <c r="AG339" s="193"/>
      <c r="AH339" s="272"/>
      <c r="AI339" s="272"/>
      <c r="AJ339" s="272"/>
      <c r="AK339" s="272"/>
      <c r="AL339" s="72"/>
      <c r="AM339" s="82"/>
      <c r="AN339" s="208"/>
      <c r="AO339" s="208"/>
      <c r="AP339" s="208"/>
      <c r="AQ339" s="23"/>
      <c r="AR339" s="23"/>
      <c r="AS339" s="63"/>
      <c r="AT339" s="802">
        <v>179</v>
      </c>
      <c r="AU339" s="1488">
        <v>68</v>
      </c>
      <c r="AV339" s="44">
        <v>68</v>
      </c>
      <c r="AW339" s="148" t="s">
        <v>215</v>
      </c>
    </row>
    <row r="340" spans="1:239" ht="38.25" x14ac:dyDescent="0.25">
      <c r="A340" s="122">
        <v>295</v>
      </c>
      <c r="B340" s="185" t="s">
        <v>393</v>
      </c>
      <c r="C340" s="190" t="s">
        <v>480</v>
      </c>
      <c r="D340" s="454">
        <v>106.427536010742</v>
      </c>
      <c r="E340" s="454">
        <v>52.386516571044901</v>
      </c>
      <c r="F340" s="305">
        <f t="shared" si="96"/>
        <v>106</v>
      </c>
      <c r="G340" s="305">
        <f t="shared" si="97"/>
        <v>25.652160644520166</v>
      </c>
      <c r="H340" s="305">
        <f t="shared" si="98"/>
        <v>25</v>
      </c>
      <c r="I340" s="137">
        <f t="shared" si="99"/>
        <v>39.129638671209932</v>
      </c>
      <c r="J340" s="136">
        <f t="shared" si="100"/>
        <v>52</v>
      </c>
      <c r="K340" s="136">
        <f t="shared" si="101"/>
        <v>23.190994262694034</v>
      </c>
      <c r="L340" s="136">
        <f t="shared" si="102"/>
        <v>23</v>
      </c>
      <c r="M340" s="139">
        <f t="shared" si="103"/>
        <v>11.459655761642011</v>
      </c>
      <c r="N340" s="67"/>
      <c r="O340" s="72"/>
      <c r="P340" s="288"/>
      <c r="Q340" s="47"/>
      <c r="R340" s="48" t="s">
        <v>457</v>
      </c>
      <c r="S340" s="49" t="s">
        <v>331</v>
      </c>
      <c r="T340" s="47"/>
      <c r="U340" s="47"/>
      <c r="V340" s="47" t="s">
        <v>345</v>
      </c>
      <c r="W340" s="400" t="s">
        <v>418</v>
      </c>
      <c r="X340" s="56" t="s">
        <v>333</v>
      </c>
      <c r="Y340" s="110"/>
      <c r="Z340" s="575">
        <v>7</v>
      </c>
      <c r="AA340" s="277" t="s">
        <v>469</v>
      </c>
      <c r="AB340" s="69"/>
      <c r="AC340" s="249"/>
      <c r="AD340" s="193"/>
      <c r="AE340" s="67"/>
      <c r="AF340" s="193"/>
      <c r="AG340" s="193"/>
      <c r="AH340" s="272"/>
      <c r="AI340" s="272"/>
      <c r="AJ340" s="272"/>
      <c r="AK340" s="272"/>
      <c r="AL340" s="72"/>
      <c r="AM340" s="82"/>
      <c r="AN340" s="208"/>
      <c r="AO340" s="208"/>
      <c r="AP340" s="208"/>
      <c r="AQ340" s="23"/>
      <c r="AR340" s="23"/>
      <c r="AS340" s="63"/>
      <c r="AT340" s="802">
        <v>295</v>
      </c>
      <c r="AU340" s="1488"/>
      <c r="AV340" s="44">
        <v>295</v>
      </c>
      <c r="AW340" s="147" t="s">
        <v>205</v>
      </c>
      <c r="AX340" s="143"/>
    </row>
    <row r="341" spans="1:239" ht="38.25" x14ac:dyDescent="0.25">
      <c r="A341" s="122">
        <v>308</v>
      </c>
      <c r="B341" s="185" t="s">
        <v>393</v>
      </c>
      <c r="C341" s="190" t="s">
        <v>480</v>
      </c>
      <c r="D341" s="454">
        <v>106.410720825195</v>
      </c>
      <c r="E341" s="454">
        <v>52.376731872558601</v>
      </c>
      <c r="F341" s="305">
        <f t="shared" si="96"/>
        <v>106</v>
      </c>
      <c r="G341" s="305">
        <f t="shared" si="97"/>
        <v>24.643249511699992</v>
      </c>
      <c r="H341" s="305">
        <f t="shared" si="98"/>
        <v>24</v>
      </c>
      <c r="I341" s="137">
        <f t="shared" si="99"/>
        <v>38.5949707019995</v>
      </c>
      <c r="J341" s="136">
        <f t="shared" si="100"/>
        <v>52</v>
      </c>
      <c r="K341" s="136">
        <f t="shared" si="101"/>
        <v>22.603912353516051</v>
      </c>
      <c r="L341" s="136">
        <f t="shared" si="102"/>
        <v>22</v>
      </c>
      <c r="M341" s="139">
        <f t="shared" si="103"/>
        <v>36.23474121096308</v>
      </c>
      <c r="N341" s="67"/>
      <c r="O341" s="72"/>
      <c r="P341" s="288"/>
      <c r="Q341" s="47"/>
      <c r="R341" s="48" t="s">
        <v>457</v>
      </c>
      <c r="S341" s="49" t="s">
        <v>331</v>
      </c>
      <c r="T341" s="47"/>
      <c r="U341" s="47"/>
      <c r="V341" s="47" t="s">
        <v>345</v>
      </c>
      <c r="W341" s="400" t="s">
        <v>418</v>
      </c>
      <c r="X341" s="56" t="s">
        <v>333</v>
      </c>
      <c r="Y341" s="110"/>
      <c r="Z341" s="575">
        <v>7</v>
      </c>
      <c r="AA341" s="277" t="s">
        <v>469</v>
      </c>
      <c r="AB341" s="69"/>
      <c r="AC341" s="249"/>
      <c r="AD341" s="193"/>
      <c r="AE341" s="67"/>
      <c r="AF341" s="193"/>
      <c r="AG341" s="193"/>
      <c r="AH341" s="272"/>
      <c r="AI341" s="272"/>
      <c r="AJ341" s="272"/>
      <c r="AK341" s="272"/>
      <c r="AL341" s="72"/>
      <c r="AM341" s="82"/>
      <c r="AN341" s="208"/>
      <c r="AO341" s="208"/>
      <c r="AP341" s="208"/>
      <c r="AQ341" s="23"/>
      <c r="AR341" s="23"/>
      <c r="AS341" s="63"/>
      <c r="AT341" s="802">
        <v>308</v>
      </c>
      <c r="AU341" s="1488"/>
      <c r="AV341" s="44">
        <v>306</v>
      </c>
      <c r="AW341" s="147" t="s">
        <v>205</v>
      </c>
      <c r="AX341" s="143"/>
    </row>
    <row r="342" spans="1:239" ht="51" x14ac:dyDescent="0.25">
      <c r="A342" s="122">
        <v>5</v>
      </c>
      <c r="B342" s="185" t="s">
        <v>393</v>
      </c>
      <c r="C342" s="190"/>
      <c r="D342" s="454">
        <v>106.46</v>
      </c>
      <c r="E342" s="454">
        <v>52.371666666666698</v>
      </c>
      <c r="F342" s="305">
        <f t="shared" si="96"/>
        <v>106</v>
      </c>
      <c r="G342" s="305">
        <f t="shared" si="97"/>
        <v>27.599999999999625</v>
      </c>
      <c r="H342" s="305">
        <f t="shared" si="98"/>
        <v>27</v>
      </c>
      <c r="I342" s="137">
        <f t="shared" si="99"/>
        <v>35.99999999997749</v>
      </c>
      <c r="J342" s="136">
        <f t="shared" si="100"/>
        <v>52</v>
      </c>
      <c r="K342" s="136">
        <f t="shared" si="101"/>
        <v>22.300000000001887</v>
      </c>
      <c r="L342" s="136">
        <f t="shared" si="102"/>
        <v>22</v>
      </c>
      <c r="M342" s="139">
        <f t="shared" si="103"/>
        <v>18.000000000113232</v>
      </c>
      <c r="N342" s="110"/>
      <c r="O342" s="71"/>
      <c r="P342" s="56"/>
      <c r="Q342" s="47"/>
      <c r="R342" s="53" t="s">
        <v>105</v>
      </c>
      <c r="S342" s="47" t="s">
        <v>332</v>
      </c>
      <c r="T342" s="48" t="s">
        <v>379</v>
      </c>
      <c r="U342" s="48" t="s">
        <v>46</v>
      </c>
      <c r="V342" s="48"/>
      <c r="W342" s="76" t="s">
        <v>123</v>
      </c>
      <c r="X342" s="56" t="s">
        <v>333</v>
      </c>
      <c r="Y342" s="110"/>
      <c r="Z342" s="575">
        <v>7</v>
      </c>
      <c r="AA342" s="277" t="s">
        <v>469</v>
      </c>
      <c r="AB342" s="82"/>
      <c r="AC342" s="114"/>
      <c r="AD342" s="114"/>
      <c r="AE342" s="110"/>
      <c r="AF342" s="114"/>
      <c r="AG342" s="114"/>
      <c r="AH342" s="209"/>
      <c r="AI342" s="209"/>
      <c r="AJ342" s="209"/>
      <c r="AK342" s="209"/>
      <c r="AL342" s="71"/>
      <c r="AM342" s="81"/>
      <c r="AN342" s="25"/>
      <c r="AO342" s="25"/>
      <c r="AP342" s="25"/>
      <c r="AQ342" s="21"/>
      <c r="AR342" s="21"/>
      <c r="AS342" s="62"/>
      <c r="AT342" s="802">
        <v>5</v>
      </c>
      <c r="AU342" s="1486"/>
      <c r="AV342" s="44"/>
      <c r="AW342" s="149" t="s">
        <v>123</v>
      </c>
      <c r="AX342" s="143"/>
    </row>
    <row r="343" spans="1:239" ht="51" x14ac:dyDescent="0.25">
      <c r="A343" s="122">
        <v>10</v>
      </c>
      <c r="B343" s="185" t="s">
        <v>393</v>
      </c>
      <c r="C343" s="190"/>
      <c r="D343" s="454">
        <v>106.265</v>
      </c>
      <c r="E343" s="454">
        <v>52.28</v>
      </c>
      <c r="F343" s="305">
        <f t="shared" si="96"/>
        <v>106</v>
      </c>
      <c r="G343" s="305">
        <f t="shared" si="97"/>
        <v>15.900000000000034</v>
      </c>
      <c r="H343" s="305">
        <f t="shared" si="98"/>
        <v>15</v>
      </c>
      <c r="I343" s="137">
        <f t="shared" si="99"/>
        <v>54.000000000002046</v>
      </c>
      <c r="J343" s="136">
        <f t="shared" si="100"/>
        <v>52</v>
      </c>
      <c r="K343" s="136">
        <f t="shared" si="101"/>
        <v>16.800000000000068</v>
      </c>
      <c r="L343" s="136">
        <f t="shared" si="102"/>
        <v>16</v>
      </c>
      <c r="M343" s="139">
        <f t="shared" si="103"/>
        <v>48.000000000004093</v>
      </c>
      <c r="N343" s="110"/>
      <c r="O343" s="71"/>
      <c r="P343" s="56"/>
      <c r="Q343" s="47"/>
      <c r="R343" s="53" t="s">
        <v>105</v>
      </c>
      <c r="S343" s="47" t="s">
        <v>332</v>
      </c>
      <c r="T343" s="48" t="s">
        <v>378</v>
      </c>
      <c r="U343" s="48" t="s">
        <v>61</v>
      </c>
      <c r="V343" s="48"/>
      <c r="W343" s="76" t="s">
        <v>123</v>
      </c>
      <c r="X343" s="56" t="s">
        <v>333</v>
      </c>
      <c r="Y343" s="110"/>
      <c r="Z343" s="575">
        <v>7</v>
      </c>
      <c r="AA343" s="277" t="s">
        <v>469</v>
      </c>
      <c r="AB343" s="82"/>
      <c r="AC343" s="114"/>
      <c r="AD343" s="114"/>
      <c r="AE343" s="110"/>
      <c r="AF343" s="114"/>
      <c r="AG343" s="114"/>
      <c r="AH343" s="209"/>
      <c r="AI343" s="209"/>
      <c r="AJ343" s="209"/>
      <c r="AK343" s="209"/>
      <c r="AL343" s="71"/>
      <c r="AM343" s="81"/>
      <c r="AN343" s="25"/>
      <c r="AO343" s="25"/>
      <c r="AP343" s="25"/>
      <c r="AQ343" s="21"/>
      <c r="AR343" s="21"/>
      <c r="AS343" s="62"/>
      <c r="AT343" s="802">
        <v>10</v>
      </c>
      <c r="AU343" s="1486"/>
      <c r="AV343" s="44"/>
      <c r="AW343" s="149" t="s">
        <v>123</v>
      </c>
      <c r="AX343" s="143"/>
    </row>
    <row r="344" spans="1:239" ht="51" x14ac:dyDescent="0.25">
      <c r="A344" s="122">
        <v>11</v>
      </c>
      <c r="B344" s="185" t="s">
        <v>393</v>
      </c>
      <c r="C344" s="190"/>
      <c r="D344" s="454">
        <v>106.260761548293</v>
      </c>
      <c r="E344" s="454">
        <v>52.268540341072303</v>
      </c>
      <c r="F344" s="305">
        <f t="shared" si="96"/>
        <v>106</v>
      </c>
      <c r="G344" s="305">
        <f t="shared" si="97"/>
        <v>15.645692897580261</v>
      </c>
      <c r="H344" s="305">
        <f t="shared" si="98"/>
        <v>15</v>
      </c>
      <c r="I344" s="137">
        <f t="shared" si="99"/>
        <v>38.74157385481567</v>
      </c>
      <c r="J344" s="136">
        <f t="shared" si="100"/>
        <v>52</v>
      </c>
      <c r="K344" s="136">
        <f t="shared" si="101"/>
        <v>16.112420464338157</v>
      </c>
      <c r="L344" s="136">
        <f t="shared" si="102"/>
        <v>16</v>
      </c>
      <c r="M344" s="139">
        <f t="shared" si="103"/>
        <v>6.7452278602894467</v>
      </c>
      <c r="N344" s="110"/>
      <c r="O344" s="71"/>
      <c r="P344" s="56"/>
      <c r="Q344" s="47"/>
      <c r="R344" s="53" t="s">
        <v>105</v>
      </c>
      <c r="S344" s="47" t="s">
        <v>332</v>
      </c>
      <c r="T344" s="48" t="s">
        <v>377</v>
      </c>
      <c r="U344" s="48" t="s">
        <v>62</v>
      </c>
      <c r="V344" s="48"/>
      <c r="W344" s="76" t="s">
        <v>123</v>
      </c>
      <c r="X344" s="56" t="s">
        <v>333</v>
      </c>
      <c r="Y344" s="110"/>
      <c r="Z344" s="575">
        <v>7</v>
      </c>
      <c r="AA344" s="277" t="s">
        <v>469</v>
      </c>
      <c r="AB344" s="82"/>
      <c r="AC344" s="114"/>
      <c r="AD344" s="114"/>
      <c r="AE344" s="110"/>
      <c r="AF344" s="114"/>
      <c r="AG344" s="114"/>
      <c r="AH344" s="209"/>
      <c r="AI344" s="209"/>
      <c r="AJ344" s="209"/>
      <c r="AK344" s="209"/>
      <c r="AL344" s="71"/>
      <c r="AM344" s="81"/>
      <c r="AN344" s="25"/>
      <c r="AO344" s="25"/>
      <c r="AP344" s="25"/>
      <c r="AQ344" s="21"/>
      <c r="AR344" s="21"/>
      <c r="AS344" s="62"/>
      <c r="AT344" s="802">
        <v>11</v>
      </c>
      <c r="AU344" s="1486"/>
      <c r="AV344" s="44"/>
      <c r="AW344" s="149" t="s">
        <v>123</v>
      </c>
      <c r="AX344" s="143"/>
    </row>
    <row r="345" spans="1:239" ht="51" x14ac:dyDescent="0.25">
      <c r="A345" s="122">
        <v>13</v>
      </c>
      <c r="B345" s="185" t="s">
        <v>393</v>
      </c>
      <c r="C345" s="190"/>
      <c r="D345" s="454">
        <v>106.221033333333</v>
      </c>
      <c r="E345" s="454">
        <v>52.293550000000003</v>
      </c>
      <c r="F345" s="305">
        <f t="shared" si="96"/>
        <v>106</v>
      </c>
      <c r="G345" s="305">
        <f t="shared" si="97"/>
        <v>13.261999999979821</v>
      </c>
      <c r="H345" s="305">
        <f t="shared" si="98"/>
        <v>13</v>
      </c>
      <c r="I345" s="137">
        <f t="shared" si="99"/>
        <v>15.719999998789262</v>
      </c>
      <c r="J345" s="136">
        <f t="shared" si="100"/>
        <v>52</v>
      </c>
      <c r="K345" s="136">
        <f t="shared" si="101"/>
        <v>17.613000000000198</v>
      </c>
      <c r="L345" s="136">
        <f t="shared" si="102"/>
        <v>17</v>
      </c>
      <c r="M345" s="139">
        <f t="shared" si="103"/>
        <v>36.78000000001191</v>
      </c>
      <c r="N345" s="110"/>
      <c r="O345" s="71"/>
      <c r="P345" s="56"/>
      <c r="Q345" s="47"/>
      <c r="R345" s="53" t="s">
        <v>105</v>
      </c>
      <c r="S345" s="47" t="s">
        <v>332</v>
      </c>
      <c r="T345" s="48" t="s">
        <v>19</v>
      </c>
      <c r="U345" s="48" t="s">
        <v>46</v>
      </c>
      <c r="V345" s="48"/>
      <c r="W345" s="76" t="s">
        <v>123</v>
      </c>
      <c r="X345" s="56" t="s">
        <v>333</v>
      </c>
      <c r="Y345" s="110"/>
      <c r="Z345" s="575">
        <v>7</v>
      </c>
      <c r="AA345" s="277" t="s">
        <v>469</v>
      </c>
      <c r="AB345" s="416"/>
      <c r="AC345" s="114"/>
      <c r="AD345" s="114"/>
      <c r="AE345" s="110"/>
      <c r="AF345" s="114"/>
      <c r="AG345" s="114"/>
      <c r="AH345" s="209"/>
      <c r="AI345" s="209"/>
      <c r="AJ345" s="209"/>
      <c r="AK345" s="209"/>
      <c r="AL345" s="71"/>
      <c r="AM345" s="81"/>
      <c r="AN345" s="25"/>
      <c r="AO345" s="25"/>
      <c r="AP345" s="25"/>
      <c r="AQ345" s="21"/>
      <c r="AR345" s="21"/>
      <c r="AS345" s="62"/>
      <c r="AT345" s="802">
        <v>13</v>
      </c>
      <c r="AU345" s="1486">
        <v>355</v>
      </c>
      <c r="AV345" s="44">
        <v>355</v>
      </c>
      <c r="AW345" s="149" t="s">
        <v>123</v>
      </c>
    </row>
    <row r="346" spans="1:239" ht="51" x14ac:dyDescent="0.25">
      <c r="A346" s="122">
        <v>14</v>
      </c>
      <c r="B346" s="185" t="s">
        <v>393</v>
      </c>
      <c r="C346" s="190"/>
      <c r="D346" s="454">
        <v>106.21283333333299</v>
      </c>
      <c r="E346" s="454">
        <v>52.293333333333301</v>
      </c>
      <c r="F346" s="305">
        <f t="shared" si="96"/>
        <v>106</v>
      </c>
      <c r="G346" s="305">
        <f t="shared" si="97"/>
        <v>12.769999999979689</v>
      </c>
      <c r="H346" s="305">
        <f t="shared" si="98"/>
        <v>12</v>
      </c>
      <c r="I346" s="137">
        <f t="shared" si="99"/>
        <v>46.199999998781323</v>
      </c>
      <c r="J346" s="136">
        <f t="shared" si="100"/>
        <v>52</v>
      </c>
      <c r="K346" s="136">
        <f t="shared" si="101"/>
        <v>17.599999999998062</v>
      </c>
      <c r="L346" s="136">
        <f t="shared" si="102"/>
        <v>17</v>
      </c>
      <c r="M346" s="139">
        <f t="shared" si="103"/>
        <v>35.999999999883698</v>
      </c>
      <c r="N346" s="110"/>
      <c r="O346" s="71"/>
      <c r="P346" s="56"/>
      <c r="Q346" s="47"/>
      <c r="R346" s="53" t="s">
        <v>105</v>
      </c>
      <c r="S346" s="47" t="s">
        <v>332</v>
      </c>
      <c r="T346" s="48" t="s">
        <v>20</v>
      </c>
      <c r="U346" s="48" t="s">
        <v>46</v>
      </c>
      <c r="V346" s="47" t="s">
        <v>345</v>
      </c>
      <c r="W346" s="76" t="s">
        <v>123</v>
      </c>
      <c r="X346" s="56" t="s">
        <v>333</v>
      </c>
      <c r="Y346" s="110"/>
      <c r="Z346" s="575">
        <v>7</v>
      </c>
      <c r="AA346" s="277" t="s">
        <v>469</v>
      </c>
      <c r="AB346" s="82"/>
      <c r="AC346" s="114"/>
      <c r="AD346" s="114"/>
      <c r="AE346" s="110"/>
      <c r="AF346" s="114"/>
      <c r="AG346" s="114"/>
      <c r="AH346" s="209"/>
      <c r="AI346" s="209"/>
      <c r="AJ346" s="209"/>
      <c r="AK346" s="209"/>
      <c r="AL346" s="71"/>
      <c r="AM346" s="81"/>
      <c r="AN346" s="25"/>
      <c r="AO346" s="25"/>
      <c r="AP346" s="25"/>
      <c r="AQ346" s="21"/>
      <c r="AR346" s="21"/>
      <c r="AS346" s="62"/>
      <c r="AT346" s="802">
        <v>14</v>
      </c>
      <c r="AU346" s="1486">
        <v>143</v>
      </c>
      <c r="AV346" s="44">
        <v>143</v>
      </c>
      <c r="AW346" s="149" t="s">
        <v>123</v>
      </c>
    </row>
    <row r="347" spans="1:239" ht="51" x14ac:dyDescent="0.25">
      <c r="A347" s="122">
        <v>31</v>
      </c>
      <c r="B347" s="185" t="s">
        <v>393</v>
      </c>
      <c r="C347" s="190"/>
      <c r="D347" s="454">
        <v>106.24</v>
      </c>
      <c r="E347" s="454">
        <v>52.231666666666698</v>
      </c>
      <c r="F347" s="305">
        <f t="shared" si="96"/>
        <v>106</v>
      </c>
      <c r="G347" s="305">
        <f t="shared" si="97"/>
        <v>14.399999999999693</v>
      </c>
      <c r="H347" s="305">
        <f t="shared" si="98"/>
        <v>14</v>
      </c>
      <c r="I347" s="137">
        <f t="shared" si="99"/>
        <v>23.999999999981583</v>
      </c>
      <c r="J347" s="136">
        <f t="shared" si="100"/>
        <v>52</v>
      </c>
      <c r="K347" s="136">
        <f t="shared" si="101"/>
        <v>13.900000000001853</v>
      </c>
      <c r="L347" s="136">
        <f t="shared" si="102"/>
        <v>13</v>
      </c>
      <c r="M347" s="139">
        <f t="shared" si="103"/>
        <v>54.000000000111186</v>
      </c>
      <c r="N347" s="110"/>
      <c r="O347" s="71"/>
      <c r="P347" s="56"/>
      <c r="Q347" s="49"/>
      <c r="R347" s="53" t="s">
        <v>105</v>
      </c>
      <c r="S347" s="47" t="s">
        <v>332</v>
      </c>
      <c r="T347" s="48" t="s">
        <v>37</v>
      </c>
      <c r="U347" s="48" t="s">
        <v>46</v>
      </c>
      <c r="V347" s="48"/>
      <c r="W347" s="76" t="s">
        <v>123</v>
      </c>
      <c r="X347" s="56" t="s">
        <v>333</v>
      </c>
      <c r="Y347" s="110"/>
      <c r="Z347" s="575">
        <v>7</v>
      </c>
      <c r="AA347" s="277" t="s">
        <v>469</v>
      </c>
      <c r="AB347" s="82"/>
      <c r="AC347" s="114"/>
      <c r="AD347" s="114"/>
      <c r="AE347" s="110"/>
      <c r="AF347" s="114"/>
      <c r="AG347" s="114"/>
      <c r="AH347" s="209"/>
      <c r="AI347" s="209"/>
      <c r="AJ347" s="209"/>
      <c r="AK347" s="209"/>
      <c r="AL347" s="71"/>
      <c r="AM347" s="81"/>
      <c r="AN347" s="25"/>
      <c r="AO347" s="25"/>
      <c r="AP347" s="25"/>
      <c r="AQ347" s="21"/>
      <c r="AR347" s="21"/>
      <c r="AS347" s="62"/>
      <c r="AT347" s="802">
        <v>31</v>
      </c>
      <c r="AU347" s="1486"/>
      <c r="AV347" s="44"/>
      <c r="AW347" s="149" t="s">
        <v>123</v>
      </c>
      <c r="AX347" s="143"/>
    </row>
    <row r="348" spans="1:239" ht="38.25" x14ac:dyDescent="0.25">
      <c r="A348" s="122">
        <v>290</v>
      </c>
      <c r="B348" s="185" t="s">
        <v>393</v>
      </c>
      <c r="C348" s="190"/>
      <c r="D348" s="454">
        <v>106.44076538085901</v>
      </c>
      <c r="E348" s="454">
        <v>52.400856018066399</v>
      </c>
      <c r="F348" s="305">
        <f t="shared" si="96"/>
        <v>106</v>
      </c>
      <c r="G348" s="305">
        <f t="shared" si="97"/>
        <v>26.445922851540331</v>
      </c>
      <c r="H348" s="305">
        <f t="shared" si="98"/>
        <v>26</v>
      </c>
      <c r="I348" s="137">
        <f t="shared" si="99"/>
        <v>26.755371092419864</v>
      </c>
      <c r="J348" s="136">
        <f t="shared" si="100"/>
        <v>52</v>
      </c>
      <c r="K348" s="136">
        <f t="shared" si="101"/>
        <v>24.051361083983949</v>
      </c>
      <c r="L348" s="136">
        <f t="shared" si="102"/>
        <v>24</v>
      </c>
      <c r="M348" s="139">
        <f t="shared" si="103"/>
        <v>3.0816650390369205</v>
      </c>
      <c r="N348" s="67"/>
      <c r="O348" s="72"/>
      <c r="P348" s="288"/>
      <c r="Q348" s="47"/>
      <c r="R348" s="47" t="s">
        <v>105</v>
      </c>
      <c r="S348" s="49" t="s">
        <v>331</v>
      </c>
      <c r="T348" s="47"/>
      <c r="U348" s="47"/>
      <c r="V348" s="47" t="s">
        <v>345</v>
      </c>
      <c r="W348" s="400" t="s">
        <v>418</v>
      </c>
      <c r="X348" s="56" t="s">
        <v>333</v>
      </c>
      <c r="Y348" s="110"/>
      <c r="Z348" s="575">
        <v>7</v>
      </c>
      <c r="AA348" s="277" t="s">
        <v>469</v>
      </c>
      <c r="AB348" s="69"/>
      <c r="AC348" s="249"/>
      <c r="AD348" s="193"/>
      <c r="AE348" s="67"/>
      <c r="AF348" s="193"/>
      <c r="AG348" s="193"/>
      <c r="AH348" s="272"/>
      <c r="AI348" s="272"/>
      <c r="AJ348" s="272"/>
      <c r="AK348" s="272"/>
      <c r="AL348" s="72"/>
      <c r="AM348" s="82"/>
      <c r="AN348" s="208"/>
      <c r="AO348" s="208"/>
      <c r="AP348" s="208"/>
      <c r="AQ348" s="23"/>
      <c r="AR348" s="23"/>
      <c r="AS348" s="63"/>
      <c r="AT348" s="802">
        <v>290</v>
      </c>
      <c r="AU348" s="1488"/>
      <c r="AV348" s="44"/>
      <c r="AW348" s="147" t="s">
        <v>205</v>
      </c>
      <c r="AX348" s="143"/>
    </row>
    <row r="349" spans="1:239" ht="38.25" x14ac:dyDescent="0.25">
      <c r="A349" s="122">
        <v>291</v>
      </c>
      <c r="B349" s="185" t="s">
        <v>393</v>
      </c>
      <c r="C349" s="190"/>
      <c r="D349" s="454">
        <v>106.428909301758</v>
      </c>
      <c r="E349" s="454">
        <v>52.392356872558601</v>
      </c>
      <c r="F349" s="305">
        <f t="shared" si="96"/>
        <v>106</v>
      </c>
      <c r="G349" s="305">
        <f t="shared" si="97"/>
        <v>25.734558105479834</v>
      </c>
      <c r="H349" s="305">
        <f t="shared" si="98"/>
        <v>25</v>
      </c>
      <c r="I349" s="137">
        <f t="shared" si="99"/>
        <v>44.073486328790068</v>
      </c>
      <c r="J349" s="136">
        <f t="shared" si="100"/>
        <v>52</v>
      </c>
      <c r="K349" s="136">
        <f t="shared" si="101"/>
        <v>23.541412353516051</v>
      </c>
      <c r="L349" s="136">
        <f t="shared" si="102"/>
        <v>23</v>
      </c>
      <c r="M349" s="139">
        <f t="shared" si="103"/>
        <v>32.48474121096308</v>
      </c>
      <c r="N349" s="67"/>
      <c r="O349" s="72"/>
      <c r="P349" s="487"/>
      <c r="Q349" s="47"/>
      <c r="R349" s="47" t="s">
        <v>105</v>
      </c>
      <c r="S349" s="49" t="s">
        <v>331</v>
      </c>
      <c r="T349" s="47"/>
      <c r="U349" s="47"/>
      <c r="V349" s="47" t="s">
        <v>345</v>
      </c>
      <c r="W349" s="400" t="s">
        <v>418</v>
      </c>
      <c r="X349" s="56" t="s">
        <v>333</v>
      </c>
      <c r="Y349" s="110"/>
      <c r="Z349" s="575">
        <v>7</v>
      </c>
      <c r="AA349" s="277" t="s">
        <v>469</v>
      </c>
      <c r="AB349" s="69"/>
      <c r="AC349" s="249"/>
      <c r="AD349" s="193"/>
      <c r="AE349" s="67"/>
      <c r="AF349" s="193"/>
      <c r="AG349" s="193"/>
      <c r="AH349" s="272"/>
      <c r="AI349" s="272"/>
      <c r="AJ349" s="272"/>
      <c r="AK349" s="272"/>
      <c r="AL349" s="72"/>
      <c r="AM349" s="82"/>
      <c r="AN349" s="208"/>
      <c r="AO349" s="208"/>
      <c r="AP349" s="208"/>
      <c r="AQ349" s="23"/>
      <c r="AR349" s="23"/>
      <c r="AS349" s="63"/>
      <c r="AT349" s="802">
        <v>291</v>
      </c>
      <c r="AU349" s="1488"/>
      <c r="AV349" s="44"/>
      <c r="AW349" s="147" t="s">
        <v>205</v>
      </c>
      <c r="AX349" s="143"/>
    </row>
    <row r="350" spans="1:239" ht="38.25" x14ac:dyDescent="0.25">
      <c r="A350" s="122">
        <v>292</v>
      </c>
      <c r="B350" s="185" t="s">
        <v>393</v>
      </c>
      <c r="C350" s="190"/>
      <c r="D350" s="454">
        <v>106.428344726563</v>
      </c>
      <c r="E350" s="454">
        <v>52.388957977294901</v>
      </c>
      <c r="F350" s="305">
        <f t="shared" si="96"/>
        <v>106</v>
      </c>
      <c r="G350" s="305">
        <f t="shared" si="97"/>
        <v>25.700683593779843</v>
      </c>
      <c r="H350" s="305">
        <f t="shared" si="98"/>
        <v>25</v>
      </c>
      <c r="I350" s="137">
        <f t="shared" si="99"/>
        <v>42.041015626790568</v>
      </c>
      <c r="J350" s="136">
        <f t="shared" si="100"/>
        <v>52</v>
      </c>
      <c r="K350" s="136">
        <f t="shared" si="101"/>
        <v>23.337478637694034</v>
      </c>
      <c r="L350" s="136">
        <f t="shared" si="102"/>
        <v>23</v>
      </c>
      <c r="M350" s="139">
        <f t="shared" si="103"/>
        <v>20.248718261642011</v>
      </c>
      <c r="N350" s="67"/>
      <c r="O350" s="72"/>
      <c r="P350" s="288"/>
      <c r="Q350" s="47"/>
      <c r="R350" s="47" t="s">
        <v>105</v>
      </c>
      <c r="S350" s="49" t="s">
        <v>331</v>
      </c>
      <c r="T350" s="47"/>
      <c r="U350" s="47"/>
      <c r="V350" s="47" t="s">
        <v>345</v>
      </c>
      <c r="W350" s="400" t="s">
        <v>418</v>
      </c>
      <c r="X350" s="56" t="s">
        <v>333</v>
      </c>
      <c r="Y350" s="110"/>
      <c r="Z350" s="575">
        <v>7</v>
      </c>
      <c r="AA350" s="277" t="s">
        <v>469</v>
      </c>
      <c r="AB350" s="69"/>
      <c r="AC350" s="249"/>
      <c r="AD350" s="193"/>
      <c r="AE350" s="67"/>
      <c r="AF350" s="193"/>
      <c r="AG350" s="193"/>
      <c r="AH350" s="272"/>
      <c r="AI350" s="272"/>
      <c r="AJ350" s="272"/>
      <c r="AK350" s="272"/>
      <c r="AL350" s="72"/>
      <c r="AM350" s="82"/>
      <c r="AN350" s="208"/>
      <c r="AO350" s="208"/>
      <c r="AP350" s="208"/>
      <c r="AQ350" s="23"/>
      <c r="AR350" s="23"/>
      <c r="AS350" s="63"/>
      <c r="AT350" s="802">
        <v>292</v>
      </c>
      <c r="AU350" s="1488"/>
      <c r="AV350" s="44">
        <v>504</v>
      </c>
      <c r="AW350" s="147" t="s">
        <v>205</v>
      </c>
      <c r="AX350" s="143"/>
    </row>
    <row r="351" spans="1:239" ht="38.25" x14ac:dyDescent="0.25">
      <c r="A351" s="122">
        <v>293</v>
      </c>
      <c r="B351" s="185" t="s">
        <v>393</v>
      </c>
      <c r="C351" s="190"/>
      <c r="D351" s="454">
        <v>106.42658233642599</v>
      </c>
      <c r="E351" s="454">
        <v>52.388145446777301</v>
      </c>
      <c r="F351" s="305">
        <f t="shared" si="96"/>
        <v>106</v>
      </c>
      <c r="G351" s="305">
        <f t="shared" si="97"/>
        <v>25.594940185559665</v>
      </c>
      <c r="H351" s="305">
        <f t="shared" si="98"/>
        <v>25</v>
      </c>
      <c r="I351" s="137">
        <f t="shared" si="99"/>
        <v>35.696411133579886</v>
      </c>
      <c r="J351" s="136">
        <f t="shared" si="100"/>
        <v>52</v>
      </c>
      <c r="K351" s="136">
        <f t="shared" si="101"/>
        <v>23.288726806638067</v>
      </c>
      <c r="L351" s="136">
        <f t="shared" si="102"/>
        <v>23</v>
      </c>
      <c r="M351" s="139">
        <f t="shared" si="103"/>
        <v>17.323608398284023</v>
      </c>
      <c r="N351" s="67"/>
      <c r="O351" s="72"/>
      <c r="P351" s="288"/>
      <c r="Q351" s="47"/>
      <c r="R351" s="47" t="s">
        <v>105</v>
      </c>
      <c r="S351" s="49" t="s">
        <v>331</v>
      </c>
      <c r="T351" s="47"/>
      <c r="U351" s="47"/>
      <c r="V351" s="47" t="s">
        <v>345</v>
      </c>
      <c r="W351" s="400" t="s">
        <v>418</v>
      </c>
      <c r="X351" s="56" t="s">
        <v>333</v>
      </c>
      <c r="Y351" s="110"/>
      <c r="Z351" s="575">
        <v>7</v>
      </c>
      <c r="AA351" s="277" t="s">
        <v>469</v>
      </c>
      <c r="AB351" s="69"/>
      <c r="AC351" s="249"/>
      <c r="AD351" s="193"/>
      <c r="AE351" s="67"/>
      <c r="AF351" s="193"/>
      <c r="AG351" s="193"/>
      <c r="AH351" s="272"/>
      <c r="AI351" s="272"/>
      <c r="AJ351" s="272"/>
      <c r="AK351" s="272"/>
      <c r="AL351" s="72"/>
      <c r="AM351" s="82"/>
      <c r="AN351" s="208"/>
      <c r="AO351" s="208"/>
      <c r="AP351" s="208"/>
      <c r="AQ351" s="23"/>
      <c r="AR351" s="23"/>
      <c r="AS351" s="63"/>
      <c r="AT351" s="802">
        <v>293</v>
      </c>
      <c r="AU351" s="1488">
        <v>504</v>
      </c>
      <c r="AV351" s="44">
        <v>504</v>
      </c>
      <c r="AW351" s="147" t="s">
        <v>205</v>
      </c>
      <c r="AX351" s="143"/>
      <c r="AY351" s="191"/>
      <c r="AZ351" s="191"/>
      <c r="BA351" s="191"/>
      <c r="BB351" s="191"/>
      <c r="BC351" s="191"/>
      <c r="BD351" s="191"/>
      <c r="BE351" s="191"/>
      <c r="BF351" s="191"/>
      <c r="BG351" s="191"/>
      <c r="BH351" s="191"/>
      <c r="BI351" s="191"/>
      <c r="BJ351" s="191"/>
      <c r="BK351" s="191"/>
      <c r="BL351" s="191"/>
      <c r="BM351" s="191"/>
      <c r="BN351" s="191"/>
      <c r="BO351" s="191"/>
      <c r="BP351" s="191"/>
      <c r="BQ351" s="191"/>
      <c r="BR351" s="191"/>
      <c r="BS351" s="191"/>
      <c r="BT351" s="191"/>
      <c r="BU351" s="191"/>
      <c r="BV351" s="191"/>
      <c r="BW351" s="191"/>
      <c r="BX351" s="191"/>
      <c r="BY351" s="191"/>
      <c r="BZ351" s="191"/>
      <c r="CA351" s="191"/>
      <c r="CB351" s="191"/>
      <c r="CC351" s="191"/>
      <c r="CD351" s="191"/>
      <c r="CE351" s="191"/>
      <c r="CF351" s="191"/>
      <c r="CG351" s="191"/>
      <c r="CH351" s="191"/>
      <c r="CI351" s="191"/>
      <c r="CJ351" s="191"/>
      <c r="CK351" s="191"/>
      <c r="CL351" s="191"/>
      <c r="CM351" s="191"/>
      <c r="CN351" s="191"/>
      <c r="CO351" s="191"/>
      <c r="CP351" s="191"/>
      <c r="CQ351" s="191"/>
      <c r="CR351" s="191"/>
      <c r="CS351" s="191"/>
      <c r="CT351" s="191"/>
      <c r="CU351" s="191"/>
      <c r="CV351" s="191"/>
      <c r="CW351" s="191"/>
      <c r="CX351" s="191"/>
      <c r="CY351" s="191"/>
      <c r="CZ351" s="191"/>
      <c r="DA351" s="191"/>
      <c r="DB351" s="191"/>
      <c r="DC351" s="191"/>
      <c r="DD351" s="191"/>
      <c r="DE351" s="191"/>
      <c r="DF351" s="191"/>
      <c r="DG351" s="191"/>
      <c r="DH351" s="191"/>
      <c r="DI351" s="191"/>
      <c r="DJ351" s="191"/>
      <c r="DK351" s="191"/>
      <c r="DL351" s="191"/>
      <c r="DM351" s="191"/>
      <c r="DN351" s="191"/>
      <c r="DO351" s="191"/>
      <c r="DP351" s="191"/>
      <c r="DQ351" s="191"/>
      <c r="DR351" s="191"/>
      <c r="DS351" s="191"/>
      <c r="DT351" s="191"/>
      <c r="DU351" s="191"/>
      <c r="DV351" s="191"/>
      <c r="DW351" s="191"/>
      <c r="DX351" s="191"/>
      <c r="DY351" s="191"/>
      <c r="DZ351" s="191"/>
      <c r="EA351" s="191"/>
      <c r="EB351" s="191"/>
      <c r="EC351" s="191"/>
      <c r="ED351" s="191"/>
      <c r="EE351" s="191"/>
      <c r="EF351" s="191"/>
      <c r="EG351" s="191"/>
      <c r="EH351" s="191"/>
      <c r="EI351" s="191"/>
      <c r="EJ351" s="191"/>
      <c r="EK351" s="191"/>
      <c r="EL351" s="191"/>
      <c r="EM351" s="191"/>
      <c r="EN351" s="191"/>
      <c r="EO351" s="191"/>
      <c r="EP351" s="191"/>
      <c r="EQ351" s="191"/>
      <c r="ER351" s="191"/>
      <c r="ES351" s="191"/>
      <c r="ET351" s="191"/>
      <c r="EU351" s="191"/>
      <c r="EV351" s="191"/>
      <c r="EW351" s="191"/>
      <c r="EX351" s="191"/>
      <c r="EY351" s="191"/>
      <c r="EZ351" s="191"/>
      <c r="FA351" s="191"/>
      <c r="FB351" s="191"/>
      <c r="FC351" s="191"/>
      <c r="FD351" s="191"/>
      <c r="FE351" s="191"/>
      <c r="FF351" s="191"/>
      <c r="FG351" s="191"/>
      <c r="FH351" s="191"/>
      <c r="FI351" s="191"/>
      <c r="FJ351" s="191"/>
      <c r="FK351" s="191"/>
      <c r="FL351" s="191"/>
      <c r="FM351" s="191"/>
      <c r="FN351" s="191"/>
      <c r="FO351" s="191"/>
      <c r="FP351" s="191"/>
      <c r="FQ351" s="191"/>
      <c r="FR351" s="191"/>
      <c r="FS351" s="191"/>
      <c r="FT351" s="191"/>
      <c r="FU351" s="191"/>
      <c r="FV351" s="191"/>
      <c r="FW351" s="191"/>
      <c r="FX351" s="191"/>
      <c r="FY351" s="191"/>
      <c r="FZ351" s="191"/>
      <c r="GA351" s="191"/>
      <c r="GB351" s="191"/>
      <c r="GC351" s="191"/>
      <c r="GD351" s="191"/>
      <c r="GE351" s="191"/>
      <c r="GF351" s="191"/>
      <c r="GG351" s="191"/>
      <c r="GH351" s="191"/>
      <c r="GI351" s="191"/>
      <c r="GJ351" s="191"/>
      <c r="GK351" s="191"/>
      <c r="GL351" s="191"/>
      <c r="GM351" s="191"/>
      <c r="GN351" s="191"/>
      <c r="GO351" s="191"/>
      <c r="GP351" s="191"/>
      <c r="GQ351" s="191"/>
      <c r="GR351" s="191"/>
      <c r="GS351" s="191"/>
      <c r="GT351" s="191"/>
      <c r="GU351" s="191"/>
      <c r="GV351" s="191"/>
      <c r="GW351" s="191"/>
      <c r="GX351" s="191"/>
      <c r="GY351" s="191"/>
      <c r="GZ351" s="191"/>
      <c r="HA351" s="191"/>
      <c r="HB351" s="191"/>
      <c r="HC351" s="191"/>
      <c r="HD351" s="191"/>
      <c r="HE351" s="191"/>
      <c r="HF351" s="191"/>
      <c r="HG351" s="191"/>
      <c r="HH351" s="191"/>
      <c r="HI351" s="191"/>
      <c r="HJ351" s="191"/>
      <c r="HK351" s="191"/>
      <c r="HL351" s="191"/>
      <c r="HM351" s="191"/>
      <c r="HN351" s="191"/>
      <c r="HO351" s="191"/>
      <c r="HP351" s="191"/>
      <c r="HQ351" s="191"/>
      <c r="HR351" s="191"/>
      <c r="HS351" s="191"/>
      <c r="HT351" s="191"/>
      <c r="HU351" s="191"/>
      <c r="HV351" s="191"/>
      <c r="HW351" s="191"/>
      <c r="HX351" s="191"/>
      <c r="HY351" s="191"/>
      <c r="HZ351" s="191"/>
      <c r="IA351" s="191"/>
      <c r="IB351" s="191"/>
      <c r="IC351" s="191"/>
      <c r="ID351" s="191"/>
      <c r="IE351" s="191"/>
    </row>
    <row r="352" spans="1:239" ht="38.25" x14ac:dyDescent="0.25">
      <c r="A352" s="122">
        <v>294</v>
      </c>
      <c r="B352" s="185" t="s">
        <v>393</v>
      </c>
      <c r="C352" s="190"/>
      <c r="D352" s="454">
        <v>106.426460266113</v>
      </c>
      <c r="E352" s="454">
        <v>52.387031555175803</v>
      </c>
      <c r="F352" s="305">
        <f t="shared" si="96"/>
        <v>106</v>
      </c>
      <c r="G352" s="305">
        <f t="shared" si="97"/>
        <v>25.587615966779822</v>
      </c>
      <c r="H352" s="305">
        <f t="shared" si="98"/>
        <v>25</v>
      </c>
      <c r="I352" s="137">
        <f t="shared" si="99"/>
        <v>35.256958006789318</v>
      </c>
      <c r="J352" s="136">
        <f t="shared" si="100"/>
        <v>52</v>
      </c>
      <c r="K352" s="136">
        <f t="shared" si="101"/>
        <v>23.221893310548154</v>
      </c>
      <c r="L352" s="136">
        <f t="shared" si="102"/>
        <v>23</v>
      </c>
      <c r="M352" s="139">
        <f t="shared" si="103"/>
        <v>13.313598632889239</v>
      </c>
      <c r="N352" s="67"/>
      <c r="O352" s="72"/>
      <c r="P352" s="288"/>
      <c r="Q352" s="47"/>
      <c r="R352" s="47" t="s">
        <v>105</v>
      </c>
      <c r="S352" s="49" t="s">
        <v>331</v>
      </c>
      <c r="T352" s="47"/>
      <c r="U352" s="47"/>
      <c r="V352" s="47" t="s">
        <v>345</v>
      </c>
      <c r="W352" s="400" t="s">
        <v>418</v>
      </c>
      <c r="X352" s="56" t="s">
        <v>333</v>
      </c>
      <c r="Y352" s="110"/>
      <c r="Z352" s="575">
        <v>7</v>
      </c>
      <c r="AA352" s="277" t="s">
        <v>469</v>
      </c>
      <c r="AB352" s="69"/>
      <c r="AC352" s="249"/>
      <c r="AD352" s="193"/>
      <c r="AE352" s="67"/>
      <c r="AF352" s="193"/>
      <c r="AG352" s="193"/>
      <c r="AH352" s="272"/>
      <c r="AI352" s="272"/>
      <c r="AJ352" s="272"/>
      <c r="AK352" s="272"/>
      <c r="AL352" s="72"/>
      <c r="AM352" s="82"/>
      <c r="AN352" s="208"/>
      <c r="AO352" s="208"/>
      <c r="AP352" s="208"/>
      <c r="AQ352" s="23"/>
      <c r="AR352" s="23"/>
      <c r="AS352" s="63"/>
      <c r="AT352" s="802">
        <v>294</v>
      </c>
      <c r="AU352" s="1488"/>
      <c r="AV352" s="44">
        <v>295</v>
      </c>
      <c r="AW352" s="147" t="s">
        <v>205</v>
      </c>
      <c r="AX352" s="143"/>
      <c r="AY352" s="191"/>
      <c r="AZ352" s="191"/>
      <c r="BA352" s="191"/>
      <c r="BB352" s="191"/>
      <c r="BC352" s="191"/>
      <c r="BD352" s="191"/>
      <c r="BE352" s="191"/>
      <c r="BF352" s="191"/>
      <c r="BG352" s="191"/>
      <c r="BH352" s="191"/>
      <c r="BI352" s="191"/>
      <c r="BJ352" s="191"/>
      <c r="BK352" s="191"/>
      <c r="BL352" s="191"/>
      <c r="BM352" s="191"/>
      <c r="BN352" s="191"/>
      <c r="BO352" s="191"/>
      <c r="BP352" s="191"/>
      <c r="BQ352" s="191"/>
      <c r="BR352" s="191"/>
      <c r="BS352" s="191"/>
      <c r="BT352" s="191"/>
      <c r="BU352" s="191"/>
      <c r="BV352" s="191"/>
      <c r="BW352" s="191"/>
      <c r="BX352" s="191"/>
      <c r="BY352" s="191"/>
      <c r="BZ352" s="191"/>
      <c r="CA352" s="191"/>
      <c r="CB352" s="191"/>
      <c r="CC352" s="191"/>
      <c r="CD352" s="191"/>
      <c r="CE352" s="191"/>
      <c r="CF352" s="191"/>
      <c r="CG352" s="191"/>
      <c r="CH352" s="191"/>
      <c r="CI352" s="191"/>
      <c r="CJ352" s="191"/>
      <c r="CK352" s="191"/>
      <c r="CL352" s="191"/>
      <c r="CM352" s="191"/>
      <c r="CN352" s="191"/>
      <c r="CO352" s="191"/>
      <c r="CP352" s="191"/>
      <c r="CQ352" s="191"/>
      <c r="CR352" s="191"/>
      <c r="CS352" s="191"/>
      <c r="CT352" s="191"/>
      <c r="CU352" s="191"/>
      <c r="CV352" s="191"/>
      <c r="CW352" s="191"/>
      <c r="CX352" s="191"/>
      <c r="CY352" s="191"/>
      <c r="CZ352" s="191"/>
      <c r="DA352" s="191"/>
      <c r="DB352" s="191"/>
      <c r="DC352" s="191"/>
      <c r="DD352" s="191"/>
      <c r="DE352" s="191"/>
      <c r="DF352" s="191"/>
      <c r="DG352" s="191"/>
      <c r="DH352" s="191"/>
      <c r="DI352" s="191"/>
      <c r="DJ352" s="191"/>
      <c r="DK352" s="191"/>
      <c r="DL352" s="191"/>
      <c r="DM352" s="191"/>
      <c r="DN352" s="191"/>
      <c r="DO352" s="191"/>
      <c r="DP352" s="191"/>
      <c r="DQ352" s="191"/>
      <c r="DR352" s="191"/>
      <c r="DS352" s="191"/>
      <c r="DT352" s="191"/>
      <c r="DU352" s="191"/>
      <c r="DV352" s="191"/>
      <c r="DW352" s="191"/>
      <c r="DX352" s="191"/>
      <c r="DY352" s="191"/>
      <c r="DZ352" s="191"/>
      <c r="EA352" s="191"/>
      <c r="EB352" s="191"/>
      <c r="EC352" s="191"/>
      <c r="ED352" s="191"/>
      <c r="EE352" s="191"/>
      <c r="EF352" s="191"/>
      <c r="EG352" s="191"/>
      <c r="EH352" s="191"/>
      <c r="EI352" s="191"/>
      <c r="EJ352" s="191"/>
      <c r="EK352" s="191"/>
      <c r="EL352" s="191"/>
      <c r="EM352" s="191"/>
      <c r="EN352" s="191"/>
      <c r="EO352" s="191"/>
      <c r="EP352" s="191"/>
      <c r="EQ352" s="191"/>
      <c r="ER352" s="191"/>
      <c r="ES352" s="191"/>
      <c r="ET352" s="191"/>
      <c r="EU352" s="191"/>
      <c r="EV352" s="191"/>
      <c r="EW352" s="191"/>
      <c r="EX352" s="191"/>
      <c r="EY352" s="191"/>
      <c r="EZ352" s="191"/>
      <c r="FA352" s="191"/>
      <c r="FB352" s="191"/>
      <c r="FC352" s="191"/>
      <c r="FD352" s="191"/>
      <c r="FE352" s="191"/>
      <c r="FF352" s="191"/>
      <c r="FG352" s="191"/>
      <c r="FH352" s="191"/>
      <c r="FI352" s="191"/>
      <c r="FJ352" s="191"/>
      <c r="FK352" s="191"/>
      <c r="FL352" s="191"/>
      <c r="FM352" s="191"/>
      <c r="FN352" s="191"/>
      <c r="FO352" s="191"/>
      <c r="FP352" s="191"/>
      <c r="FQ352" s="191"/>
      <c r="FR352" s="191"/>
      <c r="FS352" s="191"/>
      <c r="FT352" s="191"/>
      <c r="FU352" s="191"/>
      <c r="FV352" s="191"/>
      <c r="FW352" s="191"/>
      <c r="FX352" s="191"/>
      <c r="FY352" s="191"/>
      <c r="FZ352" s="191"/>
      <c r="GA352" s="191"/>
      <c r="GB352" s="191"/>
      <c r="GC352" s="191"/>
      <c r="GD352" s="191"/>
      <c r="GE352" s="191"/>
      <c r="GF352" s="191"/>
      <c r="GG352" s="191"/>
      <c r="GH352" s="191"/>
      <c r="GI352" s="191"/>
      <c r="GJ352" s="191"/>
      <c r="GK352" s="191"/>
      <c r="GL352" s="191"/>
      <c r="GM352" s="191"/>
      <c r="GN352" s="191"/>
      <c r="GO352" s="191"/>
      <c r="GP352" s="191"/>
      <c r="GQ352" s="191"/>
      <c r="GR352" s="191"/>
      <c r="GS352" s="191"/>
      <c r="GT352" s="191"/>
      <c r="GU352" s="191"/>
      <c r="GV352" s="191"/>
      <c r="GW352" s="191"/>
      <c r="GX352" s="191"/>
      <c r="GY352" s="191"/>
      <c r="GZ352" s="191"/>
      <c r="HA352" s="191"/>
      <c r="HB352" s="191"/>
      <c r="HC352" s="191"/>
      <c r="HD352" s="191"/>
      <c r="HE352" s="191"/>
      <c r="HF352" s="191"/>
      <c r="HG352" s="191"/>
      <c r="HH352" s="191"/>
      <c r="HI352" s="191"/>
      <c r="HJ352" s="191"/>
      <c r="HK352" s="191"/>
      <c r="HL352" s="191"/>
      <c r="HM352" s="191"/>
      <c r="HN352" s="191"/>
      <c r="HO352" s="191"/>
      <c r="HP352" s="191"/>
      <c r="HQ352" s="191"/>
      <c r="HR352" s="191"/>
      <c r="HS352" s="191"/>
      <c r="HT352" s="191"/>
      <c r="HU352" s="191"/>
      <c r="HV352" s="191"/>
      <c r="HW352" s="191"/>
      <c r="HX352" s="191"/>
      <c r="HY352" s="191"/>
      <c r="HZ352" s="191"/>
      <c r="IA352" s="191"/>
      <c r="IB352" s="191"/>
      <c r="IC352" s="191"/>
      <c r="ID352" s="191"/>
      <c r="IE352" s="191"/>
    </row>
    <row r="353" spans="1:50" ht="38.25" x14ac:dyDescent="0.25">
      <c r="A353" s="122">
        <v>296</v>
      </c>
      <c r="B353" s="185" t="s">
        <v>393</v>
      </c>
      <c r="C353" s="190"/>
      <c r="D353" s="454">
        <v>106.42629241943401</v>
      </c>
      <c r="E353" s="454">
        <v>52.384799957275398</v>
      </c>
      <c r="F353" s="305">
        <f t="shared" si="96"/>
        <v>106</v>
      </c>
      <c r="G353" s="305">
        <f t="shared" si="97"/>
        <v>25.577545166040352</v>
      </c>
      <c r="H353" s="305">
        <f t="shared" si="98"/>
        <v>25</v>
      </c>
      <c r="I353" s="137">
        <f t="shared" si="99"/>
        <v>34.652709962421113</v>
      </c>
      <c r="J353" s="136">
        <f t="shared" si="100"/>
        <v>52</v>
      </c>
      <c r="K353" s="136">
        <f t="shared" si="101"/>
        <v>23.087997436523864</v>
      </c>
      <c r="L353" s="136">
        <f t="shared" si="102"/>
        <v>23</v>
      </c>
      <c r="M353" s="139">
        <f t="shared" si="103"/>
        <v>5.2798461914318295</v>
      </c>
      <c r="N353" s="67"/>
      <c r="O353" s="72"/>
      <c r="P353" s="288"/>
      <c r="Q353" s="47"/>
      <c r="R353" s="47" t="s">
        <v>105</v>
      </c>
      <c r="S353" s="49" t="s">
        <v>331</v>
      </c>
      <c r="T353" s="47"/>
      <c r="U353" s="47"/>
      <c r="V353" s="47" t="s">
        <v>345</v>
      </c>
      <c r="W353" s="400" t="s">
        <v>418</v>
      </c>
      <c r="X353" s="56" t="s">
        <v>333</v>
      </c>
      <c r="Y353" s="110"/>
      <c r="Z353" s="575">
        <v>7</v>
      </c>
      <c r="AA353" s="277" t="s">
        <v>469</v>
      </c>
      <c r="AB353" s="69"/>
      <c r="AC353" s="499"/>
      <c r="AD353" s="193"/>
      <c r="AE353" s="67"/>
      <c r="AF353" s="193"/>
      <c r="AG353" s="193"/>
      <c r="AH353" s="272"/>
      <c r="AI353" s="272"/>
      <c r="AJ353" s="272"/>
      <c r="AK353" s="272"/>
      <c r="AL353" s="72"/>
      <c r="AM353" s="82"/>
      <c r="AN353" s="208"/>
      <c r="AO353" s="208"/>
      <c r="AP353" s="208"/>
      <c r="AQ353" s="23"/>
      <c r="AR353" s="23"/>
      <c r="AS353" s="63"/>
      <c r="AT353" s="802">
        <v>296</v>
      </c>
      <c r="AU353" s="1488"/>
      <c r="AV353" s="44">
        <v>297</v>
      </c>
      <c r="AW353" s="147" t="s">
        <v>205</v>
      </c>
      <c r="AX353" s="143"/>
    </row>
    <row r="354" spans="1:50" ht="38.25" x14ac:dyDescent="0.25">
      <c r="A354" s="122">
        <v>297</v>
      </c>
      <c r="B354" s="185" t="s">
        <v>393</v>
      </c>
      <c r="C354" s="190"/>
      <c r="D354" s="454">
        <v>106.42645263671901</v>
      </c>
      <c r="E354" s="454">
        <v>52.384185791015597</v>
      </c>
      <c r="F354" s="305">
        <f t="shared" si="96"/>
        <v>106</v>
      </c>
      <c r="G354" s="305">
        <f t="shared" si="97"/>
        <v>25.587158203140348</v>
      </c>
      <c r="H354" s="305">
        <f t="shared" si="98"/>
        <v>25</v>
      </c>
      <c r="I354" s="137">
        <f t="shared" si="99"/>
        <v>35.229492188420863</v>
      </c>
      <c r="J354" s="136">
        <f t="shared" si="100"/>
        <v>52</v>
      </c>
      <c r="K354" s="136">
        <f t="shared" si="101"/>
        <v>23.051147460935795</v>
      </c>
      <c r="L354" s="136">
        <f t="shared" si="102"/>
        <v>23</v>
      </c>
      <c r="M354" s="139">
        <f t="shared" si="103"/>
        <v>3.0688476561476818</v>
      </c>
      <c r="N354" s="67"/>
      <c r="O354" s="72"/>
      <c r="P354" s="288"/>
      <c r="Q354" s="47"/>
      <c r="R354" s="47" t="s">
        <v>105</v>
      </c>
      <c r="S354" s="49" t="s">
        <v>331</v>
      </c>
      <c r="T354" s="47"/>
      <c r="U354" s="47"/>
      <c r="V354" s="47" t="s">
        <v>345</v>
      </c>
      <c r="W354" s="400" t="s">
        <v>418</v>
      </c>
      <c r="X354" s="56" t="s">
        <v>333</v>
      </c>
      <c r="Y354" s="110"/>
      <c r="Z354" s="575">
        <v>7</v>
      </c>
      <c r="AA354" s="277" t="s">
        <v>469</v>
      </c>
      <c r="AB354" s="69"/>
      <c r="AC354" s="249"/>
      <c r="AD354" s="193"/>
      <c r="AE354" s="67"/>
      <c r="AF354" s="193"/>
      <c r="AG354" s="193"/>
      <c r="AH354" s="272"/>
      <c r="AI354" s="272"/>
      <c r="AJ354" s="272"/>
      <c r="AK354" s="272"/>
      <c r="AL354" s="72"/>
      <c r="AM354" s="82"/>
      <c r="AN354" s="208"/>
      <c r="AO354" s="208"/>
      <c r="AP354" s="208"/>
      <c r="AQ354" s="23"/>
      <c r="AR354" s="23"/>
      <c r="AS354" s="63"/>
      <c r="AT354" s="802">
        <v>297</v>
      </c>
      <c r="AU354" s="1488"/>
      <c r="AV354" s="44">
        <v>297</v>
      </c>
      <c r="AW354" s="147" t="s">
        <v>205</v>
      </c>
      <c r="AX354" s="143"/>
    </row>
    <row r="355" spans="1:50" ht="38.25" x14ac:dyDescent="0.25">
      <c r="A355" s="122">
        <v>298</v>
      </c>
      <c r="B355" s="185" t="s">
        <v>393</v>
      </c>
      <c r="C355" s="190"/>
      <c r="D355" s="454">
        <v>106.423866271973</v>
      </c>
      <c r="E355" s="454">
        <v>52.3829345703125</v>
      </c>
      <c r="F355" s="305">
        <f t="shared" si="96"/>
        <v>106</v>
      </c>
      <c r="G355" s="305">
        <f t="shared" si="97"/>
        <v>25.431976318379839</v>
      </c>
      <c r="H355" s="305">
        <f t="shared" si="98"/>
        <v>25</v>
      </c>
      <c r="I355" s="137">
        <f t="shared" si="99"/>
        <v>25.918579102790318</v>
      </c>
      <c r="J355" s="136">
        <f t="shared" si="100"/>
        <v>52</v>
      </c>
      <c r="K355" s="136">
        <f t="shared" si="101"/>
        <v>22.97607421875</v>
      </c>
      <c r="L355" s="136">
        <f t="shared" si="102"/>
        <v>22</v>
      </c>
      <c r="M355" s="139">
        <f t="shared" si="103"/>
        <v>58.564453125</v>
      </c>
      <c r="N355" s="67"/>
      <c r="O355" s="72"/>
      <c r="P355" s="288"/>
      <c r="Q355" s="47"/>
      <c r="R355" s="47" t="s">
        <v>105</v>
      </c>
      <c r="S355" s="49" t="s">
        <v>331</v>
      </c>
      <c r="T355" s="47"/>
      <c r="U355" s="47"/>
      <c r="V355" s="47" t="s">
        <v>345</v>
      </c>
      <c r="W355" s="400" t="s">
        <v>418</v>
      </c>
      <c r="X355" s="56" t="s">
        <v>333</v>
      </c>
      <c r="Y355" s="110"/>
      <c r="Z355" s="575">
        <v>7</v>
      </c>
      <c r="AA355" s="277" t="s">
        <v>469</v>
      </c>
      <c r="AB355" s="69"/>
      <c r="AC355" s="249"/>
      <c r="AD355" s="193"/>
      <c r="AE355" s="67"/>
      <c r="AF355" s="193"/>
      <c r="AG355" s="193"/>
      <c r="AH355" s="272"/>
      <c r="AI355" s="272"/>
      <c r="AJ355" s="272"/>
      <c r="AK355" s="272"/>
      <c r="AL355" s="72"/>
      <c r="AM355" s="82"/>
      <c r="AN355" s="208"/>
      <c r="AO355" s="208"/>
      <c r="AP355" s="208"/>
      <c r="AQ355" s="23"/>
      <c r="AR355" s="23"/>
      <c r="AS355" s="63"/>
      <c r="AT355" s="802">
        <v>298</v>
      </c>
      <c r="AU355" s="1488"/>
      <c r="AV355" s="44"/>
      <c r="AW355" s="147" t="s">
        <v>205</v>
      </c>
      <c r="AX355" s="143"/>
    </row>
    <row r="356" spans="1:50" ht="38.25" x14ac:dyDescent="0.25">
      <c r="A356" s="122">
        <v>299</v>
      </c>
      <c r="B356" s="185" t="s">
        <v>393</v>
      </c>
      <c r="C356" s="190"/>
      <c r="D356" s="454">
        <v>106.415603637695</v>
      </c>
      <c r="E356" s="454">
        <v>52.381191253662102</v>
      </c>
      <c r="F356" s="305">
        <f t="shared" si="96"/>
        <v>106</v>
      </c>
      <c r="G356" s="305">
        <f t="shared" si="97"/>
        <v>24.936218261699992</v>
      </c>
      <c r="H356" s="305">
        <f t="shared" si="98"/>
        <v>24</v>
      </c>
      <c r="I356" s="137">
        <f t="shared" si="99"/>
        <v>56.1730957019995</v>
      </c>
      <c r="J356" s="136">
        <f t="shared" si="100"/>
        <v>52</v>
      </c>
      <c r="K356" s="136">
        <f t="shared" si="101"/>
        <v>22.871475219726136</v>
      </c>
      <c r="L356" s="136">
        <f t="shared" si="102"/>
        <v>22</v>
      </c>
      <c r="M356" s="139">
        <f t="shared" si="103"/>
        <v>52.28851318356817</v>
      </c>
      <c r="N356" s="67"/>
      <c r="O356" s="72"/>
      <c r="P356" s="288"/>
      <c r="Q356" s="47"/>
      <c r="R356" s="47" t="s">
        <v>105</v>
      </c>
      <c r="S356" s="49" t="s">
        <v>331</v>
      </c>
      <c r="T356" s="47"/>
      <c r="U356" s="47"/>
      <c r="V356" s="47" t="s">
        <v>345</v>
      </c>
      <c r="W356" s="400" t="s">
        <v>418</v>
      </c>
      <c r="X356" s="56" t="s">
        <v>333</v>
      </c>
      <c r="Y356" s="110"/>
      <c r="Z356" s="575">
        <v>7</v>
      </c>
      <c r="AA356" s="277" t="s">
        <v>469</v>
      </c>
      <c r="AB356" s="69"/>
      <c r="AC356" s="249"/>
      <c r="AD356" s="193"/>
      <c r="AE356" s="67"/>
      <c r="AF356" s="193"/>
      <c r="AG356" s="193"/>
      <c r="AH356" s="272"/>
      <c r="AI356" s="272"/>
      <c r="AJ356" s="272"/>
      <c r="AK356" s="272"/>
      <c r="AL356" s="72"/>
      <c r="AM356" s="82"/>
      <c r="AN356" s="208"/>
      <c r="AO356" s="208"/>
      <c r="AP356" s="208"/>
      <c r="AQ356" s="23"/>
      <c r="AR356" s="23"/>
      <c r="AS356" s="63"/>
      <c r="AT356" s="802">
        <v>299</v>
      </c>
      <c r="AU356" s="1488"/>
      <c r="AV356" s="44"/>
      <c r="AW356" s="147" t="s">
        <v>205</v>
      </c>
      <c r="AX356" s="143"/>
    </row>
    <row r="357" spans="1:50" ht="38.25" x14ac:dyDescent="0.25">
      <c r="A357" s="122">
        <v>300</v>
      </c>
      <c r="B357" s="185" t="s">
        <v>393</v>
      </c>
      <c r="C357" s="190"/>
      <c r="D357" s="454">
        <v>106.412796020508</v>
      </c>
      <c r="E357" s="454">
        <v>52.378940582275398</v>
      </c>
      <c r="F357" s="305">
        <f t="shared" si="96"/>
        <v>106</v>
      </c>
      <c r="G357" s="305">
        <f t="shared" si="97"/>
        <v>24.767761230479834</v>
      </c>
      <c r="H357" s="305">
        <f t="shared" si="98"/>
        <v>24</v>
      </c>
      <c r="I357" s="137">
        <f t="shared" si="99"/>
        <v>46.065673828790068</v>
      </c>
      <c r="J357" s="136">
        <f t="shared" si="100"/>
        <v>52</v>
      </c>
      <c r="K357" s="136">
        <f t="shared" si="101"/>
        <v>22.736434936523864</v>
      </c>
      <c r="L357" s="136">
        <f t="shared" si="102"/>
        <v>22</v>
      </c>
      <c r="M357" s="139">
        <f t="shared" si="103"/>
        <v>44.18609619143183</v>
      </c>
      <c r="N357" s="67"/>
      <c r="O357" s="72"/>
      <c r="P357" s="288"/>
      <c r="Q357" s="47"/>
      <c r="R357" s="47" t="s">
        <v>105</v>
      </c>
      <c r="S357" s="49" t="s">
        <v>331</v>
      </c>
      <c r="T357" s="47"/>
      <c r="U357" s="47"/>
      <c r="V357" s="47" t="s">
        <v>345</v>
      </c>
      <c r="W357" s="400" t="s">
        <v>418</v>
      </c>
      <c r="X357" s="56" t="s">
        <v>333</v>
      </c>
      <c r="Y357" s="110"/>
      <c r="Z357" s="575">
        <v>7</v>
      </c>
      <c r="AA357" s="277" t="s">
        <v>469</v>
      </c>
      <c r="AB357" s="69"/>
      <c r="AC357" s="249"/>
      <c r="AD357" s="193"/>
      <c r="AE357" s="67"/>
      <c r="AF357" s="193"/>
      <c r="AG357" s="193"/>
      <c r="AH357" s="272"/>
      <c r="AI357" s="272"/>
      <c r="AJ357" s="272"/>
      <c r="AK357" s="272"/>
      <c r="AL357" s="72"/>
      <c r="AM357" s="82"/>
      <c r="AN357" s="208"/>
      <c r="AO357" s="208"/>
      <c r="AP357" s="208"/>
      <c r="AQ357" s="23"/>
      <c r="AR357" s="23"/>
      <c r="AS357" s="63"/>
      <c r="AT357" s="802">
        <v>300</v>
      </c>
      <c r="AU357" s="1488"/>
      <c r="AV357" s="44">
        <v>300</v>
      </c>
      <c r="AW357" s="147" t="s">
        <v>205</v>
      </c>
      <c r="AX357" s="143"/>
    </row>
    <row r="358" spans="1:50" ht="38.25" x14ac:dyDescent="0.25">
      <c r="A358" s="122">
        <v>301</v>
      </c>
      <c r="B358" s="185" t="s">
        <v>393</v>
      </c>
      <c r="C358" s="190"/>
      <c r="D358" s="454">
        <v>106.414176940918</v>
      </c>
      <c r="E358" s="454">
        <v>52.379257202148402</v>
      </c>
      <c r="F358" s="305">
        <f t="shared" si="96"/>
        <v>106</v>
      </c>
      <c r="G358" s="305">
        <f t="shared" si="97"/>
        <v>24.85061645507983</v>
      </c>
      <c r="H358" s="305">
        <f t="shared" si="98"/>
        <v>24</v>
      </c>
      <c r="I358" s="137">
        <f t="shared" si="99"/>
        <v>51.036987304789818</v>
      </c>
      <c r="J358" s="136">
        <f t="shared" si="100"/>
        <v>52</v>
      </c>
      <c r="K358" s="136">
        <f t="shared" si="101"/>
        <v>22.755432128904118</v>
      </c>
      <c r="L358" s="136">
        <f t="shared" si="102"/>
        <v>22</v>
      </c>
      <c r="M358" s="139">
        <f t="shared" si="103"/>
        <v>45.325927734247102</v>
      </c>
      <c r="N358" s="67"/>
      <c r="O358" s="72"/>
      <c r="P358" s="288"/>
      <c r="Q358" s="47"/>
      <c r="R358" s="47" t="s">
        <v>105</v>
      </c>
      <c r="S358" s="49" t="s">
        <v>331</v>
      </c>
      <c r="T358" s="47"/>
      <c r="U358" s="47"/>
      <c r="V358" s="47" t="s">
        <v>345</v>
      </c>
      <c r="W358" s="400" t="s">
        <v>418</v>
      </c>
      <c r="X358" s="56" t="s">
        <v>333</v>
      </c>
      <c r="Y358" s="110"/>
      <c r="Z358" s="575">
        <v>7</v>
      </c>
      <c r="AA358" s="277" t="s">
        <v>469</v>
      </c>
      <c r="AB358" s="69"/>
      <c r="AC358" s="249"/>
      <c r="AD358" s="193"/>
      <c r="AE358" s="67"/>
      <c r="AF358" s="193"/>
      <c r="AG358" s="193"/>
      <c r="AH358" s="272"/>
      <c r="AI358" s="272"/>
      <c r="AJ358" s="272"/>
      <c r="AK358" s="272"/>
      <c r="AL358" s="72"/>
      <c r="AM358" s="82"/>
      <c r="AN358" s="208"/>
      <c r="AO358" s="208"/>
      <c r="AP358" s="208"/>
      <c r="AQ358" s="23"/>
      <c r="AR358" s="23"/>
      <c r="AS358" s="63"/>
      <c r="AT358" s="802">
        <v>301</v>
      </c>
      <c r="AU358" s="1488"/>
      <c r="AV358" s="44">
        <v>300</v>
      </c>
      <c r="AW358" s="147" t="s">
        <v>205</v>
      </c>
      <c r="AX358" s="143"/>
    </row>
    <row r="359" spans="1:50" ht="38.25" x14ac:dyDescent="0.25">
      <c r="A359" s="122">
        <v>302</v>
      </c>
      <c r="B359" s="185" t="s">
        <v>393</v>
      </c>
      <c r="C359" s="190"/>
      <c r="D359" s="454">
        <v>106.41351318359401</v>
      </c>
      <c r="E359" s="454">
        <v>52.3785400390625</v>
      </c>
      <c r="F359" s="305">
        <f t="shared" si="96"/>
        <v>106</v>
      </c>
      <c r="G359" s="305">
        <f t="shared" si="97"/>
        <v>24.810791015640348</v>
      </c>
      <c r="H359" s="305">
        <f t="shared" si="98"/>
        <v>24</v>
      </c>
      <c r="I359" s="137">
        <f t="shared" si="99"/>
        <v>48.647460938420863</v>
      </c>
      <c r="J359" s="136">
        <f t="shared" si="100"/>
        <v>52</v>
      </c>
      <c r="K359" s="136">
        <f t="shared" si="101"/>
        <v>22.71240234375</v>
      </c>
      <c r="L359" s="136">
        <f t="shared" si="102"/>
        <v>22</v>
      </c>
      <c r="M359" s="139">
        <f t="shared" si="103"/>
        <v>42.744140625</v>
      </c>
      <c r="N359" s="67"/>
      <c r="O359" s="72"/>
      <c r="P359" s="288"/>
      <c r="Q359" s="47"/>
      <c r="R359" s="47" t="s">
        <v>105</v>
      </c>
      <c r="S359" s="49" t="s">
        <v>331</v>
      </c>
      <c r="T359" s="47"/>
      <c r="U359" s="47"/>
      <c r="V359" s="47" t="s">
        <v>345</v>
      </c>
      <c r="W359" s="400" t="s">
        <v>418</v>
      </c>
      <c r="X359" s="56" t="s">
        <v>333</v>
      </c>
      <c r="Y359" s="110"/>
      <c r="Z359" s="575">
        <v>7</v>
      </c>
      <c r="AA359" s="277" t="s">
        <v>469</v>
      </c>
      <c r="AB359" s="69"/>
      <c r="AC359" s="249"/>
      <c r="AD359" s="193"/>
      <c r="AE359" s="67"/>
      <c r="AF359" s="193"/>
      <c r="AG359" s="193"/>
      <c r="AH359" s="272"/>
      <c r="AI359" s="272"/>
      <c r="AJ359" s="272"/>
      <c r="AK359" s="272"/>
      <c r="AL359" s="72"/>
      <c r="AM359" s="82"/>
      <c r="AN359" s="208"/>
      <c r="AO359" s="208"/>
      <c r="AP359" s="208"/>
      <c r="AQ359" s="23"/>
      <c r="AR359" s="23"/>
      <c r="AS359" s="63"/>
      <c r="AT359" s="802">
        <v>302</v>
      </c>
      <c r="AU359" s="1488"/>
      <c r="AV359" s="44">
        <v>300</v>
      </c>
      <c r="AW359" s="147" t="s">
        <v>205</v>
      </c>
      <c r="AX359" s="143"/>
    </row>
    <row r="360" spans="1:50" ht="38.25" x14ac:dyDescent="0.25">
      <c r="A360" s="122">
        <v>303</v>
      </c>
      <c r="B360" s="185" t="s">
        <v>393</v>
      </c>
      <c r="C360" s="190"/>
      <c r="D360" s="454">
        <v>106.414764404297</v>
      </c>
      <c r="E360" s="454">
        <v>52.377632141113303</v>
      </c>
      <c r="F360" s="305">
        <f t="shared" si="96"/>
        <v>106</v>
      </c>
      <c r="G360" s="305">
        <f t="shared" si="97"/>
        <v>24.885864257820174</v>
      </c>
      <c r="H360" s="305">
        <f t="shared" si="98"/>
        <v>24</v>
      </c>
      <c r="I360" s="137">
        <f t="shared" si="99"/>
        <v>53.151855469210432</v>
      </c>
      <c r="J360" s="136">
        <f t="shared" si="100"/>
        <v>52</v>
      </c>
      <c r="K360" s="136">
        <f t="shared" si="101"/>
        <v>22.657928466798154</v>
      </c>
      <c r="L360" s="136">
        <f t="shared" si="102"/>
        <v>22</v>
      </c>
      <c r="M360" s="139">
        <f t="shared" si="103"/>
        <v>39.475708007889239</v>
      </c>
      <c r="N360" s="67"/>
      <c r="O360" s="72"/>
      <c r="P360" s="288"/>
      <c r="Q360" s="47"/>
      <c r="R360" s="47" t="s">
        <v>105</v>
      </c>
      <c r="S360" s="49" t="s">
        <v>331</v>
      </c>
      <c r="T360" s="47"/>
      <c r="U360" s="47"/>
      <c r="V360" s="47" t="s">
        <v>345</v>
      </c>
      <c r="W360" s="400" t="s">
        <v>418</v>
      </c>
      <c r="X360" s="56" t="s">
        <v>333</v>
      </c>
      <c r="Y360" s="110"/>
      <c r="Z360" s="575">
        <v>7</v>
      </c>
      <c r="AA360" s="277" t="s">
        <v>469</v>
      </c>
      <c r="AB360" s="69"/>
      <c r="AC360" s="249"/>
      <c r="AD360" s="193"/>
      <c r="AE360" s="67"/>
      <c r="AF360" s="193"/>
      <c r="AG360" s="193"/>
      <c r="AH360" s="272"/>
      <c r="AI360" s="272"/>
      <c r="AJ360" s="272"/>
      <c r="AK360" s="272"/>
      <c r="AL360" s="72"/>
      <c r="AM360" s="82"/>
      <c r="AN360" s="208"/>
      <c r="AO360" s="208"/>
      <c r="AP360" s="208"/>
      <c r="AQ360" s="23"/>
      <c r="AR360" s="23"/>
      <c r="AS360" s="63"/>
      <c r="AT360" s="802">
        <v>303</v>
      </c>
      <c r="AU360" s="1488">
        <v>305</v>
      </c>
      <c r="AV360" s="44">
        <v>305</v>
      </c>
      <c r="AW360" s="147" t="s">
        <v>205</v>
      </c>
      <c r="AX360" s="143"/>
    </row>
    <row r="361" spans="1:50" ht="38.25" x14ac:dyDescent="0.25">
      <c r="A361" s="122">
        <v>304</v>
      </c>
      <c r="B361" s="185" t="s">
        <v>393</v>
      </c>
      <c r="C361" s="190"/>
      <c r="D361" s="454">
        <v>106.416130065918</v>
      </c>
      <c r="E361" s="454">
        <v>52.377670288085902</v>
      </c>
      <c r="F361" s="305">
        <f t="shared" si="96"/>
        <v>106</v>
      </c>
      <c r="G361" s="305">
        <f t="shared" si="97"/>
        <v>24.96780395507983</v>
      </c>
      <c r="H361" s="305">
        <f t="shared" si="98"/>
        <v>24</v>
      </c>
      <c r="I361" s="137">
        <f t="shared" si="99"/>
        <v>58.068237304789818</v>
      </c>
      <c r="J361" s="136">
        <f t="shared" si="100"/>
        <v>52</v>
      </c>
      <c r="K361" s="136">
        <f t="shared" si="101"/>
        <v>22.660217285154118</v>
      </c>
      <c r="L361" s="136">
        <f t="shared" si="102"/>
        <v>22</v>
      </c>
      <c r="M361" s="139">
        <f t="shared" si="103"/>
        <v>39.613037109247102</v>
      </c>
      <c r="N361" s="67"/>
      <c r="O361" s="72"/>
      <c r="P361" s="288"/>
      <c r="Q361" s="47"/>
      <c r="R361" s="47" t="s">
        <v>105</v>
      </c>
      <c r="S361" s="49" t="s">
        <v>331</v>
      </c>
      <c r="T361" s="47"/>
      <c r="U361" s="47"/>
      <c r="V361" s="47" t="s">
        <v>345</v>
      </c>
      <c r="W361" s="400" t="s">
        <v>418</v>
      </c>
      <c r="X361" s="56" t="s">
        <v>333</v>
      </c>
      <c r="Y361" s="110"/>
      <c r="Z361" s="575">
        <v>7</v>
      </c>
      <c r="AA361" s="277" t="s">
        <v>469</v>
      </c>
      <c r="AB361" s="69"/>
      <c r="AC361" s="249"/>
      <c r="AD361" s="193"/>
      <c r="AE361" s="67"/>
      <c r="AF361" s="193"/>
      <c r="AG361" s="193"/>
      <c r="AH361" s="272"/>
      <c r="AI361" s="272"/>
      <c r="AJ361" s="272"/>
      <c r="AK361" s="272"/>
      <c r="AL361" s="72"/>
      <c r="AM361" s="82"/>
      <c r="AN361" s="208"/>
      <c r="AO361" s="208"/>
      <c r="AP361" s="208"/>
      <c r="AQ361" s="23"/>
      <c r="AR361" s="23"/>
      <c r="AS361" s="63"/>
      <c r="AT361" s="802">
        <v>304</v>
      </c>
      <c r="AU361" s="1488">
        <v>305</v>
      </c>
      <c r="AV361" s="44">
        <v>305</v>
      </c>
      <c r="AW361" s="147" t="s">
        <v>205</v>
      </c>
      <c r="AX361" s="143"/>
    </row>
    <row r="362" spans="1:50" ht="38.25" x14ac:dyDescent="0.25">
      <c r="A362" s="122">
        <v>305</v>
      </c>
      <c r="B362" s="185" t="s">
        <v>393</v>
      </c>
      <c r="C362" s="190"/>
      <c r="D362" s="454">
        <v>106.41574859619099</v>
      </c>
      <c r="E362" s="454">
        <v>52.377231597900398</v>
      </c>
      <c r="F362" s="305">
        <f t="shared" si="96"/>
        <v>106</v>
      </c>
      <c r="G362" s="305">
        <f t="shared" si="97"/>
        <v>24.944915771459648</v>
      </c>
      <c r="H362" s="305">
        <f t="shared" si="98"/>
        <v>24</v>
      </c>
      <c r="I362" s="137">
        <f t="shared" si="99"/>
        <v>56.694946287578887</v>
      </c>
      <c r="J362" s="136">
        <f t="shared" si="100"/>
        <v>52</v>
      </c>
      <c r="K362" s="136">
        <f t="shared" si="101"/>
        <v>22.633895874023864</v>
      </c>
      <c r="L362" s="136">
        <f t="shared" si="102"/>
        <v>22</v>
      </c>
      <c r="M362" s="139">
        <f t="shared" si="103"/>
        <v>38.03375244143183</v>
      </c>
      <c r="N362" s="67"/>
      <c r="O362" s="72"/>
      <c r="P362" s="288"/>
      <c r="Q362" s="47"/>
      <c r="R362" s="47" t="s">
        <v>105</v>
      </c>
      <c r="S362" s="49" t="s">
        <v>331</v>
      </c>
      <c r="T362" s="47"/>
      <c r="U362" s="47"/>
      <c r="V362" s="47" t="s">
        <v>345</v>
      </c>
      <c r="W362" s="400" t="s">
        <v>418</v>
      </c>
      <c r="X362" s="56" t="s">
        <v>333</v>
      </c>
      <c r="Y362" s="110"/>
      <c r="Z362" s="575">
        <v>7</v>
      </c>
      <c r="AA362" s="277" t="s">
        <v>469</v>
      </c>
      <c r="AB362" s="69"/>
      <c r="AC362" s="249"/>
      <c r="AD362" s="193"/>
      <c r="AE362" s="67"/>
      <c r="AF362" s="193"/>
      <c r="AG362" s="193"/>
      <c r="AH362" s="272"/>
      <c r="AI362" s="272"/>
      <c r="AJ362" s="272"/>
      <c r="AK362" s="272"/>
      <c r="AL362" s="72"/>
      <c r="AM362" s="82"/>
      <c r="AN362" s="208"/>
      <c r="AO362" s="208"/>
      <c r="AP362" s="208"/>
      <c r="AQ362" s="23"/>
      <c r="AR362" s="23"/>
      <c r="AS362" s="63"/>
      <c r="AT362" s="802">
        <v>305</v>
      </c>
      <c r="AU362" s="1488">
        <v>305</v>
      </c>
      <c r="AV362" s="44">
        <v>305</v>
      </c>
      <c r="AW362" s="147" t="s">
        <v>205</v>
      </c>
      <c r="AX362" s="143"/>
    </row>
    <row r="363" spans="1:50" ht="36.75" customHeight="1" x14ac:dyDescent="0.25">
      <c r="A363" s="122">
        <v>306</v>
      </c>
      <c r="B363" s="185" t="s">
        <v>393</v>
      </c>
      <c r="C363" s="190"/>
      <c r="D363" s="454">
        <v>106.411499023438</v>
      </c>
      <c r="E363" s="454">
        <v>52.375495910644503</v>
      </c>
      <c r="F363" s="305">
        <f t="shared" si="96"/>
        <v>106</v>
      </c>
      <c r="G363" s="305">
        <f t="shared" si="97"/>
        <v>24.689941406279843</v>
      </c>
      <c r="H363" s="305">
        <f t="shared" si="98"/>
        <v>24</v>
      </c>
      <c r="I363" s="137">
        <f t="shared" si="99"/>
        <v>41.396484376790568</v>
      </c>
      <c r="J363" s="136">
        <f t="shared" si="100"/>
        <v>52</v>
      </c>
      <c r="K363" s="136">
        <f t="shared" si="101"/>
        <v>22.52975463867017</v>
      </c>
      <c r="L363" s="136">
        <f t="shared" si="102"/>
        <v>22</v>
      </c>
      <c r="M363" s="139">
        <f t="shared" si="103"/>
        <v>31.785278320210182</v>
      </c>
      <c r="N363" s="67"/>
      <c r="O363" s="72"/>
      <c r="P363" s="288"/>
      <c r="Q363" s="47"/>
      <c r="R363" s="47" t="s">
        <v>105</v>
      </c>
      <c r="S363" s="49" t="s">
        <v>331</v>
      </c>
      <c r="T363" s="47"/>
      <c r="U363" s="47"/>
      <c r="V363" s="47" t="s">
        <v>345</v>
      </c>
      <c r="W363" s="491" t="s">
        <v>418</v>
      </c>
      <c r="X363" s="56" t="s">
        <v>333</v>
      </c>
      <c r="Y363" s="110"/>
      <c r="Z363" s="575">
        <v>7</v>
      </c>
      <c r="AA363" s="277" t="s">
        <v>469</v>
      </c>
      <c r="AB363" s="498"/>
      <c r="AC363" s="249"/>
      <c r="AD363" s="193"/>
      <c r="AE363" s="67"/>
      <c r="AF363" s="193"/>
      <c r="AG363" s="193"/>
      <c r="AH363" s="272"/>
      <c r="AI363" s="272"/>
      <c r="AJ363" s="272"/>
      <c r="AK363" s="272"/>
      <c r="AL363" s="72"/>
      <c r="AM363" s="82"/>
      <c r="AN363" s="208"/>
      <c r="AO363" s="208"/>
      <c r="AP363" s="208"/>
      <c r="AQ363" s="23"/>
      <c r="AR363" s="23"/>
      <c r="AS363" s="63"/>
      <c r="AT363" s="802">
        <v>306</v>
      </c>
      <c r="AU363" s="1488"/>
      <c r="AV363" s="44">
        <v>306</v>
      </c>
      <c r="AW363" s="147" t="s">
        <v>205</v>
      </c>
      <c r="AX363" s="143"/>
    </row>
    <row r="364" spans="1:50" ht="38.25" x14ac:dyDescent="0.25">
      <c r="A364" s="122">
        <v>307</v>
      </c>
      <c r="B364" s="185" t="s">
        <v>393</v>
      </c>
      <c r="C364" s="190"/>
      <c r="D364" s="454">
        <v>106.41138458252</v>
      </c>
      <c r="E364" s="454">
        <v>52.377395629882798</v>
      </c>
      <c r="F364" s="305">
        <f t="shared" si="96"/>
        <v>106</v>
      </c>
      <c r="G364" s="305">
        <f t="shared" si="97"/>
        <v>24.683074951200012</v>
      </c>
      <c r="H364" s="305">
        <f t="shared" si="98"/>
        <v>24</v>
      </c>
      <c r="I364" s="137">
        <f t="shared" si="99"/>
        <v>40.98449707200075</v>
      </c>
      <c r="J364" s="136">
        <f t="shared" si="100"/>
        <v>52</v>
      </c>
      <c r="K364" s="136">
        <f t="shared" si="101"/>
        <v>22.643737792967897</v>
      </c>
      <c r="L364" s="136">
        <f t="shared" si="102"/>
        <v>22</v>
      </c>
      <c r="M364" s="139">
        <f t="shared" si="103"/>
        <v>38.624267578073841</v>
      </c>
      <c r="N364" s="67"/>
      <c r="O364" s="72"/>
      <c r="P364" s="288"/>
      <c r="Q364" s="47"/>
      <c r="R364" s="47" t="s">
        <v>105</v>
      </c>
      <c r="S364" s="49" t="s">
        <v>331</v>
      </c>
      <c r="T364" s="47"/>
      <c r="U364" s="47"/>
      <c r="V364" s="47" t="s">
        <v>345</v>
      </c>
      <c r="W364" s="400" t="s">
        <v>418</v>
      </c>
      <c r="X364" s="56" t="s">
        <v>333</v>
      </c>
      <c r="Y364" s="110"/>
      <c r="Z364" s="575">
        <v>7</v>
      </c>
      <c r="AA364" s="277" t="s">
        <v>469</v>
      </c>
      <c r="AB364" s="69"/>
      <c r="AC364" s="249"/>
      <c r="AD364" s="193"/>
      <c r="AE364" s="67"/>
      <c r="AF364" s="193"/>
      <c r="AG364" s="193"/>
      <c r="AH364" s="272"/>
      <c r="AI364" s="272"/>
      <c r="AJ364" s="272"/>
      <c r="AK364" s="272"/>
      <c r="AL364" s="72"/>
      <c r="AM364" s="82"/>
      <c r="AN364" s="208"/>
      <c r="AO364" s="208"/>
      <c r="AP364" s="208"/>
      <c r="AQ364" s="23"/>
      <c r="AR364" s="23"/>
      <c r="AS364" s="63"/>
      <c r="AT364" s="802">
        <v>307</v>
      </c>
      <c r="AU364" s="1488"/>
      <c r="AV364" s="44">
        <v>306</v>
      </c>
      <c r="AW364" s="147" t="s">
        <v>205</v>
      </c>
      <c r="AX364" s="143"/>
    </row>
    <row r="365" spans="1:50" ht="38.25" x14ac:dyDescent="0.25">
      <c r="A365" s="122">
        <v>309</v>
      </c>
      <c r="B365" s="185" t="s">
        <v>393</v>
      </c>
      <c r="C365" s="190"/>
      <c r="D365" s="454">
        <v>106.409828186035</v>
      </c>
      <c r="E365" s="454">
        <v>52.377189636230497</v>
      </c>
      <c r="F365" s="305">
        <f t="shared" si="96"/>
        <v>106</v>
      </c>
      <c r="G365" s="305">
        <f t="shared" si="97"/>
        <v>24.589691162099996</v>
      </c>
      <c r="H365" s="305">
        <f t="shared" si="98"/>
        <v>24</v>
      </c>
      <c r="I365" s="137">
        <f t="shared" si="99"/>
        <v>35.38146972599975</v>
      </c>
      <c r="J365" s="136">
        <f t="shared" si="100"/>
        <v>52</v>
      </c>
      <c r="K365" s="136">
        <f t="shared" si="101"/>
        <v>22.63137817382983</v>
      </c>
      <c r="L365" s="136">
        <f t="shared" si="102"/>
        <v>22</v>
      </c>
      <c r="M365" s="139">
        <f t="shared" si="103"/>
        <v>37.882690429789818</v>
      </c>
      <c r="N365" s="67"/>
      <c r="O365" s="72"/>
      <c r="P365" s="288"/>
      <c r="Q365" s="47"/>
      <c r="R365" s="47" t="s">
        <v>105</v>
      </c>
      <c r="S365" s="49" t="s">
        <v>331</v>
      </c>
      <c r="T365" s="47"/>
      <c r="U365" s="47"/>
      <c r="V365" s="47" t="s">
        <v>345</v>
      </c>
      <c r="W365" s="400" t="s">
        <v>418</v>
      </c>
      <c r="X365" s="56" t="s">
        <v>333</v>
      </c>
      <c r="Y365" s="110"/>
      <c r="Z365" s="575">
        <v>7</v>
      </c>
      <c r="AA365" s="277" t="s">
        <v>469</v>
      </c>
      <c r="AB365" s="69"/>
      <c r="AC365" s="249"/>
      <c r="AD365" s="193"/>
      <c r="AE365" s="67"/>
      <c r="AF365" s="193"/>
      <c r="AG365" s="193"/>
      <c r="AH365" s="272"/>
      <c r="AI365" s="272"/>
      <c r="AJ365" s="272"/>
      <c r="AK365" s="272"/>
      <c r="AL365" s="72"/>
      <c r="AM365" s="82"/>
      <c r="AN365" s="208"/>
      <c r="AO365" s="208"/>
      <c r="AP365" s="208"/>
      <c r="AQ365" s="23"/>
      <c r="AR365" s="23"/>
      <c r="AS365" s="63"/>
      <c r="AT365" s="802">
        <v>309</v>
      </c>
      <c r="AU365" s="1488"/>
      <c r="AV365" s="44">
        <v>306</v>
      </c>
      <c r="AW365" s="147" t="s">
        <v>205</v>
      </c>
      <c r="AX365" s="143"/>
    </row>
    <row r="366" spans="1:50" ht="38.25" x14ac:dyDescent="0.25">
      <c r="A366" s="122">
        <v>310</v>
      </c>
      <c r="B366" s="185" t="s">
        <v>393</v>
      </c>
      <c r="C366" s="190"/>
      <c r="D366" s="454">
        <v>106.408767700195</v>
      </c>
      <c r="E366" s="454">
        <v>52.378429412841797</v>
      </c>
      <c r="F366" s="305">
        <f t="shared" si="96"/>
        <v>106</v>
      </c>
      <c r="G366" s="305">
        <f t="shared" si="97"/>
        <v>24.526062011699992</v>
      </c>
      <c r="H366" s="305">
        <f t="shared" si="98"/>
        <v>24</v>
      </c>
      <c r="I366" s="137">
        <f t="shared" si="99"/>
        <v>31.5637207019995</v>
      </c>
      <c r="J366" s="136">
        <f t="shared" si="100"/>
        <v>52</v>
      </c>
      <c r="K366" s="136">
        <f t="shared" si="101"/>
        <v>22.705764770507813</v>
      </c>
      <c r="L366" s="136">
        <f t="shared" si="102"/>
        <v>22</v>
      </c>
      <c r="M366" s="139">
        <f t="shared" si="103"/>
        <v>42.34588623046875</v>
      </c>
      <c r="N366" s="67"/>
      <c r="O366" s="72"/>
      <c r="P366" s="288"/>
      <c r="Q366" s="47"/>
      <c r="R366" s="47" t="s">
        <v>105</v>
      </c>
      <c r="S366" s="49" t="s">
        <v>331</v>
      </c>
      <c r="T366" s="47"/>
      <c r="U366" s="47"/>
      <c r="V366" s="47" t="s">
        <v>345</v>
      </c>
      <c r="W366" s="400" t="s">
        <v>418</v>
      </c>
      <c r="X366" s="56" t="s">
        <v>333</v>
      </c>
      <c r="Y366" s="110"/>
      <c r="Z366" s="575">
        <v>7</v>
      </c>
      <c r="AA366" s="277" t="s">
        <v>469</v>
      </c>
      <c r="AB366" s="69"/>
      <c r="AC366" s="249"/>
      <c r="AD366" s="193"/>
      <c r="AE366" s="67"/>
      <c r="AF366" s="193"/>
      <c r="AG366" s="193"/>
      <c r="AH366" s="272"/>
      <c r="AI366" s="272"/>
      <c r="AJ366" s="272"/>
      <c r="AK366" s="272"/>
      <c r="AL366" s="72"/>
      <c r="AM366" s="82"/>
      <c r="AN366" s="208"/>
      <c r="AO366" s="208"/>
      <c r="AP366" s="208"/>
      <c r="AQ366" s="23"/>
      <c r="AR366" s="23"/>
      <c r="AS366" s="63"/>
      <c r="AT366" s="802">
        <v>310</v>
      </c>
      <c r="AU366" s="1488"/>
      <c r="AV366" s="44">
        <v>306</v>
      </c>
      <c r="AW366" s="147" t="s">
        <v>205</v>
      </c>
      <c r="AX366" s="143"/>
    </row>
    <row r="367" spans="1:50" ht="39" thickBot="1" x14ac:dyDescent="0.3">
      <c r="A367" s="122">
        <v>311</v>
      </c>
      <c r="B367" s="134" t="s">
        <v>393</v>
      </c>
      <c r="C367" s="134"/>
      <c r="D367" s="454">
        <v>106.40884399414099</v>
      </c>
      <c r="E367" s="454">
        <v>52.377758026122997</v>
      </c>
      <c r="F367" s="305">
        <f t="shared" si="96"/>
        <v>106</v>
      </c>
      <c r="G367" s="305">
        <f t="shared" si="97"/>
        <v>24.530639648459669</v>
      </c>
      <c r="H367" s="305">
        <f t="shared" si="98"/>
        <v>24</v>
      </c>
      <c r="I367" s="137">
        <f t="shared" si="99"/>
        <v>31.838378907580136</v>
      </c>
      <c r="J367" s="136">
        <f t="shared" si="100"/>
        <v>52</v>
      </c>
      <c r="K367" s="136">
        <f t="shared" si="101"/>
        <v>22.665481567379828</v>
      </c>
      <c r="L367" s="136">
        <f t="shared" si="102"/>
        <v>22</v>
      </c>
      <c r="M367" s="139">
        <f t="shared" si="103"/>
        <v>39.928894042789693</v>
      </c>
      <c r="N367" s="67"/>
      <c r="O367" s="72"/>
      <c r="P367" s="288"/>
      <c r="Q367" s="47"/>
      <c r="R367" s="47" t="s">
        <v>105</v>
      </c>
      <c r="S367" s="49" t="s">
        <v>331</v>
      </c>
      <c r="T367" s="47"/>
      <c r="U367" s="47"/>
      <c r="V367" s="99" t="s">
        <v>345</v>
      </c>
      <c r="W367" s="400" t="s">
        <v>418</v>
      </c>
      <c r="X367" s="98" t="s">
        <v>333</v>
      </c>
      <c r="Y367" s="112"/>
      <c r="Z367" s="573">
        <v>7</v>
      </c>
      <c r="AA367" s="277" t="s">
        <v>469</v>
      </c>
      <c r="AB367" s="69"/>
      <c r="AC367" s="249"/>
      <c r="AD367" s="193"/>
      <c r="AE367" s="67"/>
      <c r="AF367" s="193"/>
      <c r="AG367" s="193"/>
      <c r="AH367" s="272"/>
      <c r="AI367" s="272"/>
      <c r="AJ367" s="272"/>
      <c r="AK367" s="272"/>
      <c r="AL367" s="559"/>
      <c r="AM367" s="82"/>
      <c r="AN367" s="208"/>
      <c r="AO367" s="208"/>
      <c r="AP367" s="208"/>
      <c r="AQ367" s="23"/>
      <c r="AR367" s="23"/>
      <c r="AS367" s="256"/>
      <c r="AT367" s="802">
        <v>311</v>
      </c>
      <c r="AU367" s="1488"/>
      <c r="AV367" s="44">
        <v>306</v>
      </c>
      <c r="AW367" s="147" t="s">
        <v>205</v>
      </c>
      <c r="AX367" s="143"/>
    </row>
    <row r="368" spans="1:50" ht="48" customHeight="1" x14ac:dyDescent="0.25">
      <c r="A368" s="546">
        <v>312</v>
      </c>
      <c r="B368" s="242" t="s">
        <v>393</v>
      </c>
      <c r="C368" s="283"/>
      <c r="D368" s="605">
        <v>106.383255004883</v>
      </c>
      <c r="E368" s="595">
        <v>52.375553131103501</v>
      </c>
      <c r="F368" s="596">
        <f t="shared" si="96"/>
        <v>106</v>
      </c>
      <c r="G368" s="309">
        <f t="shared" si="97"/>
        <v>22.995300292979834</v>
      </c>
      <c r="H368" s="596">
        <f t="shared" si="98"/>
        <v>22</v>
      </c>
      <c r="I368" s="597">
        <f t="shared" si="99"/>
        <v>59.718017578790068</v>
      </c>
      <c r="J368" s="598">
        <f t="shared" si="100"/>
        <v>52</v>
      </c>
      <c r="K368" s="310">
        <f t="shared" si="101"/>
        <v>22.533187866210085</v>
      </c>
      <c r="L368" s="598">
        <f t="shared" si="102"/>
        <v>22</v>
      </c>
      <c r="M368" s="609">
        <f t="shared" si="103"/>
        <v>31.991271972605091</v>
      </c>
      <c r="N368" s="742"/>
      <c r="O368" s="709"/>
      <c r="P368" s="487"/>
      <c r="Q368" s="55"/>
      <c r="R368" s="55" t="s">
        <v>105</v>
      </c>
      <c r="S368" s="251" t="s">
        <v>331</v>
      </c>
      <c r="T368" s="55"/>
      <c r="U368" s="55"/>
      <c r="V368" s="47" t="s">
        <v>345</v>
      </c>
      <c r="W368" s="1014" t="s">
        <v>418</v>
      </c>
      <c r="X368" s="1017" t="s">
        <v>333</v>
      </c>
      <c r="Y368" s="176"/>
      <c r="Z368" s="584">
        <v>7</v>
      </c>
      <c r="AA368" s="277" t="s">
        <v>469</v>
      </c>
      <c r="AB368" s="568"/>
      <c r="AC368" s="681"/>
      <c r="AD368" s="201"/>
      <c r="AE368" s="742"/>
      <c r="AF368" s="682"/>
      <c r="AG368" s="682"/>
      <c r="AH368" s="683"/>
      <c r="AI368" s="683"/>
      <c r="AJ368" s="683"/>
      <c r="AK368" s="683"/>
      <c r="AL368" s="709"/>
      <c r="AM368" s="710"/>
      <c r="AN368" s="684"/>
      <c r="AO368" s="684"/>
      <c r="AP368" s="684"/>
      <c r="AQ368" s="685"/>
      <c r="AR368" s="685"/>
      <c r="AS368" s="184"/>
      <c r="AT368" s="1317">
        <v>312</v>
      </c>
      <c r="AU368" s="1488"/>
      <c r="AV368" s="44"/>
      <c r="AW368" s="147" t="s">
        <v>205</v>
      </c>
      <c r="AX368" s="143"/>
    </row>
    <row r="369" spans="1:239" s="191" customFormat="1" ht="34.5" customHeight="1" x14ac:dyDescent="0.25">
      <c r="A369" s="451">
        <v>313</v>
      </c>
      <c r="B369" s="252" t="s">
        <v>393</v>
      </c>
      <c r="C369" s="242"/>
      <c r="D369" s="462">
        <v>106.380729675293</v>
      </c>
      <c r="E369" s="478">
        <v>52.373683929443402</v>
      </c>
      <c r="F369" s="307">
        <f t="shared" ref="F369:F400" si="104">ROUNDDOWN(D369,0)</f>
        <v>106</v>
      </c>
      <c r="G369" s="305">
        <f t="shared" ref="G369:G400" si="105">(D369-F369)*60</f>
        <v>22.84378051757983</v>
      </c>
      <c r="H369" s="307">
        <f t="shared" ref="H369:H400" si="106">ROUNDDOWN(G369,0)</f>
        <v>22</v>
      </c>
      <c r="I369" s="301">
        <f t="shared" ref="I369:I400" si="107">(G369-H369)*60</f>
        <v>50.626831054789818</v>
      </c>
      <c r="J369" s="255">
        <f t="shared" ref="J369:J400" si="108">ROUNDDOWN(E369,0)</f>
        <v>52</v>
      </c>
      <c r="K369" s="136">
        <f t="shared" ref="K369:K400" si="109">(E369-J369)*60</f>
        <v>22.42103576660412</v>
      </c>
      <c r="L369" s="255">
        <f t="shared" si="102"/>
        <v>22</v>
      </c>
      <c r="M369" s="295">
        <f t="shared" ref="M369:M400" si="110">(K369-L369)*60</f>
        <v>25.262145996247227</v>
      </c>
      <c r="N369" s="121"/>
      <c r="O369" s="167"/>
      <c r="P369" s="406"/>
      <c r="Q369" s="55"/>
      <c r="R369" s="55" t="s">
        <v>105</v>
      </c>
      <c r="S369" s="251" t="s">
        <v>331</v>
      </c>
      <c r="T369" s="55"/>
      <c r="U369" s="55"/>
      <c r="V369" s="55" t="s">
        <v>345</v>
      </c>
      <c r="W369" s="439" t="s">
        <v>418</v>
      </c>
      <c r="X369" s="188" t="s">
        <v>333</v>
      </c>
      <c r="Y369" s="171"/>
      <c r="Z369" s="581">
        <v>7</v>
      </c>
      <c r="AA369" s="277" t="s">
        <v>469</v>
      </c>
      <c r="AB369" s="498"/>
      <c r="AC369" s="438"/>
      <c r="AD369" s="198"/>
      <c r="AE369" s="121"/>
      <c r="AF369" s="200"/>
      <c r="AG369" s="200"/>
      <c r="AH369" s="210"/>
      <c r="AI369" s="210"/>
      <c r="AJ369" s="210"/>
      <c r="AK369" s="210"/>
      <c r="AL369" s="167"/>
      <c r="AM369" s="177"/>
      <c r="AN369" s="217"/>
      <c r="AO369" s="217"/>
      <c r="AP369" s="217"/>
      <c r="AQ369" s="178"/>
      <c r="AR369" s="178"/>
      <c r="AS369" s="234"/>
      <c r="AT369" s="1476">
        <v>313</v>
      </c>
      <c r="AU369" s="1488"/>
      <c r="AV369" s="44"/>
      <c r="AW369" s="147" t="s">
        <v>205</v>
      </c>
      <c r="AX369" s="143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</row>
    <row r="370" spans="1:239" ht="38.25" x14ac:dyDescent="0.25">
      <c r="A370" s="122">
        <v>314</v>
      </c>
      <c r="B370" s="185" t="s">
        <v>393</v>
      </c>
      <c r="C370" s="190"/>
      <c r="D370" s="454">
        <v>106.379875183105</v>
      </c>
      <c r="E370" s="454">
        <v>52.375423431396499</v>
      </c>
      <c r="F370" s="305">
        <f t="shared" si="104"/>
        <v>106</v>
      </c>
      <c r="G370" s="305">
        <f t="shared" si="105"/>
        <v>22.792510986299988</v>
      </c>
      <c r="H370" s="305">
        <f t="shared" si="106"/>
        <v>22</v>
      </c>
      <c r="I370" s="137">
        <f t="shared" si="107"/>
        <v>47.55065917799925</v>
      </c>
      <c r="J370" s="136">
        <f t="shared" si="108"/>
        <v>52</v>
      </c>
      <c r="K370" s="136">
        <f t="shared" si="109"/>
        <v>22.525405883789915</v>
      </c>
      <c r="L370" s="136">
        <f t="shared" si="102"/>
        <v>22</v>
      </c>
      <c r="M370" s="139">
        <f t="shared" si="110"/>
        <v>31.524353027394909</v>
      </c>
      <c r="N370" s="67"/>
      <c r="O370" s="72"/>
      <c r="P370" s="288"/>
      <c r="Q370" s="47"/>
      <c r="R370" s="47" t="s">
        <v>105</v>
      </c>
      <c r="S370" s="49" t="s">
        <v>331</v>
      </c>
      <c r="T370" s="47"/>
      <c r="U370" s="47"/>
      <c r="V370" s="47" t="s">
        <v>345</v>
      </c>
      <c r="W370" s="400" t="s">
        <v>418</v>
      </c>
      <c r="X370" s="56" t="s">
        <v>333</v>
      </c>
      <c r="Y370" s="110"/>
      <c r="Z370" s="575">
        <v>7</v>
      </c>
      <c r="AA370" s="277" t="s">
        <v>469</v>
      </c>
      <c r="AB370" s="69"/>
      <c r="AC370" s="249"/>
      <c r="AD370" s="193"/>
      <c r="AE370" s="67"/>
      <c r="AF370" s="193"/>
      <c r="AG370" s="193"/>
      <c r="AH370" s="272"/>
      <c r="AI370" s="272"/>
      <c r="AJ370" s="272"/>
      <c r="AK370" s="272"/>
      <c r="AL370" s="72"/>
      <c r="AM370" s="82"/>
      <c r="AN370" s="208"/>
      <c r="AO370" s="208"/>
      <c r="AP370" s="208"/>
      <c r="AQ370" s="23"/>
      <c r="AR370" s="23"/>
      <c r="AS370" s="63"/>
      <c r="AT370" s="802">
        <v>314</v>
      </c>
      <c r="AU370" s="1488"/>
      <c r="AV370" s="44"/>
      <c r="AW370" s="147" t="s">
        <v>205</v>
      </c>
      <c r="AX370" s="143"/>
    </row>
    <row r="371" spans="1:239" ht="38.25" x14ac:dyDescent="0.25">
      <c r="A371" s="122">
        <v>315</v>
      </c>
      <c r="B371" s="185" t="s">
        <v>393</v>
      </c>
      <c r="C371" s="190"/>
      <c r="D371" s="454">
        <v>106.37701416015599</v>
      </c>
      <c r="E371" s="454">
        <v>52.374229431152301</v>
      </c>
      <c r="F371" s="305">
        <f t="shared" si="104"/>
        <v>106</v>
      </c>
      <c r="G371" s="305">
        <f t="shared" si="105"/>
        <v>22.620849609359652</v>
      </c>
      <c r="H371" s="305">
        <f t="shared" si="106"/>
        <v>22</v>
      </c>
      <c r="I371" s="137">
        <f t="shared" si="107"/>
        <v>37.250976561579137</v>
      </c>
      <c r="J371" s="136">
        <f t="shared" si="108"/>
        <v>52</v>
      </c>
      <c r="K371" s="136">
        <f t="shared" si="109"/>
        <v>22.453765869138067</v>
      </c>
      <c r="L371" s="136">
        <f t="shared" si="102"/>
        <v>22</v>
      </c>
      <c r="M371" s="139">
        <f t="shared" si="110"/>
        <v>27.225952148284023</v>
      </c>
      <c r="N371" s="67"/>
      <c r="O371" s="72"/>
      <c r="P371" s="288"/>
      <c r="Q371" s="47"/>
      <c r="R371" s="47" t="s">
        <v>105</v>
      </c>
      <c r="S371" s="49" t="s">
        <v>331</v>
      </c>
      <c r="T371" s="47"/>
      <c r="U371" s="47"/>
      <c r="V371" s="47" t="s">
        <v>345</v>
      </c>
      <c r="W371" s="400" t="s">
        <v>418</v>
      </c>
      <c r="X371" s="56" t="s">
        <v>333</v>
      </c>
      <c r="Y371" s="110"/>
      <c r="Z371" s="575">
        <v>7</v>
      </c>
      <c r="AA371" s="277" t="s">
        <v>469</v>
      </c>
      <c r="AB371" s="69"/>
      <c r="AC371" s="249"/>
      <c r="AD371" s="193"/>
      <c r="AE371" s="67"/>
      <c r="AF371" s="193"/>
      <c r="AG371" s="193"/>
      <c r="AH371" s="272"/>
      <c r="AI371" s="272"/>
      <c r="AJ371" s="272"/>
      <c r="AK371" s="272"/>
      <c r="AL371" s="72"/>
      <c r="AM371" s="82"/>
      <c r="AN371" s="208"/>
      <c r="AO371" s="208"/>
      <c r="AP371" s="208"/>
      <c r="AQ371" s="23"/>
      <c r="AR371" s="23"/>
      <c r="AS371" s="63"/>
      <c r="AT371" s="802">
        <v>315</v>
      </c>
      <c r="AU371" s="1488"/>
      <c r="AV371" s="44"/>
      <c r="AW371" s="147" t="s">
        <v>205</v>
      </c>
      <c r="AX371" s="143"/>
    </row>
    <row r="372" spans="1:239" ht="38.25" x14ac:dyDescent="0.25">
      <c r="A372" s="122">
        <v>316</v>
      </c>
      <c r="B372" s="185" t="s">
        <v>393</v>
      </c>
      <c r="C372" s="190"/>
      <c r="D372" s="454">
        <v>106.371612548828</v>
      </c>
      <c r="E372" s="454">
        <v>52.370609283447301</v>
      </c>
      <c r="F372" s="305">
        <f t="shared" si="104"/>
        <v>106</v>
      </c>
      <c r="G372" s="305">
        <f t="shared" si="105"/>
        <v>22.296752929679826</v>
      </c>
      <c r="H372" s="305">
        <f t="shared" si="106"/>
        <v>22</v>
      </c>
      <c r="I372" s="137">
        <f t="shared" si="107"/>
        <v>17.805175780789568</v>
      </c>
      <c r="J372" s="136">
        <f t="shared" si="108"/>
        <v>52</v>
      </c>
      <c r="K372" s="136">
        <f t="shared" si="109"/>
        <v>22.236557006838069</v>
      </c>
      <c r="L372" s="136">
        <f t="shared" si="102"/>
        <v>22</v>
      </c>
      <c r="M372" s="139">
        <f t="shared" si="110"/>
        <v>14.193420410284148</v>
      </c>
      <c r="N372" s="67"/>
      <c r="O372" s="72"/>
      <c r="P372" s="288"/>
      <c r="Q372" s="47"/>
      <c r="R372" s="47" t="s">
        <v>105</v>
      </c>
      <c r="S372" s="49" t="s">
        <v>331</v>
      </c>
      <c r="T372" s="47"/>
      <c r="U372" s="47"/>
      <c r="V372" s="47" t="s">
        <v>345</v>
      </c>
      <c r="W372" s="400" t="s">
        <v>418</v>
      </c>
      <c r="X372" s="56" t="s">
        <v>333</v>
      </c>
      <c r="Y372" s="110"/>
      <c r="Z372" s="575">
        <v>7</v>
      </c>
      <c r="AA372" s="277" t="s">
        <v>469</v>
      </c>
      <c r="AB372" s="69"/>
      <c r="AC372" s="249"/>
      <c r="AD372" s="193"/>
      <c r="AE372" s="67"/>
      <c r="AF372" s="193"/>
      <c r="AG372" s="193"/>
      <c r="AH372" s="272"/>
      <c r="AI372" s="272"/>
      <c r="AJ372" s="272"/>
      <c r="AK372" s="272"/>
      <c r="AL372" s="72"/>
      <c r="AM372" s="82"/>
      <c r="AN372" s="208"/>
      <c r="AO372" s="208"/>
      <c r="AP372" s="208"/>
      <c r="AQ372" s="23"/>
      <c r="AR372" s="23"/>
      <c r="AS372" s="63"/>
      <c r="AT372" s="802">
        <v>316</v>
      </c>
      <c r="AU372" s="1488"/>
      <c r="AV372" s="44"/>
      <c r="AW372" s="147" t="s">
        <v>205</v>
      </c>
      <c r="AX372" s="143"/>
    </row>
    <row r="373" spans="1:239" ht="41.25" customHeight="1" x14ac:dyDescent="0.25">
      <c r="A373" s="122">
        <v>317</v>
      </c>
      <c r="B373" s="185" t="s">
        <v>393</v>
      </c>
      <c r="C373" s="190"/>
      <c r="D373" s="454">
        <v>106.35678100585901</v>
      </c>
      <c r="E373" s="454">
        <v>52.362415313720703</v>
      </c>
      <c r="F373" s="305">
        <f t="shared" si="104"/>
        <v>106</v>
      </c>
      <c r="G373" s="305">
        <f t="shared" si="105"/>
        <v>21.406860351540331</v>
      </c>
      <c r="H373" s="305">
        <f t="shared" si="106"/>
        <v>21</v>
      </c>
      <c r="I373" s="137">
        <f t="shared" si="107"/>
        <v>24.411621092419864</v>
      </c>
      <c r="J373" s="136">
        <f t="shared" si="108"/>
        <v>52</v>
      </c>
      <c r="K373" s="136">
        <f t="shared" si="109"/>
        <v>21.744918823242188</v>
      </c>
      <c r="L373" s="136">
        <f t="shared" si="102"/>
        <v>21</v>
      </c>
      <c r="M373" s="139">
        <f t="shared" si="110"/>
        <v>44.69512939453125</v>
      </c>
      <c r="N373" s="67"/>
      <c r="O373" s="72"/>
      <c r="P373" s="288"/>
      <c r="Q373" s="47"/>
      <c r="R373" s="47" t="s">
        <v>105</v>
      </c>
      <c r="S373" s="49" t="s">
        <v>331</v>
      </c>
      <c r="T373" s="47"/>
      <c r="U373" s="47"/>
      <c r="V373" s="47" t="s">
        <v>345</v>
      </c>
      <c r="W373" s="400" t="s">
        <v>418</v>
      </c>
      <c r="X373" s="56" t="s">
        <v>333</v>
      </c>
      <c r="Y373" s="110"/>
      <c r="Z373" s="575">
        <v>7</v>
      </c>
      <c r="AA373" s="277" t="s">
        <v>469</v>
      </c>
      <c r="AB373" s="69"/>
      <c r="AC373" s="249"/>
      <c r="AD373" s="193"/>
      <c r="AE373" s="67"/>
      <c r="AF373" s="193"/>
      <c r="AG373" s="193"/>
      <c r="AH373" s="272"/>
      <c r="AI373" s="272"/>
      <c r="AJ373" s="272"/>
      <c r="AK373" s="272"/>
      <c r="AL373" s="72"/>
      <c r="AM373" s="82"/>
      <c r="AN373" s="208"/>
      <c r="AO373" s="208"/>
      <c r="AP373" s="208"/>
      <c r="AQ373" s="23"/>
      <c r="AR373" s="23"/>
      <c r="AS373" s="63"/>
      <c r="AT373" s="802">
        <v>317</v>
      </c>
      <c r="AU373" s="1488"/>
      <c r="AV373" s="44">
        <v>317</v>
      </c>
      <c r="AW373" s="147" t="s">
        <v>205</v>
      </c>
      <c r="AX373" s="143"/>
    </row>
    <row r="374" spans="1:239" ht="38.25" x14ac:dyDescent="0.25">
      <c r="A374" s="122">
        <v>318</v>
      </c>
      <c r="B374" s="185" t="s">
        <v>393</v>
      </c>
      <c r="C374" s="190"/>
      <c r="D374" s="454">
        <v>106.35577392578099</v>
      </c>
      <c r="E374" s="454">
        <v>52.362316131591797</v>
      </c>
      <c r="F374" s="305">
        <f t="shared" si="104"/>
        <v>106</v>
      </c>
      <c r="G374" s="305">
        <f t="shared" si="105"/>
        <v>21.346435546859652</v>
      </c>
      <c r="H374" s="305">
        <f t="shared" si="106"/>
        <v>21</v>
      </c>
      <c r="I374" s="137">
        <f t="shared" si="107"/>
        <v>20.786132811579137</v>
      </c>
      <c r="J374" s="136">
        <f t="shared" si="108"/>
        <v>52</v>
      </c>
      <c r="K374" s="136">
        <f t="shared" si="109"/>
        <v>21.738967895507813</v>
      </c>
      <c r="L374" s="136">
        <f t="shared" si="102"/>
        <v>21</v>
      </c>
      <c r="M374" s="139">
        <f t="shared" si="110"/>
        <v>44.33807373046875</v>
      </c>
      <c r="N374" s="67"/>
      <c r="O374" s="72"/>
      <c r="P374" s="288"/>
      <c r="Q374" s="47"/>
      <c r="R374" s="47" t="s">
        <v>105</v>
      </c>
      <c r="S374" s="49" t="s">
        <v>331</v>
      </c>
      <c r="T374" s="47"/>
      <c r="U374" s="47"/>
      <c r="V374" s="47" t="s">
        <v>345</v>
      </c>
      <c r="W374" s="400" t="s">
        <v>418</v>
      </c>
      <c r="X374" s="56" t="s">
        <v>333</v>
      </c>
      <c r="Y374" s="110"/>
      <c r="Z374" s="575">
        <v>7</v>
      </c>
      <c r="AA374" s="277" t="s">
        <v>469</v>
      </c>
      <c r="AB374" s="69"/>
      <c r="AC374" s="249"/>
      <c r="AD374" s="193"/>
      <c r="AE374" s="67"/>
      <c r="AF374" s="193"/>
      <c r="AG374" s="193"/>
      <c r="AH374" s="272"/>
      <c r="AI374" s="272"/>
      <c r="AJ374" s="272"/>
      <c r="AK374" s="272"/>
      <c r="AL374" s="72"/>
      <c r="AM374" s="82"/>
      <c r="AN374" s="208"/>
      <c r="AO374" s="208"/>
      <c r="AP374" s="208"/>
      <c r="AQ374" s="23"/>
      <c r="AR374" s="23"/>
      <c r="AS374" s="63"/>
      <c r="AT374" s="802">
        <v>318</v>
      </c>
      <c r="AU374" s="1488"/>
      <c r="AV374" s="44">
        <v>317</v>
      </c>
      <c r="AW374" s="147" t="s">
        <v>205</v>
      </c>
      <c r="AX374" s="143"/>
    </row>
    <row r="375" spans="1:239" ht="38.25" x14ac:dyDescent="0.25">
      <c r="A375" s="122">
        <v>319</v>
      </c>
      <c r="B375" s="185" t="s">
        <v>393</v>
      </c>
      <c r="C375" s="190"/>
      <c r="D375" s="454">
        <v>106.34747314453099</v>
      </c>
      <c r="E375" s="454">
        <v>52.355884552002003</v>
      </c>
      <c r="F375" s="305">
        <f t="shared" si="104"/>
        <v>106</v>
      </c>
      <c r="G375" s="305">
        <f t="shared" si="105"/>
        <v>20.848388671859652</v>
      </c>
      <c r="H375" s="305">
        <f t="shared" si="106"/>
        <v>20</v>
      </c>
      <c r="I375" s="137">
        <f t="shared" si="107"/>
        <v>50.903320311579137</v>
      </c>
      <c r="J375" s="136">
        <f t="shared" si="108"/>
        <v>52</v>
      </c>
      <c r="K375" s="136">
        <f t="shared" si="109"/>
        <v>21.353073120120172</v>
      </c>
      <c r="L375" s="136">
        <f t="shared" si="102"/>
        <v>21</v>
      </c>
      <c r="M375" s="139">
        <f t="shared" si="110"/>
        <v>21.184387207210307</v>
      </c>
      <c r="N375" s="67"/>
      <c r="O375" s="72"/>
      <c r="P375" s="288"/>
      <c r="Q375" s="47"/>
      <c r="R375" s="47" t="s">
        <v>105</v>
      </c>
      <c r="S375" s="49" t="s">
        <v>331</v>
      </c>
      <c r="T375" s="47"/>
      <c r="U375" s="47"/>
      <c r="V375" s="47" t="s">
        <v>345</v>
      </c>
      <c r="W375" s="400" t="s">
        <v>418</v>
      </c>
      <c r="X375" s="56" t="s">
        <v>333</v>
      </c>
      <c r="Y375" s="110"/>
      <c r="Z375" s="575">
        <v>7</v>
      </c>
      <c r="AA375" s="277" t="s">
        <v>469</v>
      </c>
      <c r="AB375" s="69"/>
      <c r="AC375" s="249"/>
      <c r="AD375" s="193"/>
      <c r="AE375" s="67"/>
      <c r="AF375" s="193"/>
      <c r="AG375" s="193"/>
      <c r="AH375" s="272"/>
      <c r="AI375" s="272"/>
      <c r="AJ375" s="272"/>
      <c r="AK375" s="272"/>
      <c r="AL375" s="72"/>
      <c r="AM375" s="82"/>
      <c r="AN375" s="208"/>
      <c r="AO375" s="208"/>
      <c r="AP375" s="208"/>
      <c r="AQ375" s="23"/>
      <c r="AR375" s="23"/>
      <c r="AS375" s="63"/>
      <c r="AT375" s="802">
        <v>319</v>
      </c>
      <c r="AU375" s="1488"/>
      <c r="AV375" s="44"/>
      <c r="AW375" s="147" t="s">
        <v>205</v>
      </c>
      <c r="AX375" s="143"/>
    </row>
    <row r="376" spans="1:239" ht="38.25" x14ac:dyDescent="0.25">
      <c r="A376" s="122">
        <v>320</v>
      </c>
      <c r="B376" s="185" t="s">
        <v>393</v>
      </c>
      <c r="C376" s="190"/>
      <c r="D376" s="454">
        <v>106.34555053710901</v>
      </c>
      <c r="E376" s="454">
        <v>52.355514526367202</v>
      </c>
      <c r="F376" s="305">
        <f t="shared" si="104"/>
        <v>106</v>
      </c>
      <c r="G376" s="305">
        <f t="shared" si="105"/>
        <v>20.733032226540331</v>
      </c>
      <c r="H376" s="305">
        <f t="shared" si="106"/>
        <v>20</v>
      </c>
      <c r="I376" s="137">
        <f t="shared" si="107"/>
        <v>43.981933592419864</v>
      </c>
      <c r="J376" s="136">
        <f t="shared" si="108"/>
        <v>52</v>
      </c>
      <c r="K376" s="136">
        <f t="shared" si="109"/>
        <v>21.330871582032103</v>
      </c>
      <c r="L376" s="136">
        <f t="shared" si="102"/>
        <v>21</v>
      </c>
      <c r="M376" s="139">
        <f t="shared" si="110"/>
        <v>19.852294921926159</v>
      </c>
      <c r="N376" s="67"/>
      <c r="O376" s="72"/>
      <c r="P376" s="288"/>
      <c r="Q376" s="47"/>
      <c r="R376" s="47" t="s">
        <v>105</v>
      </c>
      <c r="S376" s="49" t="s">
        <v>331</v>
      </c>
      <c r="T376" s="47"/>
      <c r="U376" s="47"/>
      <c r="V376" s="47" t="s">
        <v>345</v>
      </c>
      <c r="W376" s="400" t="s">
        <v>418</v>
      </c>
      <c r="X376" s="56" t="s">
        <v>333</v>
      </c>
      <c r="Y376" s="110"/>
      <c r="Z376" s="575">
        <v>7</v>
      </c>
      <c r="AA376" s="277" t="s">
        <v>469</v>
      </c>
      <c r="AB376" s="69"/>
      <c r="AC376" s="249"/>
      <c r="AD376" s="193"/>
      <c r="AE376" s="67"/>
      <c r="AF376" s="193"/>
      <c r="AG376" s="193"/>
      <c r="AH376" s="272"/>
      <c r="AI376" s="272"/>
      <c r="AJ376" s="272"/>
      <c r="AK376" s="272"/>
      <c r="AL376" s="72"/>
      <c r="AM376" s="82"/>
      <c r="AN376" s="208"/>
      <c r="AO376" s="208"/>
      <c r="AP376" s="208"/>
      <c r="AQ376" s="23"/>
      <c r="AR376" s="23"/>
      <c r="AS376" s="63"/>
      <c r="AT376" s="802">
        <v>320</v>
      </c>
      <c r="AU376" s="1488"/>
      <c r="AV376" s="44"/>
      <c r="AW376" s="147" t="s">
        <v>205</v>
      </c>
      <c r="AX376" s="143"/>
    </row>
    <row r="377" spans="1:239" ht="38.25" x14ac:dyDescent="0.25">
      <c r="A377" s="122">
        <v>321</v>
      </c>
      <c r="B377" s="185" t="s">
        <v>393</v>
      </c>
      <c r="C377" s="190"/>
      <c r="D377" s="454">
        <v>106.33657073974599</v>
      </c>
      <c r="E377" s="454">
        <v>52.350765228271499</v>
      </c>
      <c r="F377" s="305">
        <f t="shared" si="104"/>
        <v>106</v>
      </c>
      <c r="G377" s="305">
        <f t="shared" si="105"/>
        <v>20.194244384759656</v>
      </c>
      <c r="H377" s="305">
        <f t="shared" si="106"/>
        <v>20</v>
      </c>
      <c r="I377" s="137">
        <f t="shared" si="107"/>
        <v>11.654663085579386</v>
      </c>
      <c r="J377" s="136">
        <f t="shared" si="108"/>
        <v>52</v>
      </c>
      <c r="K377" s="136">
        <f t="shared" si="109"/>
        <v>21.045913696289915</v>
      </c>
      <c r="L377" s="136">
        <f t="shared" si="102"/>
        <v>21</v>
      </c>
      <c r="M377" s="139">
        <f t="shared" si="110"/>
        <v>2.7548217773949091</v>
      </c>
      <c r="N377" s="67"/>
      <c r="O377" s="72"/>
      <c r="P377" s="288"/>
      <c r="Q377" s="47"/>
      <c r="R377" s="47" t="s">
        <v>105</v>
      </c>
      <c r="S377" s="49" t="s">
        <v>331</v>
      </c>
      <c r="T377" s="47"/>
      <c r="U377" s="47"/>
      <c r="V377" s="47" t="s">
        <v>345</v>
      </c>
      <c r="W377" s="400" t="s">
        <v>418</v>
      </c>
      <c r="X377" s="56" t="s">
        <v>333</v>
      </c>
      <c r="Y377" s="110"/>
      <c r="Z377" s="575">
        <v>7</v>
      </c>
      <c r="AA377" s="277" t="s">
        <v>469</v>
      </c>
      <c r="AB377" s="69"/>
      <c r="AC377" s="249"/>
      <c r="AD377" s="193"/>
      <c r="AE377" s="67"/>
      <c r="AF377" s="193"/>
      <c r="AG377" s="193"/>
      <c r="AH377" s="272"/>
      <c r="AI377" s="272"/>
      <c r="AJ377" s="272"/>
      <c r="AK377" s="272"/>
      <c r="AL377" s="72"/>
      <c r="AM377" s="82"/>
      <c r="AN377" s="208"/>
      <c r="AO377" s="208"/>
      <c r="AP377" s="208"/>
      <c r="AQ377" s="23"/>
      <c r="AR377" s="23"/>
      <c r="AS377" s="63"/>
      <c r="AT377" s="802">
        <v>321</v>
      </c>
      <c r="AU377" s="1488"/>
      <c r="AV377" s="44"/>
      <c r="AW377" s="147" t="s">
        <v>205</v>
      </c>
      <c r="AX377" s="143"/>
    </row>
    <row r="378" spans="1:239" ht="38.25" x14ac:dyDescent="0.25">
      <c r="A378" s="122">
        <v>322</v>
      </c>
      <c r="B378" s="185" t="s">
        <v>393</v>
      </c>
      <c r="C378" s="190"/>
      <c r="D378" s="454">
        <v>106.334754943848</v>
      </c>
      <c r="E378" s="454">
        <v>52.3509521484375</v>
      </c>
      <c r="F378" s="305">
        <f t="shared" si="104"/>
        <v>106</v>
      </c>
      <c r="G378" s="305">
        <f t="shared" si="105"/>
        <v>20.085296630879839</v>
      </c>
      <c r="H378" s="305">
        <f t="shared" si="106"/>
        <v>20</v>
      </c>
      <c r="I378" s="137">
        <f t="shared" si="107"/>
        <v>5.1177978527903178</v>
      </c>
      <c r="J378" s="136">
        <f t="shared" si="108"/>
        <v>52</v>
      </c>
      <c r="K378" s="136">
        <f t="shared" si="109"/>
        <v>21.05712890625</v>
      </c>
      <c r="L378" s="136">
        <f t="shared" si="102"/>
        <v>21</v>
      </c>
      <c r="M378" s="139">
        <f t="shared" si="110"/>
        <v>3.427734375</v>
      </c>
      <c r="N378" s="67"/>
      <c r="O378" s="72"/>
      <c r="P378" s="288"/>
      <c r="Q378" s="47"/>
      <c r="R378" s="47" t="s">
        <v>105</v>
      </c>
      <c r="S378" s="49" t="s">
        <v>331</v>
      </c>
      <c r="T378" s="47"/>
      <c r="U378" s="47"/>
      <c r="V378" s="47" t="s">
        <v>345</v>
      </c>
      <c r="W378" s="400" t="s">
        <v>418</v>
      </c>
      <c r="X378" s="56" t="s">
        <v>333</v>
      </c>
      <c r="Y378" s="110"/>
      <c r="Z378" s="575">
        <v>7</v>
      </c>
      <c r="AA378" s="277" t="s">
        <v>469</v>
      </c>
      <c r="AB378" s="69"/>
      <c r="AC378" s="249"/>
      <c r="AD378" s="193"/>
      <c r="AE378" s="67"/>
      <c r="AF378" s="193"/>
      <c r="AG378" s="193"/>
      <c r="AH378" s="272"/>
      <c r="AI378" s="272"/>
      <c r="AJ378" s="272"/>
      <c r="AK378" s="272"/>
      <c r="AL378" s="72"/>
      <c r="AM378" s="82"/>
      <c r="AN378" s="208"/>
      <c r="AO378" s="208"/>
      <c r="AP378" s="208"/>
      <c r="AQ378" s="23"/>
      <c r="AR378" s="23"/>
      <c r="AS378" s="63"/>
      <c r="AT378" s="802">
        <v>322</v>
      </c>
      <c r="AU378" s="1488"/>
      <c r="AV378" s="44"/>
      <c r="AW378" s="147" t="s">
        <v>205</v>
      </c>
      <c r="AX378" s="143"/>
    </row>
    <row r="379" spans="1:239" ht="38.25" x14ac:dyDescent="0.25">
      <c r="A379" s="122">
        <v>323</v>
      </c>
      <c r="B379" s="134" t="s">
        <v>393</v>
      </c>
      <c r="C379" s="134"/>
      <c r="D379" s="454">
        <v>106.329376220703</v>
      </c>
      <c r="E379" s="454">
        <v>52.341865539550803</v>
      </c>
      <c r="F379" s="305">
        <f t="shared" si="104"/>
        <v>106</v>
      </c>
      <c r="G379" s="305">
        <f t="shared" si="105"/>
        <v>19.762573242179826</v>
      </c>
      <c r="H379" s="305">
        <f t="shared" si="106"/>
        <v>19</v>
      </c>
      <c r="I379" s="137">
        <f t="shared" si="107"/>
        <v>45.754394530789568</v>
      </c>
      <c r="J379" s="136">
        <f t="shared" si="108"/>
        <v>52</v>
      </c>
      <c r="K379" s="136">
        <f t="shared" si="109"/>
        <v>20.511932373048154</v>
      </c>
      <c r="L379" s="136">
        <f t="shared" si="102"/>
        <v>20</v>
      </c>
      <c r="M379" s="139">
        <f t="shared" si="110"/>
        <v>30.715942382889239</v>
      </c>
      <c r="N379" s="67"/>
      <c r="O379" s="72"/>
      <c r="P379" s="288"/>
      <c r="Q379" s="47"/>
      <c r="R379" s="47" t="s">
        <v>105</v>
      </c>
      <c r="S379" s="49" t="s">
        <v>331</v>
      </c>
      <c r="T379" s="47"/>
      <c r="U379" s="47"/>
      <c r="V379" s="47" t="s">
        <v>345</v>
      </c>
      <c r="W379" s="400" t="s">
        <v>418</v>
      </c>
      <c r="X379" s="56" t="s">
        <v>333</v>
      </c>
      <c r="Y379" s="110"/>
      <c r="Z379" s="575">
        <v>7</v>
      </c>
      <c r="AA379" s="277" t="s">
        <v>469</v>
      </c>
      <c r="AB379" s="69"/>
      <c r="AC379" s="249"/>
      <c r="AD379" s="193"/>
      <c r="AE379" s="67"/>
      <c r="AF379" s="205"/>
      <c r="AG379" s="193"/>
      <c r="AH379" s="272"/>
      <c r="AI379" s="272"/>
      <c r="AJ379" s="272"/>
      <c r="AK379" s="272"/>
      <c r="AL379" s="72"/>
      <c r="AM379" s="82"/>
      <c r="AN379" s="208"/>
      <c r="AO379" s="208"/>
      <c r="AP379" s="208"/>
      <c r="AQ379" s="23"/>
      <c r="AR379" s="23"/>
      <c r="AS379" s="63"/>
      <c r="AT379" s="802">
        <v>323</v>
      </c>
      <c r="AU379" s="1488"/>
      <c r="AV379" s="44"/>
      <c r="AW379" s="147" t="s">
        <v>205</v>
      </c>
      <c r="AX379" s="143"/>
    </row>
    <row r="380" spans="1:239" ht="53.25" customHeight="1" x14ac:dyDescent="0.25">
      <c r="A380" s="122">
        <v>324</v>
      </c>
      <c r="B380" s="185" t="s">
        <v>393</v>
      </c>
      <c r="C380" s="190"/>
      <c r="D380" s="454">
        <v>106.33026123046901</v>
      </c>
      <c r="E380" s="454">
        <v>52.340850830078097</v>
      </c>
      <c r="F380" s="305">
        <f t="shared" si="104"/>
        <v>106</v>
      </c>
      <c r="G380" s="305">
        <f t="shared" si="105"/>
        <v>19.815673828140348</v>
      </c>
      <c r="H380" s="305">
        <f t="shared" si="106"/>
        <v>19</v>
      </c>
      <c r="I380" s="137">
        <f t="shared" si="107"/>
        <v>48.940429688420863</v>
      </c>
      <c r="J380" s="136">
        <f t="shared" si="108"/>
        <v>52</v>
      </c>
      <c r="K380" s="136">
        <f t="shared" si="109"/>
        <v>20.451049804685795</v>
      </c>
      <c r="L380" s="136">
        <f t="shared" si="102"/>
        <v>20</v>
      </c>
      <c r="M380" s="139">
        <f t="shared" si="110"/>
        <v>27.062988281147682</v>
      </c>
      <c r="N380" s="67"/>
      <c r="O380" s="72"/>
      <c r="P380" s="288"/>
      <c r="Q380" s="47"/>
      <c r="R380" s="47" t="s">
        <v>105</v>
      </c>
      <c r="S380" s="49" t="s">
        <v>331</v>
      </c>
      <c r="T380" s="47"/>
      <c r="U380" s="47"/>
      <c r="V380" s="47" t="s">
        <v>345</v>
      </c>
      <c r="W380" s="491" t="s">
        <v>418</v>
      </c>
      <c r="X380" s="56" t="s">
        <v>333</v>
      </c>
      <c r="Y380" s="110"/>
      <c r="Z380" s="575">
        <v>7</v>
      </c>
      <c r="AA380" s="277" t="s">
        <v>469</v>
      </c>
      <c r="AB380" s="498"/>
      <c r="AC380" s="249"/>
      <c r="AD380" s="193"/>
      <c r="AE380" s="67"/>
      <c r="AF380" s="193"/>
      <c r="AG380" s="193"/>
      <c r="AH380" s="272"/>
      <c r="AI380" s="272"/>
      <c r="AJ380" s="272"/>
      <c r="AK380" s="272"/>
      <c r="AL380" s="72"/>
      <c r="AM380" s="82"/>
      <c r="AN380" s="208"/>
      <c r="AO380" s="208"/>
      <c r="AP380" s="208"/>
      <c r="AQ380" s="23"/>
      <c r="AR380" s="23"/>
      <c r="AS380" s="63"/>
      <c r="AT380" s="802">
        <v>324</v>
      </c>
      <c r="AU380" s="1488"/>
      <c r="AV380" s="44"/>
      <c r="AW380" s="147" t="s">
        <v>205</v>
      </c>
      <c r="AX380" s="143"/>
    </row>
    <row r="381" spans="1:239" ht="53.25" customHeight="1" x14ac:dyDescent="0.25">
      <c r="A381" s="122">
        <v>325</v>
      </c>
      <c r="B381" s="185" t="s">
        <v>393</v>
      </c>
      <c r="C381" s="190"/>
      <c r="D381" s="454">
        <v>106.330780029297</v>
      </c>
      <c r="E381" s="454">
        <v>52.339897155761697</v>
      </c>
      <c r="F381" s="305">
        <f t="shared" si="104"/>
        <v>106</v>
      </c>
      <c r="G381" s="305">
        <f t="shared" si="105"/>
        <v>19.846801757820174</v>
      </c>
      <c r="H381" s="305">
        <f t="shared" si="106"/>
        <v>19</v>
      </c>
      <c r="I381" s="137">
        <f t="shared" si="107"/>
        <v>50.808105469210432</v>
      </c>
      <c r="J381" s="136">
        <f t="shared" si="108"/>
        <v>52</v>
      </c>
      <c r="K381" s="136">
        <f t="shared" si="109"/>
        <v>20.393829345701846</v>
      </c>
      <c r="L381" s="136">
        <f t="shared" si="102"/>
        <v>20</v>
      </c>
      <c r="M381" s="139">
        <f t="shared" si="110"/>
        <v>23.629760742110761</v>
      </c>
      <c r="N381" s="67"/>
      <c r="O381" s="72"/>
      <c r="P381" s="288"/>
      <c r="Q381" s="47"/>
      <c r="R381" s="47" t="s">
        <v>105</v>
      </c>
      <c r="S381" s="49" t="s">
        <v>331</v>
      </c>
      <c r="T381" s="47"/>
      <c r="U381" s="47"/>
      <c r="V381" s="47" t="s">
        <v>345</v>
      </c>
      <c r="W381" s="491" t="s">
        <v>418</v>
      </c>
      <c r="X381" s="56" t="s">
        <v>333</v>
      </c>
      <c r="Y381" s="110"/>
      <c r="Z381" s="575">
        <v>7</v>
      </c>
      <c r="AA381" s="277" t="s">
        <v>469</v>
      </c>
      <c r="AB381" s="498"/>
      <c r="AC381" s="249"/>
      <c r="AD381" s="193"/>
      <c r="AE381" s="67"/>
      <c r="AF381" s="193"/>
      <c r="AG381" s="193"/>
      <c r="AH381" s="272"/>
      <c r="AI381" s="272"/>
      <c r="AJ381" s="272"/>
      <c r="AK381" s="272"/>
      <c r="AL381" s="72"/>
      <c r="AM381" s="82"/>
      <c r="AN381" s="208"/>
      <c r="AO381" s="208"/>
      <c r="AP381" s="208"/>
      <c r="AQ381" s="23"/>
      <c r="AR381" s="23"/>
      <c r="AS381" s="63"/>
      <c r="AT381" s="802">
        <v>325</v>
      </c>
      <c r="AU381" s="1488"/>
      <c r="AV381" s="44"/>
      <c r="AW381" s="147" t="s">
        <v>205</v>
      </c>
      <c r="AX381" s="143"/>
    </row>
    <row r="382" spans="1:239" ht="38.25" x14ac:dyDescent="0.25">
      <c r="A382" s="207">
        <v>326</v>
      </c>
      <c r="B382" s="185" t="s">
        <v>393</v>
      </c>
      <c r="C382" s="190" t="s">
        <v>480</v>
      </c>
      <c r="D382" s="454">
        <v>106.26617431640599</v>
      </c>
      <c r="E382" s="454">
        <v>52.376865386962898</v>
      </c>
      <c r="F382" s="305">
        <f t="shared" si="104"/>
        <v>106</v>
      </c>
      <c r="G382" s="305">
        <f t="shared" si="105"/>
        <v>15.970458984359652</v>
      </c>
      <c r="H382" s="305">
        <f t="shared" si="106"/>
        <v>15</v>
      </c>
      <c r="I382" s="137">
        <f t="shared" si="107"/>
        <v>58.227539061579137</v>
      </c>
      <c r="J382" s="136">
        <f t="shared" si="108"/>
        <v>52</v>
      </c>
      <c r="K382" s="136">
        <f t="shared" si="109"/>
        <v>22.611923217773864</v>
      </c>
      <c r="L382" s="136">
        <f t="shared" si="102"/>
        <v>22</v>
      </c>
      <c r="M382" s="139">
        <f t="shared" si="110"/>
        <v>36.71539306643183</v>
      </c>
      <c r="N382" s="67"/>
      <c r="O382" s="72"/>
      <c r="P382" s="288"/>
      <c r="Q382" s="47"/>
      <c r="R382" s="47" t="s">
        <v>105</v>
      </c>
      <c r="S382" s="47" t="s">
        <v>332</v>
      </c>
      <c r="T382" s="47"/>
      <c r="U382" s="53" t="s">
        <v>502</v>
      </c>
      <c r="V382" s="47" t="s">
        <v>345</v>
      </c>
      <c r="W382" s="400" t="s">
        <v>418</v>
      </c>
      <c r="X382" s="56" t="s">
        <v>333</v>
      </c>
      <c r="Y382" s="110"/>
      <c r="Z382" s="575">
        <v>7</v>
      </c>
      <c r="AA382" s="277" t="s">
        <v>469</v>
      </c>
      <c r="AB382" s="69"/>
      <c r="AC382" s="249"/>
      <c r="AD382" s="193"/>
      <c r="AE382" s="67"/>
      <c r="AF382" s="193"/>
      <c r="AG382" s="193"/>
      <c r="AH382" s="272"/>
      <c r="AI382" s="272"/>
      <c r="AJ382" s="272"/>
      <c r="AK382" s="272"/>
      <c r="AL382" s="72"/>
      <c r="AM382" s="82"/>
      <c r="AN382" s="208"/>
      <c r="AO382" s="208"/>
      <c r="AP382" s="208"/>
      <c r="AQ382" s="23"/>
      <c r="AR382" s="23"/>
      <c r="AS382" s="63"/>
      <c r="AT382" s="802">
        <v>326</v>
      </c>
      <c r="AU382" s="1488"/>
      <c r="AV382" s="44">
        <v>326</v>
      </c>
      <c r="AW382" s="147" t="s">
        <v>205</v>
      </c>
      <c r="AX382" s="143"/>
    </row>
    <row r="383" spans="1:239" ht="38.25" x14ac:dyDescent="0.25">
      <c r="A383" s="122">
        <v>327</v>
      </c>
      <c r="B383" s="185" t="s">
        <v>393</v>
      </c>
      <c r="C383" s="190"/>
      <c r="D383" s="454">
        <v>106.266143798828</v>
      </c>
      <c r="E383" s="454">
        <v>52.375747680664098</v>
      </c>
      <c r="F383" s="305">
        <f t="shared" si="104"/>
        <v>106</v>
      </c>
      <c r="G383" s="305">
        <f t="shared" si="105"/>
        <v>15.968627929679826</v>
      </c>
      <c r="H383" s="305">
        <f t="shared" si="106"/>
        <v>15</v>
      </c>
      <c r="I383" s="137">
        <f t="shared" si="107"/>
        <v>58.117675780789568</v>
      </c>
      <c r="J383" s="136">
        <f t="shared" si="108"/>
        <v>52</v>
      </c>
      <c r="K383" s="136">
        <f t="shared" si="109"/>
        <v>22.544860839845882</v>
      </c>
      <c r="L383" s="136">
        <v>22</v>
      </c>
      <c r="M383" s="139">
        <f t="shared" si="110"/>
        <v>32.691650390752898</v>
      </c>
      <c r="N383" s="67"/>
      <c r="O383" s="72"/>
      <c r="P383" s="288"/>
      <c r="Q383" s="47"/>
      <c r="R383" s="47" t="s">
        <v>105</v>
      </c>
      <c r="S383" s="49" t="s">
        <v>331</v>
      </c>
      <c r="T383" s="47"/>
      <c r="U383" s="47"/>
      <c r="V383" s="47" t="s">
        <v>345</v>
      </c>
      <c r="W383" s="400" t="s">
        <v>418</v>
      </c>
      <c r="X383" s="56" t="s">
        <v>333</v>
      </c>
      <c r="Y383" s="110"/>
      <c r="Z383" s="575">
        <v>7</v>
      </c>
      <c r="AA383" s="277" t="s">
        <v>469</v>
      </c>
      <c r="AB383" s="69"/>
      <c r="AC383" s="249"/>
      <c r="AD383" s="193"/>
      <c r="AE383" s="67"/>
      <c r="AF383" s="193"/>
      <c r="AG383" s="193"/>
      <c r="AH383" s="272"/>
      <c r="AI383" s="272"/>
      <c r="AJ383" s="272"/>
      <c r="AK383" s="272"/>
      <c r="AL383" s="72"/>
      <c r="AM383" s="82"/>
      <c r="AN383" s="208"/>
      <c r="AO383" s="208"/>
      <c r="AP383" s="208"/>
      <c r="AQ383" s="23"/>
      <c r="AR383" s="23"/>
      <c r="AS383" s="63"/>
      <c r="AT383" s="802">
        <v>327</v>
      </c>
      <c r="AU383" s="1488"/>
      <c r="AV383" s="44">
        <v>326</v>
      </c>
      <c r="AW383" s="147" t="s">
        <v>205</v>
      </c>
      <c r="AX383" s="143"/>
      <c r="AY383" s="191"/>
      <c r="AZ383" s="191"/>
      <c r="BA383" s="191"/>
      <c r="BB383" s="191"/>
      <c r="BC383" s="191"/>
      <c r="BD383" s="191"/>
      <c r="BE383" s="191"/>
      <c r="BF383" s="191"/>
      <c r="BG383" s="191"/>
      <c r="BH383" s="191"/>
      <c r="BI383" s="191"/>
      <c r="BJ383" s="191"/>
      <c r="BK383" s="191"/>
      <c r="BL383" s="191"/>
      <c r="BM383" s="191"/>
      <c r="BN383" s="191"/>
      <c r="BO383" s="191"/>
      <c r="BP383" s="191"/>
      <c r="BQ383" s="191"/>
      <c r="BR383" s="191"/>
      <c r="BS383" s="191"/>
      <c r="BT383" s="191"/>
      <c r="BU383" s="191"/>
      <c r="BV383" s="191"/>
      <c r="BW383" s="191"/>
      <c r="BX383" s="191"/>
      <c r="BY383" s="191"/>
      <c r="BZ383" s="191"/>
      <c r="CA383" s="191"/>
      <c r="CB383" s="191"/>
      <c r="CC383" s="191"/>
      <c r="CD383" s="191"/>
      <c r="CE383" s="191"/>
      <c r="CF383" s="191"/>
      <c r="CG383" s="191"/>
      <c r="CH383" s="191"/>
      <c r="CI383" s="191"/>
      <c r="CJ383" s="191"/>
      <c r="CK383" s="191"/>
      <c r="CL383" s="191"/>
      <c r="CM383" s="191"/>
      <c r="CN383" s="191"/>
      <c r="CO383" s="191"/>
      <c r="CP383" s="191"/>
      <c r="CQ383" s="191"/>
      <c r="CR383" s="191"/>
      <c r="CS383" s="191"/>
      <c r="CT383" s="191"/>
      <c r="CU383" s="191"/>
      <c r="CV383" s="191"/>
      <c r="CW383" s="191"/>
      <c r="CX383" s="191"/>
      <c r="CY383" s="191"/>
      <c r="CZ383" s="191"/>
      <c r="DA383" s="191"/>
      <c r="DB383" s="191"/>
      <c r="DC383" s="191"/>
      <c r="DD383" s="191"/>
      <c r="DE383" s="191"/>
      <c r="DF383" s="191"/>
      <c r="DG383" s="191"/>
      <c r="DH383" s="191"/>
      <c r="DI383" s="191"/>
      <c r="DJ383" s="191"/>
      <c r="DK383" s="191"/>
      <c r="DL383" s="191"/>
      <c r="DM383" s="191"/>
      <c r="DN383" s="191"/>
      <c r="DO383" s="191"/>
      <c r="DP383" s="191"/>
      <c r="DQ383" s="191"/>
      <c r="DR383" s="191"/>
      <c r="DS383" s="191"/>
      <c r="DT383" s="191"/>
      <c r="DU383" s="191"/>
      <c r="DV383" s="191"/>
      <c r="DW383" s="191"/>
      <c r="DX383" s="191"/>
      <c r="DY383" s="191"/>
      <c r="DZ383" s="191"/>
      <c r="EA383" s="191"/>
      <c r="EB383" s="191"/>
      <c r="EC383" s="191"/>
      <c r="ED383" s="191"/>
      <c r="EE383" s="191"/>
      <c r="EF383" s="191"/>
      <c r="EG383" s="191"/>
      <c r="EH383" s="191"/>
      <c r="EI383" s="191"/>
      <c r="EJ383" s="191"/>
      <c r="EK383" s="191"/>
      <c r="EL383" s="191"/>
      <c r="EM383" s="191"/>
      <c r="EN383" s="191"/>
      <c r="EO383" s="191"/>
      <c r="EP383" s="191"/>
      <c r="EQ383" s="191"/>
      <c r="ER383" s="191"/>
      <c r="ES383" s="191"/>
      <c r="ET383" s="191"/>
      <c r="EU383" s="191"/>
      <c r="EV383" s="191"/>
      <c r="EW383" s="191"/>
      <c r="EX383" s="191"/>
      <c r="EY383" s="191"/>
      <c r="EZ383" s="191"/>
      <c r="FA383" s="191"/>
      <c r="FB383" s="191"/>
      <c r="FC383" s="191"/>
      <c r="FD383" s="191"/>
      <c r="FE383" s="191"/>
      <c r="FF383" s="191"/>
      <c r="FG383" s="191"/>
      <c r="FH383" s="191"/>
      <c r="FI383" s="191"/>
      <c r="FJ383" s="191"/>
      <c r="FK383" s="191"/>
      <c r="FL383" s="191"/>
      <c r="FM383" s="191"/>
      <c r="FN383" s="191"/>
      <c r="FO383" s="191"/>
      <c r="FP383" s="191"/>
      <c r="FQ383" s="191"/>
      <c r="FR383" s="191"/>
      <c r="FS383" s="191"/>
      <c r="FT383" s="191"/>
      <c r="FU383" s="191"/>
      <c r="FV383" s="191"/>
      <c r="FW383" s="191"/>
      <c r="FX383" s="191"/>
      <c r="FY383" s="191"/>
      <c r="FZ383" s="191"/>
      <c r="GA383" s="191"/>
      <c r="GB383" s="191"/>
      <c r="GC383" s="191"/>
      <c r="GD383" s="191"/>
      <c r="GE383" s="191"/>
      <c r="GF383" s="191"/>
      <c r="GG383" s="191"/>
      <c r="GH383" s="191"/>
      <c r="GI383" s="191"/>
      <c r="GJ383" s="191"/>
      <c r="GK383" s="191"/>
      <c r="GL383" s="191"/>
      <c r="GM383" s="191"/>
      <c r="GN383" s="191"/>
      <c r="GO383" s="191"/>
      <c r="GP383" s="191"/>
      <c r="GQ383" s="191"/>
      <c r="GR383" s="191"/>
      <c r="GS383" s="191"/>
      <c r="GT383" s="191"/>
      <c r="GU383" s="191"/>
      <c r="GV383" s="191"/>
      <c r="GW383" s="191"/>
      <c r="GX383" s="191"/>
      <c r="GY383" s="191"/>
      <c r="GZ383" s="191"/>
      <c r="HA383" s="191"/>
      <c r="HB383" s="191"/>
      <c r="HC383" s="191"/>
      <c r="HD383" s="191"/>
      <c r="HE383" s="191"/>
      <c r="HF383" s="191"/>
      <c r="HG383" s="191"/>
      <c r="HH383" s="191"/>
      <c r="HI383" s="191"/>
      <c r="HJ383" s="191"/>
      <c r="HK383" s="191"/>
      <c r="HL383" s="191"/>
      <c r="HM383" s="191"/>
      <c r="HN383" s="191"/>
      <c r="HO383" s="191"/>
      <c r="HP383" s="191"/>
      <c r="HQ383" s="191"/>
      <c r="HR383" s="191"/>
      <c r="HS383" s="191"/>
      <c r="HT383" s="191"/>
      <c r="HU383" s="191"/>
      <c r="HV383" s="191"/>
      <c r="HW383" s="191"/>
      <c r="HX383" s="191"/>
      <c r="HY383" s="191"/>
      <c r="HZ383" s="191"/>
      <c r="IA383" s="191"/>
      <c r="IB383" s="191"/>
      <c r="IC383" s="191"/>
      <c r="ID383" s="191"/>
      <c r="IE383" s="191"/>
    </row>
    <row r="384" spans="1:239" ht="38.25" x14ac:dyDescent="0.25">
      <c r="A384" s="122">
        <v>328</v>
      </c>
      <c r="B384" s="185" t="s">
        <v>393</v>
      </c>
      <c r="C384" s="190"/>
      <c r="D384" s="454">
        <v>106.273918151855</v>
      </c>
      <c r="E384" s="454">
        <v>52.376613616943402</v>
      </c>
      <c r="F384" s="305">
        <f t="shared" si="104"/>
        <v>106</v>
      </c>
      <c r="G384" s="305">
        <f t="shared" si="105"/>
        <v>16.435089111299988</v>
      </c>
      <c r="H384" s="305">
        <f t="shared" si="106"/>
        <v>16</v>
      </c>
      <c r="I384" s="137">
        <f t="shared" si="107"/>
        <v>26.10534667799925</v>
      </c>
      <c r="J384" s="136">
        <f t="shared" si="108"/>
        <v>52</v>
      </c>
      <c r="K384" s="136">
        <f t="shared" si="109"/>
        <v>22.59681701660412</v>
      </c>
      <c r="L384" s="136">
        <f t="shared" ref="L384:L415" si="111">ROUNDDOWN(K384,0)</f>
        <v>22</v>
      </c>
      <c r="M384" s="139">
        <f t="shared" si="110"/>
        <v>35.809020996247227</v>
      </c>
      <c r="N384" s="67"/>
      <c r="O384" s="72"/>
      <c r="P384" s="288"/>
      <c r="Q384" s="47"/>
      <c r="R384" s="47" t="s">
        <v>105</v>
      </c>
      <c r="S384" s="49" t="s">
        <v>331</v>
      </c>
      <c r="T384" s="47"/>
      <c r="U384" s="47"/>
      <c r="V384" s="47" t="s">
        <v>345</v>
      </c>
      <c r="W384" s="400" t="s">
        <v>418</v>
      </c>
      <c r="X384" s="56" t="s">
        <v>333</v>
      </c>
      <c r="Y384" s="110"/>
      <c r="Z384" s="575">
        <v>7</v>
      </c>
      <c r="AA384" s="277" t="s">
        <v>469</v>
      </c>
      <c r="AB384" s="69"/>
      <c r="AC384" s="249"/>
      <c r="AD384" s="193"/>
      <c r="AE384" s="67"/>
      <c r="AF384" s="193"/>
      <c r="AG384" s="193"/>
      <c r="AH384" s="272"/>
      <c r="AI384" s="272"/>
      <c r="AJ384" s="272"/>
      <c r="AK384" s="272"/>
      <c r="AL384" s="72"/>
      <c r="AM384" s="82"/>
      <c r="AN384" s="208"/>
      <c r="AO384" s="208"/>
      <c r="AP384" s="208"/>
      <c r="AQ384" s="23"/>
      <c r="AR384" s="23"/>
      <c r="AS384" s="63"/>
      <c r="AT384" s="802">
        <v>328</v>
      </c>
      <c r="AU384" s="1488"/>
      <c r="AV384" s="44"/>
      <c r="AW384" s="147" t="s">
        <v>205</v>
      </c>
      <c r="AX384" s="143"/>
    </row>
    <row r="385" spans="1:239" ht="38.25" x14ac:dyDescent="0.25">
      <c r="A385" s="122">
        <v>329</v>
      </c>
      <c r="B385" s="185" t="s">
        <v>393</v>
      </c>
      <c r="C385" s="190"/>
      <c r="D385" s="454">
        <v>106.26455688476599</v>
      </c>
      <c r="E385" s="454">
        <v>52.374538421630902</v>
      </c>
      <c r="F385" s="305">
        <f t="shared" si="104"/>
        <v>106</v>
      </c>
      <c r="G385" s="305">
        <f t="shared" si="105"/>
        <v>15.873413085959669</v>
      </c>
      <c r="H385" s="305">
        <f t="shared" si="106"/>
        <v>15</v>
      </c>
      <c r="I385" s="137">
        <f t="shared" si="107"/>
        <v>52.404785157580136</v>
      </c>
      <c r="J385" s="136">
        <f t="shared" si="108"/>
        <v>52</v>
      </c>
      <c r="K385" s="136">
        <f t="shared" si="109"/>
        <v>22.47230529785412</v>
      </c>
      <c r="L385" s="136">
        <f t="shared" si="111"/>
        <v>22</v>
      </c>
      <c r="M385" s="139">
        <f t="shared" si="110"/>
        <v>28.338317871247227</v>
      </c>
      <c r="N385" s="67"/>
      <c r="O385" s="72"/>
      <c r="P385" s="288"/>
      <c r="Q385" s="47"/>
      <c r="R385" s="47" t="s">
        <v>105</v>
      </c>
      <c r="S385" s="49" t="s">
        <v>331</v>
      </c>
      <c r="T385" s="47"/>
      <c r="U385" s="47"/>
      <c r="V385" s="47" t="s">
        <v>345</v>
      </c>
      <c r="W385" s="400" t="s">
        <v>418</v>
      </c>
      <c r="X385" s="56" t="s">
        <v>333</v>
      </c>
      <c r="Y385" s="110"/>
      <c r="Z385" s="575">
        <v>7</v>
      </c>
      <c r="AA385" s="277" t="s">
        <v>469</v>
      </c>
      <c r="AB385" s="69"/>
      <c r="AC385" s="249"/>
      <c r="AD385" s="193"/>
      <c r="AE385" s="67"/>
      <c r="AF385" s="193"/>
      <c r="AG385" s="193"/>
      <c r="AH385" s="272"/>
      <c r="AI385" s="272"/>
      <c r="AJ385" s="272"/>
      <c r="AK385" s="272"/>
      <c r="AL385" s="72"/>
      <c r="AM385" s="82"/>
      <c r="AN385" s="208"/>
      <c r="AO385" s="208"/>
      <c r="AP385" s="208"/>
      <c r="AQ385" s="23"/>
      <c r="AR385" s="23"/>
      <c r="AS385" s="63"/>
      <c r="AT385" s="802">
        <v>329</v>
      </c>
      <c r="AU385" s="1488"/>
      <c r="AV385" s="44"/>
      <c r="AW385" s="147" t="s">
        <v>205</v>
      </c>
      <c r="AX385" s="143"/>
    </row>
    <row r="386" spans="1:239" ht="38.25" x14ac:dyDescent="0.25">
      <c r="A386" s="122">
        <v>330</v>
      </c>
      <c r="B386" s="185" t="s">
        <v>393</v>
      </c>
      <c r="C386" s="190"/>
      <c r="D386" s="454">
        <v>106.312881469727</v>
      </c>
      <c r="E386" s="454">
        <v>52.329051971435497</v>
      </c>
      <c r="F386" s="305">
        <f t="shared" si="104"/>
        <v>106</v>
      </c>
      <c r="G386" s="305">
        <f t="shared" si="105"/>
        <v>18.772888183620182</v>
      </c>
      <c r="H386" s="305">
        <f t="shared" si="106"/>
        <v>18</v>
      </c>
      <c r="I386" s="137">
        <f t="shared" si="107"/>
        <v>46.373291017210931</v>
      </c>
      <c r="J386" s="136">
        <f t="shared" si="108"/>
        <v>52</v>
      </c>
      <c r="K386" s="136">
        <f t="shared" si="109"/>
        <v>19.743118286129828</v>
      </c>
      <c r="L386" s="136">
        <f t="shared" si="111"/>
        <v>19</v>
      </c>
      <c r="M386" s="139">
        <f t="shared" si="110"/>
        <v>44.587097167789693</v>
      </c>
      <c r="N386" s="67"/>
      <c r="O386" s="72"/>
      <c r="P386" s="288"/>
      <c r="Q386" s="47"/>
      <c r="R386" s="47" t="s">
        <v>105</v>
      </c>
      <c r="S386" s="49" t="s">
        <v>331</v>
      </c>
      <c r="T386" s="47"/>
      <c r="U386" s="47"/>
      <c r="V386" s="47" t="s">
        <v>345</v>
      </c>
      <c r="W386" s="400" t="s">
        <v>418</v>
      </c>
      <c r="X386" s="56" t="s">
        <v>333</v>
      </c>
      <c r="Y386" s="110"/>
      <c r="Z386" s="575">
        <v>7</v>
      </c>
      <c r="AA386" s="277" t="s">
        <v>469</v>
      </c>
      <c r="AB386" s="69"/>
      <c r="AC386" s="499"/>
      <c r="AD386" s="193"/>
      <c r="AE386" s="67"/>
      <c r="AF386" s="193"/>
      <c r="AG386" s="193"/>
      <c r="AH386" s="272"/>
      <c r="AI386" s="272"/>
      <c r="AJ386" s="272"/>
      <c r="AK386" s="272"/>
      <c r="AL386" s="72"/>
      <c r="AM386" s="82"/>
      <c r="AN386" s="208"/>
      <c r="AO386" s="208"/>
      <c r="AP386" s="208"/>
      <c r="AQ386" s="23"/>
      <c r="AR386" s="23"/>
      <c r="AS386" s="63"/>
      <c r="AT386" s="802">
        <v>330</v>
      </c>
      <c r="AU386" s="1488"/>
      <c r="AV386" s="44"/>
      <c r="AW386" s="147" t="s">
        <v>205</v>
      </c>
      <c r="AX386" s="143"/>
    </row>
    <row r="387" spans="1:239" ht="38.25" x14ac:dyDescent="0.25">
      <c r="A387" s="122">
        <v>331</v>
      </c>
      <c r="B387" s="185" t="s">
        <v>393</v>
      </c>
      <c r="C387" s="190"/>
      <c r="D387" s="454">
        <v>106.310752868652</v>
      </c>
      <c r="E387" s="454">
        <v>52.327793121337898</v>
      </c>
      <c r="F387" s="305">
        <f t="shared" si="104"/>
        <v>106</v>
      </c>
      <c r="G387" s="305">
        <f t="shared" si="105"/>
        <v>18.645172119120161</v>
      </c>
      <c r="H387" s="305">
        <f t="shared" si="106"/>
        <v>18</v>
      </c>
      <c r="I387" s="137">
        <f t="shared" si="107"/>
        <v>38.710327147209682</v>
      </c>
      <c r="J387" s="136">
        <f t="shared" si="108"/>
        <v>52</v>
      </c>
      <c r="K387" s="136">
        <f t="shared" si="109"/>
        <v>19.667587280273864</v>
      </c>
      <c r="L387" s="136">
        <f t="shared" si="111"/>
        <v>19</v>
      </c>
      <c r="M387" s="139">
        <f t="shared" si="110"/>
        <v>40.05523681643183</v>
      </c>
      <c r="N387" s="67"/>
      <c r="O387" s="72"/>
      <c r="P387" s="288"/>
      <c r="Q387" s="47"/>
      <c r="R387" s="47" t="s">
        <v>105</v>
      </c>
      <c r="S387" s="49" t="s">
        <v>331</v>
      </c>
      <c r="T387" s="47"/>
      <c r="U387" s="47"/>
      <c r="V387" s="47" t="s">
        <v>345</v>
      </c>
      <c r="W387" s="400" t="s">
        <v>418</v>
      </c>
      <c r="X387" s="56" t="s">
        <v>333</v>
      </c>
      <c r="Y387" s="110"/>
      <c r="Z387" s="575">
        <v>7</v>
      </c>
      <c r="AA387" s="277" t="s">
        <v>469</v>
      </c>
      <c r="AB387" s="69"/>
      <c r="AC387" s="249"/>
      <c r="AD387" s="193"/>
      <c r="AE387" s="67"/>
      <c r="AF387" s="193"/>
      <c r="AG387" s="193"/>
      <c r="AH387" s="272"/>
      <c r="AI387" s="272"/>
      <c r="AJ387" s="272"/>
      <c r="AK387" s="272"/>
      <c r="AL387" s="72"/>
      <c r="AM387" s="82"/>
      <c r="AN387" s="208"/>
      <c r="AO387" s="208"/>
      <c r="AP387" s="208"/>
      <c r="AQ387" s="23"/>
      <c r="AR387" s="23"/>
      <c r="AS387" s="63"/>
      <c r="AT387" s="802">
        <v>331</v>
      </c>
      <c r="AU387" s="1488"/>
      <c r="AV387" s="44">
        <v>331</v>
      </c>
      <c r="AW387" s="147" t="s">
        <v>205</v>
      </c>
      <c r="AX387" s="143"/>
    </row>
    <row r="388" spans="1:239" ht="38.25" x14ac:dyDescent="0.25">
      <c r="A388" s="122">
        <v>332</v>
      </c>
      <c r="B388" s="185" t="s">
        <v>393</v>
      </c>
      <c r="C388" s="190"/>
      <c r="D388" s="454">
        <v>106.30983734130901</v>
      </c>
      <c r="E388" s="454">
        <v>52.327804565429702</v>
      </c>
      <c r="F388" s="305">
        <f t="shared" si="104"/>
        <v>106</v>
      </c>
      <c r="G388" s="305">
        <f t="shared" si="105"/>
        <v>18.590240478540352</v>
      </c>
      <c r="H388" s="305">
        <f t="shared" si="106"/>
        <v>18</v>
      </c>
      <c r="I388" s="137">
        <f t="shared" si="107"/>
        <v>35.414428712421113</v>
      </c>
      <c r="J388" s="136">
        <f t="shared" si="108"/>
        <v>52</v>
      </c>
      <c r="K388" s="136">
        <f t="shared" si="109"/>
        <v>19.668273925782103</v>
      </c>
      <c r="L388" s="136">
        <f t="shared" si="111"/>
        <v>19</v>
      </c>
      <c r="M388" s="139">
        <f t="shared" si="110"/>
        <v>40.096435546926159</v>
      </c>
      <c r="N388" s="67"/>
      <c r="O388" s="72"/>
      <c r="P388" s="288"/>
      <c r="Q388" s="47"/>
      <c r="R388" s="47" t="s">
        <v>105</v>
      </c>
      <c r="S388" s="49" t="s">
        <v>331</v>
      </c>
      <c r="T388" s="47"/>
      <c r="U388" s="47"/>
      <c r="V388" s="47" t="s">
        <v>345</v>
      </c>
      <c r="W388" s="400" t="s">
        <v>418</v>
      </c>
      <c r="X388" s="56" t="s">
        <v>333</v>
      </c>
      <c r="Y388" s="110"/>
      <c r="Z388" s="575">
        <v>7</v>
      </c>
      <c r="AA388" s="277" t="s">
        <v>469</v>
      </c>
      <c r="AB388" s="69"/>
      <c r="AC388" s="249"/>
      <c r="AD388" s="193"/>
      <c r="AE388" s="67"/>
      <c r="AF388" s="193"/>
      <c r="AG388" s="193"/>
      <c r="AH388" s="272"/>
      <c r="AI388" s="272"/>
      <c r="AJ388" s="272"/>
      <c r="AK388" s="272"/>
      <c r="AL388" s="72"/>
      <c r="AM388" s="82"/>
      <c r="AN388" s="208"/>
      <c r="AO388" s="208"/>
      <c r="AP388" s="208"/>
      <c r="AQ388" s="23"/>
      <c r="AR388" s="23"/>
      <c r="AS388" s="63"/>
      <c r="AT388" s="802">
        <v>332</v>
      </c>
      <c r="AU388" s="1488"/>
      <c r="AV388" s="44">
        <v>331</v>
      </c>
      <c r="AW388" s="147" t="s">
        <v>205</v>
      </c>
      <c r="AX388" s="143"/>
    </row>
    <row r="389" spans="1:239" s="191" customFormat="1" ht="38.25" x14ac:dyDescent="0.25">
      <c r="A389" s="122">
        <v>333</v>
      </c>
      <c r="B389" s="185" t="s">
        <v>393</v>
      </c>
      <c r="C389" s="134"/>
      <c r="D389" s="454">
        <v>106.30852508544901</v>
      </c>
      <c r="E389" s="454">
        <v>52.326591491699197</v>
      </c>
      <c r="F389" s="305">
        <f t="shared" si="104"/>
        <v>106</v>
      </c>
      <c r="G389" s="305">
        <f t="shared" si="105"/>
        <v>18.511505126940335</v>
      </c>
      <c r="H389" s="305">
        <f t="shared" si="106"/>
        <v>18</v>
      </c>
      <c r="I389" s="137">
        <f t="shared" si="107"/>
        <v>30.690307616420114</v>
      </c>
      <c r="J389" s="136">
        <f t="shared" si="108"/>
        <v>52</v>
      </c>
      <c r="K389" s="136">
        <f t="shared" si="109"/>
        <v>19.595489501951846</v>
      </c>
      <c r="L389" s="136">
        <f t="shared" si="111"/>
        <v>19</v>
      </c>
      <c r="M389" s="139">
        <f t="shared" si="110"/>
        <v>35.729370117110761</v>
      </c>
      <c r="N389" s="67"/>
      <c r="O389" s="72"/>
      <c r="P389" s="487"/>
      <c r="Q389" s="47"/>
      <c r="R389" s="47" t="s">
        <v>105</v>
      </c>
      <c r="S389" s="49" t="s">
        <v>331</v>
      </c>
      <c r="T389" s="47"/>
      <c r="U389" s="47"/>
      <c r="V389" s="47" t="s">
        <v>345</v>
      </c>
      <c r="W389" s="400" t="s">
        <v>418</v>
      </c>
      <c r="X389" s="56" t="s">
        <v>333</v>
      </c>
      <c r="Y389" s="110"/>
      <c r="Z389" s="575">
        <v>7</v>
      </c>
      <c r="AA389" s="277" t="s">
        <v>469</v>
      </c>
      <c r="AB389" s="69"/>
      <c r="AC389" s="249"/>
      <c r="AD389" s="193"/>
      <c r="AE389" s="67"/>
      <c r="AF389" s="193"/>
      <c r="AG389" s="193"/>
      <c r="AH389" s="272"/>
      <c r="AI389" s="272"/>
      <c r="AJ389" s="272"/>
      <c r="AK389" s="272"/>
      <c r="AL389" s="72"/>
      <c r="AM389" s="82"/>
      <c r="AN389" s="208"/>
      <c r="AO389" s="208"/>
      <c r="AP389" s="208"/>
      <c r="AQ389" s="23"/>
      <c r="AR389" s="23"/>
      <c r="AS389" s="63"/>
      <c r="AT389" s="802">
        <v>333</v>
      </c>
      <c r="AU389" s="1488"/>
      <c r="AV389" s="44"/>
      <c r="AW389" s="147" t="s">
        <v>205</v>
      </c>
      <c r="AX389" s="143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</row>
    <row r="390" spans="1:239" s="191" customFormat="1" ht="38.25" x14ac:dyDescent="0.25">
      <c r="A390" s="122">
        <v>334</v>
      </c>
      <c r="B390" s="185" t="s">
        <v>393</v>
      </c>
      <c r="C390" s="134"/>
      <c r="D390" s="454">
        <v>106.303176879883</v>
      </c>
      <c r="E390" s="454">
        <v>52.324085235595703</v>
      </c>
      <c r="F390" s="305">
        <f t="shared" si="104"/>
        <v>106</v>
      </c>
      <c r="G390" s="305">
        <f t="shared" si="105"/>
        <v>18.190612792979834</v>
      </c>
      <c r="H390" s="305">
        <f t="shared" si="106"/>
        <v>18</v>
      </c>
      <c r="I390" s="137">
        <f t="shared" si="107"/>
        <v>11.436767578790068</v>
      </c>
      <c r="J390" s="136">
        <f t="shared" si="108"/>
        <v>52</v>
      </c>
      <c r="K390" s="136">
        <f t="shared" si="109"/>
        <v>19.445114135742187</v>
      </c>
      <c r="L390" s="136">
        <f t="shared" si="111"/>
        <v>19</v>
      </c>
      <c r="M390" s="139">
        <f t="shared" si="110"/>
        <v>26.70684814453125</v>
      </c>
      <c r="N390" s="67"/>
      <c r="O390" s="72"/>
      <c r="P390" s="487"/>
      <c r="Q390" s="47"/>
      <c r="R390" s="47" t="s">
        <v>105</v>
      </c>
      <c r="S390" s="49" t="s">
        <v>331</v>
      </c>
      <c r="T390" s="47"/>
      <c r="U390" s="47"/>
      <c r="V390" s="47" t="s">
        <v>345</v>
      </c>
      <c r="W390" s="400" t="s">
        <v>418</v>
      </c>
      <c r="X390" s="56" t="s">
        <v>333</v>
      </c>
      <c r="Y390" s="110"/>
      <c r="Z390" s="575">
        <v>7</v>
      </c>
      <c r="AA390" s="277" t="s">
        <v>469</v>
      </c>
      <c r="AB390" s="69"/>
      <c r="AC390" s="249"/>
      <c r="AD390" s="193"/>
      <c r="AE390" s="67"/>
      <c r="AF390" s="193"/>
      <c r="AG390" s="193"/>
      <c r="AH390" s="272"/>
      <c r="AI390" s="272"/>
      <c r="AJ390" s="272"/>
      <c r="AK390" s="272"/>
      <c r="AL390" s="72"/>
      <c r="AM390" s="82"/>
      <c r="AN390" s="208"/>
      <c r="AO390" s="208"/>
      <c r="AP390" s="208"/>
      <c r="AQ390" s="23"/>
      <c r="AR390" s="23"/>
      <c r="AS390" s="63"/>
      <c r="AT390" s="802">
        <v>334</v>
      </c>
      <c r="AU390" s="1488"/>
      <c r="AV390" s="44">
        <v>334</v>
      </c>
      <c r="AW390" s="147" t="s">
        <v>205</v>
      </c>
      <c r="AX390" s="143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</row>
    <row r="391" spans="1:239" ht="38.25" x14ac:dyDescent="0.25">
      <c r="A391" s="122">
        <v>335</v>
      </c>
      <c r="B391" s="185" t="s">
        <v>393</v>
      </c>
      <c r="C391" s="1155"/>
      <c r="D391" s="454">
        <v>106.30198669433599</v>
      </c>
      <c r="E391" s="454">
        <v>52.323875427246101</v>
      </c>
      <c r="F391" s="305">
        <f t="shared" si="104"/>
        <v>106</v>
      </c>
      <c r="G391" s="305">
        <f t="shared" si="105"/>
        <v>18.119201660159661</v>
      </c>
      <c r="H391" s="305">
        <f t="shared" si="106"/>
        <v>18</v>
      </c>
      <c r="I391" s="137">
        <f t="shared" si="107"/>
        <v>7.1520996095796363</v>
      </c>
      <c r="J391" s="136">
        <f t="shared" si="108"/>
        <v>52</v>
      </c>
      <c r="K391" s="136">
        <f t="shared" si="109"/>
        <v>19.432525634766051</v>
      </c>
      <c r="L391" s="136">
        <f t="shared" si="111"/>
        <v>19</v>
      </c>
      <c r="M391" s="139">
        <f t="shared" si="110"/>
        <v>25.95153808596308</v>
      </c>
      <c r="N391" s="67"/>
      <c r="O391" s="72"/>
      <c r="P391" s="288"/>
      <c r="Q391" s="47"/>
      <c r="R391" s="47" t="s">
        <v>105</v>
      </c>
      <c r="S391" s="49" t="s">
        <v>331</v>
      </c>
      <c r="T391" s="47"/>
      <c r="U391" s="47"/>
      <c r="V391" s="47" t="s">
        <v>345</v>
      </c>
      <c r="W391" s="400" t="s">
        <v>418</v>
      </c>
      <c r="X391" s="56" t="s">
        <v>333</v>
      </c>
      <c r="Y391" s="110"/>
      <c r="Z391" s="575">
        <v>7</v>
      </c>
      <c r="AA391" s="277" t="s">
        <v>469</v>
      </c>
      <c r="AB391" s="69"/>
      <c r="AC391" s="249"/>
      <c r="AD391" s="193"/>
      <c r="AE391" s="67"/>
      <c r="AF391" s="193"/>
      <c r="AG391" s="193"/>
      <c r="AH391" s="272"/>
      <c r="AI391" s="272"/>
      <c r="AJ391" s="272"/>
      <c r="AK391" s="272"/>
      <c r="AL391" s="72"/>
      <c r="AM391" s="82"/>
      <c r="AN391" s="208"/>
      <c r="AO391" s="208"/>
      <c r="AP391" s="208"/>
      <c r="AQ391" s="23"/>
      <c r="AR391" s="23"/>
      <c r="AS391" s="63"/>
      <c r="AT391" s="802">
        <v>335</v>
      </c>
      <c r="AU391" s="1488"/>
      <c r="AV391" s="44">
        <v>334</v>
      </c>
      <c r="AW391" s="147" t="s">
        <v>205</v>
      </c>
      <c r="AX391" s="143"/>
    </row>
    <row r="392" spans="1:239" ht="38.25" x14ac:dyDescent="0.25">
      <c r="A392" s="122">
        <v>336</v>
      </c>
      <c r="B392" s="185" t="s">
        <v>393</v>
      </c>
      <c r="C392" s="190"/>
      <c r="D392" s="454">
        <v>106.30202484130901</v>
      </c>
      <c r="E392" s="454">
        <v>52.322147369384801</v>
      </c>
      <c r="F392" s="305">
        <f t="shared" si="104"/>
        <v>106</v>
      </c>
      <c r="G392" s="305">
        <f t="shared" si="105"/>
        <v>18.121490478540352</v>
      </c>
      <c r="H392" s="305">
        <f t="shared" si="106"/>
        <v>18</v>
      </c>
      <c r="I392" s="137">
        <f t="shared" si="107"/>
        <v>7.2894287124211132</v>
      </c>
      <c r="J392" s="136">
        <f t="shared" si="108"/>
        <v>52</v>
      </c>
      <c r="K392" s="136">
        <f t="shared" si="109"/>
        <v>19.328842163088069</v>
      </c>
      <c r="L392" s="136">
        <f t="shared" si="111"/>
        <v>19</v>
      </c>
      <c r="M392" s="139">
        <f t="shared" si="110"/>
        <v>19.730529785284148</v>
      </c>
      <c r="N392" s="67"/>
      <c r="O392" s="72"/>
      <c r="P392" s="288"/>
      <c r="Q392" s="47"/>
      <c r="R392" s="47" t="s">
        <v>105</v>
      </c>
      <c r="S392" s="49" t="s">
        <v>331</v>
      </c>
      <c r="T392" s="47"/>
      <c r="U392" s="47"/>
      <c r="V392" s="47" t="s">
        <v>345</v>
      </c>
      <c r="W392" s="400" t="s">
        <v>418</v>
      </c>
      <c r="X392" s="56" t="s">
        <v>333</v>
      </c>
      <c r="Y392" s="110"/>
      <c r="Z392" s="575">
        <v>7</v>
      </c>
      <c r="AA392" s="277" t="s">
        <v>469</v>
      </c>
      <c r="AB392" s="69"/>
      <c r="AC392" s="499"/>
      <c r="AD392" s="193"/>
      <c r="AE392" s="67"/>
      <c r="AF392" s="193"/>
      <c r="AG392" s="193"/>
      <c r="AH392" s="272"/>
      <c r="AI392" s="272"/>
      <c r="AJ392" s="272"/>
      <c r="AK392" s="272"/>
      <c r="AL392" s="72"/>
      <c r="AM392" s="82"/>
      <c r="AN392" s="208"/>
      <c r="AO392" s="208"/>
      <c r="AP392" s="208"/>
      <c r="AQ392" s="23"/>
      <c r="AR392" s="23"/>
      <c r="AS392" s="63"/>
      <c r="AT392" s="802">
        <v>336</v>
      </c>
      <c r="AU392" s="1488"/>
      <c r="AV392" s="44"/>
      <c r="AW392" s="147" t="s">
        <v>205</v>
      </c>
      <c r="AX392" s="143"/>
    </row>
    <row r="393" spans="1:239" ht="38.25" x14ac:dyDescent="0.25">
      <c r="A393" s="122">
        <v>337</v>
      </c>
      <c r="B393" s="185" t="s">
        <v>393</v>
      </c>
      <c r="C393" s="190"/>
      <c r="D393" s="454">
        <v>106.300590515137</v>
      </c>
      <c r="E393" s="454">
        <v>52.322887420654297</v>
      </c>
      <c r="F393" s="305">
        <f t="shared" si="104"/>
        <v>106</v>
      </c>
      <c r="G393" s="305">
        <f t="shared" si="105"/>
        <v>18.035430908220178</v>
      </c>
      <c r="H393" s="305">
        <f t="shared" si="106"/>
        <v>18</v>
      </c>
      <c r="I393" s="137">
        <f t="shared" si="107"/>
        <v>2.1258544932106815</v>
      </c>
      <c r="J393" s="136">
        <f t="shared" si="108"/>
        <v>52</v>
      </c>
      <c r="K393" s="136">
        <f t="shared" si="109"/>
        <v>19.373245239257813</v>
      </c>
      <c r="L393" s="136">
        <f t="shared" si="111"/>
        <v>19</v>
      </c>
      <c r="M393" s="139">
        <f t="shared" si="110"/>
        <v>22.39471435546875</v>
      </c>
      <c r="N393" s="67"/>
      <c r="O393" s="72"/>
      <c r="P393" s="288"/>
      <c r="Q393" s="47"/>
      <c r="R393" s="47" t="s">
        <v>105</v>
      </c>
      <c r="S393" s="49" t="s">
        <v>331</v>
      </c>
      <c r="T393" s="47"/>
      <c r="U393" s="47"/>
      <c r="V393" s="47" t="s">
        <v>345</v>
      </c>
      <c r="W393" s="400" t="s">
        <v>418</v>
      </c>
      <c r="X393" s="56" t="s">
        <v>333</v>
      </c>
      <c r="Y393" s="110"/>
      <c r="Z393" s="575">
        <v>7</v>
      </c>
      <c r="AA393" s="277" t="s">
        <v>469</v>
      </c>
      <c r="AB393" s="69"/>
      <c r="AC393" s="249"/>
      <c r="AD393" s="193"/>
      <c r="AE393" s="67"/>
      <c r="AF393" s="193"/>
      <c r="AG393" s="193"/>
      <c r="AH393" s="272"/>
      <c r="AI393" s="272"/>
      <c r="AJ393" s="272"/>
      <c r="AK393" s="272"/>
      <c r="AL393" s="72"/>
      <c r="AM393" s="82"/>
      <c r="AN393" s="208"/>
      <c r="AO393" s="208"/>
      <c r="AP393" s="208"/>
      <c r="AQ393" s="23"/>
      <c r="AR393" s="23"/>
      <c r="AS393" s="63"/>
      <c r="AT393" s="802">
        <v>337</v>
      </c>
      <c r="AU393" s="1488"/>
      <c r="AV393" s="44"/>
      <c r="AW393" s="147" t="s">
        <v>205</v>
      </c>
      <c r="AX393" s="143"/>
    </row>
    <row r="394" spans="1:239" ht="38.25" x14ac:dyDescent="0.25">
      <c r="A394" s="122">
        <v>338</v>
      </c>
      <c r="B394" s="185" t="s">
        <v>393</v>
      </c>
      <c r="C394" s="190"/>
      <c r="D394" s="454">
        <v>106.29549407959</v>
      </c>
      <c r="E394" s="454">
        <v>52.322830200195298</v>
      </c>
      <c r="F394" s="305">
        <f t="shared" si="104"/>
        <v>106</v>
      </c>
      <c r="G394" s="305">
        <f t="shared" si="105"/>
        <v>17.729644775400004</v>
      </c>
      <c r="H394" s="305">
        <f t="shared" si="106"/>
        <v>17</v>
      </c>
      <c r="I394" s="137">
        <f t="shared" si="107"/>
        <v>43.77868652400025</v>
      </c>
      <c r="J394" s="136">
        <f t="shared" si="108"/>
        <v>52</v>
      </c>
      <c r="K394" s="136">
        <f t="shared" si="109"/>
        <v>19.369812011717897</v>
      </c>
      <c r="L394" s="136">
        <f t="shared" si="111"/>
        <v>19</v>
      </c>
      <c r="M394" s="139">
        <f t="shared" si="110"/>
        <v>22.188720703073841</v>
      </c>
      <c r="N394" s="67"/>
      <c r="O394" s="72"/>
      <c r="P394" s="288"/>
      <c r="Q394" s="47"/>
      <c r="R394" s="47" t="s">
        <v>105</v>
      </c>
      <c r="S394" s="49" t="s">
        <v>331</v>
      </c>
      <c r="T394" s="47"/>
      <c r="U394" s="47"/>
      <c r="V394" s="47" t="s">
        <v>345</v>
      </c>
      <c r="W394" s="400" t="s">
        <v>418</v>
      </c>
      <c r="X394" s="56" t="s">
        <v>333</v>
      </c>
      <c r="Y394" s="110"/>
      <c r="Z394" s="575">
        <v>7</v>
      </c>
      <c r="AA394" s="277" t="s">
        <v>469</v>
      </c>
      <c r="AB394" s="69"/>
      <c r="AC394" s="499"/>
      <c r="AD394" s="193"/>
      <c r="AE394" s="67"/>
      <c r="AF394" s="193"/>
      <c r="AG394" s="193"/>
      <c r="AH394" s="272"/>
      <c r="AI394" s="272"/>
      <c r="AJ394" s="272"/>
      <c r="AK394" s="272"/>
      <c r="AL394" s="72"/>
      <c r="AM394" s="82"/>
      <c r="AN394" s="208"/>
      <c r="AO394" s="208"/>
      <c r="AP394" s="208"/>
      <c r="AQ394" s="23"/>
      <c r="AR394" s="23"/>
      <c r="AS394" s="63"/>
      <c r="AT394" s="802">
        <v>338</v>
      </c>
      <c r="AU394" s="1488"/>
      <c r="AV394" s="44"/>
      <c r="AW394" s="147" t="s">
        <v>205</v>
      </c>
      <c r="AX394" s="143"/>
    </row>
    <row r="395" spans="1:239" ht="38.25" x14ac:dyDescent="0.25">
      <c r="A395" s="446">
        <v>339</v>
      </c>
      <c r="B395" s="185" t="s">
        <v>393</v>
      </c>
      <c r="C395" s="185"/>
      <c r="D395" s="461">
        <v>106.187454223633</v>
      </c>
      <c r="E395" s="461">
        <v>52.333560943603501</v>
      </c>
      <c r="F395" s="306">
        <f t="shared" si="104"/>
        <v>106</v>
      </c>
      <c r="G395" s="305">
        <f t="shared" si="105"/>
        <v>11.247253417979834</v>
      </c>
      <c r="H395" s="306">
        <f t="shared" si="106"/>
        <v>11</v>
      </c>
      <c r="I395" s="299">
        <f t="shared" si="107"/>
        <v>14.835205078790068</v>
      </c>
      <c r="J395" s="263">
        <f t="shared" si="108"/>
        <v>52</v>
      </c>
      <c r="K395" s="136">
        <f t="shared" si="109"/>
        <v>20.013656616210085</v>
      </c>
      <c r="L395" s="254">
        <f t="shared" si="111"/>
        <v>20</v>
      </c>
      <c r="M395" s="294">
        <f t="shared" si="110"/>
        <v>0.81939697260509092</v>
      </c>
      <c r="N395" s="164"/>
      <c r="O395" s="163"/>
      <c r="P395" s="404"/>
      <c r="Q395" s="99"/>
      <c r="R395" s="99" t="s">
        <v>105</v>
      </c>
      <c r="S395" s="49" t="s">
        <v>331</v>
      </c>
      <c r="T395" s="99"/>
      <c r="U395" s="99"/>
      <c r="V395" s="174" t="s">
        <v>345</v>
      </c>
      <c r="W395" s="430" t="s">
        <v>418</v>
      </c>
      <c r="X395" s="98" t="s">
        <v>333</v>
      </c>
      <c r="Y395" s="112"/>
      <c r="Z395" s="579">
        <v>7</v>
      </c>
      <c r="AA395" s="427" t="s">
        <v>469</v>
      </c>
      <c r="AB395" s="417"/>
      <c r="AC395" s="291"/>
      <c r="AD395" s="199"/>
      <c r="AE395" s="164"/>
      <c r="AF395" s="230"/>
      <c r="AG395" s="230"/>
      <c r="AH395" s="231"/>
      <c r="AI395" s="231"/>
      <c r="AJ395" s="231"/>
      <c r="AK395" s="231"/>
      <c r="AL395" s="163"/>
      <c r="AM395" s="422"/>
      <c r="AN395" s="232"/>
      <c r="AO395" s="232"/>
      <c r="AP395" s="232"/>
      <c r="AQ395" s="40"/>
      <c r="AR395" s="40"/>
      <c r="AS395" s="256"/>
      <c r="AT395" s="1460">
        <v>339</v>
      </c>
      <c r="AU395" s="1488"/>
      <c r="AV395" s="44">
        <v>339</v>
      </c>
      <c r="AW395" s="147" t="s">
        <v>205</v>
      </c>
    </row>
    <row r="396" spans="1:239" s="191" customFormat="1" ht="38.25" x14ac:dyDescent="0.25">
      <c r="A396" s="451">
        <v>340</v>
      </c>
      <c r="B396" s="283" t="s">
        <v>393</v>
      </c>
      <c r="C396" s="242"/>
      <c r="D396" s="478">
        <v>106.1865234375</v>
      </c>
      <c r="E396" s="478">
        <v>52.332790374755902</v>
      </c>
      <c r="F396" s="307">
        <f t="shared" si="104"/>
        <v>106</v>
      </c>
      <c r="G396" s="305">
        <f t="shared" si="105"/>
        <v>11.19140625</v>
      </c>
      <c r="H396" s="307">
        <f t="shared" si="106"/>
        <v>11</v>
      </c>
      <c r="I396" s="301">
        <f t="shared" si="107"/>
        <v>11.484375</v>
      </c>
      <c r="J396" s="310">
        <f t="shared" si="108"/>
        <v>52</v>
      </c>
      <c r="K396" s="136">
        <f t="shared" si="109"/>
        <v>19.96742248535412</v>
      </c>
      <c r="L396" s="255">
        <f t="shared" si="111"/>
        <v>19</v>
      </c>
      <c r="M396" s="295">
        <f t="shared" si="110"/>
        <v>58.045349121247227</v>
      </c>
      <c r="N396" s="168"/>
      <c r="O396" s="167"/>
      <c r="P396" s="293"/>
      <c r="Q396" s="169"/>
      <c r="R396" s="169" t="s">
        <v>105</v>
      </c>
      <c r="S396" s="228" t="s">
        <v>331</v>
      </c>
      <c r="T396" s="169"/>
      <c r="U396" s="169"/>
      <c r="V396" s="55" t="s">
        <v>345</v>
      </c>
      <c r="W396" s="407" t="s">
        <v>418</v>
      </c>
      <c r="X396" s="188" t="s">
        <v>333</v>
      </c>
      <c r="Y396" s="171"/>
      <c r="Z396" s="575">
        <v>7</v>
      </c>
      <c r="AA396" s="427" t="s">
        <v>469</v>
      </c>
      <c r="AB396" s="186"/>
      <c r="AC396" s="438"/>
      <c r="AD396" s="1143"/>
      <c r="AE396" s="168"/>
      <c r="AF396" s="200"/>
      <c r="AG396" s="200"/>
      <c r="AH396" s="210"/>
      <c r="AI396" s="210"/>
      <c r="AJ396" s="210"/>
      <c r="AK396" s="210"/>
      <c r="AL396" s="167"/>
      <c r="AM396" s="177"/>
      <c r="AN396" s="217"/>
      <c r="AO396" s="217"/>
      <c r="AP396" s="217"/>
      <c r="AQ396" s="178"/>
      <c r="AR396" s="178"/>
      <c r="AS396" s="234"/>
      <c r="AT396" s="1476">
        <v>340</v>
      </c>
      <c r="AU396" s="1488"/>
      <c r="AV396" s="44"/>
      <c r="AW396" s="147" t="s">
        <v>205</v>
      </c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</row>
    <row r="397" spans="1:239" s="528" customFormat="1" ht="39" thickBot="1" x14ac:dyDescent="0.3">
      <c r="A397" s="446">
        <v>341</v>
      </c>
      <c r="B397" s="190" t="s">
        <v>393</v>
      </c>
      <c r="C397" s="134"/>
      <c r="D397" s="454">
        <v>106.188102722168</v>
      </c>
      <c r="E397" s="454">
        <v>52.333889007568402</v>
      </c>
      <c r="F397" s="305">
        <f t="shared" si="104"/>
        <v>106</v>
      </c>
      <c r="G397" s="305">
        <f t="shared" si="105"/>
        <v>11.28616333007983</v>
      </c>
      <c r="H397" s="305">
        <f t="shared" si="106"/>
        <v>11</v>
      </c>
      <c r="I397" s="137">
        <f t="shared" si="107"/>
        <v>17.169799804789818</v>
      </c>
      <c r="J397" s="136">
        <f t="shared" si="108"/>
        <v>52</v>
      </c>
      <c r="K397" s="136">
        <f t="shared" si="109"/>
        <v>20.03334045410412</v>
      </c>
      <c r="L397" s="136">
        <f t="shared" si="111"/>
        <v>20</v>
      </c>
      <c r="M397" s="139">
        <f t="shared" si="110"/>
        <v>2.0004272462472272</v>
      </c>
      <c r="N397" s="67"/>
      <c r="O397" s="559"/>
      <c r="P397" s="288"/>
      <c r="Q397" s="47"/>
      <c r="R397" s="47" t="s">
        <v>105</v>
      </c>
      <c r="S397" s="49" t="s">
        <v>331</v>
      </c>
      <c r="T397" s="47"/>
      <c r="U397" s="47"/>
      <c r="V397" s="47" t="s">
        <v>345</v>
      </c>
      <c r="W397" s="400" t="s">
        <v>418</v>
      </c>
      <c r="X397" s="56" t="s">
        <v>333</v>
      </c>
      <c r="Y397" s="110"/>
      <c r="Z397" s="573">
        <v>7</v>
      </c>
      <c r="AA397" s="277" t="s">
        <v>469</v>
      </c>
      <c r="AB397" s="69"/>
      <c r="AC397" s="249"/>
      <c r="AD397" s="193"/>
      <c r="AE397" s="67"/>
      <c r="AF397" s="193"/>
      <c r="AG397" s="193"/>
      <c r="AH397" s="272"/>
      <c r="AI397" s="272"/>
      <c r="AJ397" s="272"/>
      <c r="AK397" s="272"/>
      <c r="AL397" s="72"/>
      <c r="AM397" s="82"/>
      <c r="AN397" s="208"/>
      <c r="AO397" s="208"/>
      <c r="AP397" s="208"/>
      <c r="AQ397" s="23"/>
      <c r="AR397" s="23"/>
      <c r="AS397" s="63"/>
      <c r="AT397" s="1460">
        <v>341</v>
      </c>
      <c r="AU397" s="1488"/>
      <c r="AV397" s="44">
        <v>339</v>
      </c>
      <c r="AW397" s="1043" t="s">
        <v>205</v>
      </c>
      <c r="AX397" s="331"/>
      <c r="AY397" s="331"/>
      <c r="AZ397" s="331"/>
      <c r="BA397" s="331"/>
      <c r="BB397" s="331"/>
      <c r="BC397" s="331"/>
      <c r="BD397" s="331"/>
      <c r="BE397" s="331"/>
      <c r="BF397" s="331"/>
      <c r="BG397" s="331"/>
      <c r="BH397" s="331"/>
      <c r="BI397" s="331"/>
      <c r="BJ397" s="331"/>
      <c r="BK397" s="331"/>
      <c r="BL397" s="331"/>
      <c r="BM397" s="331"/>
      <c r="BN397" s="331"/>
      <c r="BO397" s="331"/>
      <c r="BP397" s="331"/>
      <c r="BQ397" s="331"/>
      <c r="BR397" s="331"/>
      <c r="BS397" s="331"/>
      <c r="BT397" s="331"/>
      <c r="BU397" s="331"/>
      <c r="BV397" s="331"/>
      <c r="BW397" s="331"/>
      <c r="BX397" s="331"/>
      <c r="BY397" s="331"/>
      <c r="BZ397" s="331"/>
      <c r="CA397" s="331"/>
      <c r="CB397" s="331"/>
      <c r="CC397" s="331"/>
      <c r="CD397" s="331"/>
      <c r="CE397" s="331"/>
      <c r="CF397" s="331"/>
      <c r="CG397" s="331"/>
      <c r="CH397" s="331"/>
      <c r="CI397" s="331"/>
      <c r="CJ397" s="331"/>
      <c r="CK397" s="331"/>
      <c r="CL397" s="331"/>
      <c r="CM397" s="331"/>
      <c r="CN397" s="331"/>
      <c r="CO397" s="331"/>
      <c r="CP397" s="331"/>
      <c r="CQ397" s="331"/>
      <c r="CR397" s="331"/>
      <c r="CS397" s="331"/>
      <c r="CT397" s="331"/>
      <c r="CU397" s="331"/>
      <c r="CV397" s="331"/>
      <c r="CW397" s="331"/>
      <c r="CX397" s="331"/>
      <c r="CY397" s="331"/>
      <c r="CZ397" s="331"/>
      <c r="DA397" s="331"/>
      <c r="DB397" s="331"/>
      <c r="DC397" s="331"/>
      <c r="DD397" s="331"/>
      <c r="DE397" s="331"/>
      <c r="DF397" s="331"/>
      <c r="DG397" s="331"/>
      <c r="DH397" s="331"/>
      <c r="DI397" s="331"/>
      <c r="DJ397" s="331"/>
      <c r="DK397" s="331"/>
      <c r="DL397" s="331"/>
      <c r="DM397" s="331"/>
      <c r="DN397" s="331"/>
      <c r="DO397" s="331"/>
      <c r="DP397" s="331"/>
      <c r="DQ397" s="331"/>
      <c r="DR397" s="331"/>
      <c r="DS397" s="331"/>
      <c r="DT397" s="331"/>
      <c r="DU397" s="331"/>
      <c r="DV397" s="331"/>
      <c r="DW397" s="331"/>
      <c r="DX397" s="331"/>
      <c r="DY397" s="331"/>
      <c r="DZ397" s="331"/>
      <c r="EA397" s="331"/>
      <c r="EB397" s="331"/>
      <c r="EC397" s="331"/>
      <c r="ED397" s="331"/>
      <c r="EE397" s="331"/>
      <c r="EF397" s="331"/>
      <c r="EG397" s="331"/>
      <c r="EH397" s="331"/>
      <c r="EI397" s="331"/>
      <c r="EJ397" s="331"/>
      <c r="EK397" s="331"/>
      <c r="EL397" s="331"/>
      <c r="EM397" s="331"/>
      <c r="EN397" s="331"/>
      <c r="EO397" s="331"/>
      <c r="EP397" s="331"/>
      <c r="EQ397" s="331"/>
      <c r="ER397" s="331"/>
      <c r="ES397" s="331"/>
      <c r="ET397" s="331"/>
      <c r="EU397" s="331"/>
      <c r="EV397" s="331"/>
      <c r="EW397" s="331"/>
      <c r="EX397" s="331"/>
      <c r="EY397" s="331"/>
      <c r="EZ397" s="331"/>
      <c r="FA397" s="331"/>
      <c r="FB397" s="331"/>
      <c r="FC397" s="331"/>
      <c r="FD397" s="331"/>
      <c r="FE397" s="331"/>
      <c r="FF397" s="331"/>
      <c r="FG397" s="331"/>
      <c r="FH397" s="331"/>
      <c r="FI397" s="331"/>
      <c r="FJ397" s="331"/>
      <c r="FK397" s="331"/>
      <c r="FL397" s="331"/>
      <c r="FM397" s="331"/>
      <c r="FN397" s="331"/>
      <c r="FO397" s="331"/>
      <c r="FP397" s="331"/>
      <c r="FQ397" s="331"/>
      <c r="FR397" s="331"/>
      <c r="FS397" s="331"/>
      <c r="FT397" s="331"/>
      <c r="FU397" s="331"/>
      <c r="FV397" s="331"/>
      <c r="FW397" s="331"/>
      <c r="FX397" s="331"/>
      <c r="FY397" s="331"/>
      <c r="FZ397" s="331"/>
      <c r="GA397" s="331"/>
      <c r="GB397" s="331"/>
      <c r="GC397" s="331"/>
      <c r="GD397" s="331"/>
      <c r="GE397" s="331"/>
      <c r="GF397" s="331"/>
      <c r="GG397" s="331"/>
      <c r="GH397" s="331"/>
      <c r="GI397" s="331"/>
      <c r="GJ397" s="331"/>
      <c r="GK397" s="331"/>
      <c r="GL397" s="331"/>
      <c r="GM397" s="331"/>
      <c r="GN397" s="331"/>
      <c r="GO397" s="331"/>
      <c r="GP397" s="331"/>
      <c r="GQ397" s="331"/>
      <c r="GR397" s="331"/>
      <c r="GS397" s="331"/>
      <c r="GT397" s="331"/>
      <c r="GU397" s="331"/>
      <c r="GV397" s="331"/>
      <c r="GW397" s="331"/>
      <c r="GX397" s="331"/>
      <c r="GY397" s="331"/>
      <c r="GZ397" s="331"/>
      <c r="HA397" s="331"/>
      <c r="HB397" s="331"/>
      <c r="HC397" s="331"/>
      <c r="HD397" s="331"/>
      <c r="HE397" s="331"/>
      <c r="HF397" s="331"/>
      <c r="HG397" s="331"/>
      <c r="HH397" s="331"/>
      <c r="HI397" s="331"/>
      <c r="HJ397" s="331"/>
      <c r="HK397" s="331"/>
      <c r="HL397" s="331"/>
      <c r="HM397" s="331"/>
      <c r="HN397" s="331"/>
      <c r="HO397" s="331"/>
      <c r="HP397" s="331"/>
      <c r="HQ397" s="331"/>
      <c r="HR397" s="331"/>
      <c r="HS397" s="331"/>
      <c r="HT397" s="331"/>
      <c r="HU397" s="331"/>
      <c r="HV397" s="331"/>
      <c r="HW397" s="331"/>
      <c r="HX397" s="331"/>
      <c r="HY397" s="331"/>
      <c r="HZ397" s="331"/>
      <c r="IA397" s="331"/>
      <c r="IB397" s="331"/>
      <c r="IC397" s="331"/>
      <c r="ID397" s="331"/>
      <c r="IE397" s="331"/>
    </row>
    <row r="398" spans="1:239" ht="38.25" x14ac:dyDescent="0.25">
      <c r="A398" s="122">
        <v>342</v>
      </c>
      <c r="B398" s="134" t="s">
        <v>393</v>
      </c>
      <c r="C398" s="242"/>
      <c r="D398" s="462">
        <v>106.19441986084</v>
      </c>
      <c r="E398" s="462">
        <v>52.338565826416001</v>
      </c>
      <c r="F398" s="309">
        <f t="shared" si="104"/>
        <v>106</v>
      </c>
      <c r="G398" s="309">
        <f t="shared" si="105"/>
        <v>11.665191650400004</v>
      </c>
      <c r="H398" s="309">
        <f t="shared" si="106"/>
        <v>11</v>
      </c>
      <c r="I398" s="304">
        <f t="shared" si="107"/>
        <v>39.91149902400025</v>
      </c>
      <c r="J398" s="310">
        <f t="shared" si="108"/>
        <v>52</v>
      </c>
      <c r="K398" s="310">
        <f t="shared" si="109"/>
        <v>20.313949584960085</v>
      </c>
      <c r="L398" s="310">
        <f t="shared" si="111"/>
        <v>20</v>
      </c>
      <c r="M398" s="295">
        <f t="shared" si="110"/>
        <v>18.836975097605091</v>
      </c>
      <c r="N398" s="121"/>
      <c r="O398" s="78"/>
      <c r="P398" s="406"/>
      <c r="Q398" s="55"/>
      <c r="R398" s="55" t="s">
        <v>105</v>
      </c>
      <c r="S398" s="49" t="s">
        <v>331</v>
      </c>
      <c r="T398" s="55"/>
      <c r="U398" s="55"/>
      <c r="V398" s="55" t="s">
        <v>345</v>
      </c>
      <c r="W398" s="407" t="s">
        <v>418</v>
      </c>
      <c r="X398" s="75" t="s">
        <v>333</v>
      </c>
      <c r="Y398" s="113"/>
      <c r="Z398" s="575">
        <v>7</v>
      </c>
      <c r="AA398" s="535" t="s">
        <v>469</v>
      </c>
      <c r="AB398" s="411"/>
      <c r="AC398" s="314"/>
      <c r="AD398" s="198"/>
      <c r="AE398" s="121"/>
      <c r="AF398" s="198"/>
      <c r="AG398" s="198"/>
      <c r="AH398" s="268"/>
      <c r="AI398" s="268"/>
      <c r="AJ398" s="268"/>
      <c r="AK398" s="268"/>
      <c r="AL398" s="78"/>
      <c r="AM398" s="105"/>
      <c r="AN398" s="215"/>
      <c r="AO398" s="215"/>
      <c r="AP398" s="215"/>
      <c r="AQ398" s="61"/>
      <c r="AR398" s="61"/>
      <c r="AS398" s="106"/>
      <c r="AT398" s="802">
        <v>342</v>
      </c>
      <c r="AU398" s="1488"/>
      <c r="AV398" s="44">
        <v>342</v>
      </c>
      <c r="AW398" s="147" t="s">
        <v>205</v>
      </c>
    </row>
    <row r="399" spans="1:239" ht="39" thickBot="1" x14ac:dyDescent="0.3">
      <c r="A399" s="122">
        <v>343</v>
      </c>
      <c r="B399" s="134" t="s">
        <v>393</v>
      </c>
      <c r="C399" s="134"/>
      <c r="D399" s="454">
        <v>106.19905090332</v>
      </c>
      <c r="E399" s="454">
        <v>52.341587066650398</v>
      </c>
      <c r="F399" s="306">
        <f t="shared" si="104"/>
        <v>106</v>
      </c>
      <c r="G399" s="306">
        <f t="shared" si="105"/>
        <v>11.943054199199992</v>
      </c>
      <c r="H399" s="306">
        <f t="shared" si="106"/>
        <v>11</v>
      </c>
      <c r="I399" s="299">
        <f t="shared" si="107"/>
        <v>56.5832519519995</v>
      </c>
      <c r="J399" s="254">
        <f t="shared" si="108"/>
        <v>52</v>
      </c>
      <c r="K399" s="254">
        <f t="shared" si="109"/>
        <v>20.495223999023864</v>
      </c>
      <c r="L399" s="254">
        <f t="shared" si="111"/>
        <v>20</v>
      </c>
      <c r="M399" s="300">
        <f t="shared" si="110"/>
        <v>29.71343994143183</v>
      </c>
      <c r="N399" s="67"/>
      <c r="O399" s="72"/>
      <c r="P399" s="288"/>
      <c r="Q399" s="47"/>
      <c r="R399" s="47" t="s">
        <v>105</v>
      </c>
      <c r="S399" s="49" t="s">
        <v>331</v>
      </c>
      <c r="T399" s="47"/>
      <c r="U399" s="47"/>
      <c r="V399" s="47" t="s">
        <v>345</v>
      </c>
      <c r="W399" s="400" t="s">
        <v>418</v>
      </c>
      <c r="X399" s="56" t="s">
        <v>333</v>
      </c>
      <c r="Y399" s="110"/>
      <c r="Z399" s="573">
        <v>7</v>
      </c>
      <c r="AA399" s="277" t="s">
        <v>469</v>
      </c>
      <c r="AB399" s="69"/>
      <c r="AC399" s="1026"/>
      <c r="AD399" s="193"/>
      <c r="AE399" s="67"/>
      <c r="AF399" s="193"/>
      <c r="AG399" s="193"/>
      <c r="AH399" s="272"/>
      <c r="AI399" s="272"/>
      <c r="AJ399" s="272"/>
      <c r="AK399" s="272"/>
      <c r="AL399" s="72"/>
      <c r="AM399" s="82"/>
      <c r="AN399" s="208"/>
      <c r="AO399" s="208"/>
      <c r="AP399" s="208"/>
      <c r="AQ399" s="23"/>
      <c r="AR399" s="23"/>
      <c r="AS399" s="63"/>
      <c r="AT399" s="802">
        <v>343</v>
      </c>
      <c r="AU399" s="1488"/>
      <c r="AV399" s="44">
        <v>342</v>
      </c>
      <c r="AW399" s="147" t="s">
        <v>205</v>
      </c>
    </row>
    <row r="400" spans="1:239" ht="38.25" x14ac:dyDescent="0.25">
      <c r="A400" s="420">
        <v>344</v>
      </c>
      <c r="B400" s="283" t="s">
        <v>393</v>
      </c>
      <c r="C400" s="242"/>
      <c r="D400" s="462">
        <v>106.198677062988</v>
      </c>
      <c r="E400" s="462">
        <v>52.341255187988303</v>
      </c>
      <c r="F400" s="345">
        <f t="shared" si="104"/>
        <v>106</v>
      </c>
      <c r="G400" s="345">
        <f t="shared" si="105"/>
        <v>11.920623779279822</v>
      </c>
      <c r="H400" s="345">
        <f t="shared" si="106"/>
        <v>11</v>
      </c>
      <c r="I400" s="346">
        <f t="shared" si="107"/>
        <v>55.237426756789318</v>
      </c>
      <c r="J400" s="347">
        <f t="shared" si="108"/>
        <v>52</v>
      </c>
      <c r="K400" s="347">
        <f t="shared" si="109"/>
        <v>20.475311279298154</v>
      </c>
      <c r="L400" s="347">
        <f t="shared" si="111"/>
        <v>20</v>
      </c>
      <c r="M400" s="348">
        <f t="shared" si="110"/>
        <v>28.518676757889239</v>
      </c>
      <c r="N400" s="121"/>
      <c r="O400" s="78"/>
      <c r="P400" s="406"/>
      <c r="Q400" s="55"/>
      <c r="R400" s="55" t="s">
        <v>105</v>
      </c>
      <c r="S400" s="49" t="s">
        <v>331</v>
      </c>
      <c r="T400" s="55"/>
      <c r="U400" s="55"/>
      <c r="V400" s="55" t="s">
        <v>345</v>
      </c>
      <c r="W400" s="407" t="s">
        <v>418</v>
      </c>
      <c r="X400" s="75" t="s">
        <v>333</v>
      </c>
      <c r="Y400" s="113"/>
      <c r="Z400" s="575">
        <v>7</v>
      </c>
      <c r="AA400" s="535" t="s">
        <v>469</v>
      </c>
      <c r="AB400" s="411"/>
      <c r="AC400" s="314"/>
      <c r="AD400" s="198"/>
      <c r="AE400" s="121"/>
      <c r="AF400" s="198"/>
      <c r="AG400" s="198"/>
      <c r="AH400" s="268"/>
      <c r="AI400" s="268"/>
      <c r="AJ400" s="268"/>
      <c r="AK400" s="268"/>
      <c r="AL400" s="78"/>
      <c r="AM400" s="105"/>
      <c r="AN400" s="215"/>
      <c r="AO400" s="215"/>
      <c r="AP400" s="215"/>
      <c r="AQ400" s="61"/>
      <c r="AR400" s="61"/>
      <c r="AS400" s="106"/>
      <c r="AT400" s="1126">
        <v>344</v>
      </c>
      <c r="AU400" s="1488"/>
      <c r="AV400" s="44">
        <v>342</v>
      </c>
      <c r="AW400" s="147" t="s">
        <v>205</v>
      </c>
    </row>
    <row r="401" spans="1:239" s="191" customFormat="1" ht="38.25" x14ac:dyDescent="0.25">
      <c r="A401" s="122">
        <v>345</v>
      </c>
      <c r="B401" s="185" t="s">
        <v>393</v>
      </c>
      <c r="C401" s="190"/>
      <c r="D401" s="454">
        <v>106.198028564453</v>
      </c>
      <c r="E401" s="454">
        <v>52.340816497802699</v>
      </c>
      <c r="F401" s="305">
        <f t="shared" ref="F401:F432" si="112">ROUNDDOWN(D401,0)</f>
        <v>106</v>
      </c>
      <c r="G401" s="305">
        <f t="shared" ref="G401:G432" si="113">(D401-F401)*60</f>
        <v>11.881713867179826</v>
      </c>
      <c r="H401" s="305">
        <f t="shared" ref="H401:H432" si="114">ROUNDDOWN(G401,0)</f>
        <v>11</v>
      </c>
      <c r="I401" s="137">
        <f t="shared" ref="I401:I432" si="115">(G401-H401)*60</f>
        <v>52.902832030789568</v>
      </c>
      <c r="J401" s="136">
        <f t="shared" ref="J401:J432" si="116">ROUNDDOWN(E401,0)</f>
        <v>52</v>
      </c>
      <c r="K401" s="136">
        <f t="shared" ref="K401:K432" si="117">(E401-J401)*60</f>
        <v>20.448989868161931</v>
      </c>
      <c r="L401" s="136">
        <f t="shared" si="111"/>
        <v>20</v>
      </c>
      <c r="M401" s="139">
        <f t="shared" ref="M401:M432" si="118">(K401-L401)*60</f>
        <v>26.939392089715852</v>
      </c>
      <c r="N401" s="67"/>
      <c r="O401" s="72"/>
      <c r="P401" s="288"/>
      <c r="Q401" s="47"/>
      <c r="R401" s="47" t="s">
        <v>105</v>
      </c>
      <c r="S401" s="49" t="s">
        <v>331</v>
      </c>
      <c r="T401" s="47"/>
      <c r="U401" s="47"/>
      <c r="V401" s="47" t="s">
        <v>345</v>
      </c>
      <c r="W401" s="400" t="s">
        <v>418</v>
      </c>
      <c r="X401" s="56" t="s">
        <v>333</v>
      </c>
      <c r="Y401" s="110"/>
      <c r="Z401" s="575">
        <v>7</v>
      </c>
      <c r="AA401" s="427" t="s">
        <v>469</v>
      </c>
      <c r="AB401" s="69"/>
      <c r="AC401" s="249"/>
      <c r="AD401" s="193"/>
      <c r="AE401" s="67"/>
      <c r="AF401" s="193"/>
      <c r="AG401" s="193"/>
      <c r="AH401" s="272"/>
      <c r="AI401" s="272"/>
      <c r="AJ401" s="272"/>
      <c r="AK401" s="272"/>
      <c r="AL401" s="72"/>
      <c r="AM401" s="82"/>
      <c r="AN401" s="208"/>
      <c r="AO401" s="208"/>
      <c r="AP401" s="208"/>
      <c r="AQ401" s="23"/>
      <c r="AR401" s="23"/>
      <c r="AS401" s="63"/>
      <c r="AT401" s="802">
        <v>345</v>
      </c>
      <c r="AU401" s="1488">
        <v>346</v>
      </c>
      <c r="AV401" s="44">
        <v>342</v>
      </c>
      <c r="AW401" s="147" t="s">
        <v>205</v>
      </c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</row>
    <row r="402" spans="1:239" ht="38.25" x14ac:dyDescent="0.25">
      <c r="A402" s="122">
        <v>346</v>
      </c>
      <c r="B402" s="185" t="s">
        <v>393</v>
      </c>
      <c r="C402" s="190"/>
      <c r="D402" s="454">
        <v>106.19711303710901</v>
      </c>
      <c r="E402" s="454">
        <v>52.340492248535199</v>
      </c>
      <c r="F402" s="305">
        <f t="shared" si="112"/>
        <v>106</v>
      </c>
      <c r="G402" s="305">
        <f t="shared" si="113"/>
        <v>11.826782226540331</v>
      </c>
      <c r="H402" s="305">
        <f t="shared" si="114"/>
        <v>11</v>
      </c>
      <c r="I402" s="137">
        <f t="shared" si="115"/>
        <v>49.606933592419864</v>
      </c>
      <c r="J402" s="136">
        <f t="shared" si="116"/>
        <v>52</v>
      </c>
      <c r="K402" s="136">
        <f t="shared" si="117"/>
        <v>20.429534912111933</v>
      </c>
      <c r="L402" s="136">
        <f t="shared" si="111"/>
        <v>20</v>
      </c>
      <c r="M402" s="139">
        <f t="shared" si="118"/>
        <v>25.772094726715977</v>
      </c>
      <c r="N402" s="67"/>
      <c r="O402" s="72"/>
      <c r="P402" s="288"/>
      <c r="Q402" s="47"/>
      <c r="R402" s="47" t="s">
        <v>105</v>
      </c>
      <c r="S402" s="49" t="s">
        <v>331</v>
      </c>
      <c r="T402" s="47"/>
      <c r="U402" s="47"/>
      <c r="V402" s="47" t="s">
        <v>345</v>
      </c>
      <c r="W402" s="400" t="s">
        <v>418</v>
      </c>
      <c r="X402" s="56" t="s">
        <v>333</v>
      </c>
      <c r="Y402" s="110"/>
      <c r="Z402" s="575">
        <v>7</v>
      </c>
      <c r="AA402" s="427" t="s">
        <v>469</v>
      </c>
      <c r="AB402" s="69"/>
      <c r="AC402" s="249"/>
      <c r="AD402" s="193"/>
      <c r="AE402" s="67"/>
      <c r="AF402" s="193"/>
      <c r="AG402" s="193"/>
      <c r="AH402" s="272"/>
      <c r="AI402" s="272"/>
      <c r="AJ402" s="272"/>
      <c r="AK402" s="272"/>
      <c r="AL402" s="72"/>
      <c r="AM402" s="82"/>
      <c r="AN402" s="208"/>
      <c r="AO402" s="208"/>
      <c r="AP402" s="208"/>
      <c r="AQ402" s="23"/>
      <c r="AR402" s="23"/>
      <c r="AS402" s="63"/>
      <c r="AT402" s="802">
        <v>346</v>
      </c>
      <c r="AU402" s="1488">
        <v>346</v>
      </c>
      <c r="AV402" s="44">
        <v>342</v>
      </c>
      <c r="AW402" s="147" t="s">
        <v>205</v>
      </c>
    </row>
    <row r="403" spans="1:239" ht="38.25" x14ac:dyDescent="0.25">
      <c r="A403" s="122">
        <v>347</v>
      </c>
      <c r="B403" s="185" t="s">
        <v>393</v>
      </c>
      <c r="C403" s="190"/>
      <c r="D403" s="454">
        <v>106.196403503418</v>
      </c>
      <c r="E403" s="454">
        <v>52.341278076171903</v>
      </c>
      <c r="F403" s="305">
        <f t="shared" si="112"/>
        <v>106</v>
      </c>
      <c r="G403" s="305">
        <f t="shared" si="113"/>
        <v>11.78421020507983</v>
      </c>
      <c r="H403" s="305">
        <f t="shared" si="114"/>
        <v>11</v>
      </c>
      <c r="I403" s="137">
        <f t="shared" si="115"/>
        <v>47.052612304789818</v>
      </c>
      <c r="J403" s="136">
        <f t="shared" si="116"/>
        <v>52</v>
      </c>
      <c r="K403" s="136">
        <f t="shared" si="117"/>
        <v>20.476684570314205</v>
      </c>
      <c r="L403" s="136">
        <f t="shared" si="111"/>
        <v>20</v>
      </c>
      <c r="M403" s="139">
        <f t="shared" si="118"/>
        <v>28.601074218852318</v>
      </c>
      <c r="N403" s="67"/>
      <c r="O403" s="72"/>
      <c r="P403" s="288"/>
      <c r="Q403" s="47"/>
      <c r="R403" s="47" t="s">
        <v>105</v>
      </c>
      <c r="S403" s="49" t="s">
        <v>331</v>
      </c>
      <c r="T403" s="47"/>
      <c r="U403" s="47"/>
      <c r="V403" s="47" t="s">
        <v>345</v>
      </c>
      <c r="W403" s="400" t="s">
        <v>418</v>
      </c>
      <c r="X403" s="56" t="s">
        <v>333</v>
      </c>
      <c r="Y403" s="110"/>
      <c r="Z403" s="575">
        <v>7</v>
      </c>
      <c r="AA403" s="427" t="s">
        <v>469</v>
      </c>
      <c r="AB403" s="69"/>
      <c r="AC403" s="499"/>
      <c r="AD403" s="193"/>
      <c r="AE403" s="67"/>
      <c r="AF403" s="193"/>
      <c r="AG403" s="193"/>
      <c r="AH403" s="272"/>
      <c r="AI403" s="272"/>
      <c r="AJ403" s="272"/>
      <c r="AK403" s="272"/>
      <c r="AL403" s="72"/>
      <c r="AM403" s="82"/>
      <c r="AN403" s="208"/>
      <c r="AO403" s="208"/>
      <c r="AP403" s="208"/>
      <c r="AQ403" s="23"/>
      <c r="AR403" s="23"/>
      <c r="AS403" s="63"/>
      <c r="AT403" s="802">
        <v>347</v>
      </c>
      <c r="AU403" s="1488">
        <v>346</v>
      </c>
      <c r="AV403" s="44">
        <v>342</v>
      </c>
      <c r="AW403" s="147" t="s">
        <v>205</v>
      </c>
    </row>
    <row r="404" spans="1:239" ht="41.25" customHeight="1" x14ac:dyDescent="0.25">
      <c r="A404" s="122">
        <v>348</v>
      </c>
      <c r="B404" s="185" t="s">
        <v>393</v>
      </c>
      <c r="C404" s="190"/>
      <c r="D404" s="454">
        <v>106.196723937988</v>
      </c>
      <c r="E404" s="454">
        <v>52.339714050292997</v>
      </c>
      <c r="F404" s="305">
        <f t="shared" si="112"/>
        <v>106</v>
      </c>
      <c r="G404" s="305">
        <f t="shared" si="113"/>
        <v>11.803436279279822</v>
      </c>
      <c r="H404" s="305">
        <f t="shared" si="114"/>
        <v>11</v>
      </c>
      <c r="I404" s="137">
        <f t="shared" si="115"/>
        <v>48.206176756789318</v>
      </c>
      <c r="J404" s="136">
        <f t="shared" si="116"/>
        <v>52</v>
      </c>
      <c r="K404" s="136">
        <f t="shared" si="117"/>
        <v>20.38284301757983</v>
      </c>
      <c r="L404" s="136">
        <f t="shared" si="111"/>
        <v>20</v>
      </c>
      <c r="M404" s="139">
        <f t="shared" si="118"/>
        <v>22.970581054789818</v>
      </c>
      <c r="N404" s="67"/>
      <c r="O404" s="72"/>
      <c r="P404" s="288"/>
      <c r="Q404" s="47"/>
      <c r="R404" s="47" t="s">
        <v>105</v>
      </c>
      <c r="S404" s="49" t="s">
        <v>331</v>
      </c>
      <c r="T404" s="47"/>
      <c r="U404" s="47"/>
      <c r="V404" s="47" t="s">
        <v>345</v>
      </c>
      <c r="W404" s="491" t="s">
        <v>418</v>
      </c>
      <c r="X404" s="56" t="s">
        <v>333</v>
      </c>
      <c r="Y404" s="110"/>
      <c r="Z404" s="575">
        <v>7</v>
      </c>
      <c r="AA404" s="427" t="s">
        <v>469</v>
      </c>
      <c r="AB404" s="498"/>
      <c r="AC404" s="249"/>
      <c r="AD404" s="193"/>
      <c r="AE404" s="67"/>
      <c r="AF404" s="193"/>
      <c r="AG404" s="193"/>
      <c r="AH404" s="272"/>
      <c r="AI404" s="272"/>
      <c r="AJ404" s="272"/>
      <c r="AK404" s="272"/>
      <c r="AL404" s="72"/>
      <c r="AM404" s="82"/>
      <c r="AN404" s="208"/>
      <c r="AO404" s="208"/>
      <c r="AP404" s="208"/>
      <c r="AQ404" s="23"/>
      <c r="AR404" s="23"/>
      <c r="AS404" s="63"/>
      <c r="AT404" s="802">
        <v>348</v>
      </c>
      <c r="AU404" s="1488"/>
      <c r="AV404" s="44">
        <v>342</v>
      </c>
      <c r="AW404" s="147" t="s">
        <v>205</v>
      </c>
    </row>
    <row r="405" spans="1:239" ht="38.25" x14ac:dyDescent="0.25">
      <c r="A405" s="122">
        <v>349</v>
      </c>
      <c r="B405" s="185" t="s">
        <v>393</v>
      </c>
      <c r="C405" s="190"/>
      <c r="D405" s="454">
        <v>106.19635009765599</v>
      </c>
      <c r="E405" s="454">
        <v>52.339271545410199</v>
      </c>
      <c r="F405" s="305">
        <f t="shared" si="112"/>
        <v>106</v>
      </c>
      <c r="G405" s="305">
        <f t="shared" si="113"/>
        <v>11.781005859359652</v>
      </c>
      <c r="H405" s="305">
        <f t="shared" si="114"/>
        <v>11</v>
      </c>
      <c r="I405" s="137">
        <f t="shared" si="115"/>
        <v>46.860351561579137</v>
      </c>
      <c r="J405" s="136">
        <f t="shared" si="116"/>
        <v>52</v>
      </c>
      <c r="K405" s="136">
        <f t="shared" si="117"/>
        <v>20.356292724611933</v>
      </c>
      <c r="L405" s="136">
        <f t="shared" si="111"/>
        <v>20</v>
      </c>
      <c r="M405" s="139">
        <f t="shared" si="118"/>
        <v>21.377563476715977</v>
      </c>
      <c r="N405" s="67"/>
      <c r="O405" s="72"/>
      <c r="P405" s="288"/>
      <c r="Q405" s="47"/>
      <c r="R405" s="47" t="s">
        <v>105</v>
      </c>
      <c r="S405" s="49" t="s">
        <v>331</v>
      </c>
      <c r="T405" s="47"/>
      <c r="U405" s="47"/>
      <c r="V405" s="47" t="s">
        <v>345</v>
      </c>
      <c r="W405" s="400" t="s">
        <v>418</v>
      </c>
      <c r="X405" s="56" t="s">
        <v>333</v>
      </c>
      <c r="Y405" s="110"/>
      <c r="Z405" s="575">
        <v>7</v>
      </c>
      <c r="AA405" s="427" t="s">
        <v>469</v>
      </c>
      <c r="AB405" s="69"/>
      <c r="AC405" s="249"/>
      <c r="AD405" s="193"/>
      <c r="AE405" s="67"/>
      <c r="AF405" s="193"/>
      <c r="AG405" s="193"/>
      <c r="AH405" s="272"/>
      <c r="AI405" s="272"/>
      <c r="AJ405" s="272"/>
      <c r="AK405" s="272"/>
      <c r="AL405" s="72"/>
      <c r="AM405" s="82"/>
      <c r="AN405" s="208"/>
      <c r="AO405" s="208"/>
      <c r="AP405" s="208"/>
      <c r="AQ405" s="23"/>
      <c r="AR405" s="23"/>
      <c r="AS405" s="63"/>
      <c r="AT405" s="802">
        <v>349</v>
      </c>
      <c r="AU405" s="1488"/>
      <c r="AV405" s="44">
        <v>342</v>
      </c>
      <c r="AW405" s="147" t="s">
        <v>205</v>
      </c>
    </row>
    <row r="406" spans="1:239" ht="38.25" x14ac:dyDescent="0.25">
      <c r="A406" s="122">
        <v>350</v>
      </c>
      <c r="B406" s="185" t="s">
        <v>393</v>
      </c>
      <c r="C406" s="190"/>
      <c r="D406" s="454">
        <v>106.18968963623</v>
      </c>
      <c r="E406" s="454">
        <v>52.335433959960902</v>
      </c>
      <c r="F406" s="305">
        <f t="shared" si="112"/>
        <v>106</v>
      </c>
      <c r="G406" s="305">
        <f t="shared" si="113"/>
        <v>11.381378173799988</v>
      </c>
      <c r="H406" s="305">
        <f t="shared" si="114"/>
        <v>11</v>
      </c>
      <c r="I406" s="137">
        <f t="shared" si="115"/>
        <v>22.88269042799925</v>
      </c>
      <c r="J406" s="136">
        <f t="shared" si="116"/>
        <v>52</v>
      </c>
      <c r="K406" s="136">
        <f t="shared" si="117"/>
        <v>20.126037597654118</v>
      </c>
      <c r="L406" s="136">
        <f t="shared" si="111"/>
        <v>20</v>
      </c>
      <c r="M406" s="139">
        <f t="shared" si="118"/>
        <v>7.5622558592471023</v>
      </c>
      <c r="N406" s="67"/>
      <c r="O406" s="72"/>
      <c r="P406" s="288"/>
      <c r="Q406" s="47"/>
      <c r="R406" s="47" t="s">
        <v>105</v>
      </c>
      <c r="S406" s="49" t="s">
        <v>331</v>
      </c>
      <c r="T406" s="47"/>
      <c r="U406" s="47"/>
      <c r="V406" s="47" t="s">
        <v>345</v>
      </c>
      <c r="W406" s="400" t="s">
        <v>418</v>
      </c>
      <c r="X406" s="56" t="s">
        <v>333</v>
      </c>
      <c r="Y406" s="110"/>
      <c r="Z406" s="575">
        <v>7</v>
      </c>
      <c r="AA406" s="427" t="s">
        <v>469</v>
      </c>
      <c r="AB406" s="69"/>
      <c r="AC406" s="249"/>
      <c r="AD406" s="193"/>
      <c r="AE406" s="67"/>
      <c r="AF406" s="193"/>
      <c r="AG406" s="193"/>
      <c r="AH406" s="272"/>
      <c r="AI406" s="272"/>
      <c r="AJ406" s="272"/>
      <c r="AK406" s="272"/>
      <c r="AL406" s="72"/>
      <c r="AM406" s="82"/>
      <c r="AN406" s="208"/>
      <c r="AO406" s="208"/>
      <c r="AP406" s="208"/>
      <c r="AQ406" s="23"/>
      <c r="AR406" s="23"/>
      <c r="AS406" s="63"/>
      <c r="AT406" s="802">
        <v>350</v>
      </c>
      <c r="AU406" s="1488"/>
      <c r="AV406" s="44"/>
      <c r="AW406" s="147" t="s">
        <v>205</v>
      </c>
    </row>
    <row r="407" spans="1:239" ht="38.25" x14ac:dyDescent="0.25">
      <c r="A407" s="448">
        <v>351</v>
      </c>
      <c r="B407" s="185" t="s">
        <v>393</v>
      </c>
      <c r="C407" s="185"/>
      <c r="D407" s="455">
        <v>106.18857574462901</v>
      </c>
      <c r="E407" s="455">
        <v>52.334609985351598</v>
      </c>
      <c r="F407" s="308">
        <f t="shared" si="112"/>
        <v>106</v>
      </c>
      <c r="G407" s="305">
        <f t="shared" si="113"/>
        <v>11.314544677740344</v>
      </c>
      <c r="H407" s="306">
        <f t="shared" si="114"/>
        <v>11</v>
      </c>
      <c r="I407" s="299">
        <f t="shared" si="115"/>
        <v>18.872680664420614</v>
      </c>
      <c r="J407" s="263">
        <f t="shared" si="116"/>
        <v>52</v>
      </c>
      <c r="K407" s="136">
        <f t="shared" si="117"/>
        <v>20.076599121095882</v>
      </c>
      <c r="L407" s="254">
        <f t="shared" si="111"/>
        <v>20</v>
      </c>
      <c r="M407" s="300">
        <f t="shared" si="118"/>
        <v>4.5959472657528977</v>
      </c>
      <c r="N407" s="164"/>
      <c r="O407" s="163"/>
      <c r="P407" s="404"/>
      <c r="Q407" s="99"/>
      <c r="R407" s="99" t="s">
        <v>105</v>
      </c>
      <c r="S407" s="49" t="s">
        <v>331</v>
      </c>
      <c r="T407" s="99"/>
      <c r="U407" s="174"/>
      <c r="V407" s="174" t="s">
        <v>345</v>
      </c>
      <c r="W407" s="405" t="s">
        <v>418</v>
      </c>
      <c r="X407" s="98" t="s">
        <v>333</v>
      </c>
      <c r="Y407" s="176"/>
      <c r="Z407" s="579">
        <v>7</v>
      </c>
      <c r="AA407" s="427" t="s">
        <v>469</v>
      </c>
      <c r="AB407" s="417"/>
      <c r="AC407" s="291"/>
      <c r="AD407" s="199"/>
      <c r="AE407" s="173"/>
      <c r="AF407" s="230"/>
      <c r="AG407" s="230"/>
      <c r="AH407" s="319"/>
      <c r="AI407" s="231"/>
      <c r="AJ407" s="231"/>
      <c r="AK407" s="231"/>
      <c r="AL407" s="163"/>
      <c r="AM407" s="422"/>
      <c r="AN407" s="232"/>
      <c r="AO407" s="232"/>
      <c r="AP407" s="232"/>
      <c r="AQ407" s="40"/>
      <c r="AR407" s="40"/>
      <c r="AS407" s="256"/>
      <c r="AT407" s="1469">
        <v>351</v>
      </c>
      <c r="AU407" s="1488"/>
      <c r="AV407" s="44">
        <v>339</v>
      </c>
      <c r="AW407" s="147" t="s">
        <v>205</v>
      </c>
    </row>
    <row r="408" spans="1:239" ht="38.25" x14ac:dyDescent="0.25">
      <c r="A408" s="420">
        <v>352</v>
      </c>
      <c r="B408" s="283" t="s">
        <v>393</v>
      </c>
      <c r="C408" s="242"/>
      <c r="D408" s="462">
        <v>106.26441192627</v>
      </c>
      <c r="E408" s="462">
        <v>52.308834075927699</v>
      </c>
      <c r="F408" s="309">
        <f t="shared" si="112"/>
        <v>106</v>
      </c>
      <c r="G408" s="305">
        <f t="shared" si="113"/>
        <v>15.864715576200012</v>
      </c>
      <c r="H408" s="307">
        <f t="shared" si="114"/>
        <v>15</v>
      </c>
      <c r="I408" s="301">
        <f t="shared" si="115"/>
        <v>51.88293457200075</v>
      </c>
      <c r="J408" s="310">
        <f t="shared" si="116"/>
        <v>52</v>
      </c>
      <c r="K408" s="136">
        <f t="shared" si="117"/>
        <v>18.530044555661931</v>
      </c>
      <c r="L408" s="255">
        <f t="shared" si="111"/>
        <v>18</v>
      </c>
      <c r="M408" s="302">
        <f t="shared" si="118"/>
        <v>31.802673339715852</v>
      </c>
      <c r="N408" s="168"/>
      <c r="O408" s="167"/>
      <c r="P408" s="293"/>
      <c r="Q408" s="169"/>
      <c r="R408" s="169" t="s">
        <v>105</v>
      </c>
      <c r="S408" s="49" t="s">
        <v>331</v>
      </c>
      <c r="T408" s="169"/>
      <c r="U408" s="55"/>
      <c r="V408" s="55" t="s">
        <v>345</v>
      </c>
      <c r="W408" s="439" t="s">
        <v>418</v>
      </c>
      <c r="X408" s="188" t="s">
        <v>333</v>
      </c>
      <c r="Y408" s="113"/>
      <c r="Z408" s="575">
        <v>7</v>
      </c>
      <c r="AA408" s="427" t="s">
        <v>469</v>
      </c>
      <c r="AB408" s="186"/>
      <c r="AC408" s="438"/>
      <c r="AD408" s="198"/>
      <c r="AE408" s="121"/>
      <c r="AF408" s="200"/>
      <c r="AG408" s="200"/>
      <c r="AH408" s="268"/>
      <c r="AI408" s="210"/>
      <c r="AJ408" s="210"/>
      <c r="AK408" s="210"/>
      <c r="AL408" s="167"/>
      <c r="AM408" s="177"/>
      <c r="AN408" s="217"/>
      <c r="AO408" s="217"/>
      <c r="AP408" s="217"/>
      <c r="AQ408" s="178"/>
      <c r="AR408" s="537"/>
      <c r="AS408" s="234"/>
      <c r="AT408" s="1126">
        <v>352</v>
      </c>
      <c r="AU408" s="1488"/>
      <c r="AV408" s="44"/>
      <c r="AW408" s="147" t="s">
        <v>205</v>
      </c>
      <c r="AX408" s="143"/>
    </row>
    <row r="409" spans="1:239" s="191" customFormat="1" ht="38.25" x14ac:dyDescent="0.25">
      <c r="A409" s="122">
        <v>353</v>
      </c>
      <c r="B409" s="134" t="s">
        <v>393</v>
      </c>
      <c r="C409" s="134"/>
      <c r="D409" s="454">
        <v>106.226638793945</v>
      </c>
      <c r="E409" s="454">
        <v>52.301979064941399</v>
      </c>
      <c r="F409" s="305">
        <f t="shared" si="112"/>
        <v>106</v>
      </c>
      <c r="G409" s="305">
        <f t="shared" si="113"/>
        <v>13.598327636699992</v>
      </c>
      <c r="H409" s="305">
        <f t="shared" si="114"/>
        <v>13</v>
      </c>
      <c r="I409" s="137">
        <f t="shared" si="115"/>
        <v>35.8996582019995</v>
      </c>
      <c r="J409" s="136">
        <f t="shared" si="116"/>
        <v>52</v>
      </c>
      <c r="K409" s="136">
        <f t="shared" si="117"/>
        <v>18.118743896483949</v>
      </c>
      <c r="L409" s="136">
        <f t="shared" si="111"/>
        <v>18</v>
      </c>
      <c r="M409" s="139">
        <f t="shared" si="118"/>
        <v>7.1246337890369205</v>
      </c>
      <c r="N409" s="67"/>
      <c r="O409" s="72"/>
      <c r="P409" s="288"/>
      <c r="Q409" s="47"/>
      <c r="R409" s="47" t="s">
        <v>105</v>
      </c>
      <c r="S409" s="49" t="s">
        <v>331</v>
      </c>
      <c r="T409" s="47"/>
      <c r="U409" s="47"/>
      <c r="V409" s="47" t="s">
        <v>345</v>
      </c>
      <c r="W409" s="400" t="s">
        <v>418</v>
      </c>
      <c r="X409" s="56" t="s">
        <v>333</v>
      </c>
      <c r="Y409" s="110"/>
      <c r="Z409" s="573">
        <v>7</v>
      </c>
      <c r="AA409" s="1005" t="s">
        <v>469</v>
      </c>
      <c r="AB409" s="67"/>
      <c r="AC409" s="249"/>
      <c r="AD409" s="193"/>
      <c r="AE409" s="67"/>
      <c r="AF409" s="193"/>
      <c r="AG409" s="193"/>
      <c r="AH409" s="272"/>
      <c r="AI409" s="272"/>
      <c r="AJ409" s="272"/>
      <c r="AK409" s="272"/>
      <c r="AL409" s="72"/>
      <c r="AM409" s="82"/>
      <c r="AN409" s="208"/>
      <c r="AO409" s="208"/>
      <c r="AP409" s="208"/>
      <c r="AQ409" s="23"/>
      <c r="AR409" s="23"/>
      <c r="AS409" s="256"/>
      <c r="AT409" s="802">
        <v>353</v>
      </c>
      <c r="AU409" s="1488"/>
      <c r="AV409" s="44">
        <v>358</v>
      </c>
      <c r="AW409" s="147" t="s">
        <v>205</v>
      </c>
      <c r="AX409" s="1"/>
    </row>
    <row r="410" spans="1:239" ht="38.25" x14ac:dyDescent="0.25">
      <c r="A410" s="420">
        <v>354</v>
      </c>
      <c r="B410" s="283" t="s">
        <v>393</v>
      </c>
      <c r="C410" s="242"/>
      <c r="D410" s="462">
        <v>106.22891998291</v>
      </c>
      <c r="E410" s="462">
        <v>52.302066802978501</v>
      </c>
      <c r="F410" s="309">
        <f t="shared" si="112"/>
        <v>106</v>
      </c>
      <c r="G410" s="309">
        <f t="shared" si="113"/>
        <v>13.735198974599996</v>
      </c>
      <c r="H410" s="309">
        <f t="shared" si="114"/>
        <v>13</v>
      </c>
      <c r="I410" s="304">
        <f t="shared" si="115"/>
        <v>44.11193847599975</v>
      </c>
      <c r="J410" s="310">
        <f t="shared" si="116"/>
        <v>52</v>
      </c>
      <c r="K410" s="310">
        <f t="shared" si="117"/>
        <v>18.124008178710085</v>
      </c>
      <c r="L410" s="310">
        <f t="shared" si="111"/>
        <v>18</v>
      </c>
      <c r="M410" s="295">
        <f t="shared" si="118"/>
        <v>7.4404907226050909</v>
      </c>
      <c r="N410" s="121"/>
      <c r="O410" s="78"/>
      <c r="P410" s="406"/>
      <c r="Q410" s="55"/>
      <c r="R410" s="55" t="s">
        <v>105</v>
      </c>
      <c r="S410" s="251" t="s">
        <v>331</v>
      </c>
      <c r="T410" s="55"/>
      <c r="U410" s="55"/>
      <c r="V410" s="55" t="s">
        <v>345</v>
      </c>
      <c r="W410" s="407" t="s">
        <v>418</v>
      </c>
      <c r="X410" s="75" t="s">
        <v>333</v>
      </c>
      <c r="Y410" s="113"/>
      <c r="Z410" s="575">
        <v>7</v>
      </c>
      <c r="AA410" s="535" t="s">
        <v>469</v>
      </c>
      <c r="AB410" s="411"/>
      <c r="AC410" s="314"/>
      <c r="AD410" s="198"/>
      <c r="AE410" s="121"/>
      <c r="AF410" s="198"/>
      <c r="AG410" s="198"/>
      <c r="AH410" s="268"/>
      <c r="AI410" s="268"/>
      <c r="AJ410" s="268"/>
      <c r="AK410" s="268"/>
      <c r="AL410" s="78"/>
      <c r="AM410" s="105"/>
      <c r="AN410" s="215"/>
      <c r="AO410" s="215"/>
      <c r="AP410" s="215"/>
      <c r="AQ410" s="61"/>
      <c r="AR410" s="61"/>
      <c r="AS410" s="63"/>
      <c r="AT410" s="1126">
        <v>354</v>
      </c>
      <c r="AU410" s="1488"/>
      <c r="AV410" s="44"/>
      <c r="AW410" s="147" t="s">
        <v>205</v>
      </c>
      <c r="AY410" s="191"/>
      <c r="AZ410" s="191"/>
      <c r="BA410" s="191"/>
      <c r="BB410" s="191"/>
      <c r="BC410" s="191"/>
      <c r="BD410" s="191"/>
      <c r="BE410" s="191"/>
      <c r="BF410" s="191"/>
      <c r="BG410" s="191"/>
      <c r="BH410" s="191"/>
      <c r="BI410" s="191"/>
      <c r="BJ410" s="191"/>
      <c r="BK410" s="191"/>
      <c r="BL410" s="191"/>
      <c r="BM410" s="191"/>
      <c r="BN410" s="191"/>
      <c r="BO410" s="191"/>
      <c r="BP410" s="191"/>
      <c r="BQ410" s="191"/>
      <c r="BR410" s="191"/>
      <c r="BS410" s="191"/>
      <c r="BT410" s="191"/>
      <c r="BU410" s="191"/>
      <c r="BV410" s="191"/>
      <c r="BW410" s="191"/>
      <c r="BX410" s="191"/>
      <c r="BY410" s="191"/>
      <c r="BZ410" s="191"/>
      <c r="CA410" s="191"/>
      <c r="CB410" s="191"/>
      <c r="CC410" s="191"/>
      <c r="CD410" s="191"/>
      <c r="CE410" s="191"/>
      <c r="CF410" s="191"/>
      <c r="CG410" s="191"/>
      <c r="CH410" s="191"/>
      <c r="CI410" s="191"/>
      <c r="CJ410" s="191"/>
      <c r="CK410" s="191"/>
      <c r="CL410" s="191"/>
      <c r="CM410" s="191"/>
      <c r="CN410" s="191"/>
      <c r="CO410" s="191"/>
      <c r="CP410" s="191"/>
      <c r="CQ410" s="191"/>
      <c r="CR410" s="191"/>
      <c r="CS410" s="191"/>
      <c r="CT410" s="191"/>
      <c r="CU410" s="191"/>
      <c r="CV410" s="191"/>
      <c r="CW410" s="191"/>
      <c r="CX410" s="191"/>
      <c r="CY410" s="191"/>
      <c r="CZ410" s="191"/>
      <c r="DA410" s="191"/>
      <c r="DB410" s="191"/>
      <c r="DC410" s="191"/>
      <c r="DD410" s="191"/>
      <c r="DE410" s="191"/>
      <c r="DF410" s="191"/>
      <c r="DG410" s="191"/>
      <c r="DH410" s="191"/>
      <c r="DI410" s="191"/>
      <c r="DJ410" s="191"/>
      <c r="DK410" s="191"/>
      <c r="DL410" s="191"/>
      <c r="DM410" s="191"/>
      <c r="DN410" s="191"/>
      <c r="DO410" s="191"/>
      <c r="DP410" s="191"/>
      <c r="DQ410" s="191"/>
      <c r="DR410" s="191"/>
      <c r="DS410" s="191"/>
      <c r="DT410" s="191"/>
      <c r="DU410" s="191"/>
      <c r="DV410" s="191"/>
      <c r="DW410" s="191"/>
      <c r="DX410" s="191"/>
      <c r="DY410" s="191"/>
      <c r="DZ410" s="191"/>
      <c r="EA410" s="191"/>
      <c r="EB410" s="191"/>
      <c r="EC410" s="191"/>
      <c r="ED410" s="191"/>
      <c r="EE410" s="191"/>
      <c r="EF410" s="191"/>
      <c r="EG410" s="191"/>
      <c r="EH410" s="191"/>
      <c r="EI410" s="191"/>
      <c r="EJ410" s="191"/>
      <c r="EK410" s="191"/>
      <c r="EL410" s="191"/>
      <c r="EM410" s="191"/>
      <c r="EN410" s="191"/>
      <c r="EO410" s="191"/>
      <c r="EP410" s="191"/>
      <c r="EQ410" s="191"/>
      <c r="ER410" s="191"/>
      <c r="ES410" s="191"/>
      <c r="ET410" s="191"/>
      <c r="EU410" s="191"/>
      <c r="EV410" s="191"/>
      <c r="EW410" s="191"/>
      <c r="EX410" s="191"/>
      <c r="EY410" s="191"/>
      <c r="EZ410" s="191"/>
      <c r="FA410" s="191"/>
      <c r="FB410" s="191"/>
      <c r="FC410" s="191"/>
      <c r="FD410" s="191"/>
      <c r="FE410" s="191"/>
      <c r="FF410" s="191"/>
      <c r="FG410" s="191"/>
      <c r="FH410" s="191"/>
      <c r="FI410" s="191"/>
      <c r="FJ410" s="191"/>
      <c r="FK410" s="191"/>
      <c r="FL410" s="191"/>
      <c r="FM410" s="191"/>
      <c r="FN410" s="191"/>
      <c r="FO410" s="191"/>
      <c r="FP410" s="191"/>
      <c r="FQ410" s="191"/>
      <c r="FR410" s="191"/>
      <c r="FS410" s="191"/>
      <c r="FT410" s="191"/>
      <c r="FU410" s="191"/>
      <c r="FV410" s="191"/>
      <c r="FW410" s="191"/>
      <c r="FX410" s="191"/>
      <c r="FY410" s="191"/>
      <c r="FZ410" s="191"/>
      <c r="GA410" s="191"/>
      <c r="GB410" s="191"/>
      <c r="GC410" s="191"/>
      <c r="GD410" s="191"/>
      <c r="GE410" s="191"/>
      <c r="GF410" s="191"/>
      <c r="GG410" s="191"/>
      <c r="GH410" s="191"/>
      <c r="GI410" s="191"/>
      <c r="GJ410" s="191"/>
      <c r="GK410" s="191"/>
      <c r="GL410" s="191"/>
      <c r="GM410" s="191"/>
      <c r="GN410" s="191"/>
      <c r="GO410" s="191"/>
      <c r="GP410" s="191"/>
      <c r="GQ410" s="191"/>
      <c r="GR410" s="191"/>
      <c r="GS410" s="191"/>
      <c r="GT410" s="191"/>
      <c r="GU410" s="191"/>
      <c r="GV410" s="191"/>
      <c r="GW410" s="191"/>
      <c r="GX410" s="191"/>
      <c r="GY410" s="191"/>
      <c r="GZ410" s="191"/>
      <c r="HA410" s="191"/>
      <c r="HB410" s="191"/>
      <c r="HC410" s="191"/>
      <c r="HD410" s="191"/>
      <c r="HE410" s="191"/>
      <c r="HF410" s="191"/>
      <c r="HG410" s="191"/>
      <c r="HH410" s="191"/>
      <c r="HI410" s="191"/>
      <c r="HJ410" s="191"/>
      <c r="HK410" s="191"/>
      <c r="HL410" s="191"/>
      <c r="HM410" s="191"/>
      <c r="HN410" s="191"/>
      <c r="HO410" s="191"/>
      <c r="HP410" s="191"/>
      <c r="HQ410" s="191"/>
      <c r="HR410" s="191"/>
      <c r="HS410" s="191"/>
      <c r="HT410" s="191"/>
      <c r="HU410" s="191"/>
      <c r="HV410" s="191"/>
      <c r="HW410" s="191"/>
      <c r="HX410" s="191"/>
      <c r="HY410" s="191"/>
      <c r="HZ410" s="191"/>
      <c r="IA410" s="191"/>
      <c r="IB410" s="191"/>
      <c r="IC410" s="191"/>
      <c r="ID410" s="191"/>
      <c r="IE410" s="191"/>
    </row>
    <row r="411" spans="1:239" ht="38.25" x14ac:dyDescent="0.25">
      <c r="A411" s="122">
        <v>355</v>
      </c>
      <c r="B411" s="185" t="s">
        <v>393</v>
      </c>
      <c r="C411" s="190"/>
      <c r="D411" s="454">
        <v>106.220779418945</v>
      </c>
      <c r="E411" s="454">
        <v>52.2938423156738</v>
      </c>
      <c r="F411" s="305">
        <f t="shared" si="112"/>
        <v>106</v>
      </c>
      <c r="G411" s="305">
        <f t="shared" si="113"/>
        <v>13.246765136699992</v>
      </c>
      <c r="H411" s="305">
        <f t="shared" si="114"/>
        <v>13</v>
      </c>
      <c r="I411" s="137">
        <f t="shared" si="115"/>
        <v>14.8059082019995</v>
      </c>
      <c r="J411" s="136">
        <f t="shared" si="116"/>
        <v>52</v>
      </c>
      <c r="K411" s="136">
        <f t="shared" si="117"/>
        <v>17.630538940427982</v>
      </c>
      <c r="L411" s="136">
        <f t="shared" si="111"/>
        <v>17</v>
      </c>
      <c r="M411" s="139">
        <f t="shared" si="118"/>
        <v>37.832336425678932</v>
      </c>
      <c r="N411" s="67"/>
      <c r="O411" s="72"/>
      <c r="P411" s="288"/>
      <c r="Q411" s="47"/>
      <c r="R411" s="47" t="s">
        <v>105</v>
      </c>
      <c r="S411" s="47" t="s">
        <v>332</v>
      </c>
      <c r="T411" s="47"/>
      <c r="U411" s="47"/>
      <c r="V411" s="47" t="s">
        <v>345</v>
      </c>
      <c r="W411" s="400" t="s">
        <v>418</v>
      </c>
      <c r="X411" s="56" t="s">
        <v>333</v>
      </c>
      <c r="Y411" s="110"/>
      <c r="Z411" s="575">
        <v>7</v>
      </c>
      <c r="AA411" s="277" t="s">
        <v>469</v>
      </c>
      <c r="AB411" s="69"/>
      <c r="AC411" s="249"/>
      <c r="AD411" s="193"/>
      <c r="AE411" s="67"/>
      <c r="AF411" s="193"/>
      <c r="AG411" s="193"/>
      <c r="AH411" s="272"/>
      <c r="AI411" s="272"/>
      <c r="AJ411" s="272"/>
      <c r="AK411" s="272"/>
      <c r="AL411" s="72"/>
      <c r="AM411" s="82"/>
      <c r="AN411" s="208"/>
      <c r="AO411" s="208"/>
      <c r="AP411" s="208"/>
      <c r="AQ411" s="23"/>
      <c r="AR411" s="23"/>
      <c r="AS411" s="63"/>
      <c r="AT411" s="802">
        <v>355</v>
      </c>
      <c r="AU411" s="1488">
        <v>355</v>
      </c>
      <c r="AV411" s="44">
        <v>355</v>
      </c>
      <c r="AW411" s="147" t="s">
        <v>205</v>
      </c>
    </row>
    <row r="412" spans="1:239" ht="38.25" x14ac:dyDescent="0.25">
      <c r="A412" s="122">
        <v>356</v>
      </c>
      <c r="B412" s="185" t="s">
        <v>393</v>
      </c>
      <c r="C412" s="190"/>
      <c r="D412" s="454">
        <v>106.213027954102</v>
      </c>
      <c r="E412" s="454">
        <v>52.293083190917997</v>
      </c>
      <c r="F412" s="305">
        <f t="shared" si="112"/>
        <v>106</v>
      </c>
      <c r="G412" s="305">
        <f t="shared" si="113"/>
        <v>12.781677246120182</v>
      </c>
      <c r="H412" s="305">
        <f t="shared" si="114"/>
        <v>12</v>
      </c>
      <c r="I412" s="137">
        <f t="shared" si="115"/>
        <v>46.900634767210931</v>
      </c>
      <c r="J412" s="136">
        <f t="shared" si="116"/>
        <v>52</v>
      </c>
      <c r="K412" s="136">
        <f t="shared" si="117"/>
        <v>17.58499145507983</v>
      </c>
      <c r="L412" s="136">
        <f t="shared" si="111"/>
        <v>17</v>
      </c>
      <c r="M412" s="139">
        <f t="shared" si="118"/>
        <v>35.099487304789818</v>
      </c>
      <c r="N412" s="67"/>
      <c r="O412" s="72"/>
      <c r="P412" s="288"/>
      <c r="Q412" s="47"/>
      <c r="R412" s="47" t="s">
        <v>105</v>
      </c>
      <c r="S412" s="49" t="s">
        <v>331</v>
      </c>
      <c r="T412" s="47"/>
      <c r="U412" s="47"/>
      <c r="V412" s="47" t="s">
        <v>345</v>
      </c>
      <c r="W412" s="400" t="s">
        <v>418</v>
      </c>
      <c r="X412" s="56" t="s">
        <v>333</v>
      </c>
      <c r="Y412" s="110"/>
      <c r="Z412" s="575">
        <v>7</v>
      </c>
      <c r="AA412" s="277" t="s">
        <v>469</v>
      </c>
      <c r="AB412" s="69"/>
      <c r="AC412" s="249"/>
      <c r="AD412" s="193"/>
      <c r="AE412" s="67"/>
      <c r="AF412" s="193"/>
      <c r="AG412" s="193"/>
      <c r="AH412" s="272"/>
      <c r="AI412" s="272"/>
      <c r="AJ412" s="272"/>
      <c r="AK412" s="272"/>
      <c r="AL412" s="72"/>
      <c r="AM412" s="82"/>
      <c r="AN412" s="208"/>
      <c r="AO412" s="208"/>
      <c r="AP412" s="208"/>
      <c r="AQ412" s="23"/>
      <c r="AR412" s="23"/>
      <c r="AS412" s="63"/>
      <c r="AT412" s="802">
        <v>356</v>
      </c>
      <c r="AU412" s="1488">
        <v>143</v>
      </c>
      <c r="AV412" s="44">
        <v>143</v>
      </c>
      <c r="AW412" s="147" t="s">
        <v>205</v>
      </c>
    </row>
    <row r="413" spans="1:239" ht="38.25" x14ac:dyDescent="0.25">
      <c r="A413" s="122">
        <v>358</v>
      </c>
      <c r="B413" s="185" t="s">
        <v>393</v>
      </c>
      <c r="C413" s="282"/>
      <c r="D413" s="454">
        <v>106.225830078125</v>
      </c>
      <c r="E413" s="454">
        <v>52.302154541015597</v>
      </c>
      <c r="F413" s="305">
        <f t="shared" si="112"/>
        <v>106</v>
      </c>
      <c r="G413" s="305">
        <f t="shared" si="113"/>
        <v>13.5498046875</v>
      </c>
      <c r="H413" s="305">
        <f t="shared" si="114"/>
        <v>13</v>
      </c>
      <c r="I413" s="137">
        <f t="shared" si="115"/>
        <v>32.98828125</v>
      </c>
      <c r="J413" s="136">
        <f t="shared" si="116"/>
        <v>52</v>
      </c>
      <c r="K413" s="136">
        <f t="shared" si="117"/>
        <v>18.129272460935795</v>
      </c>
      <c r="L413" s="136">
        <f t="shared" si="111"/>
        <v>18</v>
      </c>
      <c r="M413" s="139">
        <f t="shared" si="118"/>
        <v>7.7563476561476818</v>
      </c>
      <c r="N413" s="67"/>
      <c r="O413" s="72"/>
      <c r="P413" s="288"/>
      <c r="Q413" s="47"/>
      <c r="R413" s="47" t="s">
        <v>105</v>
      </c>
      <c r="S413" s="49" t="s">
        <v>331</v>
      </c>
      <c r="T413" s="47"/>
      <c r="U413" s="47"/>
      <c r="V413" s="47" t="s">
        <v>345</v>
      </c>
      <c r="W413" s="400" t="s">
        <v>418</v>
      </c>
      <c r="X413" s="56" t="s">
        <v>333</v>
      </c>
      <c r="Y413" s="110"/>
      <c r="Z413" s="575">
        <v>7</v>
      </c>
      <c r="AA413" s="277" t="s">
        <v>469</v>
      </c>
      <c r="AB413" s="69"/>
      <c r="AC413" s="249"/>
      <c r="AD413" s="193"/>
      <c r="AE413" s="67"/>
      <c r="AF413" s="193"/>
      <c r="AG413" s="193"/>
      <c r="AH413" s="272"/>
      <c r="AI413" s="272"/>
      <c r="AJ413" s="272"/>
      <c r="AK413" s="272"/>
      <c r="AL413" s="72"/>
      <c r="AM413" s="82"/>
      <c r="AN413" s="208"/>
      <c r="AO413" s="208"/>
      <c r="AP413" s="208"/>
      <c r="AQ413" s="23"/>
      <c r="AR413" s="23"/>
      <c r="AS413" s="63"/>
      <c r="AT413" s="802">
        <v>358</v>
      </c>
      <c r="AU413" s="1488"/>
      <c r="AV413" s="44">
        <v>358</v>
      </c>
      <c r="AW413" s="147" t="s">
        <v>205</v>
      </c>
      <c r="AY413" s="191"/>
      <c r="AZ413" s="191"/>
      <c r="BA413" s="191"/>
      <c r="BB413" s="191"/>
      <c r="BC413" s="191"/>
      <c r="BD413" s="191"/>
      <c r="BE413" s="191"/>
      <c r="BF413" s="191"/>
      <c r="BG413" s="191"/>
      <c r="BH413" s="191"/>
      <c r="BI413" s="191"/>
      <c r="BJ413" s="191"/>
      <c r="BK413" s="191"/>
      <c r="BL413" s="191"/>
      <c r="BM413" s="191"/>
      <c r="BN413" s="191"/>
      <c r="BO413" s="191"/>
      <c r="BP413" s="191"/>
      <c r="BQ413" s="191"/>
      <c r="BR413" s="191"/>
      <c r="BS413" s="191"/>
      <c r="BT413" s="191"/>
      <c r="BU413" s="191"/>
      <c r="BV413" s="191"/>
      <c r="BW413" s="191"/>
      <c r="BX413" s="191"/>
      <c r="BY413" s="191"/>
      <c r="BZ413" s="191"/>
      <c r="CA413" s="191"/>
      <c r="CB413" s="191"/>
      <c r="CC413" s="191"/>
      <c r="CD413" s="191"/>
      <c r="CE413" s="191"/>
      <c r="CF413" s="191"/>
      <c r="CG413" s="191"/>
      <c r="CH413" s="191"/>
      <c r="CI413" s="191"/>
      <c r="CJ413" s="191"/>
      <c r="CK413" s="191"/>
      <c r="CL413" s="191"/>
      <c r="CM413" s="191"/>
      <c r="CN413" s="191"/>
      <c r="CO413" s="191"/>
      <c r="CP413" s="191"/>
      <c r="CQ413" s="191"/>
      <c r="CR413" s="191"/>
      <c r="CS413" s="191"/>
      <c r="CT413" s="191"/>
      <c r="CU413" s="191"/>
      <c r="CV413" s="191"/>
      <c r="CW413" s="191"/>
      <c r="CX413" s="191"/>
      <c r="CY413" s="191"/>
      <c r="CZ413" s="191"/>
      <c r="DA413" s="191"/>
      <c r="DB413" s="191"/>
      <c r="DC413" s="191"/>
      <c r="DD413" s="191"/>
      <c r="DE413" s="191"/>
      <c r="DF413" s="191"/>
      <c r="DG413" s="191"/>
      <c r="DH413" s="191"/>
      <c r="DI413" s="191"/>
      <c r="DJ413" s="191"/>
      <c r="DK413" s="191"/>
      <c r="DL413" s="191"/>
      <c r="DM413" s="191"/>
      <c r="DN413" s="191"/>
      <c r="DO413" s="191"/>
      <c r="DP413" s="191"/>
      <c r="DQ413" s="191"/>
      <c r="DR413" s="191"/>
      <c r="DS413" s="191"/>
      <c r="DT413" s="191"/>
      <c r="DU413" s="191"/>
      <c r="DV413" s="191"/>
      <c r="DW413" s="191"/>
      <c r="DX413" s="191"/>
      <c r="DY413" s="191"/>
      <c r="DZ413" s="191"/>
      <c r="EA413" s="191"/>
      <c r="EB413" s="191"/>
      <c r="EC413" s="191"/>
      <c r="ED413" s="191"/>
      <c r="EE413" s="191"/>
      <c r="EF413" s="191"/>
      <c r="EG413" s="191"/>
      <c r="EH413" s="191"/>
      <c r="EI413" s="191"/>
      <c r="EJ413" s="191"/>
      <c r="EK413" s="191"/>
      <c r="EL413" s="191"/>
      <c r="EM413" s="191"/>
      <c r="EN413" s="191"/>
      <c r="EO413" s="191"/>
      <c r="EP413" s="191"/>
      <c r="EQ413" s="191"/>
      <c r="ER413" s="191"/>
      <c r="ES413" s="191"/>
      <c r="ET413" s="191"/>
      <c r="EU413" s="191"/>
      <c r="EV413" s="191"/>
      <c r="EW413" s="191"/>
      <c r="EX413" s="191"/>
      <c r="EY413" s="191"/>
      <c r="EZ413" s="191"/>
      <c r="FA413" s="191"/>
      <c r="FB413" s="191"/>
      <c r="FC413" s="191"/>
      <c r="FD413" s="191"/>
      <c r="FE413" s="191"/>
      <c r="FF413" s="191"/>
      <c r="FG413" s="191"/>
      <c r="FH413" s="191"/>
      <c r="FI413" s="191"/>
      <c r="FJ413" s="191"/>
      <c r="FK413" s="191"/>
      <c r="FL413" s="191"/>
      <c r="FM413" s="191"/>
      <c r="FN413" s="191"/>
      <c r="FO413" s="191"/>
      <c r="FP413" s="191"/>
      <c r="FQ413" s="191"/>
      <c r="FR413" s="191"/>
      <c r="FS413" s="191"/>
      <c r="FT413" s="191"/>
      <c r="FU413" s="191"/>
      <c r="FV413" s="191"/>
      <c r="FW413" s="191"/>
      <c r="FX413" s="191"/>
      <c r="FY413" s="191"/>
      <c r="FZ413" s="191"/>
      <c r="GA413" s="191"/>
      <c r="GB413" s="191"/>
      <c r="GC413" s="191"/>
      <c r="GD413" s="191"/>
      <c r="GE413" s="191"/>
      <c r="GF413" s="191"/>
      <c r="GG413" s="191"/>
      <c r="GH413" s="191"/>
      <c r="GI413" s="191"/>
      <c r="GJ413" s="191"/>
      <c r="GK413" s="191"/>
      <c r="GL413" s="191"/>
      <c r="GM413" s="191"/>
      <c r="GN413" s="191"/>
      <c r="GO413" s="191"/>
      <c r="GP413" s="191"/>
      <c r="GQ413" s="191"/>
      <c r="GR413" s="191"/>
      <c r="GS413" s="191"/>
      <c r="GT413" s="191"/>
      <c r="GU413" s="191"/>
      <c r="GV413" s="191"/>
      <c r="GW413" s="191"/>
      <c r="GX413" s="191"/>
      <c r="GY413" s="191"/>
      <c r="GZ413" s="191"/>
      <c r="HA413" s="191"/>
      <c r="HB413" s="191"/>
      <c r="HC413" s="191"/>
      <c r="HD413" s="191"/>
      <c r="HE413" s="191"/>
      <c r="HF413" s="191"/>
      <c r="HG413" s="191"/>
      <c r="HH413" s="191"/>
      <c r="HI413" s="191"/>
      <c r="HJ413" s="191"/>
      <c r="HK413" s="191"/>
      <c r="HL413" s="191"/>
      <c r="HM413" s="191"/>
      <c r="HN413" s="191"/>
      <c r="HO413" s="191"/>
      <c r="HP413" s="191"/>
      <c r="HQ413" s="191"/>
      <c r="HR413" s="191"/>
      <c r="HS413" s="191"/>
      <c r="HT413" s="191"/>
      <c r="HU413" s="191"/>
      <c r="HV413" s="191"/>
      <c r="HW413" s="191"/>
      <c r="HX413" s="191"/>
      <c r="HY413" s="191"/>
      <c r="HZ413" s="191"/>
      <c r="IA413" s="191"/>
      <c r="IB413" s="191"/>
      <c r="IC413" s="191"/>
      <c r="ID413" s="191"/>
      <c r="IE413" s="191"/>
    </row>
    <row r="414" spans="1:239" ht="38.25" x14ac:dyDescent="0.25">
      <c r="A414" s="122">
        <v>359</v>
      </c>
      <c r="B414" s="185" t="s">
        <v>393</v>
      </c>
      <c r="C414" s="185"/>
      <c r="D414" s="454">
        <v>106.222496032715</v>
      </c>
      <c r="E414" s="454">
        <v>52.296890258789098</v>
      </c>
      <c r="F414" s="305">
        <f t="shared" si="112"/>
        <v>106</v>
      </c>
      <c r="G414" s="305">
        <f t="shared" si="113"/>
        <v>13.349761962900004</v>
      </c>
      <c r="H414" s="305">
        <f t="shared" si="114"/>
        <v>13</v>
      </c>
      <c r="I414" s="137">
        <f t="shared" si="115"/>
        <v>20.98571777400025</v>
      </c>
      <c r="J414" s="136">
        <f t="shared" si="116"/>
        <v>52</v>
      </c>
      <c r="K414" s="136">
        <f t="shared" si="117"/>
        <v>17.813415527345882</v>
      </c>
      <c r="L414" s="136">
        <f t="shared" si="111"/>
        <v>17</v>
      </c>
      <c r="M414" s="139">
        <f t="shared" si="118"/>
        <v>48.804931640752898</v>
      </c>
      <c r="N414" s="67"/>
      <c r="O414" s="72"/>
      <c r="P414" s="1129"/>
      <c r="Q414" s="47"/>
      <c r="R414" s="47" t="s">
        <v>105</v>
      </c>
      <c r="S414" s="49" t="s">
        <v>331</v>
      </c>
      <c r="T414" s="47"/>
      <c r="U414" s="47"/>
      <c r="V414" s="56" t="s">
        <v>345</v>
      </c>
      <c r="W414" s="400" t="s">
        <v>418</v>
      </c>
      <c r="X414" s="56" t="s">
        <v>333</v>
      </c>
      <c r="Y414" s="110"/>
      <c r="Z414" s="575">
        <v>7</v>
      </c>
      <c r="AA414" s="277" t="s">
        <v>469</v>
      </c>
      <c r="AB414" s="69"/>
      <c r="AC414" s="249"/>
      <c r="AD414" s="193"/>
      <c r="AE414" s="67"/>
      <c r="AF414" s="193"/>
      <c r="AG414" s="193"/>
      <c r="AH414" s="272"/>
      <c r="AI414" s="272"/>
      <c r="AJ414" s="272"/>
      <c r="AK414" s="272"/>
      <c r="AL414" s="72"/>
      <c r="AM414" s="82"/>
      <c r="AN414" s="208"/>
      <c r="AO414" s="208"/>
      <c r="AP414" s="208"/>
      <c r="AQ414" s="23"/>
      <c r="AR414" s="23"/>
      <c r="AS414" s="63"/>
      <c r="AT414" s="802">
        <v>359</v>
      </c>
      <c r="AU414" s="1488"/>
      <c r="AV414" s="44"/>
      <c r="AW414" s="147" t="s">
        <v>205</v>
      </c>
    </row>
    <row r="415" spans="1:239" ht="38.25" x14ac:dyDescent="0.25">
      <c r="A415" s="122">
        <v>361</v>
      </c>
      <c r="B415" s="185" t="s">
        <v>393</v>
      </c>
      <c r="C415" s="190"/>
      <c r="D415" s="454">
        <v>106.216316223145</v>
      </c>
      <c r="E415" s="454">
        <v>52.293663024902301</v>
      </c>
      <c r="F415" s="305">
        <f t="shared" si="112"/>
        <v>106</v>
      </c>
      <c r="G415" s="305">
        <f t="shared" si="113"/>
        <v>12.978973388700012</v>
      </c>
      <c r="H415" s="305">
        <f t="shared" si="114"/>
        <v>12</v>
      </c>
      <c r="I415" s="137">
        <f t="shared" si="115"/>
        <v>58.73840332200075</v>
      </c>
      <c r="J415" s="136">
        <f t="shared" si="116"/>
        <v>52</v>
      </c>
      <c r="K415" s="136">
        <f t="shared" si="117"/>
        <v>17.619781494138067</v>
      </c>
      <c r="L415" s="136">
        <f t="shared" si="111"/>
        <v>17</v>
      </c>
      <c r="M415" s="139">
        <f t="shared" si="118"/>
        <v>37.186889648284023</v>
      </c>
      <c r="N415" s="67"/>
      <c r="O415" s="72"/>
      <c r="P415" s="288"/>
      <c r="Q415" s="47"/>
      <c r="R415" s="47" t="s">
        <v>105</v>
      </c>
      <c r="S415" s="49" t="s">
        <v>331</v>
      </c>
      <c r="T415" s="47"/>
      <c r="U415" s="47"/>
      <c r="V415" s="47" t="s">
        <v>345</v>
      </c>
      <c r="W415" s="400" t="s">
        <v>418</v>
      </c>
      <c r="X415" s="56" t="s">
        <v>333</v>
      </c>
      <c r="Y415" s="110"/>
      <c r="Z415" s="575">
        <v>7</v>
      </c>
      <c r="AA415" s="277" t="s">
        <v>469</v>
      </c>
      <c r="AB415" s="69"/>
      <c r="AC415" s="249"/>
      <c r="AD415" s="193"/>
      <c r="AE415" s="67"/>
      <c r="AF415" s="193"/>
      <c r="AG415" s="193"/>
      <c r="AH415" s="272"/>
      <c r="AI415" s="272"/>
      <c r="AJ415" s="272"/>
      <c r="AK415" s="272"/>
      <c r="AL415" s="72"/>
      <c r="AM415" s="82"/>
      <c r="AN415" s="208"/>
      <c r="AO415" s="208"/>
      <c r="AP415" s="208"/>
      <c r="AQ415" s="23"/>
      <c r="AR415" s="23"/>
      <c r="AS415" s="63"/>
      <c r="AT415" s="802">
        <v>361</v>
      </c>
      <c r="AU415" s="1488">
        <v>143</v>
      </c>
      <c r="AV415" s="44">
        <v>143</v>
      </c>
      <c r="AW415" s="147" t="s">
        <v>205</v>
      </c>
    </row>
    <row r="416" spans="1:239" ht="38.25" x14ac:dyDescent="0.25">
      <c r="A416" s="122">
        <v>363</v>
      </c>
      <c r="B416" s="134" t="s">
        <v>393</v>
      </c>
      <c r="C416" s="134"/>
      <c r="D416" s="454">
        <v>106.183074951172</v>
      </c>
      <c r="E416" s="454">
        <v>52.323116302490199</v>
      </c>
      <c r="F416" s="305">
        <f t="shared" si="112"/>
        <v>106</v>
      </c>
      <c r="G416" s="305">
        <f t="shared" si="113"/>
        <v>10.984497070320174</v>
      </c>
      <c r="H416" s="305">
        <f t="shared" si="114"/>
        <v>10</v>
      </c>
      <c r="I416" s="137">
        <f t="shared" si="115"/>
        <v>59.069824219210432</v>
      </c>
      <c r="J416" s="136">
        <f t="shared" si="116"/>
        <v>52</v>
      </c>
      <c r="K416" s="136">
        <f t="shared" si="117"/>
        <v>19.386978149411931</v>
      </c>
      <c r="L416" s="136">
        <f t="shared" ref="L416:L447" si="119">ROUNDDOWN(K416,0)</f>
        <v>19</v>
      </c>
      <c r="M416" s="139">
        <f t="shared" si="118"/>
        <v>23.218688964715852</v>
      </c>
      <c r="N416" s="67"/>
      <c r="O416" s="559"/>
      <c r="P416" s="288"/>
      <c r="Q416" s="47"/>
      <c r="R416" s="47" t="s">
        <v>105</v>
      </c>
      <c r="S416" s="49" t="s">
        <v>331</v>
      </c>
      <c r="T416" s="47"/>
      <c r="U416" s="47"/>
      <c r="V416" s="47" t="s">
        <v>345</v>
      </c>
      <c r="W416" s="400" t="s">
        <v>418</v>
      </c>
      <c r="X416" s="56" t="s">
        <v>333</v>
      </c>
      <c r="Y416" s="110"/>
      <c r="Z416" s="573">
        <v>7</v>
      </c>
      <c r="AA416" s="277" t="s">
        <v>469</v>
      </c>
      <c r="AB416" s="69"/>
      <c r="AC416" s="249"/>
      <c r="AD416" s="193"/>
      <c r="AE416" s="67"/>
      <c r="AF416" s="193"/>
      <c r="AG416" s="193"/>
      <c r="AH416" s="272"/>
      <c r="AI416" s="272"/>
      <c r="AJ416" s="272"/>
      <c r="AK416" s="272"/>
      <c r="AL416" s="72"/>
      <c r="AM416" s="82"/>
      <c r="AN416" s="208"/>
      <c r="AO416" s="208"/>
      <c r="AP416" s="208"/>
      <c r="AQ416" s="23"/>
      <c r="AR416" s="23"/>
      <c r="AS416" s="63"/>
      <c r="AT416" s="802">
        <v>363</v>
      </c>
      <c r="AU416" s="1488"/>
      <c r="AV416" s="44"/>
      <c r="AW416" s="147" t="s">
        <v>205</v>
      </c>
    </row>
    <row r="417" spans="1:239" ht="34.5" customHeight="1" thickBot="1" x14ac:dyDescent="0.3">
      <c r="A417" s="711">
        <v>364</v>
      </c>
      <c r="B417" s="712" t="s">
        <v>393</v>
      </c>
      <c r="C417" s="712"/>
      <c r="D417" s="480">
        <v>106.16196441650401</v>
      </c>
      <c r="E417" s="480">
        <v>52.295436859130902</v>
      </c>
      <c r="F417" s="713">
        <f t="shared" si="112"/>
        <v>106</v>
      </c>
      <c r="G417" s="713">
        <f t="shared" si="113"/>
        <v>9.7178649902403436</v>
      </c>
      <c r="H417" s="713">
        <f t="shared" si="114"/>
        <v>9</v>
      </c>
      <c r="I417" s="714">
        <f t="shared" si="115"/>
        <v>43.071899414420614</v>
      </c>
      <c r="J417" s="484">
        <f t="shared" si="116"/>
        <v>52</v>
      </c>
      <c r="K417" s="484">
        <f t="shared" si="117"/>
        <v>17.72621154785412</v>
      </c>
      <c r="L417" s="484">
        <f t="shared" si="119"/>
        <v>17</v>
      </c>
      <c r="M417" s="715">
        <f t="shared" si="118"/>
        <v>43.572692871247227</v>
      </c>
      <c r="N417" s="569"/>
      <c r="O417" s="743"/>
      <c r="P417" s="562"/>
      <c r="Q417" s="330"/>
      <c r="R417" s="330" t="s">
        <v>105</v>
      </c>
      <c r="S417" s="975" t="s">
        <v>331</v>
      </c>
      <c r="T417" s="330"/>
      <c r="U417" s="330"/>
      <c r="V417" s="330" t="s">
        <v>345</v>
      </c>
      <c r="W417" s="746" t="s">
        <v>418</v>
      </c>
      <c r="X417" s="540" t="s">
        <v>333</v>
      </c>
      <c r="Y417" s="495"/>
      <c r="Z417" s="585">
        <v>7</v>
      </c>
      <c r="AA417" s="674" t="s">
        <v>469</v>
      </c>
      <c r="AB417" s="567"/>
      <c r="AC417" s="744"/>
      <c r="AD417" s="441"/>
      <c r="AE417" s="569"/>
      <c r="AF417" s="441"/>
      <c r="AG417" s="441"/>
      <c r="AH417" s="570"/>
      <c r="AI417" s="570"/>
      <c r="AJ417" s="570"/>
      <c r="AK417" s="570"/>
      <c r="AL417" s="743"/>
      <c r="AM417" s="544"/>
      <c r="AN417" s="442"/>
      <c r="AO417" s="442"/>
      <c r="AP417" s="442"/>
      <c r="AQ417" s="503"/>
      <c r="AR417" s="503"/>
      <c r="AS417" s="504"/>
      <c r="AT417" s="1445">
        <v>364</v>
      </c>
      <c r="AU417" s="1488"/>
      <c r="AV417" s="44"/>
      <c r="AW417" s="147" t="s">
        <v>205</v>
      </c>
    </row>
    <row r="418" spans="1:239" s="191" customFormat="1" ht="38.25" x14ac:dyDescent="0.25">
      <c r="A418" s="420">
        <v>365</v>
      </c>
      <c r="B418" s="282" t="s">
        <v>393</v>
      </c>
      <c r="C418" s="282"/>
      <c r="D418" s="462">
        <v>106.14646911621099</v>
      </c>
      <c r="E418" s="462">
        <v>52.255764007568402</v>
      </c>
      <c r="F418" s="309">
        <f t="shared" si="112"/>
        <v>106</v>
      </c>
      <c r="G418" s="309">
        <f t="shared" si="113"/>
        <v>8.7881469726596606</v>
      </c>
      <c r="H418" s="309">
        <f t="shared" si="114"/>
        <v>8</v>
      </c>
      <c r="I418" s="304">
        <f t="shared" si="115"/>
        <v>47.288818359579636</v>
      </c>
      <c r="J418" s="310">
        <f t="shared" si="116"/>
        <v>52</v>
      </c>
      <c r="K418" s="310">
        <f t="shared" si="117"/>
        <v>15.34584045410412</v>
      </c>
      <c r="L418" s="310">
        <f t="shared" si="119"/>
        <v>15</v>
      </c>
      <c r="M418" s="295">
        <f t="shared" si="118"/>
        <v>20.750427246247227</v>
      </c>
      <c r="N418" s="121"/>
      <c r="O418" s="78"/>
      <c r="P418" s="406"/>
      <c r="Q418" s="55"/>
      <c r="R418" s="55" t="s">
        <v>105</v>
      </c>
      <c r="S418" s="251" t="s">
        <v>331</v>
      </c>
      <c r="T418" s="55"/>
      <c r="U418" s="55"/>
      <c r="V418" s="55" t="s">
        <v>345</v>
      </c>
      <c r="W418" s="407" t="s">
        <v>418</v>
      </c>
      <c r="X418" s="75" t="s">
        <v>333</v>
      </c>
      <c r="Y418" s="113"/>
      <c r="Z418" s="575">
        <v>7</v>
      </c>
      <c r="AA418" s="373" t="s">
        <v>469</v>
      </c>
      <c r="AB418" s="411"/>
      <c r="AC418" s="314"/>
      <c r="AD418" s="198"/>
      <c r="AE418" s="121"/>
      <c r="AF418" s="198"/>
      <c r="AG418" s="198"/>
      <c r="AH418" s="268"/>
      <c r="AI418" s="268"/>
      <c r="AJ418" s="268"/>
      <c r="AK418" s="268"/>
      <c r="AL418" s="78"/>
      <c r="AM418" s="105"/>
      <c r="AN418" s="215"/>
      <c r="AO418" s="215"/>
      <c r="AP418" s="215"/>
      <c r="AQ418" s="61"/>
      <c r="AR418" s="61"/>
      <c r="AS418" s="106"/>
      <c r="AT418" s="1126">
        <v>365</v>
      </c>
      <c r="AU418" s="1488"/>
      <c r="AV418" s="44"/>
      <c r="AW418" s="147" t="s">
        <v>205</v>
      </c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</row>
    <row r="419" spans="1:239" ht="52.5" customHeight="1" x14ac:dyDescent="0.25">
      <c r="A419" s="446">
        <v>366</v>
      </c>
      <c r="B419" s="185" t="s">
        <v>393</v>
      </c>
      <c r="C419" s="185"/>
      <c r="D419" s="455">
        <v>106.14666748046901</v>
      </c>
      <c r="E419" s="455">
        <v>52.252639770507798</v>
      </c>
      <c r="F419" s="308">
        <f t="shared" si="112"/>
        <v>106</v>
      </c>
      <c r="G419" s="305">
        <f t="shared" si="113"/>
        <v>8.8000488281403477</v>
      </c>
      <c r="H419" s="306">
        <f t="shared" si="114"/>
        <v>8</v>
      </c>
      <c r="I419" s="299">
        <f t="shared" si="115"/>
        <v>48.002929688420863</v>
      </c>
      <c r="J419" s="254">
        <f t="shared" si="116"/>
        <v>52</v>
      </c>
      <c r="K419" s="136">
        <f t="shared" si="117"/>
        <v>15.158386230467897</v>
      </c>
      <c r="L419" s="254">
        <f t="shared" si="119"/>
        <v>15</v>
      </c>
      <c r="M419" s="300">
        <f t="shared" si="118"/>
        <v>9.5031738280738409</v>
      </c>
      <c r="N419" s="164"/>
      <c r="O419" s="163"/>
      <c r="P419" s="288"/>
      <c r="Q419" s="99"/>
      <c r="R419" s="99" t="s">
        <v>105</v>
      </c>
      <c r="S419" s="101" t="s">
        <v>331</v>
      </c>
      <c r="T419" s="99"/>
      <c r="U419" s="174"/>
      <c r="V419" s="174" t="s">
        <v>345</v>
      </c>
      <c r="W419" s="1013" t="s">
        <v>418</v>
      </c>
      <c r="X419" s="98" t="s">
        <v>333</v>
      </c>
      <c r="Y419" s="176"/>
      <c r="Z419" s="579">
        <v>7</v>
      </c>
      <c r="AA419" s="277" t="s">
        <v>469</v>
      </c>
      <c r="AB419" s="413"/>
      <c r="AC419" s="291"/>
      <c r="AD419" s="193"/>
      <c r="AE419" s="164"/>
      <c r="AF419" s="230"/>
      <c r="AG419" s="230"/>
      <c r="AH419" s="319"/>
      <c r="AI419" s="319"/>
      <c r="AJ419" s="319"/>
      <c r="AK419" s="319"/>
      <c r="AL419" s="163"/>
      <c r="AM419" s="422"/>
      <c r="AN419" s="232"/>
      <c r="AO419" s="232"/>
      <c r="AP419" s="216"/>
      <c r="AQ419" s="180"/>
      <c r="AR419" s="40"/>
      <c r="AS419" s="256"/>
      <c r="AT419" s="1460">
        <v>366</v>
      </c>
      <c r="AU419" s="1488"/>
      <c r="AV419" s="44"/>
      <c r="AW419" s="147" t="s">
        <v>205</v>
      </c>
      <c r="AY419" s="191"/>
      <c r="AZ419" s="191"/>
      <c r="BA419" s="191"/>
      <c r="BB419" s="191"/>
      <c r="BC419" s="191"/>
      <c r="BD419" s="191"/>
      <c r="BE419" s="191"/>
      <c r="BF419" s="191"/>
      <c r="BG419" s="191"/>
      <c r="BH419" s="191"/>
      <c r="BI419" s="191"/>
      <c r="BJ419" s="191"/>
      <c r="BK419" s="191"/>
      <c r="BL419" s="191"/>
      <c r="BM419" s="191"/>
      <c r="BN419" s="191"/>
      <c r="BO419" s="191"/>
      <c r="BP419" s="191"/>
      <c r="BQ419" s="191"/>
      <c r="BR419" s="191"/>
      <c r="BS419" s="191"/>
      <c r="BT419" s="191"/>
      <c r="BU419" s="191"/>
      <c r="BV419" s="191"/>
      <c r="BW419" s="191"/>
      <c r="BX419" s="191"/>
      <c r="BY419" s="191"/>
      <c r="BZ419" s="191"/>
      <c r="CA419" s="191"/>
      <c r="CB419" s="191"/>
      <c r="CC419" s="191"/>
      <c r="CD419" s="191"/>
      <c r="CE419" s="191"/>
      <c r="CF419" s="191"/>
      <c r="CG419" s="191"/>
      <c r="CH419" s="191"/>
      <c r="CI419" s="191"/>
      <c r="CJ419" s="191"/>
      <c r="CK419" s="191"/>
      <c r="CL419" s="191"/>
      <c r="CM419" s="191"/>
      <c r="CN419" s="191"/>
      <c r="CO419" s="191"/>
      <c r="CP419" s="191"/>
      <c r="CQ419" s="191"/>
      <c r="CR419" s="191"/>
      <c r="CS419" s="191"/>
      <c r="CT419" s="191"/>
      <c r="CU419" s="191"/>
      <c r="CV419" s="191"/>
      <c r="CW419" s="191"/>
      <c r="CX419" s="191"/>
      <c r="CY419" s="191"/>
      <c r="CZ419" s="191"/>
      <c r="DA419" s="191"/>
      <c r="DB419" s="191"/>
      <c r="DC419" s="191"/>
      <c r="DD419" s="191"/>
      <c r="DE419" s="191"/>
      <c r="DF419" s="191"/>
      <c r="DG419" s="191"/>
      <c r="DH419" s="191"/>
      <c r="DI419" s="191"/>
      <c r="DJ419" s="191"/>
      <c r="DK419" s="191"/>
      <c r="DL419" s="191"/>
      <c r="DM419" s="191"/>
      <c r="DN419" s="191"/>
      <c r="DO419" s="191"/>
      <c r="DP419" s="191"/>
      <c r="DQ419" s="191"/>
      <c r="DR419" s="191"/>
      <c r="DS419" s="191"/>
      <c r="DT419" s="191"/>
      <c r="DU419" s="191"/>
      <c r="DV419" s="191"/>
      <c r="DW419" s="191"/>
      <c r="DX419" s="191"/>
      <c r="DY419" s="191"/>
      <c r="DZ419" s="191"/>
      <c r="EA419" s="191"/>
      <c r="EB419" s="191"/>
      <c r="EC419" s="191"/>
      <c r="ED419" s="191"/>
      <c r="EE419" s="191"/>
      <c r="EF419" s="191"/>
      <c r="EG419" s="191"/>
      <c r="EH419" s="191"/>
      <c r="EI419" s="191"/>
      <c r="EJ419" s="191"/>
      <c r="EK419" s="191"/>
      <c r="EL419" s="191"/>
      <c r="EM419" s="191"/>
      <c r="EN419" s="191"/>
      <c r="EO419" s="191"/>
      <c r="EP419" s="191"/>
      <c r="EQ419" s="191"/>
      <c r="ER419" s="191"/>
      <c r="ES419" s="191"/>
      <c r="ET419" s="191"/>
      <c r="EU419" s="191"/>
      <c r="EV419" s="191"/>
      <c r="EW419" s="191"/>
      <c r="EX419" s="191"/>
      <c r="EY419" s="191"/>
      <c r="EZ419" s="191"/>
      <c r="FA419" s="191"/>
      <c r="FB419" s="191"/>
      <c r="FC419" s="191"/>
      <c r="FD419" s="191"/>
      <c r="FE419" s="191"/>
      <c r="FF419" s="191"/>
      <c r="FG419" s="191"/>
      <c r="FH419" s="191"/>
      <c r="FI419" s="191"/>
      <c r="FJ419" s="191"/>
      <c r="FK419" s="191"/>
      <c r="FL419" s="191"/>
      <c r="FM419" s="191"/>
      <c r="FN419" s="191"/>
      <c r="FO419" s="191"/>
      <c r="FP419" s="191"/>
      <c r="FQ419" s="191"/>
      <c r="FR419" s="191"/>
      <c r="FS419" s="191"/>
      <c r="FT419" s="191"/>
      <c r="FU419" s="191"/>
      <c r="FV419" s="191"/>
      <c r="FW419" s="191"/>
      <c r="FX419" s="191"/>
      <c r="FY419" s="191"/>
      <c r="FZ419" s="191"/>
      <c r="GA419" s="191"/>
      <c r="GB419" s="191"/>
      <c r="GC419" s="191"/>
      <c r="GD419" s="191"/>
      <c r="GE419" s="191"/>
      <c r="GF419" s="191"/>
      <c r="GG419" s="191"/>
      <c r="GH419" s="191"/>
      <c r="GI419" s="191"/>
      <c r="GJ419" s="191"/>
      <c r="GK419" s="191"/>
      <c r="GL419" s="191"/>
      <c r="GM419" s="191"/>
      <c r="GN419" s="191"/>
      <c r="GO419" s="191"/>
      <c r="GP419" s="191"/>
      <c r="GQ419" s="191"/>
      <c r="GR419" s="191"/>
      <c r="GS419" s="191"/>
      <c r="GT419" s="191"/>
      <c r="GU419" s="191"/>
      <c r="GV419" s="191"/>
      <c r="GW419" s="191"/>
      <c r="GX419" s="191"/>
      <c r="GY419" s="191"/>
      <c r="GZ419" s="191"/>
      <c r="HA419" s="191"/>
      <c r="HB419" s="191"/>
      <c r="HC419" s="191"/>
      <c r="HD419" s="191"/>
      <c r="HE419" s="191"/>
      <c r="HF419" s="191"/>
      <c r="HG419" s="191"/>
      <c r="HH419" s="191"/>
      <c r="HI419" s="191"/>
      <c r="HJ419" s="191"/>
      <c r="HK419" s="191"/>
      <c r="HL419" s="191"/>
      <c r="HM419" s="191"/>
      <c r="HN419" s="191"/>
      <c r="HO419" s="191"/>
      <c r="HP419" s="191"/>
      <c r="HQ419" s="191"/>
      <c r="HR419" s="191"/>
      <c r="HS419" s="191"/>
      <c r="HT419" s="191"/>
      <c r="HU419" s="191"/>
      <c r="HV419" s="191"/>
      <c r="HW419" s="191"/>
      <c r="HX419" s="191"/>
      <c r="HY419" s="191"/>
      <c r="HZ419" s="191"/>
      <c r="IA419" s="191"/>
      <c r="IB419" s="191"/>
      <c r="IC419" s="191"/>
      <c r="ID419" s="191"/>
      <c r="IE419" s="191"/>
    </row>
    <row r="420" spans="1:239" s="191" customFormat="1" ht="33" customHeight="1" x14ac:dyDescent="0.25">
      <c r="A420" s="451">
        <v>367</v>
      </c>
      <c r="B420" s="242" t="s">
        <v>393</v>
      </c>
      <c r="C420" s="242"/>
      <c r="D420" s="462">
        <v>106.15240478515599</v>
      </c>
      <c r="E420" s="462">
        <v>52.263736724853501</v>
      </c>
      <c r="F420" s="309">
        <f t="shared" si="112"/>
        <v>106</v>
      </c>
      <c r="G420" s="305">
        <f t="shared" si="113"/>
        <v>9.1442871093596523</v>
      </c>
      <c r="H420" s="307">
        <f t="shared" si="114"/>
        <v>9</v>
      </c>
      <c r="I420" s="301">
        <f t="shared" si="115"/>
        <v>8.6572265615791366</v>
      </c>
      <c r="J420" s="255">
        <f t="shared" si="116"/>
        <v>52</v>
      </c>
      <c r="K420" s="136">
        <f t="shared" si="117"/>
        <v>15.824203491210085</v>
      </c>
      <c r="L420" s="255">
        <f t="shared" si="119"/>
        <v>15</v>
      </c>
      <c r="M420" s="302">
        <f t="shared" si="118"/>
        <v>49.452209472605091</v>
      </c>
      <c r="N420" s="168"/>
      <c r="O420" s="167"/>
      <c r="P420" s="288"/>
      <c r="Q420" s="169"/>
      <c r="R420" s="169" t="s">
        <v>105</v>
      </c>
      <c r="S420" s="228" t="s">
        <v>331</v>
      </c>
      <c r="T420" s="169"/>
      <c r="U420" s="55"/>
      <c r="V420" s="55" t="s">
        <v>345</v>
      </c>
      <c r="W420" s="439" t="s">
        <v>418</v>
      </c>
      <c r="X420" s="188" t="s">
        <v>333</v>
      </c>
      <c r="Y420" s="113"/>
      <c r="Z420" s="575">
        <v>7</v>
      </c>
      <c r="AA420" s="373" t="s">
        <v>469</v>
      </c>
      <c r="AB420" s="498"/>
      <c r="AC420" s="438"/>
      <c r="AD420" s="200"/>
      <c r="AE420" s="168"/>
      <c r="AF420" s="200"/>
      <c r="AG420" s="200"/>
      <c r="AH420" s="268"/>
      <c r="AI420" s="268"/>
      <c r="AJ420" s="268"/>
      <c r="AK420" s="268"/>
      <c r="AL420" s="167"/>
      <c r="AM420" s="177"/>
      <c r="AN420" s="217"/>
      <c r="AO420" s="217"/>
      <c r="AP420" s="215"/>
      <c r="AQ420" s="61"/>
      <c r="AR420" s="178"/>
      <c r="AS420" s="234"/>
      <c r="AT420" s="1476">
        <v>367</v>
      </c>
      <c r="AU420" s="1488"/>
      <c r="AV420" s="44"/>
      <c r="AW420" s="147" t="s">
        <v>205</v>
      </c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</row>
    <row r="421" spans="1:239" ht="38.25" x14ac:dyDescent="0.25">
      <c r="A421" s="122">
        <v>368</v>
      </c>
      <c r="B421" s="134" t="s">
        <v>393</v>
      </c>
      <c r="C421" s="134"/>
      <c r="D421" s="454">
        <v>106.14901733398401</v>
      </c>
      <c r="E421" s="454">
        <v>52.269908905029297</v>
      </c>
      <c r="F421" s="305">
        <f t="shared" si="112"/>
        <v>106</v>
      </c>
      <c r="G421" s="305">
        <f t="shared" si="113"/>
        <v>8.9410400390403311</v>
      </c>
      <c r="H421" s="305">
        <f t="shared" si="114"/>
        <v>8</v>
      </c>
      <c r="I421" s="137">
        <f t="shared" si="115"/>
        <v>56.462402342419864</v>
      </c>
      <c r="J421" s="136">
        <f t="shared" si="116"/>
        <v>52</v>
      </c>
      <c r="K421" s="136">
        <f t="shared" si="117"/>
        <v>16.194534301757813</v>
      </c>
      <c r="L421" s="136">
        <f t="shared" si="119"/>
        <v>16</v>
      </c>
      <c r="M421" s="139">
        <f t="shared" si="118"/>
        <v>11.67205810546875</v>
      </c>
      <c r="N421" s="67"/>
      <c r="O421" s="72"/>
      <c r="P421" s="288"/>
      <c r="Q421" s="47"/>
      <c r="R421" s="47" t="s">
        <v>105</v>
      </c>
      <c r="S421" s="47" t="s">
        <v>332</v>
      </c>
      <c r="T421" s="47"/>
      <c r="U421" s="47"/>
      <c r="V421" s="47" t="s">
        <v>345</v>
      </c>
      <c r="W421" s="400" t="s">
        <v>418</v>
      </c>
      <c r="X421" s="56" t="s">
        <v>333</v>
      </c>
      <c r="Y421" s="110"/>
      <c r="Z421" s="573">
        <v>7</v>
      </c>
      <c r="AA421" s="277" t="s">
        <v>469</v>
      </c>
      <c r="AB421" s="69"/>
      <c r="AC421" s="249"/>
      <c r="AD421" s="193"/>
      <c r="AE421" s="67"/>
      <c r="AF421" s="193"/>
      <c r="AG421" s="193"/>
      <c r="AH421" s="272"/>
      <c r="AI421" s="272"/>
      <c r="AJ421" s="272"/>
      <c r="AK421" s="272"/>
      <c r="AL421" s="72"/>
      <c r="AM421" s="82"/>
      <c r="AN421" s="208"/>
      <c r="AO421" s="208"/>
      <c r="AP421" s="208"/>
      <c r="AQ421" s="23"/>
      <c r="AR421" s="23"/>
      <c r="AS421" s="63"/>
      <c r="AT421" s="802">
        <v>368</v>
      </c>
      <c r="AU421" s="1488"/>
      <c r="AV421" s="44"/>
      <c r="AW421" s="147" t="s">
        <v>205</v>
      </c>
    </row>
    <row r="422" spans="1:239" ht="38.25" x14ac:dyDescent="0.25">
      <c r="A422" s="122">
        <v>370</v>
      </c>
      <c r="B422" s="185" t="s">
        <v>393</v>
      </c>
      <c r="C422" s="190"/>
      <c r="D422" s="454">
        <v>106.152290344238</v>
      </c>
      <c r="E422" s="454">
        <v>52.266250610351598</v>
      </c>
      <c r="F422" s="305">
        <f t="shared" si="112"/>
        <v>106</v>
      </c>
      <c r="G422" s="305">
        <f t="shared" si="113"/>
        <v>9.137420654279822</v>
      </c>
      <c r="H422" s="305">
        <f t="shared" si="114"/>
        <v>9</v>
      </c>
      <c r="I422" s="137">
        <f t="shared" si="115"/>
        <v>8.2452392567893185</v>
      </c>
      <c r="J422" s="136">
        <f t="shared" si="116"/>
        <v>52</v>
      </c>
      <c r="K422" s="136">
        <f t="shared" si="117"/>
        <v>15.975036621095882</v>
      </c>
      <c r="L422" s="136">
        <f t="shared" si="119"/>
        <v>15</v>
      </c>
      <c r="M422" s="139">
        <f t="shared" si="118"/>
        <v>58.502197265752898</v>
      </c>
      <c r="N422" s="67"/>
      <c r="O422" s="72"/>
      <c r="P422" s="288"/>
      <c r="Q422" s="47"/>
      <c r="R422" s="47" t="s">
        <v>105</v>
      </c>
      <c r="S422" s="49" t="s">
        <v>331</v>
      </c>
      <c r="T422" s="47"/>
      <c r="U422" s="47"/>
      <c r="V422" s="47" t="s">
        <v>345</v>
      </c>
      <c r="W422" s="400" t="s">
        <v>418</v>
      </c>
      <c r="X422" s="56" t="s">
        <v>333</v>
      </c>
      <c r="Y422" s="110"/>
      <c r="Z422" s="573">
        <v>7</v>
      </c>
      <c r="AA422" s="277" t="s">
        <v>469</v>
      </c>
      <c r="AB422" s="69"/>
      <c r="AC422" s="499"/>
      <c r="AD422" s="193"/>
      <c r="AE422" s="67"/>
      <c r="AF422" s="193"/>
      <c r="AG422" s="193"/>
      <c r="AH422" s="272"/>
      <c r="AI422" s="272"/>
      <c r="AJ422" s="272"/>
      <c r="AK422" s="272"/>
      <c r="AL422" s="72"/>
      <c r="AM422" s="82"/>
      <c r="AN422" s="208"/>
      <c r="AO422" s="208"/>
      <c r="AP422" s="208"/>
      <c r="AQ422" s="23"/>
      <c r="AR422" s="23"/>
      <c r="AS422" s="63"/>
      <c r="AT422" s="802">
        <v>370</v>
      </c>
      <c r="AU422" s="1488"/>
      <c r="AV422" s="44">
        <v>370</v>
      </c>
      <c r="AW422" s="147" t="s">
        <v>205</v>
      </c>
    </row>
    <row r="423" spans="1:239" s="191" customFormat="1" ht="38.25" x14ac:dyDescent="0.25">
      <c r="A423" s="122">
        <v>371</v>
      </c>
      <c r="B423" s="185" t="s">
        <v>393</v>
      </c>
      <c r="C423" s="190"/>
      <c r="D423" s="454">
        <v>106.15306854248</v>
      </c>
      <c r="E423" s="454">
        <v>52.264904022216797</v>
      </c>
      <c r="F423" s="305">
        <f t="shared" si="112"/>
        <v>106</v>
      </c>
      <c r="G423" s="305">
        <f t="shared" si="113"/>
        <v>9.1841125487999875</v>
      </c>
      <c r="H423" s="305">
        <f t="shared" si="114"/>
        <v>9</v>
      </c>
      <c r="I423" s="137">
        <f t="shared" si="115"/>
        <v>11.04675292799925</v>
      </c>
      <c r="J423" s="136">
        <f t="shared" si="116"/>
        <v>52</v>
      </c>
      <c r="K423" s="136">
        <f t="shared" si="117"/>
        <v>15.894241333007813</v>
      </c>
      <c r="L423" s="136">
        <f t="shared" si="119"/>
        <v>15</v>
      </c>
      <c r="M423" s="139">
        <f t="shared" si="118"/>
        <v>53.65447998046875</v>
      </c>
      <c r="N423" s="67"/>
      <c r="O423" s="72"/>
      <c r="P423" s="288"/>
      <c r="Q423" s="47"/>
      <c r="R423" s="47" t="s">
        <v>105</v>
      </c>
      <c r="S423" s="49" t="s">
        <v>331</v>
      </c>
      <c r="T423" s="47"/>
      <c r="U423" s="47"/>
      <c r="V423" s="47" t="s">
        <v>345</v>
      </c>
      <c r="W423" s="491" t="s">
        <v>418</v>
      </c>
      <c r="X423" s="56" t="s">
        <v>333</v>
      </c>
      <c r="Y423" s="110"/>
      <c r="Z423" s="573">
        <v>7</v>
      </c>
      <c r="AA423" s="277" t="s">
        <v>469</v>
      </c>
      <c r="AB423" s="498"/>
      <c r="AC423" s="249"/>
      <c r="AD423" s="193"/>
      <c r="AE423" s="67"/>
      <c r="AF423" s="193"/>
      <c r="AG423" s="193"/>
      <c r="AH423" s="272"/>
      <c r="AI423" s="272"/>
      <c r="AJ423" s="272"/>
      <c r="AK423" s="272"/>
      <c r="AL423" s="72"/>
      <c r="AM423" s="82"/>
      <c r="AN423" s="208"/>
      <c r="AO423" s="208"/>
      <c r="AP423" s="208"/>
      <c r="AQ423" s="23"/>
      <c r="AR423" s="23"/>
      <c r="AS423" s="63"/>
      <c r="AT423" s="802">
        <v>371</v>
      </c>
      <c r="AU423" s="1488"/>
      <c r="AV423" s="44">
        <v>144</v>
      </c>
      <c r="AW423" s="147" t="s">
        <v>205</v>
      </c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</row>
    <row r="424" spans="1:239" ht="56.25" customHeight="1" x14ac:dyDescent="0.25">
      <c r="A424" s="448">
        <v>372</v>
      </c>
      <c r="B424" s="190" t="s">
        <v>393</v>
      </c>
      <c r="C424" s="190"/>
      <c r="D424" s="455">
        <v>106.154098510742</v>
      </c>
      <c r="E424" s="461">
        <v>52.265842437744098</v>
      </c>
      <c r="F424" s="306">
        <f t="shared" si="112"/>
        <v>106</v>
      </c>
      <c r="G424" s="305">
        <f t="shared" si="113"/>
        <v>9.2459106445201655</v>
      </c>
      <c r="H424" s="308">
        <f t="shared" si="114"/>
        <v>9</v>
      </c>
      <c r="I424" s="299">
        <f t="shared" si="115"/>
        <v>14.754638671209932</v>
      </c>
      <c r="J424" s="263">
        <f t="shared" si="116"/>
        <v>52</v>
      </c>
      <c r="K424" s="136">
        <f t="shared" si="117"/>
        <v>15.95054626464588</v>
      </c>
      <c r="L424" s="254">
        <f t="shared" si="119"/>
        <v>15</v>
      </c>
      <c r="M424" s="300">
        <f t="shared" si="118"/>
        <v>57.032775878752773</v>
      </c>
      <c r="N424" s="164"/>
      <c r="O424" s="163"/>
      <c r="P424" s="404"/>
      <c r="Q424" s="99"/>
      <c r="R424" s="174" t="s">
        <v>105</v>
      </c>
      <c r="S424" s="101" t="s">
        <v>331</v>
      </c>
      <c r="T424" s="99"/>
      <c r="U424" s="174"/>
      <c r="V424" s="174" t="s">
        <v>345</v>
      </c>
      <c r="W424" s="1013" t="s">
        <v>418</v>
      </c>
      <c r="X424" s="98" t="s">
        <v>333</v>
      </c>
      <c r="Y424" s="176"/>
      <c r="Z424" s="580">
        <v>7</v>
      </c>
      <c r="AA424" s="277" t="s">
        <v>469</v>
      </c>
      <c r="AB424" s="417"/>
      <c r="AC424" s="291"/>
      <c r="AD424" s="230"/>
      <c r="AE424" s="164"/>
      <c r="AF424" s="230"/>
      <c r="AG424" s="230"/>
      <c r="AH424" s="231"/>
      <c r="AI424" s="231"/>
      <c r="AJ424" s="319"/>
      <c r="AK424" s="319"/>
      <c r="AL424" s="172"/>
      <c r="AM424" s="179"/>
      <c r="AN424" s="216"/>
      <c r="AO424" s="216"/>
      <c r="AP424" s="232"/>
      <c r="AQ424" s="40"/>
      <c r="AR424" s="40"/>
      <c r="AS424" s="256"/>
      <c r="AT424" s="1469">
        <v>372</v>
      </c>
      <c r="AU424" s="1488"/>
      <c r="AV424" s="44">
        <v>144</v>
      </c>
      <c r="AW424" s="147" t="s">
        <v>205</v>
      </c>
    </row>
    <row r="425" spans="1:239" s="191" customFormat="1" ht="56.25" customHeight="1" x14ac:dyDescent="0.25">
      <c r="A425" s="420">
        <v>373</v>
      </c>
      <c r="B425" s="252" t="s">
        <v>393</v>
      </c>
      <c r="C425" s="252"/>
      <c r="D425" s="462">
        <v>106.151123046875</v>
      </c>
      <c r="E425" s="478">
        <v>52.259845733642599</v>
      </c>
      <c r="F425" s="307">
        <f t="shared" si="112"/>
        <v>106</v>
      </c>
      <c r="G425" s="305">
        <f t="shared" si="113"/>
        <v>9.0673828125</v>
      </c>
      <c r="H425" s="309">
        <f t="shared" si="114"/>
        <v>9</v>
      </c>
      <c r="I425" s="301">
        <f t="shared" si="115"/>
        <v>4.04296875</v>
      </c>
      <c r="J425" s="310">
        <f t="shared" si="116"/>
        <v>52</v>
      </c>
      <c r="K425" s="136">
        <f t="shared" si="117"/>
        <v>15.590744018555966</v>
      </c>
      <c r="L425" s="255">
        <f t="shared" si="119"/>
        <v>15</v>
      </c>
      <c r="M425" s="302">
        <f t="shared" si="118"/>
        <v>35.444641113357989</v>
      </c>
      <c r="N425" s="168"/>
      <c r="O425" s="167"/>
      <c r="P425" s="293"/>
      <c r="Q425" s="169"/>
      <c r="R425" s="55" t="s">
        <v>105</v>
      </c>
      <c r="S425" s="228" t="s">
        <v>331</v>
      </c>
      <c r="T425" s="169"/>
      <c r="U425" s="55"/>
      <c r="V425" s="55" t="s">
        <v>345</v>
      </c>
      <c r="W425" s="439" t="s">
        <v>418</v>
      </c>
      <c r="X425" s="188" t="s">
        <v>333</v>
      </c>
      <c r="Y425" s="113"/>
      <c r="Z425" s="581">
        <v>7</v>
      </c>
      <c r="AA425" s="277" t="s">
        <v>469</v>
      </c>
      <c r="AB425" s="186"/>
      <c r="AC425" s="438"/>
      <c r="AD425" s="200"/>
      <c r="AE425" s="168"/>
      <c r="AF425" s="200"/>
      <c r="AG425" s="200"/>
      <c r="AH425" s="210"/>
      <c r="AI425" s="210"/>
      <c r="AJ425" s="268"/>
      <c r="AK425" s="268"/>
      <c r="AL425" s="78"/>
      <c r="AM425" s="105"/>
      <c r="AN425" s="215"/>
      <c r="AO425" s="215"/>
      <c r="AP425" s="217"/>
      <c r="AQ425" s="178"/>
      <c r="AR425" s="178"/>
      <c r="AS425" s="234"/>
      <c r="AT425" s="1126">
        <v>373</v>
      </c>
      <c r="AU425" s="1488"/>
      <c r="AV425" s="44">
        <v>496</v>
      </c>
      <c r="AW425" s="147" t="s">
        <v>205</v>
      </c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</row>
    <row r="426" spans="1:239" s="191" customFormat="1" ht="25.5" x14ac:dyDescent="0.25">
      <c r="A426" s="122">
        <v>173</v>
      </c>
      <c r="B426" s="49" t="s">
        <v>344</v>
      </c>
      <c r="C426" s="49"/>
      <c r="D426" s="454">
        <v>105.82291666666667</v>
      </c>
      <c r="E426" s="454">
        <v>52.355966666666667</v>
      </c>
      <c r="F426" s="305">
        <f t="shared" si="112"/>
        <v>105</v>
      </c>
      <c r="G426" s="305">
        <f t="shared" si="113"/>
        <v>49.375000000000284</v>
      </c>
      <c r="H426" s="305">
        <f t="shared" si="114"/>
        <v>49</v>
      </c>
      <c r="I426" s="137">
        <f t="shared" si="115"/>
        <v>22.500000000017053</v>
      </c>
      <c r="J426" s="136">
        <f t="shared" si="116"/>
        <v>52</v>
      </c>
      <c r="K426" s="136">
        <f t="shared" si="117"/>
        <v>21.358000000000033</v>
      </c>
      <c r="L426" s="136">
        <f t="shared" si="119"/>
        <v>21</v>
      </c>
      <c r="M426" s="139">
        <f t="shared" si="118"/>
        <v>21.480000000001951</v>
      </c>
      <c r="N426" s="114">
        <v>24.9</v>
      </c>
      <c r="O426" s="71"/>
      <c r="P426" s="222" t="s">
        <v>203</v>
      </c>
      <c r="Q426" s="47" t="s">
        <v>4</v>
      </c>
      <c r="R426" s="47"/>
      <c r="S426" s="47" t="s">
        <v>332</v>
      </c>
      <c r="T426" s="47"/>
      <c r="U426" s="47"/>
      <c r="V426" s="47"/>
      <c r="W426" s="76"/>
      <c r="X426" s="56" t="s">
        <v>333</v>
      </c>
      <c r="Y426" s="110"/>
      <c r="Z426" s="573">
        <v>7</v>
      </c>
      <c r="AA426" s="76" t="s">
        <v>529</v>
      </c>
      <c r="AB426" s="122"/>
      <c r="AC426" s="114"/>
      <c r="AD426" s="249" t="s">
        <v>417</v>
      </c>
      <c r="AE426" s="110"/>
      <c r="AF426" s="114"/>
      <c r="AG426" s="114"/>
      <c r="AH426" s="209"/>
      <c r="AI426" s="209"/>
      <c r="AJ426" s="209"/>
      <c r="AK426" s="209"/>
      <c r="AL426" s="71"/>
      <c r="AM426" s="81"/>
      <c r="AN426" s="25"/>
      <c r="AO426" s="25"/>
      <c r="AP426" s="25"/>
      <c r="AQ426" s="21"/>
      <c r="AR426" s="21"/>
      <c r="AS426" s="62"/>
      <c r="AT426" s="802">
        <v>173</v>
      </c>
      <c r="AU426" s="1486"/>
      <c r="AV426" s="44"/>
      <c r="AW426" s="147" t="s">
        <v>202</v>
      </c>
      <c r="AX426" s="2"/>
    </row>
    <row r="427" spans="1:239" ht="25.5" x14ac:dyDescent="0.25">
      <c r="A427" s="122">
        <v>94</v>
      </c>
      <c r="B427" s="185" t="s">
        <v>393</v>
      </c>
      <c r="C427" s="190"/>
      <c r="D427" s="454">
        <v>105.885028839111</v>
      </c>
      <c r="E427" s="454">
        <v>52.4152991052907</v>
      </c>
      <c r="F427" s="305">
        <f t="shared" si="112"/>
        <v>105</v>
      </c>
      <c r="G427" s="305">
        <f t="shared" si="113"/>
        <v>53.101730346660077</v>
      </c>
      <c r="H427" s="305">
        <f t="shared" si="114"/>
        <v>53</v>
      </c>
      <c r="I427" s="137">
        <f t="shared" si="115"/>
        <v>6.1038207996045912</v>
      </c>
      <c r="J427" s="136">
        <f t="shared" si="116"/>
        <v>52</v>
      </c>
      <c r="K427" s="136">
        <f t="shared" si="117"/>
        <v>24.917946317441988</v>
      </c>
      <c r="L427" s="136">
        <f t="shared" si="119"/>
        <v>24</v>
      </c>
      <c r="M427" s="139">
        <f t="shared" si="118"/>
        <v>55.076779046519277</v>
      </c>
      <c r="N427" s="67"/>
      <c r="O427" s="72"/>
      <c r="P427" s="288"/>
      <c r="Q427" s="47"/>
      <c r="R427" s="45" t="s">
        <v>105</v>
      </c>
      <c r="S427" s="47" t="s">
        <v>332</v>
      </c>
      <c r="T427" s="47"/>
      <c r="U427" s="47"/>
      <c r="V427" s="47"/>
      <c r="W427" s="394" t="s">
        <v>144</v>
      </c>
      <c r="X427" s="56" t="s">
        <v>333</v>
      </c>
      <c r="Y427" s="67"/>
      <c r="Z427" s="573">
        <v>7</v>
      </c>
      <c r="AA427" s="76" t="s">
        <v>529</v>
      </c>
      <c r="AB427" s="69"/>
      <c r="AC427" s="205"/>
      <c r="AD427" s="193"/>
      <c r="AE427" s="67"/>
      <c r="AF427" s="193"/>
      <c r="AG427" s="193"/>
      <c r="AH427" s="272"/>
      <c r="AI427" s="272"/>
      <c r="AJ427" s="272"/>
      <c r="AK427" s="272"/>
      <c r="AL427" s="72"/>
      <c r="AM427" s="82"/>
      <c r="AN427" s="208"/>
      <c r="AO427" s="208"/>
      <c r="AP427" s="208"/>
      <c r="AQ427" s="23"/>
      <c r="AR427" s="23"/>
      <c r="AS427" s="63"/>
      <c r="AT427" s="802">
        <v>94</v>
      </c>
      <c r="AU427" s="1488"/>
      <c r="AV427" s="44"/>
      <c r="AW427" s="146" t="s">
        <v>144</v>
      </c>
    </row>
    <row r="428" spans="1:239" ht="25.5" x14ac:dyDescent="0.25">
      <c r="A428" s="122">
        <v>443</v>
      </c>
      <c r="B428" s="185" t="s">
        <v>393</v>
      </c>
      <c r="C428" s="190"/>
      <c r="D428" s="454">
        <v>106.072476083216</v>
      </c>
      <c r="E428" s="454">
        <v>52.508648142528401</v>
      </c>
      <c r="F428" s="305">
        <f t="shared" si="112"/>
        <v>106</v>
      </c>
      <c r="G428" s="305">
        <f t="shared" si="113"/>
        <v>4.3485649929601777</v>
      </c>
      <c r="H428" s="305">
        <f t="shared" si="114"/>
        <v>4</v>
      </c>
      <c r="I428" s="137">
        <f t="shared" si="115"/>
        <v>20.913899577610664</v>
      </c>
      <c r="J428" s="136">
        <f t="shared" si="116"/>
        <v>52</v>
      </c>
      <c r="K428" s="136">
        <f t="shared" si="117"/>
        <v>30.518888551704038</v>
      </c>
      <c r="L428" s="136">
        <f t="shared" si="119"/>
        <v>30</v>
      </c>
      <c r="M428" s="139">
        <f t="shared" si="118"/>
        <v>31.133313102242255</v>
      </c>
      <c r="N428" s="67"/>
      <c r="O428" s="72"/>
      <c r="P428" s="288"/>
      <c r="Q428" s="47"/>
      <c r="R428" s="47" t="s">
        <v>105</v>
      </c>
      <c r="S428" s="49" t="s">
        <v>331</v>
      </c>
      <c r="T428" s="47"/>
      <c r="U428" s="47"/>
      <c r="V428" s="47" t="s">
        <v>345</v>
      </c>
      <c r="W428" s="400" t="s">
        <v>418</v>
      </c>
      <c r="X428" s="56" t="s">
        <v>333</v>
      </c>
      <c r="Y428" s="110"/>
      <c r="Z428" s="573">
        <v>7</v>
      </c>
      <c r="AA428" s="76" t="s">
        <v>529</v>
      </c>
      <c r="AB428" s="69"/>
      <c r="AC428" s="208"/>
      <c r="AD428" s="193"/>
      <c r="AE428" s="67"/>
      <c r="AF428" s="193"/>
      <c r="AG428" s="193"/>
      <c r="AH428" s="272"/>
      <c r="AI428" s="272"/>
      <c r="AJ428" s="272"/>
      <c r="AK428" s="272"/>
      <c r="AL428" s="72"/>
      <c r="AM428" s="82"/>
      <c r="AN428" s="208"/>
      <c r="AO428" s="208"/>
      <c r="AP428" s="208"/>
      <c r="AQ428" s="23"/>
      <c r="AR428" s="23"/>
      <c r="AS428" s="63"/>
      <c r="AT428" s="802">
        <v>443</v>
      </c>
      <c r="AU428" s="1488"/>
      <c r="AV428" s="44"/>
      <c r="AW428" s="147" t="s">
        <v>205</v>
      </c>
      <c r="AY428" s="191"/>
      <c r="AZ428" s="191"/>
      <c r="BA428" s="191"/>
      <c r="BB428" s="191"/>
      <c r="BC428" s="191"/>
      <c r="BD428" s="191"/>
      <c r="BE428" s="191"/>
      <c r="BF428" s="191"/>
      <c r="BG428" s="191"/>
      <c r="BH428" s="191"/>
      <c r="BI428" s="191"/>
      <c r="BJ428" s="191"/>
      <c r="BK428" s="191"/>
      <c r="BL428" s="191"/>
      <c r="BM428" s="191"/>
      <c r="BN428" s="191"/>
      <c r="BO428" s="191"/>
      <c r="BP428" s="191"/>
      <c r="BQ428" s="191"/>
      <c r="BR428" s="191"/>
      <c r="BS428" s="191"/>
      <c r="BT428" s="191"/>
      <c r="BU428" s="191"/>
      <c r="BV428" s="191"/>
      <c r="BW428" s="191"/>
      <c r="BX428" s="191"/>
      <c r="BY428" s="191"/>
      <c r="BZ428" s="191"/>
      <c r="CA428" s="191"/>
      <c r="CB428" s="191"/>
      <c r="CC428" s="191"/>
      <c r="CD428" s="191"/>
      <c r="CE428" s="191"/>
      <c r="CF428" s="191"/>
      <c r="CG428" s="191"/>
      <c r="CH428" s="191"/>
      <c r="CI428" s="191"/>
      <c r="CJ428" s="191"/>
      <c r="CK428" s="191"/>
      <c r="CL428" s="191"/>
      <c r="CM428" s="191"/>
      <c r="CN428" s="191"/>
      <c r="CO428" s="191"/>
      <c r="CP428" s="191"/>
      <c r="CQ428" s="191"/>
      <c r="CR428" s="191"/>
      <c r="CS428" s="191"/>
      <c r="CT428" s="191"/>
      <c r="CU428" s="191"/>
      <c r="CV428" s="191"/>
      <c r="CW428" s="191"/>
      <c r="CX428" s="191"/>
      <c r="CY428" s="191"/>
      <c r="CZ428" s="191"/>
      <c r="DA428" s="191"/>
      <c r="DB428" s="191"/>
      <c r="DC428" s="191"/>
      <c r="DD428" s="191"/>
      <c r="DE428" s="191"/>
      <c r="DF428" s="191"/>
      <c r="DG428" s="191"/>
      <c r="DH428" s="191"/>
      <c r="DI428" s="191"/>
      <c r="DJ428" s="191"/>
      <c r="DK428" s="191"/>
      <c r="DL428" s="191"/>
      <c r="DM428" s="191"/>
      <c r="DN428" s="191"/>
      <c r="DO428" s="191"/>
      <c r="DP428" s="191"/>
      <c r="DQ428" s="191"/>
      <c r="DR428" s="191"/>
      <c r="DS428" s="191"/>
      <c r="DT428" s="191"/>
      <c r="DU428" s="191"/>
      <c r="DV428" s="191"/>
      <c r="DW428" s="191"/>
      <c r="DX428" s="191"/>
      <c r="DY428" s="191"/>
      <c r="DZ428" s="191"/>
      <c r="EA428" s="191"/>
      <c r="EB428" s="191"/>
      <c r="EC428" s="191"/>
      <c r="ED428" s="191"/>
      <c r="EE428" s="191"/>
      <c r="EF428" s="191"/>
      <c r="EG428" s="191"/>
      <c r="EH428" s="191"/>
      <c r="EI428" s="191"/>
      <c r="EJ428" s="191"/>
      <c r="EK428" s="191"/>
      <c r="EL428" s="191"/>
      <c r="EM428" s="191"/>
      <c r="EN428" s="191"/>
      <c r="EO428" s="191"/>
      <c r="EP428" s="191"/>
      <c r="EQ428" s="191"/>
      <c r="ER428" s="191"/>
      <c r="ES428" s="191"/>
      <c r="ET428" s="191"/>
      <c r="EU428" s="191"/>
      <c r="EV428" s="191"/>
      <c r="EW428" s="191"/>
      <c r="EX428" s="191"/>
      <c r="EY428" s="191"/>
      <c r="EZ428" s="191"/>
      <c r="FA428" s="191"/>
      <c r="FB428" s="191"/>
      <c r="FC428" s="191"/>
      <c r="FD428" s="191"/>
      <c r="FE428" s="191"/>
      <c r="FF428" s="191"/>
      <c r="FG428" s="191"/>
      <c r="FH428" s="191"/>
      <c r="FI428" s="191"/>
      <c r="FJ428" s="191"/>
      <c r="FK428" s="191"/>
      <c r="FL428" s="191"/>
      <c r="FM428" s="191"/>
      <c r="FN428" s="191"/>
      <c r="FO428" s="191"/>
      <c r="FP428" s="191"/>
      <c r="FQ428" s="191"/>
      <c r="FR428" s="191"/>
      <c r="FS428" s="191"/>
      <c r="FT428" s="191"/>
      <c r="FU428" s="191"/>
      <c r="FV428" s="191"/>
      <c r="FW428" s="191"/>
      <c r="FX428" s="191"/>
      <c r="FY428" s="191"/>
      <c r="FZ428" s="191"/>
      <c r="GA428" s="191"/>
      <c r="GB428" s="191"/>
      <c r="GC428" s="191"/>
      <c r="GD428" s="191"/>
      <c r="GE428" s="191"/>
      <c r="GF428" s="191"/>
      <c r="GG428" s="191"/>
      <c r="GH428" s="191"/>
      <c r="GI428" s="191"/>
      <c r="GJ428" s="191"/>
      <c r="GK428" s="191"/>
      <c r="GL428" s="191"/>
      <c r="GM428" s="191"/>
      <c r="GN428" s="191"/>
      <c r="GO428" s="191"/>
      <c r="GP428" s="191"/>
      <c r="GQ428" s="191"/>
      <c r="GR428" s="191"/>
      <c r="GS428" s="191"/>
      <c r="GT428" s="191"/>
      <c r="GU428" s="191"/>
      <c r="GV428" s="191"/>
      <c r="GW428" s="191"/>
      <c r="GX428" s="191"/>
      <c r="GY428" s="191"/>
      <c r="GZ428" s="191"/>
      <c r="HA428" s="191"/>
      <c r="HB428" s="191"/>
      <c r="HC428" s="191"/>
      <c r="HD428" s="191"/>
      <c r="HE428" s="191"/>
      <c r="HF428" s="191"/>
      <c r="HG428" s="191"/>
      <c r="HH428" s="191"/>
      <c r="HI428" s="191"/>
      <c r="HJ428" s="191"/>
      <c r="HK428" s="191"/>
      <c r="HL428" s="191"/>
      <c r="HM428" s="191"/>
      <c r="HN428" s="191"/>
      <c r="HO428" s="191"/>
      <c r="HP428" s="191"/>
      <c r="HQ428" s="191"/>
      <c r="HR428" s="191"/>
      <c r="HS428" s="191"/>
      <c r="HT428" s="191"/>
      <c r="HU428" s="191"/>
      <c r="HV428" s="191"/>
      <c r="HW428" s="191"/>
      <c r="HX428" s="191"/>
      <c r="HY428" s="191"/>
      <c r="HZ428" s="191"/>
      <c r="IA428" s="191"/>
      <c r="IB428" s="191"/>
      <c r="IC428" s="191"/>
      <c r="ID428" s="191"/>
      <c r="IE428" s="191"/>
    </row>
    <row r="429" spans="1:239" ht="25.5" x14ac:dyDescent="0.25">
      <c r="A429" s="122">
        <v>148</v>
      </c>
      <c r="B429" s="174" t="s">
        <v>344</v>
      </c>
      <c r="C429" s="99"/>
      <c r="D429" s="454">
        <v>106.117949999999</v>
      </c>
      <c r="E429" s="454">
        <v>52.183033333333199</v>
      </c>
      <c r="F429" s="305">
        <f t="shared" si="112"/>
        <v>106</v>
      </c>
      <c r="G429" s="305">
        <f t="shared" si="113"/>
        <v>7.0769999999399147</v>
      </c>
      <c r="H429" s="305">
        <f t="shared" si="114"/>
        <v>7</v>
      </c>
      <c r="I429" s="137">
        <f t="shared" si="115"/>
        <v>4.6199999963948812</v>
      </c>
      <c r="J429" s="136">
        <f t="shared" si="116"/>
        <v>52</v>
      </c>
      <c r="K429" s="136">
        <f t="shared" si="117"/>
        <v>10.981999999991956</v>
      </c>
      <c r="L429" s="136">
        <f t="shared" si="119"/>
        <v>10</v>
      </c>
      <c r="M429" s="139">
        <f t="shared" si="118"/>
        <v>58.919999999517358</v>
      </c>
      <c r="N429" s="116">
        <v>29.700000800000002</v>
      </c>
      <c r="O429" s="72"/>
      <c r="P429" s="56" t="s">
        <v>203</v>
      </c>
      <c r="Q429" s="47" t="s">
        <v>4</v>
      </c>
      <c r="R429" s="23"/>
      <c r="S429" s="47" t="s">
        <v>332</v>
      </c>
      <c r="T429" s="47" t="s">
        <v>182</v>
      </c>
      <c r="U429" s="47"/>
      <c r="V429" s="52"/>
      <c r="W429" s="401"/>
      <c r="X429" s="56" t="s">
        <v>333</v>
      </c>
      <c r="Y429" s="67"/>
      <c r="Z429" s="573">
        <v>7</v>
      </c>
      <c r="AA429" s="518"/>
      <c r="AB429" s="69"/>
      <c r="AC429" s="193"/>
      <c r="AD429" s="123" t="s">
        <v>566</v>
      </c>
      <c r="AE429" s="67"/>
      <c r="AF429" s="193"/>
      <c r="AG429" s="193"/>
      <c r="AH429" s="272"/>
      <c r="AI429" s="287" t="s">
        <v>421</v>
      </c>
      <c r="AJ429" s="272"/>
      <c r="AK429" s="272"/>
      <c r="AL429" s="72"/>
      <c r="AM429" s="82"/>
      <c r="AN429" s="208"/>
      <c r="AO429" s="208"/>
      <c r="AP429" s="208"/>
      <c r="AQ429" s="23"/>
      <c r="AR429" s="23"/>
      <c r="AS429" s="63"/>
      <c r="AT429" s="802">
        <v>148</v>
      </c>
      <c r="AU429" s="1488">
        <v>12</v>
      </c>
      <c r="AV429" s="44">
        <v>12</v>
      </c>
      <c r="AW429" s="147" t="s">
        <v>171</v>
      </c>
      <c r="AY429" s="191"/>
      <c r="AZ429" s="191"/>
      <c r="BA429" s="191"/>
      <c r="BB429" s="191"/>
      <c r="BC429" s="191"/>
      <c r="BD429" s="191"/>
      <c r="BE429" s="191"/>
      <c r="BF429" s="191"/>
      <c r="BG429" s="191"/>
      <c r="BH429" s="191"/>
      <c r="BI429" s="191"/>
      <c r="BJ429" s="191"/>
      <c r="BK429" s="191"/>
      <c r="BL429" s="191"/>
      <c r="BM429" s="191"/>
      <c r="BN429" s="191"/>
      <c r="BO429" s="191"/>
      <c r="BP429" s="191"/>
      <c r="BQ429" s="191"/>
      <c r="BR429" s="191"/>
      <c r="BS429" s="191"/>
      <c r="BT429" s="191"/>
      <c r="BU429" s="191"/>
      <c r="BV429" s="191"/>
      <c r="BW429" s="191"/>
      <c r="BX429" s="191"/>
      <c r="BY429" s="191"/>
      <c r="BZ429" s="191"/>
      <c r="CA429" s="191"/>
      <c r="CB429" s="191"/>
      <c r="CC429" s="191"/>
      <c r="CD429" s="191"/>
      <c r="CE429" s="191"/>
      <c r="CF429" s="191"/>
      <c r="CG429" s="191"/>
      <c r="CH429" s="191"/>
      <c r="CI429" s="191"/>
      <c r="CJ429" s="191"/>
      <c r="CK429" s="191"/>
      <c r="CL429" s="191"/>
      <c r="CM429" s="191"/>
      <c r="CN429" s="191"/>
      <c r="CO429" s="191"/>
      <c r="CP429" s="191"/>
      <c r="CQ429" s="191"/>
      <c r="CR429" s="191"/>
      <c r="CS429" s="191"/>
      <c r="CT429" s="191"/>
      <c r="CU429" s="191"/>
      <c r="CV429" s="191"/>
      <c r="CW429" s="191"/>
      <c r="CX429" s="191"/>
      <c r="CY429" s="191"/>
      <c r="CZ429" s="191"/>
      <c r="DA429" s="191"/>
      <c r="DB429" s="191"/>
      <c r="DC429" s="191"/>
      <c r="DD429" s="191"/>
      <c r="DE429" s="191"/>
      <c r="DF429" s="191"/>
      <c r="DG429" s="191"/>
      <c r="DH429" s="191"/>
      <c r="DI429" s="191"/>
      <c r="DJ429" s="191"/>
      <c r="DK429" s="191"/>
      <c r="DL429" s="191"/>
      <c r="DM429" s="191"/>
      <c r="DN429" s="191"/>
      <c r="DO429" s="191"/>
      <c r="DP429" s="191"/>
      <c r="DQ429" s="191"/>
      <c r="DR429" s="191"/>
      <c r="DS429" s="191"/>
      <c r="DT429" s="191"/>
      <c r="DU429" s="191"/>
      <c r="DV429" s="191"/>
      <c r="DW429" s="191"/>
      <c r="DX429" s="191"/>
      <c r="DY429" s="191"/>
      <c r="DZ429" s="191"/>
      <c r="EA429" s="191"/>
      <c r="EB429" s="191"/>
      <c r="EC429" s="191"/>
      <c r="ED429" s="191"/>
      <c r="EE429" s="191"/>
      <c r="EF429" s="191"/>
      <c r="EG429" s="191"/>
      <c r="EH429" s="191"/>
      <c r="EI429" s="191"/>
      <c r="EJ429" s="191"/>
      <c r="EK429" s="191"/>
      <c r="EL429" s="191"/>
      <c r="EM429" s="191"/>
      <c r="EN429" s="191"/>
      <c r="EO429" s="191"/>
      <c r="EP429" s="191"/>
      <c r="EQ429" s="191"/>
      <c r="ER429" s="191"/>
      <c r="ES429" s="191"/>
      <c r="ET429" s="191"/>
      <c r="EU429" s="191"/>
      <c r="EV429" s="191"/>
      <c r="EW429" s="191"/>
      <c r="EX429" s="191"/>
      <c r="EY429" s="191"/>
      <c r="EZ429" s="191"/>
      <c r="FA429" s="191"/>
      <c r="FB429" s="191"/>
      <c r="FC429" s="191"/>
      <c r="FD429" s="191"/>
      <c r="FE429" s="191"/>
      <c r="FF429" s="191"/>
      <c r="FG429" s="191"/>
      <c r="FH429" s="191"/>
      <c r="FI429" s="191"/>
      <c r="FJ429" s="191"/>
      <c r="FK429" s="191"/>
      <c r="FL429" s="191"/>
      <c r="FM429" s="191"/>
      <c r="FN429" s="191"/>
      <c r="FO429" s="191"/>
      <c r="FP429" s="191"/>
      <c r="FQ429" s="191"/>
      <c r="FR429" s="191"/>
      <c r="FS429" s="191"/>
      <c r="FT429" s="191"/>
      <c r="FU429" s="191"/>
      <c r="FV429" s="191"/>
      <c r="FW429" s="191"/>
      <c r="FX429" s="191"/>
      <c r="FY429" s="191"/>
      <c r="FZ429" s="191"/>
      <c r="GA429" s="191"/>
      <c r="GB429" s="191"/>
      <c r="GC429" s="191"/>
      <c r="GD429" s="191"/>
      <c r="GE429" s="191"/>
      <c r="GF429" s="191"/>
      <c r="GG429" s="191"/>
      <c r="GH429" s="191"/>
      <c r="GI429" s="191"/>
      <c r="GJ429" s="191"/>
      <c r="GK429" s="191"/>
      <c r="GL429" s="191"/>
      <c r="GM429" s="191"/>
      <c r="GN429" s="191"/>
      <c r="GO429" s="191"/>
      <c r="GP429" s="191"/>
      <c r="GQ429" s="191"/>
      <c r="GR429" s="191"/>
      <c r="GS429" s="191"/>
      <c r="GT429" s="191"/>
      <c r="GU429" s="191"/>
      <c r="GV429" s="191"/>
      <c r="GW429" s="191"/>
      <c r="GX429" s="191"/>
      <c r="GY429" s="191"/>
      <c r="GZ429" s="191"/>
      <c r="HA429" s="191"/>
      <c r="HB429" s="191"/>
      <c r="HC429" s="191"/>
      <c r="HD429" s="191"/>
      <c r="HE429" s="191"/>
      <c r="HF429" s="191"/>
      <c r="HG429" s="191"/>
      <c r="HH429" s="191"/>
      <c r="HI429" s="191"/>
      <c r="HJ429" s="191"/>
      <c r="HK429" s="191"/>
      <c r="HL429" s="191"/>
      <c r="HM429" s="191"/>
      <c r="HN429" s="191"/>
      <c r="HO429" s="191"/>
      <c r="HP429" s="191"/>
      <c r="HQ429" s="191"/>
      <c r="HR429" s="191"/>
      <c r="HS429" s="191"/>
      <c r="HT429" s="191"/>
      <c r="HU429" s="191"/>
      <c r="HV429" s="191"/>
      <c r="HW429" s="191"/>
      <c r="HX429" s="191"/>
      <c r="HY429" s="191"/>
      <c r="HZ429" s="191"/>
      <c r="IA429" s="191"/>
      <c r="IB429" s="191"/>
      <c r="IC429" s="191"/>
      <c r="ID429" s="191"/>
      <c r="IE429" s="191"/>
    </row>
    <row r="430" spans="1:239" s="191" customFormat="1" ht="40.5" customHeight="1" x14ac:dyDescent="0.25">
      <c r="A430" s="122">
        <v>156</v>
      </c>
      <c r="B430" s="174" t="s">
        <v>344</v>
      </c>
      <c r="C430" s="99"/>
      <c r="D430" s="454">
        <v>106.142349999999</v>
      </c>
      <c r="E430" s="454">
        <v>52.0692666666666</v>
      </c>
      <c r="F430" s="305">
        <f t="shared" si="112"/>
        <v>106</v>
      </c>
      <c r="G430" s="305">
        <f t="shared" si="113"/>
        <v>8.5409999999399133</v>
      </c>
      <c r="H430" s="305">
        <f t="shared" si="114"/>
        <v>8</v>
      </c>
      <c r="I430" s="137">
        <f t="shared" si="115"/>
        <v>32.459999996394799</v>
      </c>
      <c r="J430" s="136">
        <f t="shared" si="116"/>
        <v>52</v>
      </c>
      <c r="K430" s="136">
        <f t="shared" si="117"/>
        <v>4.1559999999959985</v>
      </c>
      <c r="L430" s="136">
        <f t="shared" si="119"/>
        <v>4</v>
      </c>
      <c r="M430" s="139">
        <f t="shared" si="118"/>
        <v>9.359999999759907</v>
      </c>
      <c r="N430" s="116">
        <v>11.199999800000001</v>
      </c>
      <c r="O430" s="72"/>
      <c r="P430" s="222" t="s">
        <v>203</v>
      </c>
      <c r="Q430" s="47" t="s">
        <v>4</v>
      </c>
      <c r="R430" s="47"/>
      <c r="S430" s="47" t="s">
        <v>332</v>
      </c>
      <c r="T430" s="47" t="s">
        <v>190</v>
      </c>
      <c r="U430" s="47"/>
      <c r="V430" s="52"/>
      <c r="W430" s="401"/>
      <c r="X430" s="56" t="s">
        <v>333</v>
      </c>
      <c r="Y430" s="67"/>
      <c r="Z430" s="573">
        <v>7</v>
      </c>
      <c r="AA430" s="518"/>
      <c r="AB430" s="69"/>
      <c r="AC430" s="193"/>
      <c r="AD430" s="193"/>
      <c r="AE430" s="67"/>
      <c r="AF430" s="193"/>
      <c r="AG430" s="193"/>
      <c r="AH430" s="272"/>
      <c r="AI430" s="287" t="s">
        <v>416</v>
      </c>
      <c r="AJ430" s="272"/>
      <c r="AK430" s="272"/>
      <c r="AL430" s="72"/>
      <c r="AM430" s="82"/>
      <c r="AN430" s="208"/>
      <c r="AO430" s="208"/>
      <c r="AP430" s="208"/>
      <c r="AQ430" s="23"/>
      <c r="AR430" s="23"/>
      <c r="AS430" s="63"/>
      <c r="AT430" s="802">
        <v>156</v>
      </c>
      <c r="AU430" s="1488">
        <v>156</v>
      </c>
      <c r="AV430" s="44">
        <v>156</v>
      </c>
      <c r="AW430" s="147" t="s">
        <v>172</v>
      </c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</row>
    <row r="431" spans="1:239" s="191" customFormat="1" ht="40.5" customHeight="1" x14ac:dyDescent="0.25">
      <c r="A431" s="122">
        <v>166</v>
      </c>
      <c r="B431" s="174" t="s">
        <v>344</v>
      </c>
      <c r="C431" s="99"/>
      <c r="D431" s="467">
        <v>106.1168</v>
      </c>
      <c r="E431" s="467">
        <v>52.182033333333337</v>
      </c>
      <c r="F431" s="305">
        <f t="shared" si="112"/>
        <v>106</v>
      </c>
      <c r="G431" s="305">
        <f t="shared" si="113"/>
        <v>7.0079999999998677</v>
      </c>
      <c r="H431" s="305">
        <f t="shared" si="114"/>
        <v>7</v>
      </c>
      <c r="I431" s="137">
        <f t="shared" si="115"/>
        <v>0.47999999999206011</v>
      </c>
      <c r="J431" s="136">
        <f t="shared" si="116"/>
        <v>52</v>
      </c>
      <c r="K431" s="136">
        <f t="shared" si="117"/>
        <v>10.922000000000196</v>
      </c>
      <c r="L431" s="136">
        <f t="shared" si="119"/>
        <v>10</v>
      </c>
      <c r="M431" s="139">
        <f t="shared" si="118"/>
        <v>55.32000000001176</v>
      </c>
      <c r="N431" s="117">
        <v>27.9</v>
      </c>
      <c r="O431" s="72"/>
      <c r="P431" s="222" t="s">
        <v>203</v>
      </c>
      <c r="Q431" s="47" t="s">
        <v>4</v>
      </c>
      <c r="R431" s="47"/>
      <c r="S431" s="47" t="s">
        <v>332</v>
      </c>
      <c r="T431" s="47"/>
      <c r="U431" s="47"/>
      <c r="V431" s="47"/>
      <c r="W431" s="71"/>
      <c r="X431" s="56" t="s">
        <v>333</v>
      </c>
      <c r="Y431" s="67"/>
      <c r="Z431" s="573">
        <v>7</v>
      </c>
      <c r="AA431" s="518"/>
      <c r="AB431" s="69"/>
      <c r="AC431" s="193"/>
      <c r="AD431" s="249" t="s">
        <v>490</v>
      </c>
      <c r="AE431" s="67"/>
      <c r="AF431" s="193"/>
      <c r="AG431" s="193"/>
      <c r="AH431" s="272"/>
      <c r="AI431" s="272"/>
      <c r="AJ431" s="272"/>
      <c r="AK431" s="272"/>
      <c r="AL431" s="72"/>
      <c r="AM431" s="82"/>
      <c r="AN431" s="208"/>
      <c r="AO431" s="208"/>
      <c r="AP431" s="208"/>
      <c r="AQ431" s="23"/>
      <c r="AR431" s="23"/>
      <c r="AS431" s="63"/>
      <c r="AT431" s="802">
        <v>166</v>
      </c>
      <c r="AU431" s="1488"/>
      <c r="AV431" s="44"/>
      <c r="AW431" s="147" t="s">
        <v>201</v>
      </c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</row>
    <row r="432" spans="1:239" x14ac:dyDescent="0.25">
      <c r="A432" s="122">
        <v>446</v>
      </c>
      <c r="B432" s="174" t="s">
        <v>344</v>
      </c>
      <c r="C432" s="99"/>
      <c r="D432" s="454">
        <v>106.018845</v>
      </c>
      <c r="E432" s="454">
        <v>52.193688000000002</v>
      </c>
      <c r="F432" s="305">
        <f t="shared" si="112"/>
        <v>106</v>
      </c>
      <c r="G432" s="305">
        <f t="shared" si="113"/>
        <v>1.1306999999999334</v>
      </c>
      <c r="H432" s="305">
        <f t="shared" si="114"/>
        <v>1</v>
      </c>
      <c r="I432" s="137">
        <f t="shared" si="115"/>
        <v>7.8419999999960055</v>
      </c>
      <c r="J432" s="136">
        <f t="shared" si="116"/>
        <v>52</v>
      </c>
      <c r="K432" s="136">
        <f t="shared" si="117"/>
        <v>11.621280000000098</v>
      </c>
      <c r="L432" s="136">
        <f t="shared" si="119"/>
        <v>11</v>
      </c>
      <c r="M432" s="139">
        <f t="shared" si="118"/>
        <v>37.276800000005892</v>
      </c>
      <c r="N432" s="110"/>
      <c r="O432" s="71"/>
      <c r="P432" s="222" t="s">
        <v>203</v>
      </c>
      <c r="Q432" s="47"/>
      <c r="R432" s="47"/>
      <c r="S432" s="47" t="s">
        <v>332</v>
      </c>
      <c r="T432" s="47"/>
      <c r="U432" s="47"/>
      <c r="V432" s="47"/>
      <c r="W432" s="71"/>
      <c r="X432" s="56" t="s">
        <v>333</v>
      </c>
      <c r="Y432" s="110"/>
      <c r="Z432" s="573">
        <v>7</v>
      </c>
      <c r="AA432" s="518"/>
      <c r="AB432" s="122"/>
      <c r="AC432" s="193"/>
      <c r="AD432" s="114"/>
      <c r="AE432" s="110"/>
      <c r="AF432" s="114">
        <v>2015</v>
      </c>
      <c r="AG432" s="204"/>
      <c r="AH432" s="321"/>
      <c r="AI432" s="321"/>
      <c r="AJ432" s="321"/>
      <c r="AK432" s="321"/>
      <c r="AL432" s="414"/>
      <c r="AM432" s="83"/>
      <c r="AN432" s="218"/>
      <c r="AO432" s="218"/>
      <c r="AP432" s="218"/>
      <c r="AQ432" s="44"/>
      <c r="AR432" s="44"/>
      <c r="AS432" s="64"/>
      <c r="AT432" s="802">
        <v>446</v>
      </c>
      <c r="AU432" s="1490"/>
      <c r="AV432" s="44"/>
      <c r="AW432" s="148" t="s">
        <v>328</v>
      </c>
      <c r="AX432" s="8"/>
    </row>
    <row r="433" spans="1:239" x14ac:dyDescent="0.25">
      <c r="A433" s="446">
        <v>448</v>
      </c>
      <c r="B433" s="99" t="s">
        <v>344</v>
      </c>
      <c r="C433" s="99"/>
      <c r="D433" s="461">
        <v>105.986960999999</v>
      </c>
      <c r="E433" s="461">
        <v>52.080787000000001</v>
      </c>
      <c r="F433" s="306">
        <f t="shared" ref="F433:F464" si="120">ROUNDDOWN(D433,0)</f>
        <v>105</v>
      </c>
      <c r="G433" s="305">
        <f t="shared" ref="G433:G464" si="121">(D433-F433)*60</f>
        <v>59.21765999993994</v>
      </c>
      <c r="H433" s="306">
        <f t="shared" ref="H433:H464" si="122">ROUNDDOWN(G433,0)</f>
        <v>59</v>
      </c>
      <c r="I433" s="299">
        <f t="shared" ref="I433:I464" si="123">(G433-H433)*60</f>
        <v>13.0595999963964</v>
      </c>
      <c r="J433" s="254">
        <f t="shared" ref="J433:J464" si="124">ROUNDDOWN(E433,0)</f>
        <v>52</v>
      </c>
      <c r="K433" s="136">
        <f t="shared" ref="K433:K464" si="125">(E433-J433)*60</f>
        <v>4.8472200000000498</v>
      </c>
      <c r="L433" s="254">
        <f t="shared" si="119"/>
        <v>4</v>
      </c>
      <c r="M433" s="300">
        <f t="shared" ref="M433:M464" si="126">(K433-L433)*60</f>
        <v>50.833200000002989</v>
      </c>
      <c r="N433" s="112"/>
      <c r="O433" s="100"/>
      <c r="P433" s="224" t="s">
        <v>203</v>
      </c>
      <c r="Q433" s="99"/>
      <c r="R433" s="174"/>
      <c r="S433" s="47" t="s">
        <v>332</v>
      </c>
      <c r="T433" s="99"/>
      <c r="U433" s="99"/>
      <c r="V433" s="99"/>
      <c r="W433" s="104"/>
      <c r="X433" s="98" t="s">
        <v>333</v>
      </c>
      <c r="Y433" s="112"/>
      <c r="Z433" s="579">
        <v>7</v>
      </c>
      <c r="AA433" s="1296"/>
      <c r="AB433" s="446"/>
      <c r="AC433" s="230"/>
      <c r="AD433" s="197"/>
      <c r="AE433" s="112"/>
      <c r="AF433" s="197">
        <v>2015</v>
      </c>
      <c r="AG433" s="1342"/>
      <c r="AH433" s="1094"/>
      <c r="AI433" s="1094"/>
      <c r="AJ433" s="1094"/>
      <c r="AK433" s="1094"/>
      <c r="AL433" s="1101"/>
      <c r="AM433" s="1106"/>
      <c r="AN433" s="1110"/>
      <c r="AO433" s="1109"/>
      <c r="AP433" s="1110"/>
      <c r="AQ433" s="1114"/>
      <c r="AR433" s="1114"/>
      <c r="AS433" s="1386"/>
      <c r="AT433" s="1460">
        <v>448</v>
      </c>
      <c r="AU433" s="1490"/>
      <c r="AV433" s="44"/>
      <c r="AW433" s="148" t="s">
        <v>328</v>
      </c>
      <c r="AX433" s="8"/>
    </row>
    <row r="434" spans="1:239" s="191" customFormat="1" ht="15.75" thickBot="1" x14ac:dyDescent="0.3">
      <c r="A434" s="471">
        <v>449</v>
      </c>
      <c r="B434" s="477" t="s">
        <v>344</v>
      </c>
      <c r="C434" s="477"/>
      <c r="D434" s="479">
        <v>105.980994999999</v>
      </c>
      <c r="E434" s="479">
        <v>52.122672999999899</v>
      </c>
      <c r="F434" s="481">
        <f t="shared" si="120"/>
        <v>105</v>
      </c>
      <c r="G434" s="361">
        <f t="shared" si="121"/>
        <v>58.859699999939892</v>
      </c>
      <c r="H434" s="481">
        <f t="shared" si="122"/>
        <v>58</v>
      </c>
      <c r="I434" s="482">
        <f t="shared" si="123"/>
        <v>51.581999996393506</v>
      </c>
      <c r="J434" s="485">
        <f t="shared" si="124"/>
        <v>52</v>
      </c>
      <c r="K434" s="311">
        <f t="shared" si="125"/>
        <v>7.3603799999939667</v>
      </c>
      <c r="L434" s="485">
        <f t="shared" si="119"/>
        <v>7</v>
      </c>
      <c r="M434" s="486">
        <f t="shared" si="126"/>
        <v>21.622799999638005</v>
      </c>
      <c r="N434" s="1080"/>
      <c r="O434" s="1194"/>
      <c r="P434" s="1211" t="s">
        <v>203</v>
      </c>
      <c r="Q434" s="477"/>
      <c r="R434" s="330"/>
      <c r="S434" s="47" t="s">
        <v>332</v>
      </c>
      <c r="T434" s="477"/>
      <c r="U434" s="477"/>
      <c r="V434" s="477"/>
      <c r="W434" s="1261"/>
      <c r="X434" s="494" t="s">
        <v>333</v>
      </c>
      <c r="Y434" s="1080"/>
      <c r="Z434" s="585">
        <v>7</v>
      </c>
      <c r="AA434" s="524"/>
      <c r="AB434" s="471"/>
      <c r="AC434" s="440"/>
      <c r="AD434" s="1333"/>
      <c r="AE434" s="1080"/>
      <c r="AF434" s="1333">
        <v>2015</v>
      </c>
      <c r="AG434" s="1343"/>
      <c r="AH434" s="1345"/>
      <c r="AI434" s="1345"/>
      <c r="AJ434" s="1345"/>
      <c r="AK434" s="1345"/>
      <c r="AL434" s="1353"/>
      <c r="AM434" s="1359"/>
      <c r="AN434" s="1369"/>
      <c r="AO434" s="1373"/>
      <c r="AP434" s="1369"/>
      <c r="AQ434" s="1377"/>
      <c r="AR434" s="1377"/>
      <c r="AS434" s="1387"/>
      <c r="AT434" s="1474">
        <v>449</v>
      </c>
      <c r="AU434" s="1490"/>
      <c r="AV434" s="44"/>
      <c r="AW434" s="148" t="s">
        <v>328</v>
      </c>
      <c r="AX434" s="8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</row>
    <row r="435" spans="1:239" s="191" customFormat="1" x14ac:dyDescent="0.25">
      <c r="A435" s="444">
        <v>450</v>
      </c>
      <c r="B435" s="269" t="s">
        <v>344</v>
      </c>
      <c r="C435" s="1008"/>
      <c r="D435" s="459">
        <v>106.05188800000001</v>
      </c>
      <c r="E435" s="459">
        <v>52.079334000000003</v>
      </c>
      <c r="F435" s="345">
        <f t="shared" si="120"/>
        <v>106</v>
      </c>
      <c r="G435" s="345">
        <f t="shared" si="121"/>
        <v>3.1132800000003158</v>
      </c>
      <c r="H435" s="345">
        <f t="shared" si="122"/>
        <v>3</v>
      </c>
      <c r="I435" s="346">
        <f t="shared" si="123"/>
        <v>6.7968000000189477</v>
      </c>
      <c r="J435" s="347">
        <f t="shared" si="124"/>
        <v>52</v>
      </c>
      <c r="K435" s="347">
        <f t="shared" si="125"/>
        <v>4.7600400000001741</v>
      </c>
      <c r="L435" s="347">
        <f t="shared" si="119"/>
        <v>4</v>
      </c>
      <c r="M435" s="348">
        <f t="shared" si="126"/>
        <v>45.602400000010448</v>
      </c>
      <c r="N435" s="349"/>
      <c r="O435" s="350"/>
      <c r="P435" s="488" t="s">
        <v>203</v>
      </c>
      <c r="Q435" s="351"/>
      <c r="R435" s="351"/>
      <c r="S435" s="351" t="s">
        <v>332</v>
      </c>
      <c r="T435" s="351"/>
      <c r="U435" s="351"/>
      <c r="V435" s="352"/>
      <c r="W435" s="350"/>
      <c r="X435" s="344" t="s">
        <v>333</v>
      </c>
      <c r="Y435" s="349"/>
      <c r="Z435" s="572">
        <v>7</v>
      </c>
      <c r="AA435" s="522"/>
      <c r="AB435" s="444"/>
      <c r="AC435" s="376"/>
      <c r="AD435" s="114"/>
      <c r="AE435" s="349"/>
      <c r="AF435" s="354">
        <v>2015</v>
      </c>
      <c r="AG435" s="1344"/>
      <c r="AH435" s="1347"/>
      <c r="AI435" s="1347"/>
      <c r="AJ435" s="1347"/>
      <c r="AK435" s="1347"/>
      <c r="AL435" s="1354"/>
      <c r="AM435" s="1362"/>
      <c r="AN435" s="1371"/>
      <c r="AO435" s="1371"/>
      <c r="AP435" s="1371"/>
      <c r="AQ435" s="1378"/>
      <c r="AR435" s="1378"/>
      <c r="AS435" s="1389"/>
      <c r="AT435" s="1459">
        <v>450</v>
      </c>
      <c r="AU435" s="1490"/>
      <c r="AV435" s="44"/>
      <c r="AW435" s="148" t="s">
        <v>328</v>
      </c>
      <c r="AX435" s="8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</row>
    <row r="436" spans="1:239" x14ac:dyDescent="0.25">
      <c r="A436" s="122">
        <v>451</v>
      </c>
      <c r="B436" s="174" t="s">
        <v>344</v>
      </c>
      <c r="C436" s="99"/>
      <c r="D436" s="454">
        <v>105.992881999999</v>
      </c>
      <c r="E436" s="454">
        <v>52.090125999999898</v>
      </c>
      <c r="F436" s="305">
        <f t="shared" si="120"/>
        <v>105</v>
      </c>
      <c r="G436" s="305">
        <f t="shared" si="121"/>
        <v>59.572919999939984</v>
      </c>
      <c r="H436" s="305">
        <f t="shared" si="122"/>
        <v>59</v>
      </c>
      <c r="I436" s="137">
        <f t="shared" si="123"/>
        <v>34.375199996399033</v>
      </c>
      <c r="J436" s="136">
        <f t="shared" si="124"/>
        <v>52</v>
      </c>
      <c r="K436" s="136">
        <f t="shared" si="125"/>
        <v>5.4075599999939072</v>
      </c>
      <c r="L436" s="136">
        <f t="shared" si="119"/>
        <v>5</v>
      </c>
      <c r="M436" s="139">
        <f t="shared" si="126"/>
        <v>24.453599999634434</v>
      </c>
      <c r="N436" s="110"/>
      <c r="O436" s="71"/>
      <c r="P436" s="222" t="s">
        <v>203</v>
      </c>
      <c r="Q436" s="47"/>
      <c r="R436" s="47"/>
      <c r="S436" s="47" t="s">
        <v>332</v>
      </c>
      <c r="T436" s="47"/>
      <c r="U436" s="47"/>
      <c r="V436" s="47"/>
      <c r="W436" s="62"/>
      <c r="X436" s="56" t="s">
        <v>333</v>
      </c>
      <c r="Y436" s="110"/>
      <c r="Z436" s="573">
        <v>7</v>
      </c>
      <c r="AA436" s="518"/>
      <c r="AB436" s="122"/>
      <c r="AC436" s="193"/>
      <c r="AD436" s="114"/>
      <c r="AE436" s="110"/>
      <c r="AF436" s="114">
        <v>2015</v>
      </c>
      <c r="AG436" s="204"/>
      <c r="AH436" s="321"/>
      <c r="AI436" s="321"/>
      <c r="AJ436" s="321"/>
      <c r="AK436" s="321"/>
      <c r="AL436" s="414"/>
      <c r="AM436" s="83"/>
      <c r="AN436" s="218"/>
      <c r="AO436" s="218"/>
      <c r="AP436" s="218"/>
      <c r="AQ436" s="44"/>
      <c r="AR436" s="44"/>
      <c r="AS436" s="64"/>
      <c r="AT436" s="802">
        <v>451</v>
      </c>
      <c r="AU436" s="1490"/>
      <c r="AV436" s="44"/>
      <c r="AW436" s="148" t="s">
        <v>328</v>
      </c>
      <c r="AX436" s="8"/>
      <c r="AY436" s="191"/>
      <c r="AZ436" s="191"/>
      <c r="BA436" s="191"/>
      <c r="BB436" s="191"/>
      <c r="BC436" s="191"/>
      <c r="BD436" s="191"/>
      <c r="BE436" s="191"/>
      <c r="BF436" s="191"/>
      <c r="BG436" s="191"/>
      <c r="BH436" s="191"/>
      <c r="BI436" s="191"/>
      <c r="BJ436" s="191"/>
      <c r="BK436" s="191"/>
      <c r="BL436" s="191"/>
      <c r="BM436" s="191"/>
      <c r="BN436" s="191"/>
      <c r="BO436" s="191"/>
      <c r="BP436" s="191"/>
      <c r="BQ436" s="191"/>
      <c r="BR436" s="191"/>
      <c r="BS436" s="191"/>
      <c r="BT436" s="191"/>
      <c r="BU436" s="191"/>
      <c r="BV436" s="191"/>
      <c r="BW436" s="191"/>
      <c r="BX436" s="191"/>
      <c r="BY436" s="191"/>
      <c r="BZ436" s="191"/>
      <c r="CA436" s="191"/>
      <c r="CB436" s="191"/>
      <c r="CC436" s="191"/>
      <c r="CD436" s="191"/>
      <c r="CE436" s="191"/>
      <c r="CF436" s="191"/>
      <c r="CG436" s="191"/>
      <c r="CH436" s="191"/>
      <c r="CI436" s="191"/>
      <c r="CJ436" s="191"/>
      <c r="CK436" s="191"/>
      <c r="CL436" s="191"/>
      <c r="CM436" s="191"/>
      <c r="CN436" s="191"/>
      <c r="CO436" s="191"/>
      <c r="CP436" s="191"/>
      <c r="CQ436" s="191"/>
      <c r="CR436" s="191"/>
      <c r="CS436" s="191"/>
      <c r="CT436" s="191"/>
      <c r="CU436" s="191"/>
      <c r="CV436" s="191"/>
      <c r="CW436" s="191"/>
      <c r="CX436" s="191"/>
      <c r="CY436" s="191"/>
      <c r="CZ436" s="191"/>
      <c r="DA436" s="191"/>
      <c r="DB436" s="191"/>
      <c r="DC436" s="191"/>
      <c r="DD436" s="191"/>
      <c r="DE436" s="191"/>
      <c r="DF436" s="191"/>
      <c r="DG436" s="191"/>
      <c r="DH436" s="191"/>
      <c r="DI436" s="191"/>
      <c r="DJ436" s="191"/>
      <c r="DK436" s="191"/>
      <c r="DL436" s="191"/>
      <c r="DM436" s="191"/>
      <c r="DN436" s="191"/>
      <c r="DO436" s="191"/>
      <c r="DP436" s="191"/>
      <c r="DQ436" s="191"/>
      <c r="DR436" s="191"/>
      <c r="DS436" s="191"/>
      <c r="DT436" s="191"/>
      <c r="DU436" s="191"/>
      <c r="DV436" s="191"/>
      <c r="DW436" s="191"/>
      <c r="DX436" s="191"/>
      <c r="DY436" s="191"/>
      <c r="DZ436" s="191"/>
      <c r="EA436" s="191"/>
      <c r="EB436" s="191"/>
      <c r="EC436" s="191"/>
      <c r="ED436" s="191"/>
      <c r="EE436" s="191"/>
      <c r="EF436" s="191"/>
      <c r="EG436" s="191"/>
      <c r="EH436" s="191"/>
      <c r="EI436" s="191"/>
      <c r="EJ436" s="191"/>
      <c r="EK436" s="191"/>
      <c r="EL436" s="191"/>
      <c r="EM436" s="191"/>
      <c r="EN436" s="191"/>
      <c r="EO436" s="191"/>
      <c r="EP436" s="191"/>
      <c r="EQ436" s="191"/>
      <c r="ER436" s="191"/>
      <c r="ES436" s="191"/>
      <c r="ET436" s="191"/>
      <c r="EU436" s="191"/>
      <c r="EV436" s="191"/>
      <c r="EW436" s="191"/>
      <c r="EX436" s="191"/>
      <c r="EY436" s="191"/>
      <c r="EZ436" s="191"/>
      <c r="FA436" s="191"/>
      <c r="FB436" s="191"/>
      <c r="FC436" s="191"/>
      <c r="FD436" s="191"/>
      <c r="FE436" s="191"/>
      <c r="FF436" s="191"/>
      <c r="FG436" s="191"/>
      <c r="FH436" s="191"/>
      <c r="FI436" s="191"/>
      <c r="FJ436" s="191"/>
      <c r="FK436" s="191"/>
      <c r="FL436" s="191"/>
      <c r="FM436" s="191"/>
      <c r="FN436" s="191"/>
      <c r="FO436" s="191"/>
      <c r="FP436" s="191"/>
      <c r="FQ436" s="191"/>
      <c r="FR436" s="191"/>
      <c r="FS436" s="191"/>
      <c r="FT436" s="191"/>
      <c r="FU436" s="191"/>
      <c r="FV436" s="191"/>
      <c r="FW436" s="191"/>
      <c r="FX436" s="191"/>
      <c r="FY436" s="191"/>
      <c r="FZ436" s="191"/>
      <c r="GA436" s="191"/>
      <c r="GB436" s="191"/>
      <c r="GC436" s="191"/>
      <c r="GD436" s="191"/>
      <c r="GE436" s="191"/>
      <c r="GF436" s="191"/>
      <c r="GG436" s="191"/>
      <c r="GH436" s="191"/>
      <c r="GI436" s="191"/>
      <c r="GJ436" s="191"/>
      <c r="GK436" s="191"/>
      <c r="GL436" s="191"/>
      <c r="GM436" s="191"/>
      <c r="GN436" s="191"/>
      <c r="GO436" s="191"/>
      <c r="GP436" s="191"/>
      <c r="GQ436" s="191"/>
      <c r="GR436" s="191"/>
      <c r="GS436" s="191"/>
      <c r="GT436" s="191"/>
      <c r="GU436" s="191"/>
      <c r="GV436" s="191"/>
      <c r="GW436" s="191"/>
      <c r="GX436" s="191"/>
      <c r="GY436" s="191"/>
      <c r="GZ436" s="191"/>
      <c r="HA436" s="191"/>
      <c r="HB436" s="191"/>
      <c r="HC436" s="191"/>
      <c r="HD436" s="191"/>
      <c r="HE436" s="191"/>
      <c r="HF436" s="191"/>
      <c r="HG436" s="191"/>
      <c r="HH436" s="191"/>
      <c r="HI436" s="191"/>
      <c r="HJ436" s="191"/>
      <c r="HK436" s="191"/>
      <c r="HL436" s="191"/>
      <c r="HM436" s="191"/>
      <c r="HN436" s="191"/>
      <c r="HO436" s="191"/>
      <c r="HP436" s="191"/>
      <c r="HQ436" s="191"/>
      <c r="HR436" s="191"/>
      <c r="HS436" s="191"/>
      <c r="HT436" s="191"/>
      <c r="HU436" s="191"/>
      <c r="HV436" s="191"/>
      <c r="HW436" s="191"/>
      <c r="HX436" s="191"/>
      <c r="HY436" s="191"/>
      <c r="HZ436" s="191"/>
      <c r="IA436" s="191"/>
      <c r="IB436" s="191"/>
      <c r="IC436" s="191"/>
      <c r="ID436" s="191"/>
      <c r="IE436" s="191"/>
    </row>
    <row r="437" spans="1:239" x14ac:dyDescent="0.25">
      <c r="A437" s="122">
        <v>452</v>
      </c>
      <c r="B437" s="174" t="s">
        <v>344</v>
      </c>
      <c r="C437" s="99"/>
      <c r="D437" s="454">
        <v>105.986908</v>
      </c>
      <c r="E437" s="454">
        <v>52.0999979999999</v>
      </c>
      <c r="F437" s="305">
        <f t="shared" si="120"/>
        <v>105</v>
      </c>
      <c r="G437" s="305">
        <f t="shared" si="121"/>
        <v>59.21447999999998</v>
      </c>
      <c r="H437" s="305">
        <f t="shared" si="122"/>
        <v>59</v>
      </c>
      <c r="I437" s="137">
        <f t="shared" si="123"/>
        <v>12.868799999998828</v>
      </c>
      <c r="J437" s="136">
        <f t="shared" si="124"/>
        <v>52</v>
      </c>
      <c r="K437" s="136">
        <f t="shared" si="125"/>
        <v>5.9998799999939934</v>
      </c>
      <c r="L437" s="136">
        <f t="shared" si="119"/>
        <v>5</v>
      </c>
      <c r="M437" s="139">
        <f t="shared" si="126"/>
        <v>59.992799999639601</v>
      </c>
      <c r="N437" s="110"/>
      <c r="O437" s="71"/>
      <c r="P437" s="222" t="s">
        <v>203</v>
      </c>
      <c r="Q437" s="47"/>
      <c r="R437" s="47"/>
      <c r="S437" s="47" t="s">
        <v>332</v>
      </c>
      <c r="T437" s="47"/>
      <c r="U437" s="47"/>
      <c r="V437" s="47"/>
      <c r="W437" s="62"/>
      <c r="X437" s="56" t="s">
        <v>333</v>
      </c>
      <c r="Y437" s="110"/>
      <c r="Z437" s="573">
        <v>7</v>
      </c>
      <c r="AA437" s="518"/>
      <c r="AB437" s="122"/>
      <c r="AC437" s="193"/>
      <c r="AD437" s="114"/>
      <c r="AE437" s="110"/>
      <c r="AF437" s="114">
        <v>2015</v>
      </c>
      <c r="AG437" s="204"/>
      <c r="AH437" s="321"/>
      <c r="AI437" s="321"/>
      <c r="AJ437" s="321"/>
      <c r="AK437" s="321"/>
      <c r="AL437" s="414"/>
      <c r="AM437" s="83"/>
      <c r="AN437" s="218"/>
      <c r="AO437" s="218"/>
      <c r="AP437" s="218"/>
      <c r="AQ437" s="44"/>
      <c r="AR437" s="44"/>
      <c r="AS437" s="64"/>
      <c r="AT437" s="802">
        <v>452</v>
      </c>
      <c r="AU437" s="1490"/>
      <c r="AV437" s="44"/>
      <c r="AW437" s="148" t="s">
        <v>328</v>
      </c>
      <c r="AX437" s="8"/>
      <c r="AY437" s="191"/>
      <c r="AZ437" s="191"/>
      <c r="BA437" s="191"/>
      <c r="BB437" s="191"/>
      <c r="BC437" s="191"/>
      <c r="BD437" s="191"/>
      <c r="BE437" s="191"/>
      <c r="BF437" s="191"/>
      <c r="BG437" s="191"/>
      <c r="BH437" s="191"/>
      <c r="BI437" s="191"/>
      <c r="BJ437" s="191"/>
      <c r="BK437" s="191"/>
      <c r="BL437" s="191"/>
      <c r="BM437" s="191"/>
      <c r="BN437" s="191"/>
      <c r="BO437" s="191"/>
      <c r="BP437" s="191"/>
      <c r="BQ437" s="191"/>
      <c r="BR437" s="191"/>
      <c r="BS437" s="191"/>
      <c r="BT437" s="191"/>
      <c r="BU437" s="191"/>
      <c r="BV437" s="191"/>
      <c r="BW437" s="191"/>
      <c r="BX437" s="191"/>
      <c r="BY437" s="191"/>
      <c r="BZ437" s="191"/>
      <c r="CA437" s="191"/>
      <c r="CB437" s="191"/>
      <c r="CC437" s="191"/>
      <c r="CD437" s="191"/>
      <c r="CE437" s="191"/>
      <c r="CF437" s="191"/>
      <c r="CG437" s="191"/>
      <c r="CH437" s="191"/>
      <c r="CI437" s="191"/>
      <c r="CJ437" s="191"/>
      <c r="CK437" s="191"/>
      <c r="CL437" s="191"/>
      <c r="CM437" s="191"/>
      <c r="CN437" s="191"/>
      <c r="CO437" s="191"/>
      <c r="CP437" s="191"/>
      <c r="CQ437" s="191"/>
      <c r="CR437" s="191"/>
      <c r="CS437" s="191"/>
      <c r="CT437" s="191"/>
      <c r="CU437" s="191"/>
      <c r="CV437" s="191"/>
      <c r="CW437" s="191"/>
      <c r="CX437" s="191"/>
      <c r="CY437" s="191"/>
      <c r="CZ437" s="191"/>
      <c r="DA437" s="191"/>
      <c r="DB437" s="191"/>
      <c r="DC437" s="191"/>
      <c r="DD437" s="191"/>
      <c r="DE437" s="191"/>
      <c r="DF437" s="191"/>
      <c r="DG437" s="191"/>
      <c r="DH437" s="191"/>
      <c r="DI437" s="191"/>
      <c r="DJ437" s="191"/>
      <c r="DK437" s="191"/>
      <c r="DL437" s="191"/>
      <c r="DM437" s="191"/>
      <c r="DN437" s="191"/>
      <c r="DO437" s="191"/>
      <c r="DP437" s="191"/>
      <c r="DQ437" s="191"/>
      <c r="DR437" s="191"/>
      <c r="DS437" s="191"/>
      <c r="DT437" s="191"/>
      <c r="DU437" s="191"/>
      <c r="DV437" s="191"/>
      <c r="DW437" s="191"/>
      <c r="DX437" s="191"/>
      <c r="DY437" s="191"/>
      <c r="DZ437" s="191"/>
      <c r="EA437" s="191"/>
      <c r="EB437" s="191"/>
      <c r="EC437" s="191"/>
      <c r="ED437" s="191"/>
      <c r="EE437" s="191"/>
      <c r="EF437" s="191"/>
      <c r="EG437" s="191"/>
      <c r="EH437" s="191"/>
      <c r="EI437" s="191"/>
      <c r="EJ437" s="191"/>
      <c r="EK437" s="191"/>
      <c r="EL437" s="191"/>
      <c r="EM437" s="191"/>
      <c r="EN437" s="191"/>
      <c r="EO437" s="191"/>
      <c r="EP437" s="191"/>
      <c r="EQ437" s="191"/>
      <c r="ER437" s="191"/>
      <c r="ES437" s="191"/>
      <c r="ET437" s="191"/>
      <c r="EU437" s="191"/>
      <c r="EV437" s="191"/>
      <c r="EW437" s="191"/>
      <c r="EX437" s="191"/>
      <c r="EY437" s="191"/>
      <c r="EZ437" s="191"/>
      <c r="FA437" s="191"/>
      <c r="FB437" s="191"/>
      <c r="FC437" s="191"/>
      <c r="FD437" s="191"/>
      <c r="FE437" s="191"/>
      <c r="FF437" s="191"/>
      <c r="FG437" s="191"/>
      <c r="FH437" s="191"/>
      <c r="FI437" s="191"/>
      <c r="FJ437" s="191"/>
      <c r="FK437" s="191"/>
      <c r="FL437" s="191"/>
      <c r="FM437" s="191"/>
      <c r="FN437" s="191"/>
      <c r="FO437" s="191"/>
      <c r="FP437" s="191"/>
      <c r="FQ437" s="191"/>
      <c r="FR437" s="191"/>
      <c r="FS437" s="191"/>
      <c r="FT437" s="191"/>
      <c r="FU437" s="191"/>
      <c r="FV437" s="191"/>
      <c r="FW437" s="191"/>
      <c r="FX437" s="191"/>
      <c r="FY437" s="191"/>
      <c r="FZ437" s="191"/>
      <c r="GA437" s="191"/>
      <c r="GB437" s="191"/>
      <c r="GC437" s="191"/>
      <c r="GD437" s="191"/>
      <c r="GE437" s="191"/>
      <c r="GF437" s="191"/>
      <c r="GG437" s="191"/>
      <c r="GH437" s="191"/>
      <c r="GI437" s="191"/>
      <c r="GJ437" s="191"/>
      <c r="GK437" s="191"/>
      <c r="GL437" s="191"/>
      <c r="GM437" s="191"/>
      <c r="GN437" s="191"/>
      <c r="GO437" s="191"/>
      <c r="GP437" s="191"/>
      <c r="GQ437" s="191"/>
      <c r="GR437" s="191"/>
      <c r="GS437" s="191"/>
      <c r="GT437" s="191"/>
      <c r="GU437" s="191"/>
      <c r="GV437" s="191"/>
      <c r="GW437" s="191"/>
      <c r="GX437" s="191"/>
      <c r="GY437" s="191"/>
      <c r="GZ437" s="191"/>
      <c r="HA437" s="191"/>
      <c r="HB437" s="191"/>
      <c r="HC437" s="191"/>
      <c r="HD437" s="191"/>
      <c r="HE437" s="191"/>
      <c r="HF437" s="191"/>
      <c r="HG437" s="191"/>
      <c r="HH437" s="191"/>
      <c r="HI437" s="191"/>
      <c r="HJ437" s="191"/>
      <c r="HK437" s="191"/>
      <c r="HL437" s="191"/>
      <c r="HM437" s="191"/>
      <c r="HN437" s="191"/>
      <c r="HO437" s="191"/>
      <c r="HP437" s="191"/>
      <c r="HQ437" s="191"/>
      <c r="HR437" s="191"/>
      <c r="HS437" s="191"/>
      <c r="HT437" s="191"/>
      <c r="HU437" s="191"/>
      <c r="HV437" s="191"/>
      <c r="HW437" s="191"/>
      <c r="HX437" s="191"/>
      <c r="HY437" s="191"/>
      <c r="HZ437" s="191"/>
      <c r="IA437" s="191"/>
      <c r="IB437" s="191"/>
      <c r="IC437" s="191"/>
      <c r="ID437" s="191"/>
      <c r="IE437" s="191"/>
    </row>
    <row r="438" spans="1:239" x14ac:dyDescent="0.25">
      <c r="A438" s="122">
        <v>453</v>
      </c>
      <c r="B438" s="174" t="s">
        <v>344</v>
      </c>
      <c r="C438" s="99"/>
      <c r="D438" s="454">
        <v>106.019814</v>
      </c>
      <c r="E438" s="454">
        <v>52.1221999999999</v>
      </c>
      <c r="F438" s="305">
        <f t="shared" si="120"/>
        <v>106</v>
      </c>
      <c r="G438" s="305">
        <f t="shared" si="121"/>
        <v>1.1888399999998001</v>
      </c>
      <c r="H438" s="305">
        <f t="shared" si="122"/>
        <v>1</v>
      </c>
      <c r="I438" s="137">
        <f t="shared" si="123"/>
        <v>11.330399999988003</v>
      </c>
      <c r="J438" s="136">
        <f t="shared" si="124"/>
        <v>52</v>
      </c>
      <c r="K438" s="136">
        <f t="shared" si="125"/>
        <v>7.3319999999939967</v>
      </c>
      <c r="L438" s="136">
        <f t="shared" si="119"/>
        <v>7</v>
      </c>
      <c r="M438" s="139">
        <f t="shared" si="126"/>
        <v>19.919999999639799</v>
      </c>
      <c r="N438" s="110"/>
      <c r="O438" s="71"/>
      <c r="P438" s="222" t="s">
        <v>203</v>
      </c>
      <c r="Q438" s="47"/>
      <c r="R438" s="47"/>
      <c r="S438" s="47" t="s">
        <v>332</v>
      </c>
      <c r="T438" s="47"/>
      <c r="U438" s="47"/>
      <c r="V438" s="47"/>
      <c r="W438" s="71"/>
      <c r="X438" s="56" t="s">
        <v>333</v>
      </c>
      <c r="Y438" s="110"/>
      <c r="Z438" s="573">
        <v>7</v>
      </c>
      <c r="AA438" s="522"/>
      <c r="AB438" s="122"/>
      <c r="AC438" s="193"/>
      <c r="AD438" s="114"/>
      <c r="AE438" s="110"/>
      <c r="AF438" s="114">
        <v>2015</v>
      </c>
      <c r="AG438" s="204"/>
      <c r="AH438" s="321"/>
      <c r="AI438" s="321"/>
      <c r="AJ438" s="321"/>
      <c r="AK438" s="321"/>
      <c r="AL438" s="414"/>
      <c r="AM438" s="83"/>
      <c r="AN438" s="218"/>
      <c r="AO438" s="218"/>
      <c r="AP438" s="218"/>
      <c r="AQ438" s="44"/>
      <c r="AR438" s="44"/>
      <c r="AS438" s="64"/>
      <c r="AT438" s="802">
        <v>453</v>
      </c>
      <c r="AU438" s="1490"/>
      <c r="AV438" s="44"/>
      <c r="AW438" s="148" t="s">
        <v>328</v>
      </c>
      <c r="AX438" s="8"/>
    </row>
    <row r="439" spans="1:239" x14ac:dyDescent="0.25">
      <c r="A439" s="122">
        <v>455</v>
      </c>
      <c r="B439" s="174" t="s">
        <v>344</v>
      </c>
      <c r="C439" s="99"/>
      <c r="D439" s="454">
        <v>106.073905999999</v>
      </c>
      <c r="E439" s="454">
        <v>52.149448</v>
      </c>
      <c r="F439" s="305">
        <f t="shared" si="120"/>
        <v>106</v>
      </c>
      <c r="G439" s="305">
        <f t="shared" si="121"/>
        <v>4.434359999939943</v>
      </c>
      <c r="H439" s="305">
        <f t="shared" si="122"/>
        <v>4</v>
      </c>
      <c r="I439" s="137">
        <f t="shared" si="123"/>
        <v>26.061599996396581</v>
      </c>
      <c r="J439" s="136">
        <f t="shared" si="124"/>
        <v>52</v>
      </c>
      <c r="K439" s="136">
        <f t="shared" si="125"/>
        <v>8.9668799999999749</v>
      </c>
      <c r="L439" s="136">
        <f t="shared" si="119"/>
        <v>8</v>
      </c>
      <c r="M439" s="139">
        <f t="shared" si="126"/>
        <v>58.012799999998492</v>
      </c>
      <c r="N439" s="110"/>
      <c r="O439" s="71"/>
      <c r="P439" s="222" t="s">
        <v>203</v>
      </c>
      <c r="Q439" s="47"/>
      <c r="R439" s="47"/>
      <c r="S439" s="47" t="s">
        <v>332</v>
      </c>
      <c r="T439" s="47"/>
      <c r="U439" s="47"/>
      <c r="V439" s="49"/>
      <c r="W439" s="71"/>
      <c r="X439" s="56" t="s">
        <v>333</v>
      </c>
      <c r="Y439" s="110"/>
      <c r="Z439" s="573">
        <v>7</v>
      </c>
      <c r="AA439" s="518"/>
      <c r="AB439" s="122"/>
      <c r="AC439" s="193"/>
      <c r="AD439" s="114"/>
      <c r="AE439" s="110"/>
      <c r="AF439" s="208">
        <v>2015</v>
      </c>
      <c r="AG439" s="204"/>
      <c r="AH439" s="321"/>
      <c r="AI439" s="321"/>
      <c r="AJ439" s="321"/>
      <c r="AK439" s="321"/>
      <c r="AL439" s="414"/>
      <c r="AM439" s="83"/>
      <c r="AN439" s="218"/>
      <c r="AO439" s="218"/>
      <c r="AP439" s="218"/>
      <c r="AQ439" s="44"/>
      <c r="AR439" s="44"/>
      <c r="AS439" s="64"/>
      <c r="AT439" s="802">
        <v>455</v>
      </c>
      <c r="AU439" s="1490"/>
      <c r="AV439" s="44"/>
      <c r="AW439" s="148" t="s">
        <v>328</v>
      </c>
      <c r="AX439" s="8"/>
    </row>
    <row r="440" spans="1:239" x14ac:dyDescent="0.25">
      <c r="A440" s="122">
        <v>456</v>
      </c>
      <c r="B440" s="174" t="s">
        <v>344</v>
      </c>
      <c r="C440" s="99"/>
      <c r="D440" s="454">
        <v>106.046753</v>
      </c>
      <c r="E440" s="454">
        <v>52.154488000000001</v>
      </c>
      <c r="F440" s="305">
        <f t="shared" si="120"/>
        <v>106</v>
      </c>
      <c r="G440" s="305">
        <f t="shared" si="121"/>
        <v>2.8051799999997229</v>
      </c>
      <c r="H440" s="305">
        <f t="shared" si="122"/>
        <v>2</v>
      </c>
      <c r="I440" s="137">
        <f t="shared" si="123"/>
        <v>48.310799999983374</v>
      </c>
      <c r="J440" s="136">
        <f t="shared" si="124"/>
        <v>52</v>
      </c>
      <c r="K440" s="136">
        <f t="shared" si="125"/>
        <v>9.2692800000000375</v>
      </c>
      <c r="L440" s="136">
        <f t="shared" si="119"/>
        <v>9</v>
      </c>
      <c r="M440" s="139">
        <f t="shared" si="126"/>
        <v>16.156800000002249</v>
      </c>
      <c r="N440" s="110"/>
      <c r="O440" s="71"/>
      <c r="P440" s="222" t="s">
        <v>203</v>
      </c>
      <c r="Q440" s="47"/>
      <c r="R440" s="47"/>
      <c r="S440" s="47" t="s">
        <v>332</v>
      </c>
      <c r="T440" s="47"/>
      <c r="U440" s="47"/>
      <c r="V440" s="47"/>
      <c r="W440" s="62"/>
      <c r="X440" s="56" t="s">
        <v>333</v>
      </c>
      <c r="Y440" s="110"/>
      <c r="Z440" s="573">
        <v>7</v>
      </c>
      <c r="AA440" s="518"/>
      <c r="AB440" s="122"/>
      <c r="AC440" s="193"/>
      <c r="AD440" s="114"/>
      <c r="AE440" s="110"/>
      <c r="AF440" s="114">
        <v>2015</v>
      </c>
      <c r="AG440" s="204"/>
      <c r="AH440" s="321"/>
      <c r="AI440" s="321"/>
      <c r="AJ440" s="321"/>
      <c r="AK440" s="321"/>
      <c r="AL440" s="414"/>
      <c r="AM440" s="83"/>
      <c r="AN440" s="218"/>
      <c r="AO440" s="218"/>
      <c r="AP440" s="218"/>
      <c r="AQ440" s="44"/>
      <c r="AR440" s="44"/>
      <c r="AS440" s="64"/>
      <c r="AT440" s="802">
        <v>456</v>
      </c>
      <c r="AU440" s="1490"/>
      <c r="AV440" s="44"/>
      <c r="AW440" s="148" t="s">
        <v>328</v>
      </c>
      <c r="AX440" s="8"/>
      <c r="AY440" s="191"/>
      <c r="AZ440" s="191"/>
      <c r="BA440" s="191"/>
      <c r="BB440" s="191"/>
      <c r="BC440" s="191"/>
      <c r="BD440" s="191"/>
      <c r="BE440" s="191"/>
      <c r="BF440" s="191"/>
      <c r="BG440" s="191"/>
      <c r="BH440" s="191"/>
      <c r="BI440" s="191"/>
      <c r="BJ440" s="191"/>
      <c r="BK440" s="191"/>
      <c r="BL440" s="191"/>
      <c r="BM440" s="191"/>
      <c r="BN440" s="191"/>
      <c r="BO440" s="191"/>
      <c r="BP440" s="191"/>
      <c r="BQ440" s="191"/>
      <c r="BR440" s="191"/>
      <c r="BS440" s="191"/>
      <c r="BT440" s="191"/>
      <c r="BU440" s="191"/>
      <c r="BV440" s="191"/>
      <c r="BW440" s="191"/>
      <c r="BX440" s="191"/>
      <c r="BY440" s="191"/>
      <c r="BZ440" s="191"/>
      <c r="CA440" s="191"/>
      <c r="CB440" s="191"/>
      <c r="CC440" s="191"/>
      <c r="CD440" s="191"/>
      <c r="CE440" s="191"/>
      <c r="CF440" s="191"/>
      <c r="CG440" s="191"/>
      <c r="CH440" s="191"/>
      <c r="CI440" s="191"/>
      <c r="CJ440" s="191"/>
      <c r="CK440" s="191"/>
      <c r="CL440" s="191"/>
      <c r="CM440" s="191"/>
      <c r="CN440" s="191"/>
      <c r="CO440" s="191"/>
      <c r="CP440" s="191"/>
      <c r="CQ440" s="191"/>
      <c r="CR440" s="191"/>
      <c r="CS440" s="191"/>
      <c r="CT440" s="191"/>
      <c r="CU440" s="191"/>
      <c r="CV440" s="191"/>
      <c r="CW440" s="191"/>
      <c r="CX440" s="191"/>
      <c r="CY440" s="191"/>
      <c r="CZ440" s="191"/>
      <c r="DA440" s="191"/>
      <c r="DB440" s="191"/>
      <c r="DC440" s="191"/>
      <c r="DD440" s="191"/>
      <c r="DE440" s="191"/>
      <c r="DF440" s="191"/>
      <c r="DG440" s="191"/>
      <c r="DH440" s="191"/>
      <c r="DI440" s="191"/>
      <c r="DJ440" s="191"/>
      <c r="DK440" s="191"/>
      <c r="DL440" s="191"/>
      <c r="DM440" s="191"/>
      <c r="DN440" s="191"/>
      <c r="DO440" s="191"/>
      <c r="DP440" s="191"/>
      <c r="DQ440" s="191"/>
      <c r="DR440" s="191"/>
      <c r="DS440" s="191"/>
      <c r="DT440" s="191"/>
      <c r="DU440" s="191"/>
      <c r="DV440" s="191"/>
      <c r="DW440" s="191"/>
      <c r="DX440" s="191"/>
      <c r="DY440" s="191"/>
      <c r="DZ440" s="191"/>
      <c r="EA440" s="191"/>
      <c r="EB440" s="191"/>
      <c r="EC440" s="191"/>
      <c r="ED440" s="191"/>
      <c r="EE440" s="191"/>
      <c r="EF440" s="191"/>
      <c r="EG440" s="191"/>
      <c r="EH440" s="191"/>
      <c r="EI440" s="191"/>
      <c r="EJ440" s="191"/>
      <c r="EK440" s="191"/>
      <c r="EL440" s="191"/>
      <c r="EM440" s="191"/>
      <c r="EN440" s="191"/>
      <c r="EO440" s="191"/>
      <c r="EP440" s="191"/>
      <c r="EQ440" s="191"/>
      <c r="ER440" s="191"/>
      <c r="ES440" s="191"/>
      <c r="ET440" s="191"/>
      <c r="EU440" s="191"/>
      <c r="EV440" s="191"/>
      <c r="EW440" s="191"/>
      <c r="EX440" s="191"/>
      <c r="EY440" s="191"/>
      <c r="EZ440" s="191"/>
      <c r="FA440" s="191"/>
      <c r="FB440" s="191"/>
      <c r="FC440" s="191"/>
      <c r="FD440" s="191"/>
      <c r="FE440" s="191"/>
      <c r="FF440" s="191"/>
      <c r="FG440" s="191"/>
      <c r="FH440" s="191"/>
      <c r="FI440" s="191"/>
      <c r="FJ440" s="191"/>
      <c r="FK440" s="191"/>
      <c r="FL440" s="191"/>
      <c r="FM440" s="191"/>
      <c r="FN440" s="191"/>
      <c r="FO440" s="191"/>
      <c r="FP440" s="191"/>
      <c r="FQ440" s="191"/>
      <c r="FR440" s="191"/>
      <c r="FS440" s="191"/>
      <c r="FT440" s="191"/>
      <c r="FU440" s="191"/>
      <c r="FV440" s="191"/>
      <c r="FW440" s="191"/>
      <c r="FX440" s="191"/>
      <c r="FY440" s="191"/>
      <c r="FZ440" s="191"/>
      <c r="GA440" s="191"/>
      <c r="GB440" s="191"/>
      <c r="GC440" s="191"/>
      <c r="GD440" s="191"/>
      <c r="GE440" s="191"/>
      <c r="GF440" s="191"/>
      <c r="GG440" s="191"/>
      <c r="GH440" s="191"/>
      <c r="GI440" s="191"/>
      <c r="GJ440" s="191"/>
      <c r="GK440" s="191"/>
      <c r="GL440" s="191"/>
      <c r="GM440" s="191"/>
      <c r="GN440" s="191"/>
      <c r="GO440" s="191"/>
      <c r="GP440" s="191"/>
      <c r="GQ440" s="191"/>
      <c r="GR440" s="191"/>
      <c r="GS440" s="191"/>
      <c r="GT440" s="191"/>
      <c r="GU440" s="191"/>
      <c r="GV440" s="191"/>
      <c r="GW440" s="191"/>
      <c r="GX440" s="191"/>
      <c r="GY440" s="191"/>
      <c r="GZ440" s="191"/>
      <c r="HA440" s="191"/>
      <c r="HB440" s="191"/>
      <c r="HC440" s="191"/>
      <c r="HD440" s="191"/>
      <c r="HE440" s="191"/>
      <c r="HF440" s="191"/>
      <c r="HG440" s="191"/>
      <c r="HH440" s="191"/>
      <c r="HI440" s="191"/>
      <c r="HJ440" s="191"/>
      <c r="HK440" s="191"/>
      <c r="HL440" s="191"/>
      <c r="HM440" s="191"/>
      <c r="HN440" s="191"/>
      <c r="HO440" s="191"/>
      <c r="HP440" s="191"/>
      <c r="HQ440" s="191"/>
      <c r="HR440" s="191"/>
      <c r="HS440" s="191"/>
      <c r="HT440" s="191"/>
      <c r="HU440" s="191"/>
      <c r="HV440" s="191"/>
      <c r="HW440" s="191"/>
      <c r="HX440" s="191"/>
      <c r="HY440" s="191"/>
      <c r="HZ440" s="191"/>
      <c r="IA440" s="191"/>
      <c r="IB440" s="191"/>
      <c r="IC440" s="191"/>
      <c r="ID440" s="191"/>
      <c r="IE440" s="191"/>
    </row>
    <row r="441" spans="1:239" x14ac:dyDescent="0.25">
      <c r="A441" s="122">
        <v>457</v>
      </c>
      <c r="B441" s="174" t="s">
        <v>344</v>
      </c>
      <c r="C441" s="99"/>
      <c r="D441" s="454">
        <v>106.05120100000001</v>
      </c>
      <c r="E441" s="454">
        <v>52.156815000000002</v>
      </c>
      <c r="F441" s="305">
        <f t="shared" si="120"/>
        <v>106</v>
      </c>
      <c r="G441" s="305">
        <f t="shared" si="121"/>
        <v>3.0720600000003628</v>
      </c>
      <c r="H441" s="305">
        <f t="shared" si="122"/>
        <v>3</v>
      </c>
      <c r="I441" s="137">
        <f t="shared" si="123"/>
        <v>4.32360000002177</v>
      </c>
      <c r="J441" s="136">
        <f t="shared" si="124"/>
        <v>52</v>
      </c>
      <c r="K441" s="136">
        <f t="shared" si="125"/>
        <v>9.4089000000001022</v>
      </c>
      <c r="L441" s="136">
        <f t="shared" si="119"/>
        <v>9</v>
      </c>
      <c r="M441" s="139">
        <f t="shared" si="126"/>
        <v>24.534000000006131</v>
      </c>
      <c r="N441" s="110"/>
      <c r="O441" s="71"/>
      <c r="P441" s="222" t="s">
        <v>203</v>
      </c>
      <c r="Q441" s="47"/>
      <c r="R441" s="47"/>
      <c r="S441" s="47" t="s">
        <v>332</v>
      </c>
      <c r="T441" s="47"/>
      <c r="U441" s="47"/>
      <c r="V441" s="49"/>
      <c r="W441" s="71"/>
      <c r="X441" s="56" t="s">
        <v>333</v>
      </c>
      <c r="Y441" s="110"/>
      <c r="Z441" s="573">
        <v>7</v>
      </c>
      <c r="AA441" s="518"/>
      <c r="AB441" s="122"/>
      <c r="AC441" s="193"/>
      <c r="AD441" s="114"/>
      <c r="AE441" s="110"/>
      <c r="AF441" s="114">
        <v>2015</v>
      </c>
      <c r="AG441" s="204"/>
      <c r="AH441" s="321"/>
      <c r="AI441" s="321"/>
      <c r="AJ441" s="321"/>
      <c r="AK441" s="321"/>
      <c r="AL441" s="414"/>
      <c r="AM441" s="83"/>
      <c r="AN441" s="218"/>
      <c r="AO441" s="218"/>
      <c r="AP441" s="218"/>
      <c r="AQ441" s="44"/>
      <c r="AR441" s="44"/>
      <c r="AS441" s="64"/>
      <c r="AT441" s="802">
        <v>457</v>
      </c>
      <c r="AU441" s="1490"/>
      <c r="AV441" s="44"/>
      <c r="AW441" s="148" t="s">
        <v>328</v>
      </c>
      <c r="AX441" s="8"/>
    </row>
    <row r="442" spans="1:239" x14ac:dyDescent="0.25">
      <c r="A442" s="122">
        <v>458</v>
      </c>
      <c r="B442" s="174" t="s">
        <v>344</v>
      </c>
      <c r="C442" s="99"/>
      <c r="D442" s="454">
        <v>105.996876</v>
      </c>
      <c r="E442" s="454">
        <v>52.123123</v>
      </c>
      <c r="F442" s="305">
        <f t="shared" si="120"/>
        <v>105</v>
      </c>
      <c r="G442" s="305">
        <f t="shared" si="121"/>
        <v>59.812560000000019</v>
      </c>
      <c r="H442" s="305">
        <f t="shared" si="122"/>
        <v>59</v>
      </c>
      <c r="I442" s="137">
        <f t="shared" si="123"/>
        <v>48.753600000001143</v>
      </c>
      <c r="J442" s="136">
        <f t="shared" si="124"/>
        <v>52</v>
      </c>
      <c r="K442" s="136">
        <f t="shared" si="125"/>
        <v>7.387379999999979</v>
      </c>
      <c r="L442" s="136">
        <f t="shared" si="119"/>
        <v>7</v>
      </c>
      <c r="M442" s="139">
        <f t="shared" si="126"/>
        <v>23.242799999998738</v>
      </c>
      <c r="N442" s="110"/>
      <c r="O442" s="71"/>
      <c r="P442" s="222" t="s">
        <v>203</v>
      </c>
      <c r="Q442" s="47"/>
      <c r="R442" s="47"/>
      <c r="S442" s="47" t="s">
        <v>332</v>
      </c>
      <c r="T442" s="47"/>
      <c r="U442" s="47"/>
      <c r="V442" s="47"/>
      <c r="W442" s="62"/>
      <c r="X442" s="56" t="s">
        <v>333</v>
      </c>
      <c r="Y442" s="110"/>
      <c r="Z442" s="573">
        <v>7</v>
      </c>
      <c r="AA442" s="518"/>
      <c r="AB442" s="122"/>
      <c r="AC442" s="205"/>
      <c r="AD442" s="114"/>
      <c r="AE442" s="110"/>
      <c r="AF442" s="114">
        <v>2015</v>
      </c>
      <c r="AG442" s="204"/>
      <c r="AH442" s="321"/>
      <c r="AI442" s="321"/>
      <c r="AJ442" s="321"/>
      <c r="AK442" s="321"/>
      <c r="AL442" s="414"/>
      <c r="AM442" s="83"/>
      <c r="AN442" s="218"/>
      <c r="AO442" s="218"/>
      <c r="AP442" s="218"/>
      <c r="AQ442" s="44"/>
      <c r="AR442" s="44"/>
      <c r="AS442" s="64"/>
      <c r="AT442" s="802">
        <v>458</v>
      </c>
      <c r="AU442" s="1490"/>
      <c r="AV442" s="44"/>
      <c r="AW442" s="148" t="s">
        <v>328</v>
      </c>
      <c r="AX442" s="8"/>
    </row>
    <row r="443" spans="1:239" ht="25.5" x14ac:dyDescent="0.25">
      <c r="A443" s="122">
        <v>151</v>
      </c>
      <c r="B443" s="174" t="s">
        <v>344</v>
      </c>
      <c r="C443" s="99"/>
      <c r="D443" s="454">
        <v>106.129366666667</v>
      </c>
      <c r="E443" s="454">
        <v>52.118616666666703</v>
      </c>
      <c r="F443" s="305">
        <f t="shared" si="120"/>
        <v>106</v>
      </c>
      <c r="G443" s="305">
        <f t="shared" si="121"/>
        <v>7.762000000019782</v>
      </c>
      <c r="H443" s="305">
        <f t="shared" si="122"/>
        <v>7</v>
      </c>
      <c r="I443" s="137">
        <f t="shared" si="123"/>
        <v>45.720000001186918</v>
      </c>
      <c r="J443" s="136">
        <f t="shared" si="124"/>
        <v>52</v>
      </c>
      <c r="K443" s="136">
        <f t="shared" si="125"/>
        <v>7.1170000000022071</v>
      </c>
      <c r="L443" s="136">
        <f t="shared" si="119"/>
        <v>7</v>
      </c>
      <c r="M443" s="139">
        <f t="shared" si="126"/>
        <v>7.020000000132427</v>
      </c>
      <c r="N443" s="116">
        <v>20</v>
      </c>
      <c r="O443" s="72"/>
      <c r="P443" s="396" t="s">
        <v>559</v>
      </c>
      <c r="Q443" s="47" t="s">
        <v>4</v>
      </c>
      <c r="R443" s="47"/>
      <c r="S443" s="47" t="s">
        <v>332</v>
      </c>
      <c r="T443" s="47" t="s">
        <v>185</v>
      </c>
      <c r="U443" s="47"/>
      <c r="V443" s="52"/>
      <c r="W443" s="401"/>
      <c r="X443" s="56" t="s">
        <v>333</v>
      </c>
      <c r="Y443" s="67"/>
      <c r="Z443" s="573">
        <v>7</v>
      </c>
      <c r="AA443" s="518"/>
      <c r="AB443" s="69"/>
      <c r="AC443" s="205"/>
      <c r="AD443" s="123" t="s">
        <v>566</v>
      </c>
      <c r="AE443" s="67"/>
      <c r="AF443" s="193"/>
      <c r="AG443" s="193"/>
      <c r="AH443" s="272"/>
      <c r="AI443" s="287" t="s">
        <v>422</v>
      </c>
      <c r="AJ443" s="272"/>
      <c r="AK443" s="272"/>
      <c r="AL443" s="72"/>
      <c r="AM443" s="82"/>
      <c r="AN443" s="208"/>
      <c r="AO443" s="208"/>
      <c r="AP443" s="208"/>
      <c r="AQ443" s="23"/>
      <c r="AR443" s="23"/>
      <c r="AS443" s="63"/>
      <c r="AT443" s="802">
        <v>151</v>
      </c>
      <c r="AU443" s="1488"/>
      <c r="AV443" s="44"/>
      <c r="AW443" s="147" t="s">
        <v>171</v>
      </c>
    </row>
    <row r="444" spans="1:239" ht="50.25" customHeight="1" x14ac:dyDescent="0.25">
      <c r="A444" s="122">
        <v>164</v>
      </c>
      <c r="B444" s="174" t="s">
        <v>344</v>
      </c>
      <c r="C444" s="99"/>
      <c r="D444" s="467">
        <v>106.131116666667</v>
      </c>
      <c r="E444" s="467">
        <v>52.118250000000003</v>
      </c>
      <c r="F444" s="305">
        <f t="shared" si="120"/>
        <v>106</v>
      </c>
      <c r="G444" s="305">
        <f t="shared" si="121"/>
        <v>7.867000000019857</v>
      </c>
      <c r="H444" s="305">
        <f t="shared" si="122"/>
        <v>7</v>
      </c>
      <c r="I444" s="137">
        <f t="shared" si="123"/>
        <v>52.02000000119142</v>
      </c>
      <c r="J444" s="136">
        <f t="shared" si="124"/>
        <v>52</v>
      </c>
      <c r="K444" s="136">
        <f t="shared" si="125"/>
        <v>7.0950000000001978</v>
      </c>
      <c r="L444" s="136">
        <f t="shared" si="119"/>
        <v>7</v>
      </c>
      <c r="M444" s="139">
        <f t="shared" si="126"/>
        <v>5.7000000000118689</v>
      </c>
      <c r="N444" s="117">
        <v>20.3</v>
      </c>
      <c r="O444" s="72"/>
      <c r="P444" s="396" t="s">
        <v>559</v>
      </c>
      <c r="Q444" s="47" t="s">
        <v>4</v>
      </c>
      <c r="R444" s="47"/>
      <c r="S444" s="47" t="s">
        <v>332</v>
      </c>
      <c r="T444" s="47"/>
      <c r="U444" s="47"/>
      <c r="V444" s="47"/>
      <c r="W444" s="492"/>
      <c r="X444" s="56" t="s">
        <v>333</v>
      </c>
      <c r="Y444" s="67"/>
      <c r="Z444" s="573">
        <v>7</v>
      </c>
      <c r="AA444" s="518"/>
      <c r="AB444" s="498"/>
      <c r="AC444" s="230"/>
      <c r="AD444" s="249" t="s">
        <v>561</v>
      </c>
      <c r="AE444" s="67"/>
      <c r="AF444" s="193"/>
      <c r="AG444" s="193"/>
      <c r="AH444" s="272"/>
      <c r="AI444" s="272"/>
      <c r="AJ444" s="272"/>
      <c r="AK444" s="272"/>
      <c r="AL444" s="72"/>
      <c r="AM444" s="82"/>
      <c r="AN444" s="208"/>
      <c r="AO444" s="208"/>
      <c r="AP444" s="208"/>
      <c r="AQ444" s="23"/>
      <c r="AR444" s="23"/>
      <c r="AS444" s="63"/>
      <c r="AT444" s="802">
        <v>164</v>
      </c>
      <c r="AU444" s="1488">
        <v>26</v>
      </c>
      <c r="AV444" s="44">
        <v>26</v>
      </c>
      <c r="AW444" s="147" t="s">
        <v>201</v>
      </c>
      <c r="AY444" s="191"/>
      <c r="AZ444" s="191"/>
      <c r="BA444" s="191"/>
      <c r="BB444" s="191"/>
      <c r="BC444" s="191"/>
      <c r="BD444" s="191"/>
      <c r="BE444" s="191"/>
      <c r="BF444" s="191"/>
      <c r="BG444" s="191"/>
      <c r="BH444" s="191"/>
      <c r="BI444" s="191"/>
      <c r="BJ444" s="191"/>
      <c r="BK444" s="191"/>
      <c r="BL444" s="191"/>
      <c r="BM444" s="191"/>
      <c r="BN444" s="191"/>
      <c r="BO444" s="191"/>
      <c r="BP444" s="191"/>
      <c r="BQ444" s="191"/>
      <c r="BR444" s="191"/>
      <c r="BS444" s="191"/>
      <c r="BT444" s="191"/>
      <c r="BU444" s="191"/>
      <c r="BV444" s="191"/>
      <c r="BW444" s="191"/>
      <c r="BX444" s="191"/>
      <c r="BY444" s="191"/>
      <c r="BZ444" s="191"/>
      <c r="CA444" s="191"/>
      <c r="CB444" s="191"/>
      <c r="CC444" s="191"/>
      <c r="CD444" s="191"/>
      <c r="CE444" s="191"/>
      <c r="CF444" s="191"/>
      <c r="CG444" s="191"/>
      <c r="CH444" s="191"/>
      <c r="CI444" s="191"/>
      <c r="CJ444" s="191"/>
      <c r="CK444" s="191"/>
      <c r="CL444" s="191"/>
      <c r="CM444" s="191"/>
      <c r="CN444" s="191"/>
      <c r="CO444" s="191"/>
      <c r="CP444" s="191"/>
      <c r="CQ444" s="191"/>
      <c r="CR444" s="191"/>
      <c r="CS444" s="191"/>
      <c r="CT444" s="191"/>
      <c r="CU444" s="191"/>
      <c r="CV444" s="191"/>
      <c r="CW444" s="191"/>
      <c r="CX444" s="191"/>
      <c r="CY444" s="191"/>
      <c r="CZ444" s="191"/>
      <c r="DA444" s="191"/>
      <c r="DB444" s="191"/>
      <c r="DC444" s="191"/>
      <c r="DD444" s="191"/>
      <c r="DE444" s="191"/>
      <c r="DF444" s="191"/>
      <c r="DG444" s="191"/>
      <c r="DH444" s="191"/>
      <c r="DI444" s="191"/>
      <c r="DJ444" s="191"/>
      <c r="DK444" s="191"/>
      <c r="DL444" s="191"/>
      <c r="DM444" s="191"/>
      <c r="DN444" s="191"/>
      <c r="DO444" s="191"/>
      <c r="DP444" s="191"/>
      <c r="DQ444" s="191"/>
      <c r="DR444" s="191"/>
      <c r="DS444" s="191"/>
      <c r="DT444" s="191"/>
      <c r="DU444" s="191"/>
      <c r="DV444" s="191"/>
      <c r="DW444" s="191"/>
      <c r="DX444" s="191"/>
      <c r="DY444" s="191"/>
      <c r="DZ444" s="191"/>
      <c r="EA444" s="191"/>
      <c r="EB444" s="191"/>
      <c r="EC444" s="191"/>
      <c r="ED444" s="191"/>
      <c r="EE444" s="191"/>
      <c r="EF444" s="191"/>
      <c r="EG444" s="191"/>
      <c r="EH444" s="191"/>
      <c r="EI444" s="191"/>
      <c r="EJ444" s="191"/>
      <c r="EK444" s="191"/>
      <c r="EL444" s="191"/>
      <c r="EM444" s="191"/>
      <c r="EN444" s="191"/>
      <c r="EO444" s="191"/>
      <c r="EP444" s="191"/>
      <c r="EQ444" s="191"/>
      <c r="ER444" s="191"/>
      <c r="ES444" s="191"/>
      <c r="ET444" s="191"/>
      <c r="EU444" s="191"/>
      <c r="EV444" s="191"/>
      <c r="EW444" s="191"/>
      <c r="EX444" s="191"/>
      <c r="EY444" s="191"/>
      <c r="EZ444" s="191"/>
      <c r="FA444" s="191"/>
      <c r="FB444" s="191"/>
      <c r="FC444" s="191"/>
      <c r="FD444" s="191"/>
      <c r="FE444" s="191"/>
      <c r="FF444" s="191"/>
      <c r="FG444" s="191"/>
      <c r="FH444" s="191"/>
      <c r="FI444" s="191"/>
      <c r="FJ444" s="191"/>
      <c r="FK444" s="191"/>
      <c r="FL444" s="191"/>
      <c r="FM444" s="191"/>
      <c r="FN444" s="191"/>
      <c r="FO444" s="191"/>
      <c r="FP444" s="191"/>
      <c r="FQ444" s="191"/>
      <c r="FR444" s="191"/>
      <c r="FS444" s="191"/>
      <c r="FT444" s="191"/>
      <c r="FU444" s="191"/>
      <c r="FV444" s="191"/>
      <c r="FW444" s="191"/>
      <c r="FX444" s="191"/>
      <c r="FY444" s="191"/>
      <c r="FZ444" s="191"/>
      <c r="GA444" s="191"/>
      <c r="GB444" s="191"/>
      <c r="GC444" s="191"/>
      <c r="GD444" s="191"/>
      <c r="GE444" s="191"/>
      <c r="GF444" s="191"/>
      <c r="GG444" s="191"/>
      <c r="GH444" s="191"/>
      <c r="GI444" s="191"/>
      <c r="GJ444" s="191"/>
      <c r="GK444" s="191"/>
      <c r="GL444" s="191"/>
      <c r="GM444" s="191"/>
      <c r="GN444" s="191"/>
      <c r="GO444" s="191"/>
      <c r="GP444" s="191"/>
      <c r="GQ444" s="191"/>
      <c r="GR444" s="191"/>
      <c r="GS444" s="191"/>
      <c r="GT444" s="191"/>
      <c r="GU444" s="191"/>
      <c r="GV444" s="191"/>
      <c r="GW444" s="191"/>
      <c r="GX444" s="191"/>
      <c r="GY444" s="191"/>
      <c r="GZ444" s="191"/>
      <c r="HA444" s="191"/>
      <c r="HB444" s="191"/>
      <c r="HC444" s="191"/>
      <c r="HD444" s="191"/>
      <c r="HE444" s="191"/>
      <c r="HF444" s="191"/>
      <c r="HG444" s="191"/>
      <c r="HH444" s="191"/>
      <c r="HI444" s="191"/>
      <c r="HJ444" s="191"/>
      <c r="HK444" s="191"/>
      <c r="HL444" s="191"/>
      <c r="HM444" s="191"/>
      <c r="HN444" s="191"/>
      <c r="HO444" s="191"/>
      <c r="HP444" s="191"/>
      <c r="HQ444" s="191"/>
      <c r="HR444" s="191"/>
      <c r="HS444" s="191"/>
      <c r="HT444" s="191"/>
      <c r="HU444" s="191"/>
      <c r="HV444" s="191"/>
      <c r="HW444" s="191"/>
      <c r="HX444" s="191"/>
      <c r="HY444" s="191"/>
      <c r="HZ444" s="191"/>
      <c r="IA444" s="191"/>
      <c r="IB444" s="191"/>
      <c r="IC444" s="191"/>
      <c r="ID444" s="191"/>
      <c r="IE444" s="191"/>
    </row>
    <row r="445" spans="1:239" ht="50.25" customHeight="1" x14ac:dyDescent="0.25">
      <c r="A445" s="122">
        <v>56</v>
      </c>
      <c r="B445" s="185" t="s">
        <v>393</v>
      </c>
      <c r="C445" s="190"/>
      <c r="D445" s="454">
        <v>106.02500000000001</v>
      </c>
      <c r="E445" s="454">
        <v>52.116666666666703</v>
      </c>
      <c r="F445" s="305">
        <f t="shared" si="120"/>
        <v>106</v>
      </c>
      <c r="G445" s="305">
        <f t="shared" si="121"/>
        <v>1.5000000000003411</v>
      </c>
      <c r="H445" s="305">
        <f t="shared" si="122"/>
        <v>1</v>
      </c>
      <c r="I445" s="137">
        <f t="shared" si="123"/>
        <v>30.000000000020464</v>
      </c>
      <c r="J445" s="136">
        <f t="shared" si="124"/>
        <v>52</v>
      </c>
      <c r="K445" s="136">
        <f t="shared" si="125"/>
        <v>7.00000000000216</v>
      </c>
      <c r="L445" s="136">
        <f t="shared" si="119"/>
        <v>7</v>
      </c>
      <c r="M445" s="139">
        <f t="shared" si="126"/>
        <v>1.2960299500264227E-10</v>
      </c>
      <c r="N445" s="123">
        <v>53</v>
      </c>
      <c r="O445" s="71"/>
      <c r="P445" s="391" t="s">
        <v>364</v>
      </c>
      <c r="Q445" s="47"/>
      <c r="R445" s="47"/>
      <c r="S445" s="49" t="s">
        <v>331</v>
      </c>
      <c r="T445" s="48"/>
      <c r="U445" s="48" t="s">
        <v>56</v>
      </c>
      <c r="V445" s="48" t="s">
        <v>90</v>
      </c>
      <c r="W445" s="390" t="s">
        <v>234</v>
      </c>
      <c r="X445" s="56" t="s">
        <v>333</v>
      </c>
      <c r="Y445" s="110"/>
      <c r="Z445" s="573">
        <v>7</v>
      </c>
      <c r="AA445" s="518"/>
      <c r="AB445" s="82"/>
      <c r="AC445" s="114"/>
      <c r="AD445" s="114"/>
      <c r="AE445" s="110"/>
      <c r="AF445" s="114"/>
      <c r="AG445" s="114"/>
      <c r="AH445" s="209"/>
      <c r="AI445" s="209"/>
      <c r="AJ445" s="209"/>
      <c r="AK445" s="209"/>
      <c r="AL445" s="71"/>
      <c r="AM445" s="81"/>
      <c r="AN445" s="25"/>
      <c r="AO445" s="25"/>
      <c r="AP445" s="25"/>
      <c r="AQ445" s="21"/>
      <c r="AR445" s="21"/>
      <c r="AS445" s="62"/>
      <c r="AT445" s="802">
        <v>56</v>
      </c>
      <c r="AU445" s="1486"/>
      <c r="AV445" s="44"/>
      <c r="AW445" s="144" t="s">
        <v>234</v>
      </c>
    </row>
    <row r="446" spans="1:239" s="191" customFormat="1" ht="50.25" customHeight="1" x14ac:dyDescent="0.25">
      <c r="A446" s="122">
        <v>57</v>
      </c>
      <c r="B446" s="185" t="s">
        <v>393</v>
      </c>
      <c r="C446" s="190"/>
      <c r="D446" s="454">
        <v>105.9</v>
      </c>
      <c r="E446" s="454">
        <v>52.158333333333303</v>
      </c>
      <c r="F446" s="305">
        <f t="shared" si="120"/>
        <v>105</v>
      </c>
      <c r="G446" s="305">
        <f t="shared" si="121"/>
        <v>54.000000000000341</v>
      </c>
      <c r="H446" s="305">
        <f t="shared" si="122"/>
        <v>54</v>
      </c>
      <c r="I446" s="137">
        <f t="shared" si="123"/>
        <v>2.0463630789890885E-11</v>
      </c>
      <c r="J446" s="136">
        <f t="shared" si="124"/>
        <v>52</v>
      </c>
      <c r="K446" s="136">
        <f t="shared" si="125"/>
        <v>9.499999999998181</v>
      </c>
      <c r="L446" s="136">
        <f t="shared" si="119"/>
        <v>9</v>
      </c>
      <c r="M446" s="139">
        <f t="shared" si="126"/>
        <v>29.999999999890861</v>
      </c>
      <c r="N446" s="110">
        <v>76</v>
      </c>
      <c r="O446" s="71"/>
      <c r="P446" s="391" t="s">
        <v>364</v>
      </c>
      <c r="Q446" s="47"/>
      <c r="R446" s="47"/>
      <c r="S446" s="49" t="s">
        <v>331</v>
      </c>
      <c r="T446" s="48" t="s">
        <v>46</v>
      </c>
      <c r="U446" s="48" t="s">
        <v>79</v>
      </c>
      <c r="V446" s="50" t="s">
        <v>226</v>
      </c>
      <c r="W446" s="390" t="s">
        <v>234</v>
      </c>
      <c r="X446" s="56" t="s">
        <v>333</v>
      </c>
      <c r="Y446" s="110"/>
      <c r="Z446" s="573">
        <v>7</v>
      </c>
      <c r="AA446" s="518"/>
      <c r="AB446" s="82"/>
      <c r="AC446" s="114"/>
      <c r="AD446" s="114"/>
      <c r="AE446" s="110"/>
      <c r="AF446" s="114"/>
      <c r="AG446" s="114"/>
      <c r="AH446" s="209"/>
      <c r="AI446" s="209"/>
      <c r="AJ446" s="209"/>
      <c r="AK446" s="209"/>
      <c r="AL446" s="71"/>
      <c r="AM446" s="81"/>
      <c r="AN446" s="25"/>
      <c r="AO446" s="25"/>
      <c r="AP446" s="25"/>
      <c r="AQ446" s="21"/>
      <c r="AR446" s="21"/>
      <c r="AS446" s="62"/>
      <c r="AT446" s="802">
        <v>57</v>
      </c>
      <c r="AU446" s="1486"/>
      <c r="AV446" s="44"/>
      <c r="AW446" s="144" t="s">
        <v>234</v>
      </c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</row>
    <row r="447" spans="1:239" s="191" customFormat="1" ht="63.75" x14ac:dyDescent="0.25">
      <c r="A447" s="122">
        <v>58</v>
      </c>
      <c r="B447" s="185" t="s">
        <v>393</v>
      </c>
      <c r="C447" s="190"/>
      <c r="D447" s="454">
        <v>106.058333333333</v>
      </c>
      <c r="E447" s="454">
        <v>52.358333333333299</v>
      </c>
      <c r="F447" s="305">
        <f t="shared" si="120"/>
        <v>106</v>
      </c>
      <c r="G447" s="305">
        <f t="shared" si="121"/>
        <v>3.4999999999797637</v>
      </c>
      <c r="H447" s="305">
        <f t="shared" si="122"/>
        <v>3</v>
      </c>
      <c r="I447" s="137">
        <f t="shared" si="123"/>
        <v>29.999999998785825</v>
      </c>
      <c r="J447" s="136">
        <f t="shared" si="124"/>
        <v>52</v>
      </c>
      <c r="K447" s="136">
        <f t="shared" si="125"/>
        <v>21.499999999997925</v>
      </c>
      <c r="L447" s="136">
        <f t="shared" si="119"/>
        <v>21</v>
      </c>
      <c r="M447" s="139">
        <f t="shared" si="126"/>
        <v>29.999999999875513</v>
      </c>
      <c r="N447" s="110"/>
      <c r="O447" s="71"/>
      <c r="P447" s="391" t="s">
        <v>364</v>
      </c>
      <c r="Q447" s="47"/>
      <c r="R447" s="47"/>
      <c r="S447" s="49" t="s">
        <v>331</v>
      </c>
      <c r="T447" s="48" t="s">
        <v>46</v>
      </c>
      <c r="U447" s="48"/>
      <c r="V447" s="48" t="s">
        <v>91</v>
      </c>
      <c r="W447" s="395" t="s">
        <v>234</v>
      </c>
      <c r="X447" s="56" t="s">
        <v>333</v>
      </c>
      <c r="Y447" s="110"/>
      <c r="Z447" s="573">
        <v>7</v>
      </c>
      <c r="AA447" s="518"/>
      <c r="AB447" s="105"/>
      <c r="AC447" s="114"/>
      <c r="AD447" s="114"/>
      <c r="AE447" s="110"/>
      <c r="AF447" s="114"/>
      <c r="AG447" s="114"/>
      <c r="AH447" s="209"/>
      <c r="AI447" s="209"/>
      <c r="AJ447" s="209"/>
      <c r="AK447" s="209"/>
      <c r="AL447" s="71"/>
      <c r="AM447" s="81"/>
      <c r="AN447" s="25"/>
      <c r="AO447" s="25"/>
      <c r="AP447" s="25"/>
      <c r="AQ447" s="21"/>
      <c r="AR447" s="21"/>
      <c r="AS447" s="62"/>
      <c r="AT447" s="802">
        <v>58</v>
      </c>
      <c r="AU447" s="1486"/>
      <c r="AV447" s="44"/>
      <c r="AW447" s="144" t="s">
        <v>234</v>
      </c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</row>
    <row r="448" spans="1:239" ht="63.75" x14ac:dyDescent="0.25">
      <c r="A448" s="122">
        <v>59</v>
      </c>
      <c r="B448" s="185" t="s">
        <v>393</v>
      </c>
      <c r="C448" s="190"/>
      <c r="D448" s="454">
        <v>106.10833333333299</v>
      </c>
      <c r="E448" s="454">
        <v>52.424999999999997</v>
      </c>
      <c r="F448" s="305">
        <f t="shared" si="120"/>
        <v>106</v>
      </c>
      <c r="G448" s="305">
        <f t="shared" si="121"/>
        <v>6.4999999999795932</v>
      </c>
      <c r="H448" s="305">
        <f t="shared" si="122"/>
        <v>6</v>
      </c>
      <c r="I448" s="137">
        <f t="shared" si="123"/>
        <v>29.999999998775593</v>
      </c>
      <c r="J448" s="136">
        <f t="shared" si="124"/>
        <v>52</v>
      </c>
      <c r="K448" s="136">
        <f t="shared" si="125"/>
        <v>25.499999999999829</v>
      </c>
      <c r="L448" s="136">
        <f t="shared" ref="L448:L479" si="127">ROUNDDOWN(K448,0)</f>
        <v>25</v>
      </c>
      <c r="M448" s="139">
        <f t="shared" si="126"/>
        <v>29.999999999989768</v>
      </c>
      <c r="N448" s="110"/>
      <c r="O448" s="71"/>
      <c r="P448" s="391" t="s">
        <v>364</v>
      </c>
      <c r="Q448" s="47"/>
      <c r="R448" s="47"/>
      <c r="S448" s="49" t="s">
        <v>101</v>
      </c>
      <c r="T448" s="48" t="s">
        <v>46</v>
      </c>
      <c r="U448" s="48"/>
      <c r="V448" s="48" t="s">
        <v>92</v>
      </c>
      <c r="W448" s="395" t="s">
        <v>234</v>
      </c>
      <c r="X448" s="56" t="s">
        <v>333</v>
      </c>
      <c r="Y448" s="110"/>
      <c r="Z448" s="573">
        <v>7</v>
      </c>
      <c r="AA448" s="518"/>
      <c r="AB448" s="82"/>
      <c r="AC448" s="114"/>
      <c r="AD448" s="114"/>
      <c r="AE448" s="110"/>
      <c r="AF448" s="114"/>
      <c r="AG448" s="114"/>
      <c r="AH448" s="209"/>
      <c r="AI448" s="209"/>
      <c r="AJ448" s="209"/>
      <c r="AK448" s="209"/>
      <c r="AL448" s="71"/>
      <c r="AM448" s="81"/>
      <c r="AN448" s="25"/>
      <c r="AO448" s="25"/>
      <c r="AP448" s="25"/>
      <c r="AQ448" s="21"/>
      <c r="AR448" s="21"/>
      <c r="AS448" s="62"/>
      <c r="AT448" s="802">
        <v>59</v>
      </c>
      <c r="AU448" s="1486"/>
      <c r="AV448" s="44"/>
      <c r="AW448" s="144" t="s">
        <v>234</v>
      </c>
    </row>
    <row r="449" spans="1:239" ht="127.5" x14ac:dyDescent="0.25">
      <c r="A449" s="122">
        <v>60</v>
      </c>
      <c r="B449" s="185" t="s">
        <v>393</v>
      </c>
      <c r="C449" s="190"/>
      <c r="D449" s="454">
        <v>106.583333333333</v>
      </c>
      <c r="E449" s="454">
        <v>52.533333333333303</v>
      </c>
      <c r="F449" s="305">
        <f t="shared" si="120"/>
        <v>106</v>
      </c>
      <c r="G449" s="305">
        <f t="shared" si="121"/>
        <v>34.999999999980105</v>
      </c>
      <c r="H449" s="305">
        <f t="shared" si="122"/>
        <v>34</v>
      </c>
      <c r="I449" s="137">
        <f t="shared" si="123"/>
        <v>59.999999998806288</v>
      </c>
      <c r="J449" s="136">
        <f t="shared" si="124"/>
        <v>52</v>
      </c>
      <c r="K449" s="136">
        <f t="shared" si="125"/>
        <v>31.999999999998181</v>
      </c>
      <c r="L449" s="136">
        <f t="shared" si="127"/>
        <v>31</v>
      </c>
      <c r="M449" s="139">
        <f t="shared" si="126"/>
        <v>59.999999999890861</v>
      </c>
      <c r="N449" s="110">
        <v>164</v>
      </c>
      <c r="O449" s="71"/>
      <c r="P449" s="391" t="s">
        <v>364</v>
      </c>
      <c r="Q449" s="47"/>
      <c r="R449" s="47"/>
      <c r="S449" s="49" t="s">
        <v>331</v>
      </c>
      <c r="T449" s="48"/>
      <c r="U449" s="48" t="s">
        <v>57</v>
      </c>
      <c r="V449" s="50" t="s">
        <v>259</v>
      </c>
      <c r="W449" s="395" t="s">
        <v>234</v>
      </c>
      <c r="X449" s="56" t="s">
        <v>333</v>
      </c>
      <c r="Y449" s="110"/>
      <c r="Z449" s="573">
        <v>7</v>
      </c>
      <c r="AA449" s="518"/>
      <c r="AB449" s="82"/>
      <c r="AC449" s="114"/>
      <c r="AD449" s="114"/>
      <c r="AE449" s="110"/>
      <c r="AF449" s="114"/>
      <c r="AG449" s="114"/>
      <c r="AH449" s="209"/>
      <c r="AI449" s="209"/>
      <c r="AJ449" s="209"/>
      <c r="AK449" s="209"/>
      <c r="AL449" s="71"/>
      <c r="AM449" s="81"/>
      <c r="AN449" s="25"/>
      <c r="AO449" s="25"/>
      <c r="AP449" s="25"/>
      <c r="AQ449" s="21"/>
      <c r="AR449" s="21"/>
      <c r="AS449" s="62"/>
      <c r="AT449" s="802">
        <v>60</v>
      </c>
      <c r="AU449" s="1486"/>
      <c r="AV449" s="44"/>
      <c r="AW449" s="144" t="s">
        <v>234</v>
      </c>
      <c r="AX449" s="143"/>
    </row>
    <row r="450" spans="1:239" ht="50.25" customHeight="1" x14ac:dyDescent="0.25">
      <c r="A450" s="122">
        <v>111</v>
      </c>
      <c r="B450" s="185" t="s">
        <v>393</v>
      </c>
      <c r="C450" s="190"/>
      <c r="D450" s="463">
        <v>106.7692</v>
      </c>
      <c r="E450" s="463">
        <v>52.589500000000001</v>
      </c>
      <c r="F450" s="305">
        <f t="shared" si="120"/>
        <v>106</v>
      </c>
      <c r="G450" s="305">
        <f t="shared" si="121"/>
        <v>46.151999999999873</v>
      </c>
      <c r="H450" s="305">
        <f t="shared" si="122"/>
        <v>46</v>
      </c>
      <c r="I450" s="137">
        <f t="shared" si="123"/>
        <v>9.1199999999923875</v>
      </c>
      <c r="J450" s="136">
        <f t="shared" si="124"/>
        <v>52</v>
      </c>
      <c r="K450" s="136">
        <f t="shared" si="125"/>
        <v>35.370000000000061</v>
      </c>
      <c r="L450" s="136">
        <f t="shared" si="127"/>
        <v>35</v>
      </c>
      <c r="M450" s="139">
        <f t="shared" si="126"/>
        <v>22.200000000003683</v>
      </c>
      <c r="N450" s="111">
        <v>900</v>
      </c>
      <c r="O450" s="72"/>
      <c r="P450" s="391" t="s">
        <v>364</v>
      </c>
      <c r="Q450" s="47"/>
      <c r="R450" s="47"/>
      <c r="S450" s="47" t="s">
        <v>332</v>
      </c>
      <c r="T450" s="48" t="s">
        <v>150</v>
      </c>
      <c r="U450" s="47"/>
      <c r="V450" s="50">
        <v>2005</v>
      </c>
      <c r="W450" s="392" t="s">
        <v>513</v>
      </c>
      <c r="X450" s="56" t="s">
        <v>333</v>
      </c>
      <c r="Y450" s="67"/>
      <c r="Z450" s="573">
        <v>7</v>
      </c>
      <c r="AA450" s="518"/>
      <c r="AB450" s="69"/>
      <c r="AC450" s="208"/>
      <c r="AD450" s="193"/>
      <c r="AE450" s="67"/>
      <c r="AF450" s="193"/>
      <c r="AG450" s="193"/>
      <c r="AH450" s="272"/>
      <c r="AI450" s="272"/>
      <c r="AJ450" s="272"/>
      <c r="AK450" s="272"/>
      <c r="AL450" s="72"/>
      <c r="AM450" s="82"/>
      <c r="AN450" s="208"/>
      <c r="AO450" s="208"/>
      <c r="AP450" s="208"/>
      <c r="AQ450" s="23"/>
      <c r="AR450" s="23"/>
      <c r="AS450" s="63"/>
      <c r="AT450" s="802">
        <v>111</v>
      </c>
      <c r="AU450" s="1488"/>
      <c r="AV450" s="44"/>
      <c r="AW450" s="146" t="s">
        <v>144</v>
      </c>
      <c r="AX450" s="143"/>
    </row>
    <row r="451" spans="1:239" ht="48.75" customHeight="1" x14ac:dyDescent="0.25">
      <c r="A451" s="122">
        <v>112</v>
      </c>
      <c r="B451" s="185" t="s">
        <v>393</v>
      </c>
      <c r="C451" s="190"/>
      <c r="D451" s="463">
        <v>106.61109999999999</v>
      </c>
      <c r="E451" s="463">
        <v>52.502600000000001</v>
      </c>
      <c r="F451" s="305">
        <f t="shared" si="120"/>
        <v>106</v>
      </c>
      <c r="G451" s="305">
        <f t="shared" si="121"/>
        <v>36.665999999999599</v>
      </c>
      <c r="H451" s="305">
        <f t="shared" si="122"/>
        <v>36</v>
      </c>
      <c r="I451" s="137">
        <f t="shared" si="123"/>
        <v>39.959999999975935</v>
      </c>
      <c r="J451" s="136">
        <f t="shared" si="124"/>
        <v>52</v>
      </c>
      <c r="K451" s="136">
        <f t="shared" si="125"/>
        <v>30.156000000000063</v>
      </c>
      <c r="L451" s="136">
        <f t="shared" si="127"/>
        <v>30</v>
      </c>
      <c r="M451" s="139">
        <f t="shared" si="126"/>
        <v>9.3600000000037653</v>
      </c>
      <c r="N451" s="111">
        <v>415</v>
      </c>
      <c r="O451" s="72"/>
      <c r="P451" s="391" t="s">
        <v>364</v>
      </c>
      <c r="Q451" s="47"/>
      <c r="R451" s="47"/>
      <c r="S451" s="47" t="s">
        <v>332</v>
      </c>
      <c r="T451" s="48" t="s">
        <v>151</v>
      </c>
      <c r="U451" s="47"/>
      <c r="V451" s="50">
        <v>2006</v>
      </c>
      <c r="W451" s="392" t="s">
        <v>514</v>
      </c>
      <c r="X451" s="56" t="s">
        <v>333</v>
      </c>
      <c r="Y451" s="67"/>
      <c r="Z451" s="573">
        <v>7</v>
      </c>
      <c r="AA451" s="518"/>
      <c r="AB451" s="69"/>
      <c r="AC451" s="208"/>
      <c r="AD451" s="193"/>
      <c r="AE451" s="67"/>
      <c r="AF451" s="193"/>
      <c r="AG451" s="193"/>
      <c r="AH451" s="272"/>
      <c r="AI451" s="272"/>
      <c r="AJ451" s="272"/>
      <c r="AK451" s="272"/>
      <c r="AL451" s="72"/>
      <c r="AM451" s="82"/>
      <c r="AN451" s="208"/>
      <c r="AO451" s="208"/>
      <c r="AP451" s="208"/>
      <c r="AQ451" s="23"/>
      <c r="AR451" s="23"/>
      <c r="AS451" s="63"/>
      <c r="AT451" s="802">
        <v>112</v>
      </c>
      <c r="AU451" s="1488"/>
      <c r="AV451" s="44"/>
      <c r="AW451" s="146" t="s">
        <v>144</v>
      </c>
      <c r="AX451" s="143"/>
    </row>
    <row r="452" spans="1:239" s="191" customFormat="1" ht="48.75" customHeight="1" x14ac:dyDescent="0.25">
      <c r="A452" s="122">
        <v>132</v>
      </c>
      <c r="B452" s="185" t="s">
        <v>393</v>
      </c>
      <c r="C452" s="190"/>
      <c r="D452" s="454">
        <v>106.660260395099</v>
      </c>
      <c r="E452" s="454">
        <v>52.625128560994398</v>
      </c>
      <c r="F452" s="305">
        <f t="shared" si="120"/>
        <v>106</v>
      </c>
      <c r="G452" s="305">
        <f t="shared" si="121"/>
        <v>39.615623705940095</v>
      </c>
      <c r="H452" s="305">
        <f t="shared" si="122"/>
        <v>39</v>
      </c>
      <c r="I452" s="137">
        <f t="shared" si="123"/>
        <v>36.937422356405705</v>
      </c>
      <c r="J452" s="136">
        <f t="shared" si="124"/>
        <v>52</v>
      </c>
      <c r="K452" s="136">
        <f t="shared" si="125"/>
        <v>37.507713659663864</v>
      </c>
      <c r="L452" s="136">
        <f t="shared" si="127"/>
        <v>37</v>
      </c>
      <c r="M452" s="139">
        <f t="shared" si="126"/>
        <v>30.46281957983183</v>
      </c>
      <c r="N452" s="110"/>
      <c r="O452" s="72"/>
      <c r="P452" s="391" t="s">
        <v>364</v>
      </c>
      <c r="Q452" s="47"/>
      <c r="R452" s="47"/>
      <c r="S452" s="47" t="s">
        <v>332</v>
      </c>
      <c r="T452" s="47"/>
      <c r="U452" s="47"/>
      <c r="V452" s="47"/>
      <c r="W452" s="392" t="s">
        <v>144</v>
      </c>
      <c r="X452" s="56" t="s">
        <v>333</v>
      </c>
      <c r="Y452" s="67"/>
      <c r="Z452" s="573">
        <v>7</v>
      </c>
      <c r="AA452" s="518"/>
      <c r="AB452" s="69"/>
      <c r="AC452" s="208"/>
      <c r="AD452" s="193"/>
      <c r="AE452" s="67"/>
      <c r="AF452" s="193"/>
      <c r="AG452" s="193"/>
      <c r="AH452" s="272"/>
      <c r="AI452" s="272"/>
      <c r="AJ452" s="272"/>
      <c r="AK452" s="272"/>
      <c r="AL452" s="72"/>
      <c r="AM452" s="82"/>
      <c r="AN452" s="208"/>
      <c r="AO452" s="208"/>
      <c r="AP452" s="208"/>
      <c r="AQ452" s="23"/>
      <c r="AR452" s="23"/>
      <c r="AS452" s="63"/>
      <c r="AT452" s="802">
        <v>132</v>
      </c>
      <c r="AU452" s="1488"/>
      <c r="AV452" s="44"/>
      <c r="AW452" s="146" t="s">
        <v>144</v>
      </c>
      <c r="AX452" s="143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</row>
    <row r="453" spans="1:239" s="191" customFormat="1" ht="39" x14ac:dyDescent="0.25">
      <c r="A453" s="122">
        <v>133</v>
      </c>
      <c r="B453" s="185" t="s">
        <v>393</v>
      </c>
      <c r="C453" s="190"/>
      <c r="D453" s="454">
        <v>105.959064027276</v>
      </c>
      <c r="E453" s="454">
        <v>52.364778812917301</v>
      </c>
      <c r="F453" s="305">
        <f t="shared" si="120"/>
        <v>105</v>
      </c>
      <c r="G453" s="305">
        <f t="shared" si="121"/>
        <v>57.543841636559989</v>
      </c>
      <c r="H453" s="305">
        <f t="shared" si="122"/>
        <v>57</v>
      </c>
      <c r="I453" s="137">
        <f t="shared" si="123"/>
        <v>32.630498193599351</v>
      </c>
      <c r="J453" s="136">
        <f t="shared" si="124"/>
        <v>52</v>
      </c>
      <c r="K453" s="136">
        <f t="shared" si="125"/>
        <v>21.886728775038051</v>
      </c>
      <c r="L453" s="136">
        <f t="shared" si="127"/>
        <v>21</v>
      </c>
      <c r="M453" s="139">
        <f t="shared" si="126"/>
        <v>53.203726502283075</v>
      </c>
      <c r="N453" s="110"/>
      <c r="O453" s="1200" t="s">
        <v>238</v>
      </c>
      <c r="P453" s="391" t="s">
        <v>364</v>
      </c>
      <c r="Q453" s="47"/>
      <c r="R453" s="47"/>
      <c r="S453" s="47" t="s">
        <v>332</v>
      </c>
      <c r="T453" s="48" t="s">
        <v>374</v>
      </c>
      <c r="U453" s="47"/>
      <c r="V453" s="47"/>
      <c r="W453" s="394" t="s">
        <v>144</v>
      </c>
      <c r="X453" s="56" t="s">
        <v>333</v>
      </c>
      <c r="Y453" s="67"/>
      <c r="Z453" s="573">
        <v>7</v>
      </c>
      <c r="AA453" s="518"/>
      <c r="AB453" s="69"/>
      <c r="AC453" s="208"/>
      <c r="AD453" s="193"/>
      <c r="AE453" s="67"/>
      <c r="AF453" s="193"/>
      <c r="AG453" s="193"/>
      <c r="AH453" s="272"/>
      <c r="AI453" s="272"/>
      <c r="AJ453" s="272"/>
      <c r="AK453" s="272"/>
      <c r="AL453" s="72"/>
      <c r="AM453" s="82"/>
      <c r="AN453" s="208"/>
      <c r="AO453" s="208"/>
      <c r="AP453" s="208"/>
      <c r="AQ453" s="23"/>
      <c r="AR453" s="23"/>
      <c r="AS453" s="63"/>
      <c r="AT453" s="802">
        <v>133</v>
      </c>
      <c r="AU453" s="1488"/>
      <c r="AV453" s="44"/>
      <c r="AW453" s="146" t="s">
        <v>144</v>
      </c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</row>
    <row r="454" spans="1:239" ht="38.25" x14ac:dyDescent="0.25">
      <c r="A454" s="122">
        <v>66</v>
      </c>
      <c r="B454" s="185" t="s">
        <v>393</v>
      </c>
      <c r="C454" s="190"/>
      <c r="D454" s="454">
        <v>105.98055555555599</v>
      </c>
      <c r="E454" s="454">
        <v>52.172222222222203</v>
      </c>
      <c r="F454" s="305">
        <f t="shared" si="120"/>
        <v>105</v>
      </c>
      <c r="G454" s="305">
        <f t="shared" si="121"/>
        <v>58.83333333335969</v>
      </c>
      <c r="H454" s="305">
        <f t="shared" si="122"/>
        <v>58</v>
      </c>
      <c r="I454" s="137">
        <f t="shared" si="123"/>
        <v>50.000000001581384</v>
      </c>
      <c r="J454" s="136">
        <f t="shared" si="124"/>
        <v>52</v>
      </c>
      <c r="K454" s="136">
        <f t="shared" si="125"/>
        <v>10.333333333332178</v>
      </c>
      <c r="L454" s="136">
        <f t="shared" si="127"/>
        <v>10</v>
      </c>
      <c r="M454" s="139">
        <f t="shared" si="126"/>
        <v>19.999999999930651</v>
      </c>
      <c r="N454" s="110">
        <v>80</v>
      </c>
      <c r="O454" s="71"/>
      <c r="P454" s="391" t="s">
        <v>109</v>
      </c>
      <c r="Q454" s="47"/>
      <c r="R454" s="47"/>
      <c r="S454" s="49" t="s">
        <v>331</v>
      </c>
      <c r="T454" s="48"/>
      <c r="U454" s="48" t="s">
        <v>82</v>
      </c>
      <c r="V454" s="48" t="s">
        <v>97</v>
      </c>
      <c r="W454" s="395" t="s">
        <v>234</v>
      </c>
      <c r="X454" s="56" t="s">
        <v>333</v>
      </c>
      <c r="Y454" s="110"/>
      <c r="Z454" s="573">
        <v>7</v>
      </c>
      <c r="AA454" s="523"/>
      <c r="AB454" s="82"/>
      <c r="AC454" s="114"/>
      <c r="AD454" s="114"/>
      <c r="AE454" s="110"/>
      <c r="AF454" s="114"/>
      <c r="AG454" s="114"/>
      <c r="AH454" s="209"/>
      <c r="AI454" s="209"/>
      <c r="AJ454" s="209"/>
      <c r="AK454" s="209"/>
      <c r="AL454" s="71"/>
      <c r="AM454" s="81"/>
      <c r="AN454" s="25"/>
      <c r="AO454" s="25"/>
      <c r="AP454" s="25"/>
      <c r="AQ454" s="21"/>
      <c r="AR454" s="21"/>
      <c r="AS454" s="62"/>
      <c r="AT454" s="802">
        <v>66</v>
      </c>
      <c r="AU454" s="1486"/>
      <c r="AV454" s="44">
        <v>66</v>
      </c>
      <c r="AW454" s="144" t="s">
        <v>234</v>
      </c>
      <c r="AY454" s="191"/>
      <c r="AZ454" s="191"/>
      <c r="BA454" s="191"/>
      <c r="BB454" s="191"/>
      <c r="BC454" s="191"/>
      <c r="BD454" s="191"/>
      <c r="BE454" s="191"/>
      <c r="BF454" s="191"/>
      <c r="BG454" s="191"/>
      <c r="BH454" s="191"/>
      <c r="BI454" s="191"/>
      <c r="BJ454" s="191"/>
      <c r="BK454" s="191"/>
      <c r="BL454" s="191"/>
      <c r="BM454" s="191"/>
      <c r="BN454" s="191"/>
      <c r="BO454" s="191"/>
      <c r="BP454" s="191"/>
      <c r="BQ454" s="191"/>
      <c r="BR454" s="191"/>
      <c r="BS454" s="191"/>
      <c r="BT454" s="191"/>
      <c r="BU454" s="191"/>
      <c r="BV454" s="191"/>
      <c r="BW454" s="191"/>
      <c r="BX454" s="191"/>
      <c r="BY454" s="191"/>
      <c r="BZ454" s="191"/>
      <c r="CA454" s="191"/>
      <c r="CB454" s="191"/>
      <c r="CC454" s="191"/>
      <c r="CD454" s="191"/>
      <c r="CE454" s="191"/>
      <c r="CF454" s="191"/>
      <c r="CG454" s="191"/>
      <c r="CH454" s="191"/>
      <c r="CI454" s="191"/>
      <c r="CJ454" s="191"/>
      <c r="CK454" s="191"/>
      <c r="CL454" s="191"/>
      <c r="CM454" s="191"/>
      <c r="CN454" s="191"/>
      <c r="CO454" s="191"/>
      <c r="CP454" s="191"/>
      <c r="CQ454" s="191"/>
      <c r="CR454" s="191"/>
      <c r="CS454" s="191"/>
      <c r="CT454" s="191"/>
      <c r="CU454" s="191"/>
      <c r="CV454" s="191"/>
      <c r="CW454" s="191"/>
      <c r="CX454" s="191"/>
      <c r="CY454" s="191"/>
      <c r="CZ454" s="191"/>
      <c r="DA454" s="191"/>
      <c r="DB454" s="191"/>
      <c r="DC454" s="191"/>
      <c r="DD454" s="191"/>
      <c r="DE454" s="191"/>
      <c r="DF454" s="191"/>
      <c r="DG454" s="191"/>
      <c r="DH454" s="191"/>
      <c r="DI454" s="191"/>
      <c r="DJ454" s="191"/>
      <c r="DK454" s="191"/>
      <c r="DL454" s="191"/>
      <c r="DM454" s="191"/>
      <c r="DN454" s="191"/>
      <c r="DO454" s="191"/>
      <c r="DP454" s="191"/>
      <c r="DQ454" s="191"/>
      <c r="DR454" s="191"/>
      <c r="DS454" s="191"/>
      <c r="DT454" s="191"/>
      <c r="DU454" s="191"/>
      <c r="DV454" s="191"/>
      <c r="DW454" s="191"/>
      <c r="DX454" s="191"/>
      <c r="DY454" s="191"/>
      <c r="DZ454" s="191"/>
      <c r="EA454" s="191"/>
      <c r="EB454" s="191"/>
      <c r="EC454" s="191"/>
      <c r="ED454" s="191"/>
      <c r="EE454" s="191"/>
      <c r="EF454" s="191"/>
      <c r="EG454" s="191"/>
      <c r="EH454" s="191"/>
      <c r="EI454" s="191"/>
      <c r="EJ454" s="191"/>
      <c r="EK454" s="191"/>
      <c r="EL454" s="191"/>
      <c r="EM454" s="191"/>
      <c r="EN454" s="191"/>
      <c r="EO454" s="191"/>
      <c r="EP454" s="191"/>
      <c r="EQ454" s="191"/>
      <c r="ER454" s="191"/>
      <c r="ES454" s="191"/>
      <c r="ET454" s="191"/>
      <c r="EU454" s="191"/>
      <c r="EV454" s="191"/>
      <c r="EW454" s="191"/>
      <c r="EX454" s="191"/>
      <c r="EY454" s="191"/>
      <c r="EZ454" s="191"/>
      <c r="FA454" s="191"/>
      <c r="FB454" s="191"/>
      <c r="FC454" s="191"/>
      <c r="FD454" s="191"/>
      <c r="FE454" s="191"/>
      <c r="FF454" s="191"/>
      <c r="FG454" s="191"/>
      <c r="FH454" s="191"/>
      <c r="FI454" s="191"/>
      <c r="FJ454" s="191"/>
      <c r="FK454" s="191"/>
      <c r="FL454" s="191"/>
      <c r="FM454" s="191"/>
      <c r="FN454" s="191"/>
      <c r="FO454" s="191"/>
      <c r="FP454" s="191"/>
      <c r="FQ454" s="191"/>
      <c r="FR454" s="191"/>
      <c r="FS454" s="191"/>
      <c r="FT454" s="191"/>
      <c r="FU454" s="191"/>
      <c r="FV454" s="191"/>
      <c r="FW454" s="191"/>
      <c r="FX454" s="191"/>
      <c r="FY454" s="191"/>
      <c r="FZ454" s="191"/>
      <c r="GA454" s="191"/>
      <c r="GB454" s="191"/>
      <c r="GC454" s="191"/>
      <c r="GD454" s="191"/>
      <c r="GE454" s="191"/>
      <c r="GF454" s="191"/>
      <c r="GG454" s="191"/>
      <c r="GH454" s="191"/>
      <c r="GI454" s="191"/>
      <c r="GJ454" s="191"/>
      <c r="GK454" s="191"/>
      <c r="GL454" s="191"/>
      <c r="GM454" s="191"/>
      <c r="GN454" s="191"/>
      <c r="GO454" s="191"/>
      <c r="GP454" s="191"/>
      <c r="GQ454" s="191"/>
      <c r="GR454" s="191"/>
      <c r="GS454" s="191"/>
      <c r="GT454" s="191"/>
      <c r="GU454" s="191"/>
      <c r="GV454" s="191"/>
      <c r="GW454" s="191"/>
      <c r="GX454" s="191"/>
      <c r="GY454" s="191"/>
      <c r="GZ454" s="191"/>
      <c r="HA454" s="191"/>
      <c r="HB454" s="191"/>
      <c r="HC454" s="191"/>
      <c r="HD454" s="191"/>
      <c r="HE454" s="191"/>
      <c r="HF454" s="191"/>
      <c r="HG454" s="191"/>
      <c r="HH454" s="191"/>
      <c r="HI454" s="191"/>
      <c r="HJ454" s="191"/>
      <c r="HK454" s="191"/>
      <c r="HL454" s="191"/>
      <c r="HM454" s="191"/>
      <c r="HN454" s="191"/>
      <c r="HO454" s="191"/>
      <c r="HP454" s="191"/>
      <c r="HQ454" s="191"/>
      <c r="HR454" s="191"/>
      <c r="HS454" s="191"/>
      <c r="HT454" s="191"/>
      <c r="HU454" s="191"/>
      <c r="HV454" s="191"/>
      <c r="HW454" s="191"/>
      <c r="HX454" s="191"/>
      <c r="HY454" s="191"/>
      <c r="HZ454" s="191"/>
      <c r="IA454" s="191"/>
      <c r="IB454" s="191"/>
      <c r="IC454" s="191"/>
      <c r="ID454" s="191"/>
      <c r="IE454" s="191"/>
    </row>
    <row r="455" spans="1:239" ht="25.5" x14ac:dyDescent="0.25">
      <c r="A455" s="122">
        <v>175</v>
      </c>
      <c r="B455" s="174" t="s">
        <v>344</v>
      </c>
      <c r="C455" s="99"/>
      <c r="D455" s="454">
        <v>105.97999</v>
      </c>
      <c r="E455" s="454">
        <v>52.123379999999997</v>
      </c>
      <c r="F455" s="305">
        <f t="shared" si="120"/>
        <v>105</v>
      </c>
      <c r="G455" s="305">
        <f t="shared" si="121"/>
        <v>58.799400000000048</v>
      </c>
      <c r="H455" s="305">
        <f t="shared" si="122"/>
        <v>58</v>
      </c>
      <c r="I455" s="137">
        <f t="shared" si="123"/>
        <v>47.964000000002898</v>
      </c>
      <c r="J455" s="136">
        <f t="shared" si="124"/>
        <v>52</v>
      </c>
      <c r="K455" s="136">
        <f t="shared" si="125"/>
        <v>7.4027999999998428</v>
      </c>
      <c r="L455" s="136">
        <f t="shared" si="127"/>
        <v>7</v>
      </c>
      <c r="M455" s="139">
        <f t="shared" si="126"/>
        <v>24.16799999999057</v>
      </c>
      <c r="N455" s="110">
        <v>10</v>
      </c>
      <c r="O455" s="76" t="s">
        <v>367</v>
      </c>
      <c r="P455" s="56" t="s">
        <v>109</v>
      </c>
      <c r="Q455" s="47"/>
      <c r="R455" s="47"/>
      <c r="S455" s="47" t="s">
        <v>332</v>
      </c>
      <c r="T455" s="47"/>
      <c r="U455" s="47"/>
      <c r="V455" s="47"/>
      <c r="W455" s="62"/>
      <c r="X455" s="56" t="s">
        <v>333</v>
      </c>
      <c r="Y455" s="67"/>
      <c r="Z455" s="573">
        <v>7</v>
      </c>
      <c r="AA455" s="518"/>
      <c r="AB455" s="69"/>
      <c r="AC455" s="193"/>
      <c r="AD455" s="193"/>
      <c r="AE455" s="110">
        <v>2015</v>
      </c>
      <c r="AF455" s="193"/>
      <c r="AG455" s="193"/>
      <c r="AH455" s="272"/>
      <c r="AI455" s="272"/>
      <c r="AJ455" s="272"/>
      <c r="AK455" s="272"/>
      <c r="AL455" s="72"/>
      <c r="AM455" s="82"/>
      <c r="AN455" s="208"/>
      <c r="AO455" s="208"/>
      <c r="AP455" s="208"/>
      <c r="AQ455" s="23"/>
      <c r="AR455" s="23"/>
      <c r="AS455" s="63"/>
      <c r="AT455" s="802">
        <v>175</v>
      </c>
      <c r="AU455" s="1488"/>
      <c r="AV455" s="44"/>
      <c r="AW455" s="148" t="s">
        <v>215</v>
      </c>
    </row>
    <row r="456" spans="1:239" ht="51" x14ac:dyDescent="0.25">
      <c r="A456" s="122">
        <v>20</v>
      </c>
      <c r="B456" s="185" t="s">
        <v>393</v>
      </c>
      <c r="C456" s="190"/>
      <c r="D456" s="454">
        <v>106.145666666667</v>
      </c>
      <c r="E456" s="454">
        <v>52.032833333333301</v>
      </c>
      <c r="F456" s="305">
        <f t="shared" si="120"/>
        <v>106</v>
      </c>
      <c r="G456" s="305">
        <f t="shared" si="121"/>
        <v>8.7400000000198474</v>
      </c>
      <c r="H456" s="305">
        <f t="shared" si="122"/>
        <v>8</v>
      </c>
      <c r="I456" s="137">
        <f t="shared" si="123"/>
        <v>44.400000001190847</v>
      </c>
      <c r="J456" s="136">
        <f t="shared" si="124"/>
        <v>52</v>
      </c>
      <c r="K456" s="136">
        <f t="shared" si="125"/>
        <v>1.9699999999980378</v>
      </c>
      <c r="L456" s="136">
        <f t="shared" si="127"/>
        <v>1</v>
      </c>
      <c r="M456" s="139">
        <f t="shared" si="126"/>
        <v>58.199999999882266</v>
      </c>
      <c r="N456" s="110"/>
      <c r="O456" s="71"/>
      <c r="P456" s="56"/>
      <c r="Q456" s="49"/>
      <c r="R456" s="53" t="s">
        <v>105</v>
      </c>
      <c r="S456" s="47" t="s">
        <v>332</v>
      </c>
      <c r="T456" s="48" t="s">
        <v>26</v>
      </c>
      <c r="U456" s="48" t="s">
        <v>65</v>
      </c>
      <c r="V456" s="48"/>
      <c r="W456" s="76" t="s">
        <v>123</v>
      </c>
      <c r="X456" s="56" t="s">
        <v>333</v>
      </c>
      <c r="Y456" s="110"/>
      <c r="Z456" s="573">
        <v>7</v>
      </c>
      <c r="AA456" s="518"/>
      <c r="AB456" s="416"/>
      <c r="AC456" s="114"/>
      <c r="AD456" s="114"/>
      <c r="AE456" s="110"/>
      <c r="AF456" s="114"/>
      <c r="AG456" s="114"/>
      <c r="AH456" s="209"/>
      <c r="AI456" s="209"/>
      <c r="AJ456" s="209"/>
      <c r="AK456" s="209"/>
      <c r="AL456" s="71"/>
      <c r="AM456" s="81"/>
      <c r="AN456" s="25"/>
      <c r="AO456" s="25"/>
      <c r="AP456" s="25"/>
      <c r="AQ456" s="21"/>
      <c r="AR456" s="21"/>
      <c r="AS456" s="62"/>
      <c r="AT456" s="802">
        <v>20</v>
      </c>
      <c r="AU456" s="1486"/>
      <c r="AV456" s="44"/>
      <c r="AW456" s="149" t="s">
        <v>123</v>
      </c>
    </row>
    <row r="457" spans="1:239" ht="51" x14ac:dyDescent="0.25">
      <c r="A457" s="122">
        <v>28</v>
      </c>
      <c r="B457" s="185" t="s">
        <v>393</v>
      </c>
      <c r="C457" s="190"/>
      <c r="D457" s="454">
        <v>106.116666666667</v>
      </c>
      <c r="E457" s="454">
        <v>52.183333333333302</v>
      </c>
      <c r="F457" s="305">
        <f t="shared" si="120"/>
        <v>106</v>
      </c>
      <c r="G457" s="305">
        <f t="shared" si="121"/>
        <v>7.0000000000200657</v>
      </c>
      <c r="H457" s="305">
        <f t="shared" si="122"/>
        <v>7</v>
      </c>
      <c r="I457" s="137">
        <f t="shared" si="123"/>
        <v>1.2039436114719138E-9</v>
      </c>
      <c r="J457" s="136">
        <f t="shared" si="124"/>
        <v>52</v>
      </c>
      <c r="K457" s="136">
        <f t="shared" si="125"/>
        <v>10.999999999998096</v>
      </c>
      <c r="L457" s="136">
        <f t="shared" si="127"/>
        <v>10</v>
      </c>
      <c r="M457" s="139">
        <f t="shared" si="126"/>
        <v>59.999999999885745</v>
      </c>
      <c r="N457" s="110"/>
      <c r="O457" s="71"/>
      <c r="P457" s="56"/>
      <c r="Q457" s="49"/>
      <c r="R457" s="53" t="s">
        <v>105</v>
      </c>
      <c r="S457" s="47" t="s">
        <v>332</v>
      </c>
      <c r="T457" s="48" t="s">
        <v>34</v>
      </c>
      <c r="U457" s="48" t="s">
        <v>67</v>
      </c>
      <c r="V457" s="48"/>
      <c r="W457" s="76" t="s">
        <v>123</v>
      </c>
      <c r="X457" s="56" t="s">
        <v>333</v>
      </c>
      <c r="Y457" s="110"/>
      <c r="Z457" s="573">
        <v>7</v>
      </c>
      <c r="AA457" s="518"/>
      <c r="AB457" s="82"/>
      <c r="AC457" s="114"/>
      <c r="AD457" s="114"/>
      <c r="AE457" s="110"/>
      <c r="AF457" s="114"/>
      <c r="AG457" s="114"/>
      <c r="AH457" s="209"/>
      <c r="AI457" s="209"/>
      <c r="AJ457" s="209"/>
      <c r="AK457" s="209" t="s">
        <v>0</v>
      </c>
      <c r="AL457" s="71"/>
      <c r="AM457" s="81"/>
      <c r="AN457" s="25"/>
      <c r="AO457" s="25"/>
      <c r="AP457" s="25"/>
      <c r="AQ457" s="21"/>
      <c r="AR457" s="21"/>
      <c r="AS457" s="62"/>
      <c r="AT457" s="802">
        <v>28</v>
      </c>
      <c r="AU457" s="1486">
        <v>12</v>
      </c>
      <c r="AV457" s="44">
        <v>12</v>
      </c>
      <c r="AW457" s="149" t="s">
        <v>123</v>
      </c>
    </row>
    <row r="458" spans="1:239" ht="25.5" x14ac:dyDescent="0.25">
      <c r="A458" s="122">
        <v>195</v>
      </c>
      <c r="B458" s="185" t="s">
        <v>393</v>
      </c>
      <c r="C458" s="190"/>
      <c r="D458" s="454">
        <v>106.097984313965</v>
      </c>
      <c r="E458" s="454">
        <v>52.109066009521499</v>
      </c>
      <c r="F458" s="305">
        <f t="shared" si="120"/>
        <v>106</v>
      </c>
      <c r="G458" s="305">
        <f t="shared" si="121"/>
        <v>5.8790588379000042</v>
      </c>
      <c r="H458" s="305">
        <f t="shared" si="122"/>
        <v>5</v>
      </c>
      <c r="I458" s="137">
        <f t="shared" si="123"/>
        <v>52.74353027400025</v>
      </c>
      <c r="J458" s="136">
        <f t="shared" si="124"/>
        <v>52</v>
      </c>
      <c r="K458" s="136">
        <f t="shared" si="125"/>
        <v>6.5439605712899152</v>
      </c>
      <c r="L458" s="136">
        <f t="shared" si="127"/>
        <v>6</v>
      </c>
      <c r="M458" s="139">
        <f t="shared" si="126"/>
        <v>32.637634277394909</v>
      </c>
      <c r="N458" s="67"/>
      <c r="O458" s="72"/>
      <c r="P458" s="288"/>
      <c r="Q458" s="47"/>
      <c r="R458" s="47" t="s">
        <v>105</v>
      </c>
      <c r="S458" s="49" t="s">
        <v>331</v>
      </c>
      <c r="T458" s="47"/>
      <c r="U458" s="47"/>
      <c r="V458" s="47" t="s">
        <v>345</v>
      </c>
      <c r="W458" s="400" t="s">
        <v>418</v>
      </c>
      <c r="X458" s="56" t="s">
        <v>333</v>
      </c>
      <c r="Y458" s="110"/>
      <c r="Z458" s="573">
        <v>7</v>
      </c>
      <c r="AA458" s="518"/>
      <c r="AB458" s="69"/>
      <c r="AC458" s="208"/>
      <c r="AD458" s="193"/>
      <c r="AE458" s="67"/>
      <c r="AF458" s="193"/>
      <c r="AG458" s="193"/>
      <c r="AH458" s="272"/>
      <c r="AI458" s="272"/>
      <c r="AJ458" s="272"/>
      <c r="AK458" s="272"/>
      <c r="AL458" s="72"/>
      <c r="AM458" s="82"/>
      <c r="AN458" s="208"/>
      <c r="AO458" s="208"/>
      <c r="AP458" s="208"/>
      <c r="AQ458" s="23"/>
      <c r="AR458" s="23"/>
      <c r="AS458" s="63"/>
      <c r="AT458" s="802">
        <v>195</v>
      </c>
      <c r="AU458" s="1488"/>
      <c r="AV458" s="44"/>
      <c r="AW458" s="147" t="s">
        <v>205</v>
      </c>
    </row>
    <row r="459" spans="1:239" ht="25.5" x14ac:dyDescent="0.25">
      <c r="A459" s="122">
        <v>196</v>
      </c>
      <c r="B459" s="185" t="s">
        <v>393</v>
      </c>
      <c r="C459" s="190"/>
      <c r="D459" s="454">
        <v>106.183059692383</v>
      </c>
      <c r="E459" s="454">
        <v>52.3888969421387</v>
      </c>
      <c r="F459" s="305">
        <f t="shared" si="120"/>
        <v>106</v>
      </c>
      <c r="G459" s="305">
        <f t="shared" si="121"/>
        <v>10.983581542979834</v>
      </c>
      <c r="H459" s="305">
        <f t="shared" si="122"/>
        <v>10</v>
      </c>
      <c r="I459" s="137">
        <f t="shared" si="123"/>
        <v>59.014892578790068</v>
      </c>
      <c r="J459" s="136">
        <f t="shared" si="124"/>
        <v>52</v>
      </c>
      <c r="K459" s="136">
        <f t="shared" si="125"/>
        <v>23.333816528322018</v>
      </c>
      <c r="L459" s="136">
        <f t="shared" si="127"/>
        <v>23</v>
      </c>
      <c r="M459" s="139">
        <f t="shared" si="126"/>
        <v>20.028991699321068</v>
      </c>
      <c r="N459" s="67"/>
      <c r="O459" s="72"/>
      <c r="P459" s="288"/>
      <c r="Q459" s="47"/>
      <c r="R459" s="45" t="s">
        <v>105</v>
      </c>
      <c r="S459" s="49" t="s">
        <v>331</v>
      </c>
      <c r="T459" s="47"/>
      <c r="U459" s="47"/>
      <c r="V459" s="47" t="s">
        <v>345</v>
      </c>
      <c r="W459" s="491" t="s">
        <v>418</v>
      </c>
      <c r="X459" s="56" t="s">
        <v>333</v>
      </c>
      <c r="Y459" s="110"/>
      <c r="Z459" s="573">
        <v>7</v>
      </c>
      <c r="AA459" s="518"/>
      <c r="AB459" s="498"/>
      <c r="AC459" s="249"/>
      <c r="AD459" s="193"/>
      <c r="AE459" s="67"/>
      <c r="AF459" s="193"/>
      <c r="AG459" s="193"/>
      <c r="AH459" s="272"/>
      <c r="AI459" s="272"/>
      <c r="AJ459" s="272"/>
      <c r="AK459" s="272"/>
      <c r="AL459" s="72"/>
      <c r="AM459" s="82"/>
      <c r="AN459" s="208"/>
      <c r="AO459" s="208"/>
      <c r="AP459" s="208"/>
      <c r="AQ459" s="23"/>
      <c r="AR459" s="23"/>
      <c r="AS459" s="63"/>
      <c r="AT459" s="802">
        <v>196</v>
      </c>
      <c r="AU459" s="1488"/>
      <c r="AV459" s="44"/>
      <c r="AW459" s="147" t="s">
        <v>205</v>
      </c>
    </row>
    <row r="460" spans="1:239" ht="25.5" x14ac:dyDescent="0.25">
      <c r="A460" s="122">
        <v>197</v>
      </c>
      <c r="B460" s="185" t="s">
        <v>393</v>
      </c>
      <c r="C460" s="190"/>
      <c r="D460" s="454">
        <v>106.18472290039099</v>
      </c>
      <c r="E460" s="454">
        <v>52.395256042480497</v>
      </c>
      <c r="F460" s="305">
        <f t="shared" si="120"/>
        <v>106</v>
      </c>
      <c r="G460" s="305">
        <f t="shared" si="121"/>
        <v>11.083374023459669</v>
      </c>
      <c r="H460" s="305">
        <f t="shared" si="122"/>
        <v>11</v>
      </c>
      <c r="I460" s="137">
        <f t="shared" si="123"/>
        <v>5.002441407580136</v>
      </c>
      <c r="J460" s="136">
        <f t="shared" si="124"/>
        <v>52</v>
      </c>
      <c r="K460" s="136">
        <f t="shared" si="125"/>
        <v>23.71536254882983</v>
      </c>
      <c r="L460" s="136">
        <f t="shared" si="127"/>
        <v>23</v>
      </c>
      <c r="M460" s="139">
        <f t="shared" si="126"/>
        <v>42.921752929789818</v>
      </c>
      <c r="N460" s="67"/>
      <c r="O460" s="72"/>
      <c r="P460" s="288"/>
      <c r="Q460" s="47"/>
      <c r="R460" s="47" t="s">
        <v>105</v>
      </c>
      <c r="S460" s="49" t="s">
        <v>331</v>
      </c>
      <c r="T460" s="47"/>
      <c r="U460" s="47"/>
      <c r="V460" s="47" t="s">
        <v>345</v>
      </c>
      <c r="W460" s="400" t="s">
        <v>418</v>
      </c>
      <c r="X460" s="56" t="s">
        <v>333</v>
      </c>
      <c r="Y460" s="110"/>
      <c r="Z460" s="573">
        <v>7</v>
      </c>
      <c r="AA460" s="518"/>
      <c r="AB460" s="69"/>
      <c r="AC460" s="249"/>
      <c r="AD460" s="193"/>
      <c r="AE460" s="67"/>
      <c r="AF460" s="193"/>
      <c r="AG460" s="193"/>
      <c r="AH460" s="272"/>
      <c r="AI460" s="272"/>
      <c r="AJ460" s="272"/>
      <c r="AK460" s="272"/>
      <c r="AL460" s="72"/>
      <c r="AM460" s="82"/>
      <c r="AN460" s="208"/>
      <c r="AO460" s="208"/>
      <c r="AP460" s="208"/>
      <c r="AQ460" s="23"/>
      <c r="AR460" s="23"/>
      <c r="AS460" s="63"/>
      <c r="AT460" s="802">
        <v>197</v>
      </c>
      <c r="AU460" s="1488"/>
      <c r="AV460" s="44"/>
      <c r="AW460" s="147" t="s">
        <v>205</v>
      </c>
    </row>
    <row r="461" spans="1:239" ht="25.5" x14ac:dyDescent="0.25">
      <c r="A461" s="122">
        <v>198</v>
      </c>
      <c r="B461" s="185" t="s">
        <v>393</v>
      </c>
      <c r="C461" s="190"/>
      <c r="D461" s="454">
        <v>106.179611206055</v>
      </c>
      <c r="E461" s="454">
        <v>52.393394470214801</v>
      </c>
      <c r="F461" s="305">
        <f t="shared" si="120"/>
        <v>106</v>
      </c>
      <c r="G461" s="305">
        <f t="shared" si="121"/>
        <v>10.776672363300008</v>
      </c>
      <c r="H461" s="305">
        <f t="shared" si="122"/>
        <v>10</v>
      </c>
      <c r="I461" s="137">
        <f t="shared" si="123"/>
        <v>46.6003417980005</v>
      </c>
      <c r="J461" s="136">
        <f t="shared" si="124"/>
        <v>52</v>
      </c>
      <c r="K461" s="136">
        <f t="shared" si="125"/>
        <v>23.603668212888067</v>
      </c>
      <c r="L461" s="136">
        <f t="shared" si="127"/>
        <v>23</v>
      </c>
      <c r="M461" s="139">
        <f t="shared" si="126"/>
        <v>36.220092773284023</v>
      </c>
      <c r="N461" s="67"/>
      <c r="O461" s="72"/>
      <c r="P461" s="288"/>
      <c r="Q461" s="47"/>
      <c r="R461" s="47" t="s">
        <v>105</v>
      </c>
      <c r="S461" s="49" t="s">
        <v>331</v>
      </c>
      <c r="T461" s="47"/>
      <c r="U461" s="47"/>
      <c r="V461" s="47" t="s">
        <v>345</v>
      </c>
      <c r="W461" s="400" t="s">
        <v>418</v>
      </c>
      <c r="X461" s="56" t="s">
        <v>333</v>
      </c>
      <c r="Y461" s="110"/>
      <c r="Z461" s="573">
        <v>7</v>
      </c>
      <c r="AA461" s="518"/>
      <c r="AB461" s="69"/>
      <c r="AC461" s="249"/>
      <c r="AD461" s="193"/>
      <c r="AE461" s="67"/>
      <c r="AF461" s="193"/>
      <c r="AG461" s="193"/>
      <c r="AH461" s="272"/>
      <c r="AI461" s="272"/>
      <c r="AJ461" s="272"/>
      <c r="AK461" s="272"/>
      <c r="AL461" s="72"/>
      <c r="AM461" s="82"/>
      <c r="AN461" s="208"/>
      <c r="AO461" s="208"/>
      <c r="AP461" s="208"/>
      <c r="AQ461" s="23"/>
      <c r="AR461" s="23"/>
      <c r="AS461" s="63"/>
      <c r="AT461" s="802">
        <v>198</v>
      </c>
      <c r="AU461" s="1488"/>
      <c r="AV461" s="44"/>
      <c r="AW461" s="147" t="s">
        <v>205</v>
      </c>
    </row>
    <row r="462" spans="1:239" ht="25.5" x14ac:dyDescent="0.25">
      <c r="A462" s="122">
        <v>230</v>
      </c>
      <c r="B462" s="185" t="s">
        <v>393</v>
      </c>
      <c r="C462" s="190"/>
      <c r="D462" s="454">
        <v>106.669075012207</v>
      </c>
      <c r="E462" s="454">
        <v>52.441883087158203</v>
      </c>
      <c r="F462" s="305">
        <f t="shared" si="120"/>
        <v>106</v>
      </c>
      <c r="G462" s="305">
        <f t="shared" si="121"/>
        <v>40.14450073242017</v>
      </c>
      <c r="H462" s="305">
        <f t="shared" si="122"/>
        <v>40</v>
      </c>
      <c r="I462" s="137">
        <f t="shared" si="123"/>
        <v>8.6700439452101818</v>
      </c>
      <c r="J462" s="136">
        <f t="shared" si="124"/>
        <v>52</v>
      </c>
      <c r="K462" s="136">
        <f t="shared" si="125"/>
        <v>26.512985229492188</v>
      </c>
      <c r="L462" s="136">
        <f t="shared" si="127"/>
        <v>26</v>
      </c>
      <c r="M462" s="139">
        <f t="shared" si="126"/>
        <v>30.77911376953125</v>
      </c>
      <c r="N462" s="67"/>
      <c r="O462" s="72"/>
      <c r="P462" s="288"/>
      <c r="Q462" s="47"/>
      <c r="R462" s="47" t="s">
        <v>105</v>
      </c>
      <c r="S462" s="49" t="s">
        <v>331</v>
      </c>
      <c r="T462" s="47"/>
      <c r="U462" s="47"/>
      <c r="V462" s="47" t="s">
        <v>345</v>
      </c>
      <c r="W462" s="400" t="s">
        <v>418</v>
      </c>
      <c r="X462" s="56" t="s">
        <v>333</v>
      </c>
      <c r="Y462" s="110"/>
      <c r="Z462" s="573">
        <v>7</v>
      </c>
      <c r="AA462" s="518"/>
      <c r="AB462" s="69"/>
      <c r="AC462" s="249"/>
      <c r="AD462" s="193"/>
      <c r="AE462" s="67"/>
      <c r="AF462" s="193"/>
      <c r="AG462" s="193"/>
      <c r="AH462" s="272"/>
      <c r="AI462" s="272"/>
      <c r="AJ462" s="272"/>
      <c r="AK462" s="272"/>
      <c r="AL462" s="72"/>
      <c r="AM462" s="82"/>
      <c r="AN462" s="208"/>
      <c r="AO462" s="208"/>
      <c r="AP462" s="208"/>
      <c r="AQ462" s="23"/>
      <c r="AR462" s="23"/>
      <c r="AS462" s="63"/>
      <c r="AT462" s="802">
        <v>230</v>
      </c>
      <c r="AU462" s="1488"/>
      <c r="AV462" s="44"/>
      <c r="AW462" s="147" t="s">
        <v>205</v>
      </c>
      <c r="AX462" s="143"/>
    </row>
    <row r="463" spans="1:239" ht="25.5" x14ac:dyDescent="0.25">
      <c r="A463" s="122">
        <v>375</v>
      </c>
      <c r="B463" s="185" t="s">
        <v>393</v>
      </c>
      <c r="C463" s="190"/>
      <c r="D463" s="454">
        <v>106.085205078125</v>
      </c>
      <c r="E463" s="454">
        <v>52.233196258544901</v>
      </c>
      <c r="F463" s="305">
        <f t="shared" si="120"/>
        <v>106</v>
      </c>
      <c r="G463" s="305">
        <f t="shared" si="121"/>
        <v>5.1123046875</v>
      </c>
      <c r="H463" s="305">
        <f t="shared" si="122"/>
        <v>5</v>
      </c>
      <c r="I463" s="137">
        <f t="shared" si="123"/>
        <v>6.73828125</v>
      </c>
      <c r="J463" s="136">
        <f t="shared" si="124"/>
        <v>52</v>
      </c>
      <c r="K463" s="136">
        <f t="shared" si="125"/>
        <v>13.991775512694034</v>
      </c>
      <c r="L463" s="136">
        <f t="shared" si="127"/>
        <v>13</v>
      </c>
      <c r="M463" s="139">
        <f t="shared" si="126"/>
        <v>59.506530761642011</v>
      </c>
      <c r="N463" s="67"/>
      <c r="O463" s="72"/>
      <c r="P463" s="288"/>
      <c r="Q463" s="47"/>
      <c r="R463" s="47" t="s">
        <v>105</v>
      </c>
      <c r="S463" s="49" t="s">
        <v>331</v>
      </c>
      <c r="T463" s="47"/>
      <c r="U463" s="47"/>
      <c r="V463" s="47" t="s">
        <v>345</v>
      </c>
      <c r="W463" s="400" t="s">
        <v>418</v>
      </c>
      <c r="X463" s="56" t="s">
        <v>333</v>
      </c>
      <c r="Y463" s="110"/>
      <c r="Z463" s="573">
        <v>7</v>
      </c>
      <c r="AA463" s="518"/>
      <c r="AB463" s="69"/>
      <c r="AC463" s="208"/>
      <c r="AD463" s="193"/>
      <c r="AE463" s="67"/>
      <c r="AF463" s="193"/>
      <c r="AG463" s="193"/>
      <c r="AH463" s="272"/>
      <c r="AI463" s="272"/>
      <c r="AJ463" s="272"/>
      <c r="AK463" s="272"/>
      <c r="AL463" s="72"/>
      <c r="AM463" s="82"/>
      <c r="AN463" s="208"/>
      <c r="AO463" s="208"/>
      <c r="AP463" s="208"/>
      <c r="AQ463" s="23"/>
      <c r="AR463" s="23"/>
      <c r="AS463" s="63"/>
      <c r="AT463" s="802">
        <v>375</v>
      </c>
      <c r="AU463" s="1488"/>
      <c r="AV463" s="44"/>
      <c r="AW463" s="147" t="s">
        <v>205</v>
      </c>
    </row>
    <row r="464" spans="1:239" ht="25.5" x14ac:dyDescent="0.25">
      <c r="A464" s="122">
        <v>376</v>
      </c>
      <c r="B464" s="185" t="s">
        <v>393</v>
      </c>
      <c r="C464" s="190"/>
      <c r="D464" s="454">
        <v>106.08827972412099</v>
      </c>
      <c r="E464" s="454">
        <v>52.2363471984863</v>
      </c>
      <c r="F464" s="305">
        <f t="shared" si="120"/>
        <v>106</v>
      </c>
      <c r="G464" s="305">
        <f t="shared" si="121"/>
        <v>5.2967834472596564</v>
      </c>
      <c r="H464" s="305">
        <f t="shared" si="122"/>
        <v>5</v>
      </c>
      <c r="I464" s="137">
        <f t="shared" si="123"/>
        <v>17.807006835579386</v>
      </c>
      <c r="J464" s="136">
        <f t="shared" si="124"/>
        <v>52</v>
      </c>
      <c r="K464" s="136">
        <f t="shared" si="125"/>
        <v>14.180831909177982</v>
      </c>
      <c r="L464" s="136">
        <f t="shared" si="127"/>
        <v>14</v>
      </c>
      <c r="M464" s="139">
        <f t="shared" si="126"/>
        <v>10.849914550678932</v>
      </c>
      <c r="N464" s="67"/>
      <c r="O464" s="72"/>
      <c r="P464" s="288"/>
      <c r="Q464" s="47"/>
      <c r="R464" s="47" t="s">
        <v>105</v>
      </c>
      <c r="S464" s="49" t="s">
        <v>331</v>
      </c>
      <c r="T464" s="47"/>
      <c r="U464" s="47"/>
      <c r="V464" s="47" t="s">
        <v>345</v>
      </c>
      <c r="W464" s="400" t="s">
        <v>418</v>
      </c>
      <c r="X464" s="56" t="s">
        <v>333</v>
      </c>
      <c r="Y464" s="110"/>
      <c r="Z464" s="573">
        <v>7</v>
      </c>
      <c r="AA464" s="518"/>
      <c r="AB464" s="69"/>
      <c r="AC464" s="208"/>
      <c r="AD464" s="193"/>
      <c r="AE464" s="67"/>
      <c r="AF464" s="193"/>
      <c r="AG464" s="193"/>
      <c r="AH464" s="272"/>
      <c r="AI464" s="272"/>
      <c r="AJ464" s="272"/>
      <c r="AK464" s="272"/>
      <c r="AL464" s="72"/>
      <c r="AM464" s="82"/>
      <c r="AN464" s="208"/>
      <c r="AO464" s="208"/>
      <c r="AP464" s="208"/>
      <c r="AQ464" s="23"/>
      <c r="AR464" s="23"/>
      <c r="AS464" s="63"/>
      <c r="AT464" s="802">
        <v>376</v>
      </c>
      <c r="AU464" s="1488"/>
      <c r="AV464" s="44"/>
      <c r="AW464" s="147" t="s">
        <v>205</v>
      </c>
    </row>
    <row r="465" spans="1:239" ht="25.5" x14ac:dyDescent="0.25">
      <c r="A465" s="122">
        <v>377</v>
      </c>
      <c r="B465" s="185" t="s">
        <v>393</v>
      </c>
      <c r="C465" s="190"/>
      <c r="D465" s="454">
        <v>106.08725738525401</v>
      </c>
      <c r="E465" s="454">
        <v>52.235408782958999</v>
      </c>
      <c r="F465" s="305">
        <f t="shared" ref="F465:F480" si="128">ROUNDDOWN(D465,0)</f>
        <v>106</v>
      </c>
      <c r="G465" s="305">
        <f t="shared" ref="G465:G496" si="129">(D465-F465)*60</f>
        <v>5.2354431152403436</v>
      </c>
      <c r="H465" s="305">
        <f t="shared" ref="H465:H496" si="130">ROUNDDOWN(G465,0)</f>
        <v>5</v>
      </c>
      <c r="I465" s="137">
        <f t="shared" ref="I465:I496" si="131">(G465-H465)*60</f>
        <v>14.126586914420614</v>
      </c>
      <c r="J465" s="136">
        <f t="shared" ref="J465:J480" si="132">ROUNDDOWN(E465,0)</f>
        <v>52</v>
      </c>
      <c r="K465" s="136">
        <f t="shared" ref="K465:K496" si="133">(E465-J465)*60</f>
        <v>14.124526977539915</v>
      </c>
      <c r="L465" s="136">
        <f t="shared" si="127"/>
        <v>14</v>
      </c>
      <c r="M465" s="139">
        <f t="shared" ref="M465:M496" si="134">(K465-L465)*60</f>
        <v>7.4716186523949091</v>
      </c>
      <c r="N465" s="67"/>
      <c r="O465" s="72"/>
      <c r="P465" s="288"/>
      <c r="Q465" s="47"/>
      <c r="R465" s="47" t="s">
        <v>105</v>
      </c>
      <c r="S465" s="49" t="s">
        <v>331</v>
      </c>
      <c r="T465" s="47"/>
      <c r="U465" s="47"/>
      <c r="V465" s="47" t="s">
        <v>345</v>
      </c>
      <c r="W465" s="400" t="s">
        <v>418</v>
      </c>
      <c r="X465" s="56" t="s">
        <v>333</v>
      </c>
      <c r="Y465" s="110"/>
      <c r="Z465" s="573">
        <v>7</v>
      </c>
      <c r="AA465" s="518"/>
      <c r="AB465" s="69"/>
      <c r="AC465" s="208"/>
      <c r="AD465" s="193"/>
      <c r="AE465" s="67"/>
      <c r="AF465" s="193"/>
      <c r="AG465" s="193"/>
      <c r="AH465" s="272"/>
      <c r="AI465" s="272"/>
      <c r="AJ465" s="272"/>
      <c r="AK465" s="272"/>
      <c r="AL465" s="72"/>
      <c r="AM465" s="82"/>
      <c r="AN465" s="208"/>
      <c r="AO465" s="208"/>
      <c r="AP465" s="208"/>
      <c r="AQ465" s="23"/>
      <c r="AR465" s="23"/>
      <c r="AS465" s="63"/>
      <c r="AT465" s="802">
        <v>377</v>
      </c>
      <c r="AU465" s="1488"/>
      <c r="AV465" s="44"/>
      <c r="AW465" s="147" t="s">
        <v>205</v>
      </c>
    </row>
    <row r="466" spans="1:239" ht="25.5" x14ac:dyDescent="0.25">
      <c r="A466" s="122">
        <v>379</v>
      </c>
      <c r="B466" s="185" t="s">
        <v>393</v>
      </c>
      <c r="C466" s="190"/>
      <c r="D466" s="454">
        <v>106.08415985107401</v>
      </c>
      <c r="E466" s="454">
        <v>52.231250762939503</v>
      </c>
      <c r="F466" s="305">
        <f t="shared" si="128"/>
        <v>106</v>
      </c>
      <c r="G466" s="305">
        <f t="shared" si="129"/>
        <v>5.0495910644403352</v>
      </c>
      <c r="H466" s="305">
        <f t="shared" si="130"/>
        <v>5</v>
      </c>
      <c r="I466" s="137">
        <f t="shared" si="131"/>
        <v>2.9754638664201138</v>
      </c>
      <c r="J466" s="136">
        <f t="shared" si="132"/>
        <v>52</v>
      </c>
      <c r="K466" s="136">
        <f t="shared" si="133"/>
        <v>13.875045776370172</v>
      </c>
      <c r="L466" s="136">
        <f t="shared" si="127"/>
        <v>13</v>
      </c>
      <c r="M466" s="139">
        <f t="shared" si="134"/>
        <v>52.502746582210307</v>
      </c>
      <c r="N466" s="67"/>
      <c r="O466" s="72"/>
      <c r="P466" s="288"/>
      <c r="Q466" s="47"/>
      <c r="R466" s="47" t="s">
        <v>105</v>
      </c>
      <c r="S466" s="49" t="s">
        <v>331</v>
      </c>
      <c r="T466" s="47"/>
      <c r="U466" s="47"/>
      <c r="V466" s="47" t="s">
        <v>345</v>
      </c>
      <c r="W466" s="400" t="s">
        <v>418</v>
      </c>
      <c r="X466" s="56" t="s">
        <v>333</v>
      </c>
      <c r="Y466" s="110"/>
      <c r="Z466" s="573">
        <v>7</v>
      </c>
      <c r="AA466" s="518"/>
      <c r="AB466" s="69"/>
      <c r="AC466" s="208"/>
      <c r="AD466" s="193"/>
      <c r="AE466" s="67"/>
      <c r="AF466" s="193"/>
      <c r="AG466" s="193"/>
      <c r="AH466" s="272"/>
      <c r="AI466" s="272"/>
      <c r="AJ466" s="272"/>
      <c r="AK466" s="272"/>
      <c r="AL466" s="72"/>
      <c r="AM466" s="82"/>
      <c r="AN466" s="208"/>
      <c r="AO466" s="208"/>
      <c r="AP466" s="208"/>
      <c r="AQ466" s="23"/>
      <c r="AR466" s="23"/>
      <c r="AS466" s="63"/>
      <c r="AT466" s="802">
        <v>379</v>
      </c>
      <c r="AU466" s="1488"/>
      <c r="AV466" s="44">
        <v>379</v>
      </c>
      <c r="AW466" s="147" t="s">
        <v>205</v>
      </c>
    </row>
    <row r="467" spans="1:239" ht="25.5" x14ac:dyDescent="0.25">
      <c r="A467" s="122">
        <v>380</v>
      </c>
      <c r="B467" s="185" t="s">
        <v>393</v>
      </c>
      <c r="C467" s="190"/>
      <c r="D467" s="454">
        <v>106.08332824707</v>
      </c>
      <c r="E467" s="454">
        <v>52.2305908203125</v>
      </c>
      <c r="F467" s="305">
        <f t="shared" si="128"/>
        <v>106</v>
      </c>
      <c r="G467" s="305">
        <f t="shared" si="129"/>
        <v>4.9996948241999917</v>
      </c>
      <c r="H467" s="305">
        <f t="shared" si="130"/>
        <v>4</v>
      </c>
      <c r="I467" s="137">
        <f t="shared" si="131"/>
        <v>59.9816894519995</v>
      </c>
      <c r="J467" s="136">
        <f t="shared" si="132"/>
        <v>52</v>
      </c>
      <c r="K467" s="136">
        <f t="shared" si="133"/>
        <v>13.83544921875</v>
      </c>
      <c r="L467" s="136">
        <f t="shared" si="127"/>
        <v>13</v>
      </c>
      <c r="M467" s="139">
        <f t="shared" si="134"/>
        <v>50.126953125</v>
      </c>
      <c r="N467" s="67"/>
      <c r="O467" s="72"/>
      <c r="P467" s="288"/>
      <c r="Q467" s="47"/>
      <c r="R467" s="47" t="s">
        <v>105</v>
      </c>
      <c r="S467" s="49" t="s">
        <v>331</v>
      </c>
      <c r="T467" s="47"/>
      <c r="U467" s="47"/>
      <c r="V467" s="47" t="s">
        <v>345</v>
      </c>
      <c r="W467" s="400" t="s">
        <v>418</v>
      </c>
      <c r="X467" s="56" t="s">
        <v>333</v>
      </c>
      <c r="Y467" s="110"/>
      <c r="Z467" s="573">
        <v>7</v>
      </c>
      <c r="AA467" s="523"/>
      <c r="AB467" s="69"/>
      <c r="AC467" s="208"/>
      <c r="AD467" s="193"/>
      <c r="AE467" s="67"/>
      <c r="AF467" s="193"/>
      <c r="AG467" s="193"/>
      <c r="AH467" s="272"/>
      <c r="AI467" s="272"/>
      <c r="AJ467" s="272"/>
      <c r="AK467" s="272"/>
      <c r="AL467" s="72"/>
      <c r="AM467" s="82"/>
      <c r="AN467" s="208"/>
      <c r="AO467" s="208"/>
      <c r="AP467" s="208"/>
      <c r="AQ467" s="23"/>
      <c r="AR467" s="23"/>
      <c r="AS467" s="63"/>
      <c r="AT467" s="802">
        <v>380</v>
      </c>
      <c r="AU467" s="1488"/>
      <c r="AV467" s="44">
        <v>379</v>
      </c>
      <c r="AW467" s="147" t="s">
        <v>205</v>
      </c>
    </row>
    <row r="468" spans="1:239" ht="25.5" x14ac:dyDescent="0.25">
      <c r="A468" s="122">
        <v>381</v>
      </c>
      <c r="B468" s="185" t="s">
        <v>393</v>
      </c>
      <c r="C468" s="190"/>
      <c r="D468" s="454">
        <v>106.122123718262</v>
      </c>
      <c r="E468" s="454">
        <v>52.184154510497997</v>
      </c>
      <c r="F468" s="305">
        <f t="shared" si="128"/>
        <v>106</v>
      </c>
      <c r="G468" s="305">
        <f t="shared" si="129"/>
        <v>7.327423095720178</v>
      </c>
      <c r="H468" s="305">
        <f t="shared" si="130"/>
        <v>7</v>
      </c>
      <c r="I468" s="137">
        <f t="shared" si="131"/>
        <v>19.645385743210682</v>
      </c>
      <c r="J468" s="136">
        <f t="shared" si="132"/>
        <v>52</v>
      </c>
      <c r="K468" s="136">
        <f t="shared" si="133"/>
        <v>11.049270629879828</v>
      </c>
      <c r="L468" s="136">
        <f t="shared" si="127"/>
        <v>11</v>
      </c>
      <c r="M468" s="139">
        <f t="shared" si="134"/>
        <v>2.9562377927896932</v>
      </c>
      <c r="N468" s="67"/>
      <c r="O468" s="72"/>
      <c r="P468" s="288"/>
      <c r="Q468" s="47"/>
      <c r="R468" s="47" t="s">
        <v>105</v>
      </c>
      <c r="S468" s="49" t="s">
        <v>331</v>
      </c>
      <c r="T468" s="47"/>
      <c r="U468" s="47"/>
      <c r="V468" s="47" t="s">
        <v>345</v>
      </c>
      <c r="W468" s="400" t="s">
        <v>418</v>
      </c>
      <c r="X468" s="56" t="s">
        <v>333</v>
      </c>
      <c r="Y468" s="110"/>
      <c r="Z468" s="573">
        <v>7</v>
      </c>
      <c r="AA468" s="523"/>
      <c r="AB468" s="69"/>
      <c r="AC468" s="249"/>
      <c r="AD468" s="193"/>
      <c r="AE468" s="67"/>
      <c r="AF468" s="193"/>
      <c r="AG468" s="193"/>
      <c r="AH468" s="272"/>
      <c r="AI468" s="272"/>
      <c r="AJ468" s="272"/>
      <c r="AK468" s="272"/>
      <c r="AL468" s="72"/>
      <c r="AM468" s="82"/>
      <c r="AN468" s="208"/>
      <c r="AO468" s="208"/>
      <c r="AP468" s="208"/>
      <c r="AQ468" s="23"/>
      <c r="AR468" s="23"/>
      <c r="AS468" s="63"/>
      <c r="AT468" s="802">
        <v>381</v>
      </c>
      <c r="AU468" s="1488"/>
      <c r="AV468" s="44"/>
      <c r="AW468" s="147" t="s">
        <v>205</v>
      </c>
    </row>
    <row r="469" spans="1:239" ht="25.5" x14ac:dyDescent="0.25">
      <c r="A469" s="122">
        <v>383</v>
      </c>
      <c r="B469" s="185" t="s">
        <v>393</v>
      </c>
      <c r="C469" s="190"/>
      <c r="D469" s="454">
        <v>106.120635986328</v>
      </c>
      <c r="E469" s="454">
        <v>52.1827201843262</v>
      </c>
      <c r="F469" s="305">
        <f t="shared" si="128"/>
        <v>106</v>
      </c>
      <c r="G469" s="305">
        <f t="shared" si="129"/>
        <v>7.2381591796798261</v>
      </c>
      <c r="H469" s="305">
        <f t="shared" si="130"/>
        <v>7</v>
      </c>
      <c r="I469" s="137">
        <f t="shared" si="131"/>
        <v>14.289550780789568</v>
      </c>
      <c r="J469" s="136">
        <f t="shared" si="132"/>
        <v>52</v>
      </c>
      <c r="K469" s="136">
        <f t="shared" si="133"/>
        <v>10.963211059572018</v>
      </c>
      <c r="L469" s="136">
        <f t="shared" si="127"/>
        <v>10</v>
      </c>
      <c r="M469" s="139">
        <f t="shared" si="134"/>
        <v>57.792663574321068</v>
      </c>
      <c r="N469" s="67"/>
      <c r="O469" s="72"/>
      <c r="P469" s="288"/>
      <c r="Q469" s="47"/>
      <c r="R469" s="47" t="s">
        <v>105</v>
      </c>
      <c r="S469" s="49" t="s">
        <v>331</v>
      </c>
      <c r="T469" s="47"/>
      <c r="U469" s="47"/>
      <c r="V469" s="47" t="s">
        <v>345</v>
      </c>
      <c r="W469" s="400" t="s">
        <v>418</v>
      </c>
      <c r="X469" s="56" t="s">
        <v>333</v>
      </c>
      <c r="Y469" s="110"/>
      <c r="Z469" s="573">
        <v>7</v>
      </c>
      <c r="AA469" s="523"/>
      <c r="AB469" s="69"/>
      <c r="AC469" s="249"/>
      <c r="AD469" s="193"/>
      <c r="AE469" s="67"/>
      <c r="AF469" s="193"/>
      <c r="AG469" s="193"/>
      <c r="AH469" s="272"/>
      <c r="AI469" s="272"/>
      <c r="AJ469" s="272"/>
      <c r="AK469" s="272"/>
      <c r="AL469" s="72"/>
      <c r="AM469" s="82"/>
      <c r="AN469" s="208"/>
      <c r="AO469" s="208"/>
      <c r="AP469" s="208"/>
      <c r="AQ469" s="23"/>
      <c r="AR469" s="23"/>
      <c r="AS469" s="63"/>
      <c r="AT469" s="802">
        <v>383</v>
      </c>
      <c r="AU469" s="1488"/>
      <c r="AV469" s="44">
        <v>383</v>
      </c>
      <c r="AW469" s="147" t="s">
        <v>205</v>
      </c>
    </row>
    <row r="470" spans="1:239" ht="51.75" customHeight="1" x14ac:dyDescent="0.25">
      <c r="A470" s="122">
        <v>384</v>
      </c>
      <c r="B470" s="185" t="s">
        <v>393</v>
      </c>
      <c r="C470" s="190"/>
      <c r="D470" s="454">
        <v>106.117561340332</v>
      </c>
      <c r="E470" s="454">
        <v>52.183082580566399</v>
      </c>
      <c r="F470" s="305">
        <f t="shared" si="128"/>
        <v>106</v>
      </c>
      <c r="G470" s="305">
        <f t="shared" si="129"/>
        <v>7.0536804199201697</v>
      </c>
      <c r="H470" s="305">
        <f t="shared" si="130"/>
        <v>7</v>
      </c>
      <c r="I470" s="137">
        <f t="shared" si="131"/>
        <v>3.2208251952101818</v>
      </c>
      <c r="J470" s="136">
        <f t="shared" si="132"/>
        <v>52</v>
      </c>
      <c r="K470" s="136">
        <f t="shared" si="133"/>
        <v>10.984954833983949</v>
      </c>
      <c r="L470" s="136">
        <f t="shared" si="127"/>
        <v>10</v>
      </c>
      <c r="M470" s="139">
        <f t="shared" si="134"/>
        <v>59.09729003903692</v>
      </c>
      <c r="N470" s="67"/>
      <c r="O470" s="72"/>
      <c r="P470" s="288"/>
      <c r="Q470" s="47"/>
      <c r="R470" s="47" t="s">
        <v>105</v>
      </c>
      <c r="S470" s="49" t="s">
        <v>331</v>
      </c>
      <c r="T470" s="47"/>
      <c r="U470" s="47"/>
      <c r="V470" s="47" t="s">
        <v>345</v>
      </c>
      <c r="W470" s="491" t="s">
        <v>418</v>
      </c>
      <c r="X470" s="56" t="s">
        <v>333</v>
      </c>
      <c r="Y470" s="110"/>
      <c r="Z470" s="573">
        <v>7</v>
      </c>
      <c r="AA470" s="523"/>
      <c r="AB470" s="69"/>
      <c r="AC470" s="249"/>
      <c r="AD470" s="193"/>
      <c r="AE470" s="67"/>
      <c r="AF470" s="193"/>
      <c r="AG470" s="193"/>
      <c r="AH470" s="272"/>
      <c r="AI470" s="272"/>
      <c r="AJ470" s="272"/>
      <c r="AK470" s="272"/>
      <c r="AL470" s="72"/>
      <c r="AM470" s="82"/>
      <c r="AN470" s="208"/>
      <c r="AO470" s="208"/>
      <c r="AP470" s="208"/>
      <c r="AQ470" s="23"/>
      <c r="AR470" s="23"/>
      <c r="AS470" s="63"/>
      <c r="AT470" s="802">
        <v>384</v>
      </c>
      <c r="AU470" s="1488">
        <v>12</v>
      </c>
      <c r="AV470" s="44">
        <v>12</v>
      </c>
      <c r="AW470" s="147" t="s">
        <v>205</v>
      </c>
    </row>
    <row r="471" spans="1:239" s="191" customFormat="1" ht="51.75" customHeight="1" thickBot="1" x14ac:dyDescent="0.3">
      <c r="A471" s="122">
        <v>397</v>
      </c>
      <c r="B471" s="134" t="s">
        <v>393</v>
      </c>
      <c r="C471" s="134"/>
      <c r="D471" s="454">
        <v>106.13116455078099</v>
      </c>
      <c r="E471" s="454">
        <v>52.118358612060497</v>
      </c>
      <c r="F471" s="305">
        <f t="shared" si="128"/>
        <v>106</v>
      </c>
      <c r="G471" s="305">
        <f t="shared" si="129"/>
        <v>7.8698730468596523</v>
      </c>
      <c r="H471" s="305">
        <f t="shared" si="130"/>
        <v>7</v>
      </c>
      <c r="I471" s="137">
        <f t="shared" si="131"/>
        <v>52.192382811579137</v>
      </c>
      <c r="J471" s="136">
        <f t="shared" si="132"/>
        <v>52</v>
      </c>
      <c r="K471" s="136">
        <f t="shared" si="133"/>
        <v>7.1015167236298282</v>
      </c>
      <c r="L471" s="136">
        <f t="shared" si="127"/>
        <v>7</v>
      </c>
      <c r="M471" s="139">
        <f t="shared" si="134"/>
        <v>6.0910034177896932</v>
      </c>
      <c r="N471" s="67"/>
      <c r="O471" s="72"/>
      <c r="P471" s="288"/>
      <c r="Q471" s="47"/>
      <c r="R471" s="47" t="s">
        <v>105</v>
      </c>
      <c r="S471" s="49" t="s">
        <v>331</v>
      </c>
      <c r="T471" s="47"/>
      <c r="U471" s="47"/>
      <c r="V471" s="47" t="s">
        <v>345</v>
      </c>
      <c r="W471" s="491" t="s">
        <v>418</v>
      </c>
      <c r="X471" s="57" t="s">
        <v>333</v>
      </c>
      <c r="Y471" s="112"/>
      <c r="Z471" s="580">
        <v>7</v>
      </c>
      <c r="AA471" s="523"/>
      <c r="AB471" s="417"/>
      <c r="AC471" s="249"/>
      <c r="AD471" s="193"/>
      <c r="AE471" s="67"/>
      <c r="AF471" s="193"/>
      <c r="AG471" s="193"/>
      <c r="AH471" s="272"/>
      <c r="AI471" s="272"/>
      <c r="AJ471" s="272"/>
      <c r="AK471" s="272"/>
      <c r="AL471" s="72"/>
      <c r="AM471" s="82"/>
      <c r="AN471" s="208"/>
      <c r="AO471" s="208"/>
      <c r="AP471" s="208"/>
      <c r="AQ471" s="23"/>
      <c r="AR471" s="23"/>
      <c r="AS471" s="63"/>
      <c r="AT471" s="802">
        <v>397</v>
      </c>
      <c r="AU471" s="1488">
        <v>26</v>
      </c>
      <c r="AV471" s="44">
        <v>26</v>
      </c>
      <c r="AW471" s="147" t="s">
        <v>205</v>
      </c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</row>
    <row r="472" spans="1:239" ht="42" customHeight="1" thickBot="1" x14ac:dyDescent="0.3">
      <c r="A472" s="711">
        <v>427</v>
      </c>
      <c r="B472" s="712" t="s">
        <v>393</v>
      </c>
      <c r="C472" s="712"/>
      <c r="D472" s="480">
        <v>106.069841191865</v>
      </c>
      <c r="E472" s="480">
        <v>52.521821259743</v>
      </c>
      <c r="F472" s="713">
        <f t="shared" si="128"/>
        <v>106</v>
      </c>
      <c r="G472" s="713">
        <f t="shared" si="129"/>
        <v>4.190471511899716</v>
      </c>
      <c r="H472" s="713">
        <f t="shared" si="130"/>
        <v>4</v>
      </c>
      <c r="I472" s="714">
        <f t="shared" si="131"/>
        <v>11.42829071398296</v>
      </c>
      <c r="J472" s="484">
        <f t="shared" si="132"/>
        <v>52</v>
      </c>
      <c r="K472" s="484">
        <f t="shared" si="133"/>
        <v>31.309275584579979</v>
      </c>
      <c r="L472" s="484">
        <f t="shared" si="127"/>
        <v>31</v>
      </c>
      <c r="M472" s="715">
        <f t="shared" si="134"/>
        <v>18.556535074798717</v>
      </c>
      <c r="N472" s="569"/>
      <c r="O472" s="743"/>
      <c r="P472" s="562"/>
      <c r="Q472" s="330"/>
      <c r="R472" s="330" t="s">
        <v>105</v>
      </c>
      <c r="S472" s="975" t="s">
        <v>331</v>
      </c>
      <c r="T472" s="330"/>
      <c r="U472" s="330"/>
      <c r="V472" s="330" t="s">
        <v>345</v>
      </c>
      <c r="W472" s="1074" t="s">
        <v>418</v>
      </c>
      <c r="X472" s="540" t="s">
        <v>333</v>
      </c>
      <c r="Y472" s="115"/>
      <c r="Z472" s="574">
        <v>7</v>
      </c>
      <c r="AA472" s="518"/>
      <c r="AB472" s="130"/>
      <c r="AC472" s="442"/>
      <c r="AD472" s="441"/>
      <c r="AE472" s="569"/>
      <c r="AF472" s="441"/>
      <c r="AG472" s="441"/>
      <c r="AH472" s="570"/>
      <c r="AI472" s="570"/>
      <c r="AJ472" s="570"/>
      <c r="AK472" s="570"/>
      <c r="AL472" s="743"/>
      <c r="AM472" s="364"/>
      <c r="AN472" s="220"/>
      <c r="AO472" s="220"/>
      <c r="AP472" s="220"/>
      <c r="AQ472" s="65"/>
      <c r="AR472" s="65"/>
      <c r="AS472" s="189"/>
      <c r="AT472" s="1471">
        <v>427</v>
      </c>
      <c r="AU472" s="1488"/>
      <c r="AV472" s="44"/>
      <c r="AW472" s="147" t="s">
        <v>205</v>
      </c>
    </row>
    <row r="473" spans="1:239" ht="28.5" customHeight="1" x14ac:dyDescent="0.25">
      <c r="A473" s="450">
        <v>158</v>
      </c>
      <c r="B473" s="773" t="s">
        <v>344</v>
      </c>
      <c r="C473" s="506"/>
      <c r="D473" s="468">
        <v>106.101483333332</v>
      </c>
      <c r="E473" s="468">
        <v>51.950216666666599</v>
      </c>
      <c r="F473" s="262">
        <f t="shared" si="128"/>
        <v>106</v>
      </c>
      <c r="G473" s="262">
        <f t="shared" si="129"/>
        <v>6.0889999999199063</v>
      </c>
      <c r="H473" s="262">
        <f t="shared" si="130"/>
        <v>6</v>
      </c>
      <c r="I473" s="298">
        <f t="shared" si="131"/>
        <v>5.3399999951943755</v>
      </c>
      <c r="J473" s="262">
        <f t="shared" si="132"/>
        <v>51</v>
      </c>
      <c r="K473" s="262">
        <f t="shared" si="133"/>
        <v>57.012999999995913</v>
      </c>
      <c r="L473" s="262">
        <f t="shared" si="127"/>
        <v>57</v>
      </c>
      <c r="M473" s="298">
        <f t="shared" si="134"/>
        <v>0.77999999975475021</v>
      </c>
      <c r="N473" s="1186">
        <v>8.1000004000000008</v>
      </c>
      <c r="O473" s="971"/>
      <c r="P473" s="610" t="s">
        <v>203</v>
      </c>
      <c r="Q473" s="251" t="s">
        <v>4</v>
      </c>
      <c r="R473" s="251"/>
      <c r="S473" s="251" t="s">
        <v>332</v>
      </c>
      <c r="T473" s="251" t="s">
        <v>192</v>
      </c>
      <c r="U473" s="251"/>
      <c r="V473" s="1249"/>
      <c r="W473" s="1283"/>
      <c r="X473" s="267" t="s">
        <v>333</v>
      </c>
      <c r="Y473" s="198"/>
      <c r="Z473" s="582">
        <v>8</v>
      </c>
      <c r="AA473" s="243" t="s">
        <v>481</v>
      </c>
      <c r="AB473" s="983"/>
      <c r="AC473" s="198"/>
      <c r="AD473" s="183" t="s">
        <v>566</v>
      </c>
      <c r="AE473" s="198"/>
      <c r="AF473" s="198"/>
      <c r="AG473" s="203">
        <v>2015</v>
      </c>
      <c r="AH473" s="268"/>
      <c r="AI473" s="1097" t="s">
        <v>419</v>
      </c>
      <c r="AJ473" s="268"/>
      <c r="AK473" s="268"/>
      <c r="AL473" s="971"/>
      <c r="AM473" s="945"/>
      <c r="AN473" s="203">
        <v>2015</v>
      </c>
      <c r="AO473" s="203">
        <v>2015</v>
      </c>
      <c r="AP473" s="215"/>
      <c r="AQ473" s="215"/>
      <c r="AR473" s="203">
        <v>2015</v>
      </c>
      <c r="AS473" s="987"/>
      <c r="AT473" s="1472">
        <v>158</v>
      </c>
      <c r="AU473" s="1489"/>
      <c r="AV473" s="44"/>
      <c r="AW473" s="246" t="s">
        <v>172</v>
      </c>
      <c r="AX473" s="191"/>
    </row>
    <row r="474" spans="1:239" ht="38.25" x14ac:dyDescent="0.25">
      <c r="A474" s="207">
        <v>159</v>
      </c>
      <c r="B474" s="250" t="s">
        <v>344</v>
      </c>
      <c r="C474" s="101"/>
      <c r="D474" s="465">
        <v>105.924416666667</v>
      </c>
      <c r="E474" s="465">
        <v>51.737016666666669</v>
      </c>
      <c r="F474" s="138">
        <f t="shared" si="128"/>
        <v>105</v>
      </c>
      <c r="G474" s="138">
        <f t="shared" si="129"/>
        <v>55.465000000019984</v>
      </c>
      <c r="H474" s="138">
        <f t="shared" si="130"/>
        <v>55</v>
      </c>
      <c r="I474" s="296">
        <f t="shared" si="131"/>
        <v>27.900000001199032</v>
      </c>
      <c r="J474" s="138">
        <f t="shared" si="132"/>
        <v>51</v>
      </c>
      <c r="K474" s="138">
        <f t="shared" si="133"/>
        <v>44.221000000000146</v>
      </c>
      <c r="L474" s="138">
        <f t="shared" si="127"/>
        <v>44</v>
      </c>
      <c r="M474" s="296">
        <f t="shared" si="134"/>
        <v>13.260000000008745</v>
      </c>
      <c r="N474" s="193"/>
      <c r="O474" s="276"/>
      <c r="P474" s="222" t="s">
        <v>203</v>
      </c>
      <c r="Q474" s="49" t="s">
        <v>4</v>
      </c>
      <c r="R474" s="53" t="s">
        <v>506</v>
      </c>
      <c r="S474" s="49" t="s">
        <v>331</v>
      </c>
      <c r="T474" s="49"/>
      <c r="U474" s="49"/>
      <c r="V474" s="53"/>
      <c r="W474" s="277" t="s">
        <v>415</v>
      </c>
      <c r="X474" s="222" t="s">
        <v>333</v>
      </c>
      <c r="Y474" s="193"/>
      <c r="Z474" s="577">
        <v>8</v>
      </c>
      <c r="AA474" s="520"/>
      <c r="AB474" s="290"/>
      <c r="AC474" s="193"/>
      <c r="AD474" s="249" t="s">
        <v>493</v>
      </c>
      <c r="AE474" s="193"/>
      <c r="AF474" s="193"/>
      <c r="AG474" s="114">
        <v>2015</v>
      </c>
      <c r="AH474" s="272"/>
      <c r="AI474" s="114">
        <v>2015</v>
      </c>
      <c r="AJ474" s="272"/>
      <c r="AK474" s="272"/>
      <c r="AL474" s="276"/>
      <c r="AM474" s="285"/>
      <c r="AN474" s="114">
        <v>2015</v>
      </c>
      <c r="AO474" s="114">
        <v>2015</v>
      </c>
      <c r="AP474" s="208"/>
      <c r="AQ474" s="208"/>
      <c r="AR474" s="114">
        <v>2015</v>
      </c>
      <c r="AS474" s="274"/>
      <c r="AT474" s="1473">
        <v>159</v>
      </c>
      <c r="AU474" s="1489"/>
      <c r="AV474" s="44"/>
      <c r="AW474" s="246" t="s">
        <v>260</v>
      </c>
      <c r="AX474" s="191"/>
    </row>
    <row r="475" spans="1:239" ht="38.25" x14ac:dyDescent="0.25">
      <c r="A475" s="122">
        <v>116</v>
      </c>
      <c r="B475" s="185" t="s">
        <v>393</v>
      </c>
      <c r="C475" s="190"/>
      <c r="D475" s="463">
        <v>105.3493</v>
      </c>
      <c r="E475" s="463">
        <v>51.976199999999999</v>
      </c>
      <c r="F475" s="305">
        <f t="shared" si="128"/>
        <v>105</v>
      </c>
      <c r="G475" s="305">
        <f t="shared" si="129"/>
        <v>20.95799999999997</v>
      </c>
      <c r="H475" s="305">
        <f t="shared" si="130"/>
        <v>20</v>
      </c>
      <c r="I475" s="137">
        <f t="shared" si="131"/>
        <v>57.479999999998199</v>
      </c>
      <c r="J475" s="136">
        <f t="shared" si="132"/>
        <v>51</v>
      </c>
      <c r="K475" s="136">
        <f t="shared" si="133"/>
        <v>58.571999999999917</v>
      </c>
      <c r="L475" s="136">
        <f t="shared" si="127"/>
        <v>58</v>
      </c>
      <c r="M475" s="139">
        <f t="shared" si="134"/>
        <v>34.319999999995048</v>
      </c>
      <c r="N475" s="111">
        <v>410</v>
      </c>
      <c r="O475" s="72"/>
      <c r="P475" s="56" t="s">
        <v>203</v>
      </c>
      <c r="Q475" s="47"/>
      <c r="R475" s="1068"/>
      <c r="S475" s="47" t="s">
        <v>332</v>
      </c>
      <c r="T475" s="48" t="s">
        <v>155</v>
      </c>
      <c r="U475" s="47"/>
      <c r="V475" s="50" t="s">
        <v>167</v>
      </c>
      <c r="W475" s="394" t="s">
        <v>516</v>
      </c>
      <c r="X475" s="56" t="s">
        <v>333</v>
      </c>
      <c r="Y475" s="67"/>
      <c r="Z475" s="573">
        <v>8</v>
      </c>
      <c r="AA475" s="518"/>
      <c r="AB475" s="82"/>
      <c r="AD475" s="193"/>
      <c r="AE475" s="67"/>
      <c r="AF475" s="193"/>
      <c r="AG475" s="193"/>
      <c r="AH475" s="272"/>
      <c r="AI475" s="272"/>
      <c r="AJ475" s="272"/>
      <c r="AK475" s="272"/>
      <c r="AL475" s="72"/>
      <c r="AM475" s="82"/>
      <c r="AN475" s="208"/>
      <c r="AO475" s="208"/>
      <c r="AP475" s="208"/>
      <c r="AQ475" s="23"/>
      <c r="AR475" s="23"/>
      <c r="AS475" s="63"/>
      <c r="AT475" s="802">
        <v>116</v>
      </c>
      <c r="AU475" s="1488"/>
      <c r="AV475" s="44"/>
      <c r="AW475" s="146" t="s">
        <v>144</v>
      </c>
    </row>
    <row r="476" spans="1:239" ht="38.25" x14ac:dyDescent="0.25">
      <c r="A476" s="122">
        <v>118</v>
      </c>
      <c r="B476" s="185" t="s">
        <v>393</v>
      </c>
      <c r="C476" s="190"/>
      <c r="D476" s="463">
        <v>105.8433</v>
      </c>
      <c r="E476" s="463">
        <v>52.036000000000001</v>
      </c>
      <c r="F476" s="305">
        <f t="shared" si="128"/>
        <v>105</v>
      </c>
      <c r="G476" s="305">
        <f t="shared" si="129"/>
        <v>50.597999999999956</v>
      </c>
      <c r="H476" s="305">
        <f t="shared" si="130"/>
        <v>50</v>
      </c>
      <c r="I476" s="137">
        <f t="shared" si="131"/>
        <v>35.879999999997381</v>
      </c>
      <c r="J476" s="136">
        <f t="shared" si="132"/>
        <v>52</v>
      </c>
      <c r="K476" s="136">
        <f t="shared" si="133"/>
        <v>2.1600000000000819</v>
      </c>
      <c r="L476" s="136">
        <f t="shared" si="127"/>
        <v>2</v>
      </c>
      <c r="M476" s="139">
        <f t="shared" si="134"/>
        <v>9.6000000000049113</v>
      </c>
      <c r="N476" s="111">
        <v>500</v>
      </c>
      <c r="O476" s="72"/>
      <c r="P476" s="222" t="s">
        <v>203</v>
      </c>
      <c r="Q476" s="47"/>
      <c r="R476" s="23"/>
      <c r="S476" s="47" t="s">
        <v>332</v>
      </c>
      <c r="T476" s="48" t="s">
        <v>55</v>
      </c>
      <c r="U476" s="47"/>
      <c r="V476" s="50"/>
      <c r="W476" s="395" t="s">
        <v>414</v>
      </c>
      <c r="X476" s="56" t="s">
        <v>333</v>
      </c>
      <c r="Y476" s="67"/>
      <c r="Z476" s="573">
        <v>8</v>
      </c>
      <c r="AA476" s="518"/>
      <c r="AB476" s="69"/>
      <c r="AD476" s="193"/>
      <c r="AE476" s="67"/>
      <c r="AF476" s="193"/>
      <c r="AG476" s="193"/>
      <c r="AH476" s="272"/>
      <c r="AI476" s="272"/>
      <c r="AJ476" s="272"/>
      <c r="AK476" s="272"/>
      <c r="AL476" s="72"/>
      <c r="AM476" s="82"/>
      <c r="AN476" s="208"/>
      <c r="AO476" s="208"/>
      <c r="AP476" s="208"/>
      <c r="AQ476" s="23"/>
      <c r="AR476" s="23"/>
      <c r="AS476" s="63"/>
      <c r="AT476" s="802">
        <v>118</v>
      </c>
      <c r="AU476" s="1488"/>
      <c r="AV476" s="44"/>
      <c r="AW476" s="146" t="s">
        <v>144</v>
      </c>
    </row>
    <row r="477" spans="1:239" ht="26.25" thickBot="1" x14ac:dyDescent="0.3">
      <c r="A477" s="445">
        <v>160</v>
      </c>
      <c r="B477" s="58" t="s">
        <v>344</v>
      </c>
      <c r="C477" s="58"/>
      <c r="D477" s="1165">
        <v>106.100533333333</v>
      </c>
      <c r="E477" s="1165">
        <v>51.94938333333333</v>
      </c>
      <c r="F477" s="361">
        <f t="shared" si="128"/>
        <v>106</v>
      </c>
      <c r="G477" s="361">
        <f t="shared" si="129"/>
        <v>6.0319999999802576</v>
      </c>
      <c r="H477" s="361">
        <f t="shared" si="130"/>
        <v>6</v>
      </c>
      <c r="I477" s="362">
        <f t="shared" si="131"/>
        <v>1.9199999988154559</v>
      </c>
      <c r="J477" s="311">
        <f t="shared" si="132"/>
        <v>51</v>
      </c>
      <c r="K477" s="311">
        <f t="shared" si="133"/>
        <v>56.962999999999795</v>
      </c>
      <c r="L477" s="311">
        <f t="shared" si="127"/>
        <v>56</v>
      </c>
      <c r="M477" s="297">
        <f t="shared" si="134"/>
        <v>57.779999999987695</v>
      </c>
      <c r="N477" s="1181">
        <v>9.4</v>
      </c>
      <c r="O477" s="77"/>
      <c r="P477" s="368" t="s">
        <v>203</v>
      </c>
      <c r="Q477" s="58" t="s">
        <v>4</v>
      </c>
      <c r="R477" s="1069"/>
      <c r="S477" s="58" t="s">
        <v>332</v>
      </c>
      <c r="T477" s="58"/>
      <c r="U477" s="58"/>
      <c r="V477" s="58"/>
      <c r="W477" s="1273"/>
      <c r="X477" s="57" t="s">
        <v>333</v>
      </c>
      <c r="Y477" s="118"/>
      <c r="Z477" s="574">
        <v>8</v>
      </c>
      <c r="AA477" s="525"/>
      <c r="AB477" s="543"/>
      <c r="AC477" s="202"/>
      <c r="AD477" s="313" t="s">
        <v>491</v>
      </c>
      <c r="AE477" s="118"/>
      <c r="AF477" s="202"/>
      <c r="AG477" s="202"/>
      <c r="AH477" s="320"/>
      <c r="AI477" s="320"/>
      <c r="AJ477" s="320"/>
      <c r="AK477" s="320"/>
      <c r="AL477" s="77"/>
      <c r="AM477" s="364"/>
      <c r="AN477" s="220"/>
      <c r="AO477" s="220"/>
      <c r="AP477" s="220"/>
      <c r="AQ477" s="65"/>
      <c r="AR477" s="65"/>
      <c r="AS477" s="189"/>
      <c r="AT477" s="1471">
        <v>160</v>
      </c>
      <c r="AU477" s="1488"/>
      <c r="AV477" s="44"/>
      <c r="AW477" s="147" t="s">
        <v>201</v>
      </c>
    </row>
    <row r="478" spans="1:239" ht="51" x14ac:dyDescent="0.25">
      <c r="A478" s="472">
        <v>174</v>
      </c>
      <c r="B478" s="1148" t="s">
        <v>344</v>
      </c>
      <c r="C478" s="1153"/>
      <c r="D478" s="934">
        <v>105.818611111111</v>
      </c>
      <c r="E478" s="934">
        <v>51.836388888888891</v>
      </c>
      <c r="F478" s="371">
        <f t="shared" si="128"/>
        <v>105</v>
      </c>
      <c r="G478" s="371">
        <f t="shared" si="129"/>
        <v>49.116666666659796</v>
      </c>
      <c r="H478" s="371">
        <f t="shared" si="130"/>
        <v>49</v>
      </c>
      <c r="I478" s="483">
        <f t="shared" si="131"/>
        <v>6.9999999995877715</v>
      </c>
      <c r="J478" s="371">
        <f t="shared" si="132"/>
        <v>51</v>
      </c>
      <c r="K478" s="371">
        <f t="shared" si="133"/>
        <v>50.183333333333451</v>
      </c>
      <c r="L478" s="371">
        <f t="shared" si="127"/>
        <v>50</v>
      </c>
      <c r="M478" s="483">
        <f t="shared" si="134"/>
        <v>11.000000000007049</v>
      </c>
      <c r="N478" s="354"/>
      <c r="O478" s="505"/>
      <c r="P478" s="488" t="s">
        <v>203</v>
      </c>
      <c r="Q478" s="352" t="s">
        <v>4</v>
      </c>
      <c r="R478" s="352"/>
      <c r="S478" s="352" t="s">
        <v>332</v>
      </c>
      <c r="T478" s="352"/>
      <c r="U478" s="352"/>
      <c r="V478" s="490"/>
      <c r="W478" s="526"/>
      <c r="X478" s="488" t="s">
        <v>333</v>
      </c>
      <c r="Y478" s="354"/>
      <c r="Z478" s="583">
        <v>8</v>
      </c>
      <c r="AA478" s="1021"/>
      <c r="AB478" s="472"/>
      <c r="AC478" s="1322"/>
      <c r="AD478" s="375" t="s">
        <v>565</v>
      </c>
      <c r="AE478" s="354"/>
      <c r="AF478" s="354"/>
      <c r="AG478" s="354"/>
      <c r="AH478" s="355"/>
      <c r="AI478" s="355"/>
      <c r="AJ478" s="355"/>
      <c r="AK478" s="355"/>
      <c r="AL478" s="505"/>
      <c r="AM478" s="1357"/>
      <c r="AN478" s="357"/>
      <c r="AO478" s="1056" t="s">
        <v>443</v>
      </c>
      <c r="AP478" s="357"/>
      <c r="AQ478" s="357"/>
      <c r="AR478" s="357"/>
      <c r="AS478" s="1122"/>
      <c r="AT478" s="1472">
        <v>174</v>
      </c>
      <c r="AU478" s="1487"/>
      <c r="AV478" s="44"/>
      <c r="AW478" s="246" t="s">
        <v>217</v>
      </c>
      <c r="AX478" s="18"/>
      <c r="AY478" s="191"/>
      <c r="AZ478" s="191"/>
      <c r="BA478" s="191"/>
      <c r="BB478" s="191"/>
      <c r="BC478" s="191"/>
      <c r="BD478" s="191"/>
      <c r="BE478" s="191"/>
      <c r="BF478" s="191"/>
      <c r="BG478" s="191"/>
      <c r="BH478" s="191"/>
      <c r="BI478" s="191"/>
      <c r="BJ478" s="191"/>
      <c r="BK478" s="191"/>
      <c r="BL478" s="191"/>
      <c r="BM478" s="191"/>
      <c r="BN478" s="191"/>
      <c r="BO478" s="191"/>
      <c r="BP478" s="191"/>
      <c r="BQ478" s="191"/>
      <c r="BR478" s="191"/>
      <c r="BS478" s="191"/>
      <c r="BT478" s="191"/>
      <c r="BU478" s="191"/>
      <c r="BV478" s="191"/>
      <c r="BW478" s="191"/>
      <c r="BX478" s="191"/>
      <c r="BY478" s="191"/>
      <c r="BZ478" s="191"/>
      <c r="CA478" s="191"/>
      <c r="CB478" s="191"/>
      <c r="CC478" s="191"/>
      <c r="CD478" s="191"/>
      <c r="CE478" s="191"/>
      <c r="CF478" s="191"/>
      <c r="CG478" s="191"/>
      <c r="CH478" s="191"/>
      <c r="CI478" s="191"/>
      <c r="CJ478" s="191"/>
      <c r="CK478" s="191"/>
      <c r="CL478" s="191"/>
      <c r="CM478" s="191"/>
      <c r="CN478" s="191"/>
      <c r="CO478" s="191"/>
      <c r="CP478" s="191"/>
      <c r="CQ478" s="191"/>
      <c r="CR478" s="191"/>
      <c r="CS478" s="191"/>
      <c r="CT478" s="191"/>
      <c r="CU478" s="191"/>
      <c r="CV478" s="191"/>
      <c r="CW478" s="191"/>
      <c r="CX478" s="191"/>
      <c r="CY478" s="191"/>
      <c r="CZ478" s="191"/>
      <c r="DA478" s="191"/>
      <c r="DB478" s="191"/>
      <c r="DC478" s="191"/>
      <c r="DD478" s="191"/>
      <c r="DE478" s="191"/>
      <c r="DF478" s="191"/>
      <c r="DG478" s="191"/>
      <c r="DH478" s="191"/>
      <c r="DI478" s="191"/>
      <c r="DJ478" s="191"/>
      <c r="DK478" s="191"/>
      <c r="DL478" s="191"/>
      <c r="DM478" s="191"/>
      <c r="DN478" s="191"/>
      <c r="DO478" s="191"/>
      <c r="DP478" s="191"/>
      <c r="DQ478" s="191"/>
      <c r="DR478" s="191"/>
      <c r="DS478" s="191"/>
      <c r="DT478" s="191"/>
      <c r="DU478" s="191"/>
      <c r="DV478" s="191"/>
      <c r="DW478" s="191"/>
      <c r="DX478" s="191"/>
      <c r="DY478" s="191"/>
      <c r="DZ478" s="191"/>
      <c r="EA478" s="191"/>
      <c r="EB478" s="191"/>
      <c r="EC478" s="191"/>
      <c r="ED478" s="191"/>
      <c r="EE478" s="191"/>
      <c r="EF478" s="191"/>
      <c r="EG478" s="191"/>
      <c r="EH478" s="191"/>
      <c r="EI478" s="191"/>
      <c r="EJ478" s="191"/>
      <c r="EK478" s="191"/>
      <c r="EL478" s="191"/>
      <c r="EM478" s="191"/>
      <c r="EN478" s="191"/>
      <c r="EO478" s="191"/>
      <c r="EP478" s="191"/>
      <c r="EQ478" s="191"/>
      <c r="ER478" s="191"/>
      <c r="ES478" s="191"/>
      <c r="ET478" s="191"/>
      <c r="EU478" s="191"/>
      <c r="EV478" s="191"/>
      <c r="EW478" s="191"/>
      <c r="EX478" s="191"/>
      <c r="EY478" s="191"/>
      <c r="EZ478" s="191"/>
      <c r="FA478" s="191"/>
      <c r="FB478" s="191"/>
      <c r="FC478" s="191"/>
      <c r="FD478" s="191"/>
      <c r="FE478" s="191"/>
      <c r="FF478" s="191"/>
      <c r="FG478" s="191"/>
      <c r="FH478" s="191"/>
      <c r="FI478" s="191"/>
      <c r="FJ478" s="191"/>
      <c r="FK478" s="191"/>
      <c r="FL478" s="191"/>
      <c r="FM478" s="191"/>
      <c r="FN478" s="191"/>
      <c r="FO478" s="191"/>
      <c r="FP478" s="191"/>
      <c r="FQ478" s="191"/>
      <c r="FR478" s="191"/>
      <c r="FS478" s="191"/>
      <c r="FT478" s="191"/>
      <c r="FU478" s="191"/>
      <c r="FV478" s="191"/>
      <c r="FW478" s="191"/>
      <c r="FX478" s="191"/>
      <c r="FY478" s="191"/>
      <c r="FZ478" s="191"/>
      <c r="GA478" s="191"/>
      <c r="GB478" s="191"/>
      <c r="GC478" s="191"/>
      <c r="GD478" s="191"/>
      <c r="GE478" s="191"/>
      <c r="GF478" s="191"/>
      <c r="GG478" s="191"/>
      <c r="GH478" s="191"/>
      <c r="GI478" s="191"/>
      <c r="GJ478" s="191"/>
      <c r="GK478" s="191"/>
      <c r="GL478" s="191"/>
      <c r="GM478" s="191"/>
      <c r="GN478" s="191"/>
      <c r="GO478" s="191"/>
      <c r="GP478" s="191"/>
      <c r="GQ478" s="191"/>
      <c r="GR478" s="191"/>
      <c r="GS478" s="191"/>
      <c r="GT478" s="191"/>
      <c r="GU478" s="191"/>
      <c r="GV478" s="191"/>
      <c r="GW478" s="191"/>
      <c r="GX478" s="191"/>
      <c r="GY478" s="191"/>
      <c r="GZ478" s="191"/>
      <c r="HA478" s="191"/>
      <c r="HB478" s="191"/>
      <c r="HC478" s="191"/>
      <c r="HD478" s="191"/>
      <c r="HE478" s="191"/>
      <c r="HF478" s="191"/>
      <c r="HG478" s="191"/>
      <c r="HH478" s="191"/>
      <c r="HI478" s="191"/>
      <c r="HJ478" s="191"/>
      <c r="HK478" s="191"/>
      <c r="HL478" s="191"/>
      <c r="HM478" s="191"/>
      <c r="HN478" s="191"/>
      <c r="HO478" s="191"/>
      <c r="HP478" s="191"/>
      <c r="HQ478" s="191"/>
      <c r="HR478" s="191"/>
      <c r="HS478" s="191"/>
      <c r="HT478" s="191"/>
      <c r="HU478" s="191"/>
      <c r="HV478" s="191"/>
      <c r="HW478" s="191"/>
      <c r="HX478" s="191"/>
      <c r="HY478" s="191"/>
      <c r="HZ478" s="191"/>
      <c r="IA478" s="191"/>
      <c r="IB478" s="191"/>
      <c r="IC478" s="191"/>
      <c r="ID478" s="191"/>
      <c r="IE478" s="191"/>
    </row>
    <row r="479" spans="1:239" x14ac:dyDescent="0.25">
      <c r="A479" s="122">
        <v>445</v>
      </c>
      <c r="B479" s="174" t="s">
        <v>344</v>
      </c>
      <c r="C479" s="99"/>
      <c r="D479" s="454">
        <v>105.906233</v>
      </c>
      <c r="E479" s="454">
        <v>51.812933000000001</v>
      </c>
      <c r="F479" s="305">
        <f t="shared" si="128"/>
        <v>105</v>
      </c>
      <c r="G479" s="305">
        <f t="shared" si="129"/>
        <v>54.373980000000017</v>
      </c>
      <c r="H479" s="305">
        <f t="shared" si="130"/>
        <v>54</v>
      </c>
      <c r="I479" s="137">
        <f t="shared" si="131"/>
        <v>22.438800000001038</v>
      </c>
      <c r="J479" s="136">
        <f t="shared" si="132"/>
        <v>51</v>
      </c>
      <c r="K479" s="136">
        <f t="shared" si="133"/>
        <v>48.775980000000061</v>
      </c>
      <c r="L479" s="136">
        <f t="shared" si="127"/>
        <v>48</v>
      </c>
      <c r="M479" s="139">
        <f t="shared" si="134"/>
        <v>46.558800000003657</v>
      </c>
      <c r="N479" s="110"/>
      <c r="O479" s="71"/>
      <c r="P479" s="222" t="s">
        <v>203</v>
      </c>
      <c r="Q479" s="47"/>
      <c r="R479" s="47"/>
      <c r="S479" s="47" t="s">
        <v>332</v>
      </c>
      <c r="T479" s="47"/>
      <c r="U479" s="47"/>
      <c r="V479" s="47"/>
      <c r="W479" s="62"/>
      <c r="X479" s="56" t="s">
        <v>333</v>
      </c>
      <c r="Y479" s="110"/>
      <c r="Z479" s="573">
        <v>8</v>
      </c>
      <c r="AA479" s="518"/>
      <c r="AB479" s="122"/>
      <c r="AC479" s="193"/>
      <c r="AD479" s="114"/>
      <c r="AE479" s="110"/>
      <c r="AF479" s="114">
        <v>2015</v>
      </c>
      <c r="AG479" s="204"/>
      <c r="AH479" s="321"/>
      <c r="AI479" s="321"/>
      <c r="AJ479" s="321"/>
      <c r="AK479" s="321"/>
      <c r="AL479" s="414"/>
      <c r="AM479" s="83"/>
      <c r="AN479" s="218"/>
      <c r="AO479" s="218"/>
      <c r="AP479" s="218"/>
      <c r="AQ479" s="44"/>
      <c r="AR479" s="44"/>
      <c r="AS479" s="64"/>
      <c r="AT479" s="802">
        <v>445</v>
      </c>
      <c r="AU479" s="1490"/>
      <c r="AV479" s="44"/>
      <c r="AW479" s="148" t="s">
        <v>328</v>
      </c>
      <c r="AX479" s="8"/>
      <c r="AY479" s="191"/>
      <c r="AZ479" s="191"/>
      <c r="BA479" s="191"/>
      <c r="BB479" s="191"/>
      <c r="BC479" s="191"/>
      <c r="BD479" s="191"/>
      <c r="BE479" s="191"/>
      <c r="BF479" s="191"/>
      <c r="BG479" s="191"/>
      <c r="BH479" s="191"/>
      <c r="BI479" s="191"/>
      <c r="BJ479" s="191"/>
      <c r="BK479" s="191"/>
      <c r="BL479" s="191"/>
      <c r="BM479" s="191"/>
      <c r="BN479" s="191"/>
      <c r="BO479" s="191"/>
      <c r="BP479" s="191"/>
      <c r="BQ479" s="191"/>
      <c r="BR479" s="191"/>
      <c r="BS479" s="191"/>
      <c r="BT479" s="191"/>
      <c r="BU479" s="191"/>
      <c r="BV479" s="191"/>
      <c r="BW479" s="191"/>
      <c r="BX479" s="191"/>
      <c r="BY479" s="191"/>
      <c r="BZ479" s="191"/>
      <c r="CA479" s="191"/>
      <c r="CB479" s="191"/>
      <c r="CC479" s="191"/>
      <c r="CD479" s="191"/>
      <c r="CE479" s="191"/>
      <c r="CF479" s="191"/>
      <c r="CG479" s="191"/>
      <c r="CH479" s="191"/>
      <c r="CI479" s="191"/>
      <c r="CJ479" s="191"/>
      <c r="CK479" s="191"/>
      <c r="CL479" s="191"/>
      <c r="CM479" s="191"/>
      <c r="CN479" s="191"/>
      <c r="CO479" s="191"/>
      <c r="CP479" s="191"/>
      <c r="CQ479" s="191"/>
      <c r="CR479" s="191"/>
      <c r="CS479" s="191"/>
      <c r="CT479" s="191"/>
      <c r="CU479" s="191"/>
      <c r="CV479" s="191"/>
      <c r="CW479" s="191"/>
      <c r="CX479" s="191"/>
      <c r="CY479" s="191"/>
      <c r="CZ479" s="191"/>
      <c r="DA479" s="191"/>
      <c r="DB479" s="191"/>
      <c r="DC479" s="191"/>
      <c r="DD479" s="191"/>
      <c r="DE479" s="191"/>
      <c r="DF479" s="191"/>
      <c r="DG479" s="191"/>
      <c r="DH479" s="191"/>
      <c r="DI479" s="191"/>
      <c r="DJ479" s="191"/>
      <c r="DK479" s="191"/>
      <c r="DL479" s="191"/>
      <c r="DM479" s="191"/>
      <c r="DN479" s="191"/>
      <c r="DO479" s="191"/>
      <c r="DP479" s="191"/>
      <c r="DQ479" s="191"/>
      <c r="DR479" s="191"/>
      <c r="DS479" s="191"/>
      <c r="DT479" s="191"/>
      <c r="DU479" s="191"/>
      <c r="DV479" s="191"/>
      <c r="DW479" s="191"/>
      <c r="DX479" s="191"/>
      <c r="DY479" s="191"/>
      <c r="DZ479" s="191"/>
      <c r="EA479" s="191"/>
      <c r="EB479" s="191"/>
      <c r="EC479" s="191"/>
      <c r="ED479" s="191"/>
      <c r="EE479" s="191"/>
      <c r="EF479" s="191"/>
      <c r="EG479" s="191"/>
      <c r="EH479" s="191"/>
      <c r="EI479" s="191"/>
      <c r="EJ479" s="191"/>
      <c r="EK479" s="191"/>
      <c r="EL479" s="191"/>
      <c r="EM479" s="191"/>
      <c r="EN479" s="191"/>
      <c r="EO479" s="191"/>
      <c r="EP479" s="191"/>
      <c r="EQ479" s="191"/>
      <c r="ER479" s="191"/>
      <c r="ES479" s="191"/>
      <c r="ET479" s="191"/>
      <c r="EU479" s="191"/>
      <c r="EV479" s="191"/>
      <c r="EW479" s="191"/>
      <c r="EX479" s="191"/>
      <c r="EY479" s="191"/>
      <c r="EZ479" s="191"/>
      <c r="FA479" s="191"/>
      <c r="FB479" s="191"/>
      <c r="FC479" s="191"/>
      <c r="FD479" s="191"/>
      <c r="FE479" s="191"/>
      <c r="FF479" s="191"/>
      <c r="FG479" s="191"/>
      <c r="FH479" s="191"/>
      <c r="FI479" s="191"/>
      <c r="FJ479" s="191"/>
      <c r="FK479" s="191"/>
      <c r="FL479" s="191"/>
      <c r="FM479" s="191"/>
      <c r="FN479" s="191"/>
      <c r="FO479" s="191"/>
      <c r="FP479" s="191"/>
      <c r="FQ479" s="191"/>
      <c r="FR479" s="191"/>
      <c r="FS479" s="191"/>
      <c r="FT479" s="191"/>
      <c r="FU479" s="191"/>
      <c r="FV479" s="191"/>
      <c r="FW479" s="191"/>
      <c r="FX479" s="191"/>
      <c r="FY479" s="191"/>
      <c r="FZ479" s="191"/>
      <c r="GA479" s="191"/>
      <c r="GB479" s="191"/>
      <c r="GC479" s="191"/>
      <c r="GD479" s="191"/>
      <c r="GE479" s="191"/>
      <c r="GF479" s="191"/>
      <c r="GG479" s="191"/>
      <c r="GH479" s="191"/>
      <c r="GI479" s="191"/>
      <c r="GJ479" s="191"/>
      <c r="GK479" s="191"/>
      <c r="GL479" s="191"/>
      <c r="GM479" s="191"/>
      <c r="GN479" s="191"/>
      <c r="GO479" s="191"/>
      <c r="GP479" s="191"/>
      <c r="GQ479" s="191"/>
      <c r="GR479" s="191"/>
      <c r="GS479" s="191"/>
      <c r="GT479" s="191"/>
      <c r="GU479" s="191"/>
      <c r="GV479" s="191"/>
      <c r="GW479" s="191"/>
      <c r="GX479" s="191"/>
      <c r="GY479" s="191"/>
      <c r="GZ479" s="191"/>
      <c r="HA479" s="191"/>
      <c r="HB479" s="191"/>
      <c r="HC479" s="191"/>
      <c r="HD479" s="191"/>
      <c r="HE479" s="191"/>
      <c r="HF479" s="191"/>
      <c r="HG479" s="191"/>
      <c r="HH479" s="191"/>
      <c r="HI479" s="191"/>
      <c r="HJ479" s="191"/>
      <c r="HK479" s="191"/>
      <c r="HL479" s="191"/>
      <c r="HM479" s="191"/>
      <c r="HN479" s="191"/>
      <c r="HO479" s="191"/>
      <c r="HP479" s="191"/>
      <c r="HQ479" s="191"/>
      <c r="HR479" s="191"/>
      <c r="HS479" s="191"/>
      <c r="HT479" s="191"/>
      <c r="HU479" s="191"/>
      <c r="HV479" s="191"/>
      <c r="HW479" s="191"/>
      <c r="HX479" s="191"/>
      <c r="HY479" s="191"/>
      <c r="HZ479" s="191"/>
      <c r="IA479" s="191"/>
      <c r="IB479" s="191"/>
      <c r="IC479" s="191"/>
      <c r="ID479" s="191"/>
      <c r="IE479" s="191"/>
    </row>
    <row r="480" spans="1:239" s="191" customFormat="1" x14ac:dyDescent="0.25">
      <c r="A480" s="122">
        <v>447</v>
      </c>
      <c r="B480" s="169" t="s">
        <v>344</v>
      </c>
      <c r="C480" s="55"/>
      <c r="D480" s="454">
        <v>105.89104500000001</v>
      </c>
      <c r="E480" s="454">
        <v>52.059562999999898</v>
      </c>
      <c r="F480" s="305">
        <f t="shared" si="128"/>
        <v>105</v>
      </c>
      <c r="G480" s="305">
        <f t="shared" si="129"/>
        <v>53.462700000000325</v>
      </c>
      <c r="H480" s="305">
        <f t="shared" si="130"/>
        <v>53</v>
      </c>
      <c r="I480" s="137">
        <f t="shared" si="131"/>
        <v>27.762000000019498</v>
      </c>
      <c r="J480" s="136">
        <f t="shared" si="132"/>
        <v>52</v>
      </c>
      <c r="K480" s="136">
        <f t="shared" si="133"/>
        <v>3.5737799999938602</v>
      </c>
      <c r="L480" s="136">
        <f t="shared" ref="L480:L511" si="135">ROUNDDOWN(K480,0)</f>
        <v>3</v>
      </c>
      <c r="M480" s="139">
        <f t="shared" si="134"/>
        <v>34.426799999631612</v>
      </c>
      <c r="N480" s="110"/>
      <c r="O480" s="71"/>
      <c r="P480" s="222" t="s">
        <v>203</v>
      </c>
      <c r="Q480" s="47"/>
      <c r="R480" s="47"/>
      <c r="S480" s="47" t="s">
        <v>332</v>
      </c>
      <c r="T480" s="47"/>
      <c r="U480" s="47"/>
      <c r="V480" s="47"/>
      <c r="W480" s="62"/>
      <c r="X480" s="56" t="s">
        <v>333</v>
      </c>
      <c r="Y480" s="110"/>
      <c r="Z480" s="573">
        <v>8</v>
      </c>
      <c r="AA480" s="518"/>
      <c r="AB480" s="122"/>
      <c r="AC480" s="193"/>
      <c r="AD480" s="114"/>
      <c r="AE480" s="110"/>
      <c r="AF480" s="114">
        <v>2015</v>
      </c>
      <c r="AG480" s="204"/>
      <c r="AH480" s="321"/>
      <c r="AI480" s="321"/>
      <c r="AJ480" s="321"/>
      <c r="AK480" s="321"/>
      <c r="AL480" s="414"/>
      <c r="AM480" s="83"/>
      <c r="AN480" s="218"/>
      <c r="AO480" s="218"/>
      <c r="AP480" s="218"/>
      <c r="AQ480" s="44"/>
      <c r="AR480" s="44"/>
      <c r="AS480" s="64"/>
      <c r="AT480" s="802">
        <v>447</v>
      </c>
      <c r="AU480" s="1490"/>
      <c r="AV480" s="44"/>
      <c r="AW480" s="148" t="s">
        <v>328</v>
      </c>
      <c r="AX480" s="8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</row>
    <row r="481" spans="1:239" ht="39" x14ac:dyDescent="0.25">
      <c r="A481" s="207">
        <v>494</v>
      </c>
      <c r="B481" s="247" t="s">
        <v>344</v>
      </c>
      <c r="C481" s="278"/>
      <c r="D481" s="464">
        <f>F481+(H481/60)+(I481/3600)</f>
        <v>105.76236666666667</v>
      </c>
      <c r="E481" s="464">
        <f>J481+(L481/60)+(M481/3600)</f>
        <v>51.694533333333332</v>
      </c>
      <c r="F481" s="138">
        <v>105</v>
      </c>
      <c r="G481" s="305">
        <f t="shared" si="129"/>
        <v>45.741999999999905</v>
      </c>
      <c r="H481" s="138">
        <v>45</v>
      </c>
      <c r="I481" s="296">
        <v>44.52</v>
      </c>
      <c r="J481" s="138">
        <v>51</v>
      </c>
      <c r="K481" s="138"/>
      <c r="L481" s="138">
        <v>41</v>
      </c>
      <c r="M481" s="296">
        <v>40.32</v>
      </c>
      <c r="N481" s="123"/>
      <c r="O481" s="276"/>
      <c r="P481" s="222" t="s">
        <v>203</v>
      </c>
      <c r="Q481" s="49" t="s">
        <v>4</v>
      </c>
      <c r="R481" s="49"/>
      <c r="S481" s="49" t="s">
        <v>331</v>
      </c>
      <c r="T481" s="53"/>
      <c r="U481" s="53" t="s">
        <v>486</v>
      </c>
      <c r="V481" s="53"/>
      <c r="W481" s="277"/>
      <c r="X481" s="222" t="s">
        <v>333</v>
      </c>
      <c r="Y481" s="193"/>
      <c r="Z481" s="577">
        <v>8</v>
      </c>
      <c r="AA481" s="520"/>
      <c r="AB481" s="1319" t="s">
        <v>485</v>
      </c>
      <c r="AC481" s="193"/>
      <c r="AD481" s="193"/>
      <c r="AE481" s="193"/>
      <c r="AF481" s="193"/>
      <c r="AG481" s="193"/>
      <c r="AH481" s="272"/>
      <c r="AI481" s="272"/>
      <c r="AJ481" s="272"/>
      <c r="AK481" s="272"/>
      <c r="AL481" s="276"/>
      <c r="AM481" s="285"/>
      <c r="AN481" s="208"/>
      <c r="AO481" s="123" t="s">
        <v>443</v>
      </c>
      <c r="AP481" s="208"/>
      <c r="AQ481" s="208"/>
      <c r="AR481" s="208"/>
      <c r="AS481" s="274"/>
      <c r="AT481" s="1473">
        <v>494</v>
      </c>
      <c r="AU481" s="1489"/>
      <c r="AV481" s="44"/>
      <c r="AW481" s="236"/>
      <c r="AX481" s="191"/>
    </row>
    <row r="482" spans="1:239" ht="76.5" x14ac:dyDescent="0.25">
      <c r="A482" s="122">
        <v>50</v>
      </c>
      <c r="B482" s="185" t="s">
        <v>393</v>
      </c>
      <c r="C482" s="190"/>
      <c r="D482" s="454">
        <v>105.47499999999999</v>
      </c>
      <c r="E482" s="454">
        <v>51.991666666666703</v>
      </c>
      <c r="F482" s="305">
        <f>ROUNDDOWN(D482,0)</f>
        <v>105</v>
      </c>
      <c r="G482" s="305">
        <f t="shared" si="129"/>
        <v>28.499999999999659</v>
      </c>
      <c r="H482" s="305">
        <f>ROUNDDOWN(G482,0)</f>
        <v>28</v>
      </c>
      <c r="I482" s="137">
        <f>(G482-H482)*60</f>
        <v>29.999999999979536</v>
      </c>
      <c r="J482" s="136">
        <f>ROUNDDOWN(E482,0)</f>
        <v>51</v>
      </c>
      <c r="K482" s="136">
        <f>(E482-J482)*60</f>
        <v>59.50000000000216</v>
      </c>
      <c r="L482" s="136">
        <f>ROUNDDOWN(K482,0)</f>
        <v>59</v>
      </c>
      <c r="M482" s="139">
        <f>(K482-L482)*60</f>
        <v>30.000000000129603</v>
      </c>
      <c r="N482" s="110">
        <v>979</v>
      </c>
      <c r="O482" s="71"/>
      <c r="P482" s="391" t="s">
        <v>364</v>
      </c>
      <c r="Q482" s="47"/>
      <c r="R482" s="47" t="s">
        <v>105</v>
      </c>
      <c r="S482" s="49" t="s">
        <v>331</v>
      </c>
      <c r="T482" s="48"/>
      <c r="U482" s="48" t="s">
        <v>256</v>
      </c>
      <c r="V482" s="48" t="s">
        <v>133</v>
      </c>
      <c r="W482" s="395" t="s">
        <v>234</v>
      </c>
      <c r="X482" s="56" t="s">
        <v>333</v>
      </c>
      <c r="Y482" s="110"/>
      <c r="Z482" s="573">
        <v>8</v>
      </c>
      <c r="AA482" s="518"/>
      <c r="AB482" s="82"/>
      <c r="AC482" s="114"/>
      <c r="AD482" s="114"/>
      <c r="AE482" s="110"/>
      <c r="AF482" s="114"/>
      <c r="AG482" s="114"/>
      <c r="AH482" s="209"/>
      <c r="AI482" s="209"/>
      <c r="AJ482" s="209"/>
      <c r="AK482" s="209"/>
      <c r="AL482" s="71"/>
      <c r="AM482" s="81"/>
      <c r="AN482" s="25"/>
      <c r="AO482" s="25"/>
      <c r="AP482" s="25"/>
      <c r="AQ482" s="21"/>
      <c r="AR482" s="21"/>
      <c r="AS482" s="62"/>
      <c r="AT482" s="802">
        <v>50</v>
      </c>
      <c r="AU482" s="1486"/>
      <c r="AV482" s="44"/>
      <c r="AW482" s="144" t="s">
        <v>234</v>
      </c>
    </row>
    <row r="483" spans="1:239" ht="165.75" x14ac:dyDescent="0.25">
      <c r="A483" s="207">
        <v>39</v>
      </c>
      <c r="B483" s="247" t="s">
        <v>393</v>
      </c>
      <c r="C483" s="278" t="s">
        <v>484</v>
      </c>
      <c r="D483" s="465">
        <v>105.914444444444</v>
      </c>
      <c r="E483" s="465">
        <v>51.744444444444397</v>
      </c>
      <c r="F483" s="138">
        <f>ROUNDDOWN(D483,0)</f>
        <v>105</v>
      </c>
      <c r="G483" s="138">
        <f t="shared" si="129"/>
        <v>54.866666666640072</v>
      </c>
      <c r="H483" s="138">
        <f>ROUNDDOWN(G483,0)</f>
        <v>54</v>
      </c>
      <c r="I483" s="296">
        <f>(G483-H483)*60</f>
        <v>51.999999998404292</v>
      </c>
      <c r="J483" s="138">
        <f>ROUNDDOWN(E483,0)</f>
        <v>51</v>
      </c>
      <c r="K483" s="138">
        <f>(E483-J483)*60</f>
        <v>44.666666666663843</v>
      </c>
      <c r="L483" s="138">
        <f>ROUNDDOWN(K483,0)</f>
        <v>44</v>
      </c>
      <c r="M483" s="296">
        <f>(K483-L483)*60</f>
        <v>39.999999999830607</v>
      </c>
      <c r="N483" s="114"/>
      <c r="O483" s="243"/>
      <c r="P483" s="396" t="s">
        <v>364</v>
      </c>
      <c r="Q483" s="49"/>
      <c r="R483" s="49"/>
      <c r="S483" s="49" t="s">
        <v>332</v>
      </c>
      <c r="T483" s="53" t="s">
        <v>373</v>
      </c>
      <c r="U483" s="53" t="s">
        <v>70</v>
      </c>
      <c r="V483" s="53" t="s">
        <v>87</v>
      </c>
      <c r="W483" s="277" t="s">
        <v>129</v>
      </c>
      <c r="X483" s="222" t="s">
        <v>333</v>
      </c>
      <c r="Y483" s="114"/>
      <c r="Z483" s="577">
        <v>8</v>
      </c>
      <c r="AA483" s="520"/>
      <c r="AB483" s="415"/>
      <c r="AC483" s="502"/>
      <c r="AD483" s="114"/>
      <c r="AE483" s="114"/>
      <c r="AF483" s="114"/>
      <c r="AG483" s="114"/>
      <c r="AH483" s="209"/>
      <c r="AI483" s="209"/>
      <c r="AJ483" s="209"/>
      <c r="AK483" s="209"/>
      <c r="AL483" s="243"/>
      <c r="AM483" s="244"/>
      <c r="AN483" s="25"/>
      <c r="AO483" s="25"/>
      <c r="AP483" s="25"/>
      <c r="AQ483" s="25"/>
      <c r="AR483" s="25"/>
      <c r="AS483" s="245"/>
      <c r="AT483" s="1473">
        <v>39</v>
      </c>
      <c r="AU483" s="1487"/>
      <c r="AV483" s="44">
        <v>39</v>
      </c>
      <c r="AW483" s="248" t="s">
        <v>129</v>
      </c>
      <c r="AX483" s="191"/>
    </row>
    <row r="484" spans="1:239" ht="66.75" customHeight="1" x14ac:dyDescent="0.25">
      <c r="A484" s="207">
        <v>39</v>
      </c>
      <c r="B484" s="250" t="s">
        <v>344</v>
      </c>
      <c r="C484" s="278" t="s">
        <v>484</v>
      </c>
      <c r="D484" s="465">
        <f>F484+(H484/60)+(I484/3600)</f>
        <v>105.91444527777779</v>
      </c>
      <c r="E484" s="465">
        <f>J484+(L484/60)+(M484/3600)</f>
        <v>51.744441388888887</v>
      </c>
      <c r="F484" s="138">
        <v>105</v>
      </c>
      <c r="G484" s="138"/>
      <c r="H484" s="138">
        <v>54</v>
      </c>
      <c r="I484" s="296">
        <v>52.003</v>
      </c>
      <c r="J484" s="138">
        <v>51</v>
      </c>
      <c r="K484" s="138"/>
      <c r="L484" s="138">
        <v>44</v>
      </c>
      <c r="M484" s="296">
        <v>39.988999999999997</v>
      </c>
      <c r="N484" s="114"/>
      <c r="O484" s="243"/>
      <c r="P484" s="396" t="s">
        <v>364</v>
      </c>
      <c r="Q484" s="49"/>
      <c r="R484" s="49"/>
      <c r="S484" s="49" t="s">
        <v>332</v>
      </c>
      <c r="T484" s="53" t="s">
        <v>373</v>
      </c>
      <c r="U484" s="53" t="s">
        <v>70</v>
      </c>
      <c r="V484" s="53" t="s">
        <v>87</v>
      </c>
      <c r="W484" s="277" t="s">
        <v>129</v>
      </c>
      <c r="X484" s="222" t="s">
        <v>333</v>
      </c>
      <c r="Y484" s="114"/>
      <c r="Z484" s="577">
        <v>8</v>
      </c>
      <c r="AA484" s="520"/>
      <c r="AB484" s="415"/>
      <c r="AC484" s="502"/>
      <c r="AD484" s="114"/>
      <c r="AE484" s="114"/>
      <c r="AF484" s="114"/>
      <c r="AG484" s="114">
        <v>2015</v>
      </c>
      <c r="AH484" s="209"/>
      <c r="AI484" s="114">
        <v>2015</v>
      </c>
      <c r="AJ484" s="209"/>
      <c r="AK484" s="209"/>
      <c r="AL484" s="243"/>
      <c r="AM484" s="244"/>
      <c r="AN484" s="114">
        <v>2015</v>
      </c>
      <c r="AO484" s="114">
        <v>2015</v>
      </c>
      <c r="AP484" s="25"/>
      <c r="AQ484" s="25"/>
      <c r="AR484" s="114">
        <v>2015</v>
      </c>
      <c r="AS484" s="245"/>
      <c r="AT484" s="1473">
        <v>39</v>
      </c>
      <c r="AU484" s="1487"/>
      <c r="AV484" s="44">
        <v>39</v>
      </c>
      <c r="AW484" s="248"/>
      <c r="AX484" s="191"/>
    </row>
    <row r="485" spans="1:239" ht="76.5" x14ac:dyDescent="0.25">
      <c r="A485" s="122">
        <v>51</v>
      </c>
      <c r="B485" s="185" t="s">
        <v>393</v>
      </c>
      <c r="C485" s="190"/>
      <c r="D485" s="454">
        <v>105.883333333333</v>
      </c>
      <c r="E485" s="454">
        <v>51.766666666666701</v>
      </c>
      <c r="F485" s="305">
        <f t="shared" ref="F485:F495" si="136">ROUNDDOWN(D485,0)</f>
        <v>105</v>
      </c>
      <c r="G485" s="305">
        <f t="shared" ref="G485:G495" si="137">(D485-F485)*60</f>
        <v>52.999999999979934</v>
      </c>
      <c r="H485" s="305">
        <f t="shared" ref="H485:H495" si="138">ROUNDDOWN(G485,0)</f>
        <v>52</v>
      </c>
      <c r="I485" s="137">
        <f t="shared" ref="I485:I495" si="139">(G485-H485)*60</f>
        <v>59.999999998796056</v>
      </c>
      <c r="J485" s="136">
        <f t="shared" ref="J485:J495" si="140">ROUNDDOWN(E485,0)</f>
        <v>51</v>
      </c>
      <c r="K485" s="136">
        <f t="shared" ref="K485:K495" si="141">(E485-J485)*60</f>
        <v>46.000000000002075</v>
      </c>
      <c r="L485" s="136">
        <f t="shared" ref="L485:L495" si="142">ROUNDDOWN(K485,0)</f>
        <v>46</v>
      </c>
      <c r="M485" s="139">
        <f t="shared" ref="M485:M495" si="143">(K485-L485)*60</f>
        <v>1.2448708730516955E-10</v>
      </c>
      <c r="N485" s="111" t="s">
        <v>139</v>
      </c>
      <c r="O485" s="71"/>
      <c r="P485" s="391" t="s">
        <v>364</v>
      </c>
      <c r="Q485" s="47"/>
      <c r="R485" s="47"/>
      <c r="S485" s="49" t="s">
        <v>331</v>
      </c>
      <c r="T485" s="48" t="s">
        <v>372</v>
      </c>
      <c r="U485" s="48" t="s">
        <v>51</v>
      </c>
      <c r="V485" s="48" t="s">
        <v>225</v>
      </c>
      <c r="W485" s="395" t="s">
        <v>234</v>
      </c>
      <c r="X485" s="56" t="s">
        <v>333</v>
      </c>
      <c r="Y485" s="110"/>
      <c r="Z485" s="573">
        <v>8</v>
      </c>
      <c r="AA485" s="518"/>
      <c r="AB485" s="82"/>
      <c r="AC485" s="114"/>
      <c r="AD485" s="114"/>
      <c r="AE485" s="110"/>
      <c r="AF485" s="114"/>
      <c r="AG485" s="114"/>
      <c r="AH485" s="209"/>
      <c r="AI485" s="209"/>
      <c r="AJ485" s="209"/>
      <c r="AK485" s="209"/>
      <c r="AL485" s="71"/>
      <c r="AM485" s="81"/>
      <c r="AN485" s="25"/>
      <c r="AO485" s="25"/>
      <c r="AP485" s="25"/>
      <c r="AQ485" s="21"/>
      <c r="AR485" s="21"/>
      <c r="AS485" s="62"/>
      <c r="AT485" s="802">
        <v>51</v>
      </c>
      <c r="AU485" s="1486"/>
      <c r="AV485" s="44"/>
      <c r="AW485" s="144" t="s">
        <v>234</v>
      </c>
    </row>
    <row r="486" spans="1:239" ht="54" customHeight="1" x14ac:dyDescent="0.25">
      <c r="A486" s="122">
        <v>52</v>
      </c>
      <c r="B486" s="185" t="s">
        <v>393</v>
      </c>
      <c r="C486" s="190"/>
      <c r="D486" s="454">
        <v>106.01111111111101</v>
      </c>
      <c r="E486" s="454">
        <v>51.872222222222199</v>
      </c>
      <c r="F486" s="305">
        <f t="shared" si="136"/>
        <v>106</v>
      </c>
      <c r="G486" s="305">
        <f t="shared" si="137"/>
        <v>0.66666666666037599</v>
      </c>
      <c r="H486" s="305">
        <f t="shared" si="138"/>
        <v>0</v>
      </c>
      <c r="I486" s="137">
        <f t="shared" si="139"/>
        <v>39.99999999962256</v>
      </c>
      <c r="J486" s="136">
        <f t="shared" si="140"/>
        <v>51</v>
      </c>
      <c r="K486" s="136">
        <f t="shared" si="141"/>
        <v>52.333333333331922</v>
      </c>
      <c r="L486" s="136">
        <f t="shared" si="142"/>
        <v>52</v>
      </c>
      <c r="M486" s="139">
        <f t="shared" si="143"/>
        <v>19.999999999915303</v>
      </c>
      <c r="N486" s="110" t="s">
        <v>140</v>
      </c>
      <c r="O486" s="71"/>
      <c r="P486" s="391" t="s">
        <v>364</v>
      </c>
      <c r="Q486" s="47"/>
      <c r="R486" s="47"/>
      <c r="S486" s="49" t="s">
        <v>331</v>
      </c>
      <c r="T486" s="48" t="s">
        <v>52</v>
      </c>
      <c r="U486" s="48" t="s">
        <v>257</v>
      </c>
      <c r="V486" s="48" t="s">
        <v>88</v>
      </c>
      <c r="W486" s="395" t="s">
        <v>234</v>
      </c>
      <c r="X486" s="56" t="s">
        <v>333</v>
      </c>
      <c r="Y486" s="110"/>
      <c r="Z486" s="573">
        <v>8</v>
      </c>
      <c r="AA486" s="518"/>
      <c r="AB486" s="82"/>
      <c r="AC486" s="114"/>
      <c r="AD486" s="114"/>
      <c r="AE486" s="110"/>
      <c r="AF486" s="114"/>
      <c r="AG486" s="114"/>
      <c r="AH486" s="209"/>
      <c r="AI486" s="209"/>
      <c r="AJ486" s="209"/>
      <c r="AK486" s="209"/>
      <c r="AL486" s="71"/>
      <c r="AM486" s="81"/>
      <c r="AN486" s="25"/>
      <c r="AO486" s="25"/>
      <c r="AP486" s="25"/>
      <c r="AQ486" s="21"/>
      <c r="AR486" s="21"/>
      <c r="AS486" s="62"/>
      <c r="AT486" s="802">
        <v>52</v>
      </c>
      <c r="AU486" s="1486"/>
      <c r="AV486" s="44"/>
      <c r="AW486" s="144" t="s">
        <v>234</v>
      </c>
    </row>
    <row r="487" spans="1:239" ht="63.75" x14ac:dyDescent="0.25">
      <c r="A487" s="122">
        <v>53</v>
      </c>
      <c r="B487" s="185" t="s">
        <v>393</v>
      </c>
      <c r="C487" s="190"/>
      <c r="D487" s="454">
        <v>105.941666666667</v>
      </c>
      <c r="E487" s="454">
        <v>51.983333333333299</v>
      </c>
      <c r="F487" s="305">
        <f t="shared" si="136"/>
        <v>105</v>
      </c>
      <c r="G487" s="305">
        <f t="shared" si="137"/>
        <v>56.500000000020236</v>
      </c>
      <c r="H487" s="305">
        <f t="shared" si="138"/>
        <v>56</v>
      </c>
      <c r="I487" s="137">
        <f t="shared" si="139"/>
        <v>30.000000001214175</v>
      </c>
      <c r="J487" s="136">
        <f t="shared" si="140"/>
        <v>51</v>
      </c>
      <c r="K487" s="136">
        <f t="shared" si="141"/>
        <v>58.999999999997925</v>
      </c>
      <c r="L487" s="136">
        <f t="shared" si="142"/>
        <v>58</v>
      </c>
      <c r="M487" s="139">
        <f t="shared" si="143"/>
        <v>59.999999999875513</v>
      </c>
      <c r="N487" s="110">
        <v>658</v>
      </c>
      <c r="O487" s="76" t="s">
        <v>369</v>
      </c>
      <c r="P487" s="391" t="s">
        <v>364</v>
      </c>
      <c r="Q487" s="47"/>
      <c r="R487" s="47"/>
      <c r="S487" s="49" t="s">
        <v>331</v>
      </c>
      <c r="T487" s="48"/>
      <c r="U487" s="48" t="s">
        <v>53</v>
      </c>
      <c r="V487" s="48" t="s">
        <v>118</v>
      </c>
      <c r="W487" s="390" t="s">
        <v>234</v>
      </c>
      <c r="X487" s="56" t="s">
        <v>333</v>
      </c>
      <c r="Y487" s="110"/>
      <c r="Z487" s="573">
        <v>8</v>
      </c>
      <c r="AA487" s="518"/>
      <c r="AB487" s="1085"/>
      <c r="AC487" s="114"/>
      <c r="AD487" s="114"/>
      <c r="AE487" s="110"/>
      <c r="AF487" s="114"/>
      <c r="AG487" s="114"/>
      <c r="AH487" s="209"/>
      <c r="AI487" s="209"/>
      <c r="AJ487" s="209"/>
      <c r="AK487" s="209"/>
      <c r="AL487" s="71"/>
      <c r="AM487" s="81"/>
      <c r="AN487" s="25"/>
      <c r="AO487" s="25"/>
      <c r="AP487" s="25"/>
      <c r="AQ487" s="21"/>
      <c r="AR487" s="21"/>
      <c r="AS487" s="62"/>
      <c r="AT487" s="802">
        <v>53</v>
      </c>
      <c r="AU487" s="1486"/>
      <c r="AV487" s="44"/>
      <c r="AW487" s="144" t="s">
        <v>234</v>
      </c>
    </row>
    <row r="488" spans="1:239" ht="48" customHeight="1" thickBot="1" x14ac:dyDescent="0.3">
      <c r="A488" s="445">
        <v>54</v>
      </c>
      <c r="B488" s="360" t="s">
        <v>393</v>
      </c>
      <c r="C488" s="360"/>
      <c r="D488" s="460">
        <v>105.919444444444</v>
      </c>
      <c r="E488" s="460">
        <v>52.045833333333299</v>
      </c>
      <c r="F488" s="361">
        <f t="shared" si="136"/>
        <v>105</v>
      </c>
      <c r="G488" s="361">
        <f t="shared" si="137"/>
        <v>55.166666666639799</v>
      </c>
      <c r="H488" s="361">
        <f t="shared" si="138"/>
        <v>55</v>
      </c>
      <c r="I488" s="362">
        <f t="shared" si="139"/>
        <v>9.9999999983879206</v>
      </c>
      <c r="J488" s="311">
        <f t="shared" si="140"/>
        <v>52</v>
      </c>
      <c r="K488" s="311">
        <f t="shared" si="141"/>
        <v>2.7499999999979252</v>
      </c>
      <c r="L488" s="311">
        <f t="shared" si="142"/>
        <v>2</v>
      </c>
      <c r="M488" s="297">
        <f t="shared" si="143"/>
        <v>44.999999999875513</v>
      </c>
      <c r="N488" s="115">
        <v>658</v>
      </c>
      <c r="O488" s="73"/>
      <c r="P488" s="391" t="s">
        <v>364</v>
      </c>
      <c r="Q488" s="58"/>
      <c r="R488" s="58"/>
      <c r="S488" s="363" t="s">
        <v>331</v>
      </c>
      <c r="T488" s="59"/>
      <c r="U488" s="59" t="s">
        <v>54</v>
      </c>
      <c r="V488" s="59" t="s">
        <v>89</v>
      </c>
      <c r="W488" s="1264" t="s">
        <v>234</v>
      </c>
      <c r="X488" s="57" t="s">
        <v>333</v>
      </c>
      <c r="Y488" s="115"/>
      <c r="Z488" s="574">
        <v>8</v>
      </c>
      <c r="AA488" s="525"/>
      <c r="AB488" s="1310"/>
      <c r="AC488" s="223"/>
      <c r="AD488" s="223"/>
      <c r="AE488" s="115"/>
      <c r="AF488" s="223"/>
      <c r="AG488" s="223"/>
      <c r="AH488" s="322"/>
      <c r="AI488" s="322"/>
      <c r="AJ488" s="322"/>
      <c r="AK488" s="322"/>
      <c r="AL488" s="73"/>
      <c r="AM488" s="84"/>
      <c r="AN488" s="219"/>
      <c r="AO488" s="219"/>
      <c r="AP488" s="219"/>
      <c r="AQ488" s="85"/>
      <c r="AR488" s="85"/>
      <c r="AS488" s="86"/>
      <c r="AT488" s="1471">
        <v>54</v>
      </c>
      <c r="AU488" s="1486"/>
      <c r="AV488" s="44"/>
      <c r="AW488" s="144" t="s">
        <v>234</v>
      </c>
    </row>
    <row r="489" spans="1:239" ht="87" customHeight="1" x14ac:dyDescent="0.25">
      <c r="A489" s="444">
        <v>55</v>
      </c>
      <c r="B489" s="369" t="s">
        <v>393</v>
      </c>
      <c r="C489" s="370"/>
      <c r="D489" s="459">
        <v>105.866666666667</v>
      </c>
      <c r="E489" s="459">
        <v>52.058333333333302</v>
      </c>
      <c r="F489" s="345">
        <f t="shared" si="136"/>
        <v>105</v>
      </c>
      <c r="G489" s="345">
        <f t="shared" si="137"/>
        <v>52.000000000020066</v>
      </c>
      <c r="H489" s="345">
        <f t="shared" si="138"/>
        <v>52</v>
      </c>
      <c r="I489" s="346">
        <f t="shared" si="139"/>
        <v>1.2039436114719138E-9</v>
      </c>
      <c r="J489" s="347">
        <f t="shared" si="140"/>
        <v>52</v>
      </c>
      <c r="K489" s="347">
        <f t="shared" si="141"/>
        <v>3.4999999999980957</v>
      </c>
      <c r="L489" s="347">
        <f t="shared" si="142"/>
        <v>3</v>
      </c>
      <c r="M489" s="348">
        <f t="shared" si="143"/>
        <v>29.999999999885745</v>
      </c>
      <c r="N489" s="1056">
        <v>34</v>
      </c>
      <c r="O489" s="350"/>
      <c r="P489" s="563" t="s">
        <v>364</v>
      </c>
      <c r="Q489" s="351"/>
      <c r="R489" s="351"/>
      <c r="S489" s="49" t="s">
        <v>331</v>
      </c>
      <c r="T489" s="353" t="s">
        <v>55</v>
      </c>
      <c r="U489" s="353" t="s">
        <v>78</v>
      </c>
      <c r="V489" s="353" t="s">
        <v>119</v>
      </c>
      <c r="W489" s="408" t="s">
        <v>234</v>
      </c>
      <c r="X489" s="344" t="s">
        <v>333</v>
      </c>
      <c r="Y489" s="349"/>
      <c r="Z489" s="572">
        <v>8</v>
      </c>
      <c r="AA489" s="517"/>
      <c r="AB489" s="421"/>
      <c r="AC489" s="354"/>
      <c r="AD489" s="354"/>
      <c r="AE489" s="349"/>
      <c r="AF489" s="354"/>
      <c r="AG489" s="354"/>
      <c r="AH489" s="355"/>
      <c r="AI489" s="355"/>
      <c r="AJ489" s="355"/>
      <c r="AK489" s="355"/>
      <c r="AL489" s="350"/>
      <c r="AM489" s="356"/>
      <c r="AN489" s="357"/>
      <c r="AO489" s="357"/>
      <c r="AP489" s="357"/>
      <c r="AQ489" s="358"/>
      <c r="AR489" s="358"/>
      <c r="AS489" s="359"/>
      <c r="AT489" s="1459">
        <v>55</v>
      </c>
      <c r="AU489" s="1486"/>
      <c r="AV489" s="44"/>
      <c r="AW489" s="144" t="s">
        <v>234</v>
      </c>
    </row>
    <row r="490" spans="1:239" ht="53.25" customHeight="1" x14ac:dyDescent="0.25">
      <c r="A490" s="446">
        <v>109</v>
      </c>
      <c r="B490" s="190" t="s">
        <v>393</v>
      </c>
      <c r="C490" s="190"/>
      <c r="D490" s="1157">
        <v>105.6486</v>
      </c>
      <c r="E490" s="1160">
        <v>51.927399999999999</v>
      </c>
      <c r="F490" s="306">
        <f t="shared" si="136"/>
        <v>105</v>
      </c>
      <c r="G490" s="305">
        <f t="shared" si="137"/>
        <v>38.916000000000111</v>
      </c>
      <c r="H490" s="306">
        <f t="shared" si="138"/>
        <v>38</v>
      </c>
      <c r="I490" s="299">
        <f t="shared" si="139"/>
        <v>54.96000000000663</v>
      </c>
      <c r="J490" s="254">
        <f t="shared" si="140"/>
        <v>51</v>
      </c>
      <c r="K490" s="136">
        <f t="shared" si="141"/>
        <v>55.64399999999992</v>
      </c>
      <c r="L490" s="254">
        <f t="shared" si="142"/>
        <v>55</v>
      </c>
      <c r="M490" s="300">
        <f t="shared" si="143"/>
        <v>38.639999999995212</v>
      </c>
      <c r="N490" s="111">
        <v>1280</v>
      </c>
      <c r="O490" s="1003"/>
      <c r="P490" s="560" t="s">
        <v>364</v>
      </c>
      <c r="Q490" s="99"/>
      <c r="R490" s="174"/>
      <c r="S490" s="174" t="s">
        <v>332</v>
      </c>
      <c r="T490" s="102" t="s">
        <v>148</v>
      </c>
      <c r="U490" s="99"/>
      <c r="V490" s="1244"/>
      <c r="W490" s="399" t="s">
        <v>412</v>
      </c>
      <c r="X490" s="182" t="s">
        <v>333</v>
      </c>
      <c r="Y490" s="173"/>
      <c r="Z490" s="580">
        <v>8</v>
      </c>
      <c r="AA490" s="497"/>
      <c r="AB490" s="413"/>
      <c r="AC490" s="230"/>
      <c r="AD490" s="230"/>
      <c r="AE490" s="164"/>
      <c r="AF490" s="199"/>
      <c r="AG490" s="230"/>
      <c r="AH490" s="231"/>
      <c r="AI490" s="231"/>
      <c r="AJ490" s="231"/>
      <c r="AK490" s="231"/>
      <c r="AL490" s="163"/>
      <c r="AM490" s="422"/>
      <c r="AN490" s="232"/>
      <c r="AO490" s="232"/>
      <c r="AP490" s="232"/>
      <c r="AQ490" s="40"/>
      <c r="AR490" s="40"/>
      <c r="AS490" s="256"/>
      <c r="AT490" s="1460">
        <v>109</v>
      </c>
      <c r="AU490" s="1488"/>
      <c r="AV490" s="44"/>
      <c r="AW490" s="146" t="s">
        <v>144</v>
      </c>
    </row>
    <row r="491" spans="1:239" ht="53.25" customHeight="1" x14ac:dyDescent="0.25">
      <c r="A491" s="451">
        <v>110</v>
      </c>
      <c r="B491" s="252" t="s">
        <v>393</v>
      </c>
      <c r="C491" s="282"/>
      <c r="D491" s="1167">
        <v>105.54900000000001</v>
      </c>
      <c r="E491" s="1167">
        <v>51.877099999999999</v>
      </c>
      <c r="F491" s="307">
        <f t="shared" si="136"/>
        <v>105</v>
      </c>
      <c r="G491" s="305">
        <f t="shared" si="137"/>
        <v>32.940000000000396</v>
      </c>
      <c r="H491" s="307">
        <f t="shared" si="138"/>
        <v>32</v>
      </c>
      <c r="I491" s="301">
        <f t="shared" si="139"/>
        <v>56.400000000023738</v>
      </c>
      <c r="J491" s="255">
        <f t="shared" si="140"/>
        <v>51</v>
      </c>
      <c r="K491" s="136">
        <f t="shared" si="141"/>
        <v>52.62599999999992</v>
      </c>
      <c r="L491" s="255">
        <f t="shared" si="142"/>
        <v>52</v>
      </c>
      <c r="M491" s="302">
        <f t="shared" si="143"/>
        <v>37.559999999995171</v>
      </c>
      <c r="N491" s="111">
        <v>1380</v>
      </c>
      <c r="O491" s="1202" t="s">
        <v>237</v>
      </c>
      <c r="P491" s="432" t="s">
        <v>364</v>
      </c>
      <c r="Q491" s="169"/>
      <c r="R491" s="55"/>
      <c r="S491" s="55" t="s">
        <v>332</v>
      </c>
      <c r="T491" s="170" t="s">
        <v>149</v>
      </c>
      <c r="U491" s="169"/>
      <c r="V491" s="1011"/>
      <c r="W491" s="399" t="s">
        <v>410</v>
      </c>
      <c r="X491" s="182" t="s">
        <v>333</v>
      </c>
      <c r="Y491" s="121"/>
      <c r="Z491" s="580">
        <v>8</v>
      </c>
      <c r="AA491" s="497"/>
      <c r="AB491" s="411"/>
      <c r="AC491" s="200"/>
      <c r="AD491" s="200"/>
      <c r="AE491" s="168"/>
      <c r="AF491" s="198"/>
      <c r="AG491" s="200"/>
      <c r="AH491" s="210"/>
      <c r="AI491" s="210"/>
      <c r="AJ491" s="210"/>
      <c r="AK491" s="210"/>
      <c r="AL491" s="167"/>
      <c r="AM491" s="177"/>
      <c r="AN491" s="217"/>
      <c r="AO491" s="217"/>
      <c r="AP491" s="217"/>
      <c r="AQ491" s="178"/>
      <c r="AR491" s="178"/>
      <c r="AS491" s="234"/>
      <c r="AT491" s="1476">
        <v>110</v>
      </c>
      <c r="AU491" s="1488"/>
      <c r="AV491" s="44"/>
      <c r="AW491" s="146" t="s">
        <v>144</v>
      </c>
    </row>
    <row r="492" spans="1:239" ht="25.5" x14ac:dyDescent="0.25">
      <c r="A492" s="122">
        <v>113</v>
      </c>
      <c r="B492" s="185" t="s">
        <v>393</v>
      </c>
      <c r="C492" s="190"/>
      <c r="D492" s="463">
        <v>105.6032</v>
      </c>
      <c r="E492" s="463">
        <v>51.907600000000002</v>
      </c>
      <c r="F492" s="305">
        <f t="shared" si="136"/>
        <v>105</v>
      </c>
      <c r="G492" s="305">
        <f t="shared" si="137"/>
        <v>36.192000000000064</v>
      </c>
      <c r="H492" s="305">
        <f t="shared" si="138"/>
        <v>36</v>
      </c>
      <c r="I492" s="137">
        <f t="shared" si="139"/>
        <v>11.520000000003847</v>
      </c>
      <c r="J492" s="136">
        <f t="shared" si="140"/>
        <v>51</v>
      </c>
      <c r="K492" s="136">
        <f t="shared" si="141"/>
        <v>54.456000000000131</v>
      </c>
      <c r="L492" s="136">
        <f t="shared" si="142"/>
        <v>54</v>
      </c>
      <c r="M492" s="139">
        <f t="shared" si="143"/>
        <v>27.360000000007858</v>
      </c>
      <c r="N492" s="111">
        <v>1307</v>
      </c>
      <c r="O492" s="72"/>
      <c r="P492" s="391" t="s">
        <v>364</v>
      </c>
      <c r="Q492" s="47"/>
      <c r="R492" s="47"/>
      <c r="S492" s="47" t="s">
        <v>332</v>
      </c>
      <c r="T492" s="48" t="s">
        <v>152</v>
      </c>
      <c r="U492" s="47"/>
      <c r="V492" s="50"/>
      <c r="W492" s="395" t="s">
        <v>411</v>
      </c>
      <c r="X492" s="56" t="s">
        <v>333</v>
      </c>
      <c r="Y492" s="67"/>
      <c r="Z492" s="573">
        <v>8</v>
      </c>
      <c r="AA492" s="497"/>
      <c r="AB492" s="411"/>
      <c r="AC492" s="205"/>
      <c r="AD492" s="193"/>
      <c r="AE492" s="67"/>
      <c r="AF492" s="193"/>
      <c r="AG492" s="193"/>
      <c r="AH492" s="272"/>
      <c r="AI492" s="272"/>
      <c r="AJ492" s="272"/>
      <c r="AK492" s="272"/>
      <c r="AL492" s="72"/>
      <c r="AM492" s="82"/>
      <c r="AN492" s="208"/>
      <c r="AO492" s="208"/>
      <c r="AP492" s="208"/>
      <c r="AQ492" s="23"/>
      <c r="AR492" s="23"/>
      <c r="AS492" s="63"/>
      <c r="AT492" s="802">
        <v>113</v>
      </c>
      <c r="AU492" s="1488"/>
      <c r="AV492" s="44"/>
      <c r="AW492" s="146" t="s">
        <v>144</v>
      </c>
    </row>
    <row r="493" spans="1:239" ht="25.5" x14ac:dyDescent="0.25">
      <c r="A493" s="122">
        <v>115</v>
      </c>
      <c r="B493" s="185" t="s">
        <v>393</v>
      </c>
      <c r="C493" s="190"/>
      <c r="D493" s="463">
        <v>105.80970000000001</v>
      </c>
      <c r="E493" s="463">
        <v>52.173699999999997</v>
      </c>
      <c r="F493" s="305">
        <f t="shared" si="136"/>
        <v>105</v>
      </c>
      <c r="G493" s="305">
        <f t="shared" si="137"/>
        <v>48.582000000000392</v>
      </c>
      <c r="H493" s="305">
        <f t="shared" si="138"/>
        <v>48</v>
      </c>
      <c r="I493" s="137">
        <f t="shared" si="139"/>
        <v>34.920000000023492</v>
      </c>
      <c r="J493" s="136">
        <f t="shared" si="140"/>
        <v>52</v>
      </c>
      <c r="K493" s="136">
        <f t="shared" si="141"/>
        <v>10.421999999999798</v>
      </c>
      <c r="L493" s="136">
        <f t="shared" si="142"/>
        <v>10</v>
      </c>
      <c r="M493" s="139">
        <f t="shared" si="143"/>
        <v>25.319999999987886</v>
      </c>
      <c r="N493" s="111">
        <v>825</v>
      </c>
      <c r="O493" s="72"/>
      <c r="P493" s="391" t="s">
        <v>364</v>
      </c>
      <c r="Q493" s="47"/>
      <c r="R493" s="47"/>
      <c r="S493" s="47" t="s">
        <v>332</v>
      </c>
      <c r="T493" s="48" t="s">
        <v>154</v>
      </c>
      <c r="U493" s="47"/>
      <c r="V493" s="50"/>
      <c r="W493" s="395" t="s">
        <v>413</v>
      </c>
      <c r="X493" s="56" t="s">
        <v>333</v>
      </c>
      <c r="Y493" s="67"/>
      <c r="Z493" s="573">
        <v>8</v>
      </c>
      <c r="AA493" s="518"/>
      <c r="AB493" s="69"/>
      <c r="AC493" s="193"/>
      <c r="AD493" s="193"/>
      <c r="AE493" s="67"/>
      <c r="AF493" s="193"/>
      <c r="AG493" s="193"/>
      <c r="AH493" s="272"/>
      <c r="AI493" s="272"/>
      <c r="AJ493" s="272"/>
      <c r="AK493" s="272"/>
      <c r="AL493" s="72"/>
      <c r="AM493" s="82"/>
      <c r="AN493" s="208"/>
      <c r="AO493" s="208"/>
      <c r="AP493" s="208"/>
      <c r="AQ493" s="23"/>
      <c r="AR493" s="23"/>
      <c r="AS493" s="63"/>
      <c r="AT493" s="802">
        <v>115</v>
      </c>
      <c r="AU493" s="1488"/>
      <c r="AV493" s="44"/>
      <c r="AW493" s="146" t="s">
        <v>144</v>
      </c>
    </row>
    <row r="494" spans="1:239" x14ac:dyDescent="0.25">
      <c r="A494" s="122">
        <v>134</v>
      </c>
      <c r="B494" s="185" t="s">
        <v>393</v>
      </c>
      <c r="C494" s="190"/>
      <c r="D494" s="454">
        <v>105.768426491748</v>
      </c>
      <c r="E494" s="454">
        <v>52.012203695949701</v>
      </c>
      <c r="F494" s="305">
        <f t="shared" si="136"/>
        <v>105</v>
      </c>
      <c r="G494" s="305">
        <f t="shared" si="137"/>
        <v>46.105589504880129</v>
      </c>
      <c r="H494" s="305">
        <f t="shared" si="138"/>
        <v>46</v>
      </c>
      <c r="I494" s="137">
        <f t="shared" si="139"/>
        <v>6.3353702928077382</v>
      </c>
      <c r="J494" s="136">
        <f t="shared" si="140"/>
        <v>52</v>
      </c>
      <c r="K494" s="136">
        <f t="shared" si="141"/>
        <v>0.7322217569820566</v>
      </c>
      <c r="L494" s="136">
        <f t="shared" si="142"/>
        <v>0</v>
      </c>
      <c r="M494" s="139">
        <f t="shared" si="143"/>
        <v>43.933305418923396</v>
      </c>
      <c r="N494" s="110"/>
      <c r="O494" s="72"/>
      <c r="P494" s="391" t="s">
        <v>364</v>
      </c>
      <c r="Q494" s="47"/>
      <c r="R494" s="47"/>
      <c r="S494" s="47" t="s">
        <v>332</v>
      </c>
      <c r="T494" s="47"/>
      <c r="U494" s="47"/>
      <c r="V494" s="47"/>
      <c r="W494" s="394" t="s">
        <v>144</v>
      </c>
      <c r="X494" s="56" t="s">
        <v>333</v>
      </c>
      <c r="Y494" s="67"/>
      <c r="Z494" s="573">
        <v>8</v>
      </c>
      <c r="AA494" s="518"/>
      <c r="AB494" s="69"/>
      <c r="AC494" s="193"/>
      <c r="AD494" s="193"/>
      <c r="AE494" s="67"/>
      <c r="AF494" s="193"/>
      <c r="AG494" s="193"/>
      <c r="AH494" s="272"/>
      <c r="AI494" s="272"/>
      <c r="AJ494" s="272"/>
      <c r="AK494" s="272"/>
      <c r="AL494" s="72"/>
      <c r="AM494" s="82"/>
      <c r="AN494" s="208"/>
      <c r="AO494" s="208"/>
      <c r="AP494" s="208"/>
      <c r="AQ494" s="23"/>
      <c r="AR494" s="23"/>
      <c r="AS494" s="63"/>
      <c r="AT494" s="802">
        <v>134</v>
      </c>
      <c r="AU494" s="1488"/>
      <c r="AV494" s="44"/>
      <c r="AW494" s="146" t="s">
        <v>144</v>
      </c>
    </row>
    <row r="495" spans="1:239" ht="48" customHeight="1" x14ac:dyDescent="0.25">
      <c r="A495" s="122">
        <v>135</v>
      </c>
      <c r="B495" s="185" t="s">
        <v>393</v>
      </c>
      <c r="C495" s="190"/>
      <c r="D495" s="454">
        <v>105.40406328066</v>
      </c>
      <c r="E495" s="454">
        <v>51.9402092168609</v>
      </c>
      <c r="F495" s="305">
        <f t="shared" si="136"/>
        <v>105</v>
      </c>
      <c r="G495" s="305">
        <f t="shared" si="137"/>
        <v>24.243796839599838</v>
      </c>
      <c r="H495" s="305">
        <f t="shared" si="138"/>
        <v>24</v>
      </c>
      <c r="I495" s="137">
        <f t="shared" si="139"/>
        <v>14.627810375990293</v>
      </c>
      <c r="J495" s="136">
        <f t="shared" si="140"/>
        <v>51</v>
      </c>
      <c r="K495" s="136">
        <f t="shared" si="141"/>
        <v>56.412553011654012</v>
      </c>
      <c r="L495" s="136">
        <f t="shared" si="142"/>
        <v>56</v>
      </c>
      <c r="M495" s="139">
        <f t="shared" si="143"/>
        <v>24.753180699240716</v>
      </c>
      <c r="N495" s="110"/>
      <c r="O495" s="72"/>
      <c r="P495" s="391" t="s">
        <v>364</v>
      </c>
      <c r="Q495" s="47"/>
      <c r="R495" s="47"/>
      <c r="S495" s="47" t="s">
        <v>332</v>
      </c>
      <c r="T495" s="47"/>
      <c r="U495" s="47"/>
      <c r="V495" s="47"/>
      <c r="W495" s="392" t="s">
        <v>144</v>
      </c>
      <c r="X495" s="56" t="s">
        <v>333</v>
      </c>
      <c r="Y495" s="67"/>
      <c r="Z495" s="573">
        <v>8</v>
      </c>
      <c r="AA495" s="518"/>
      <c r="AB495" s="412"/>
      <c r="AC495" s="208"/>
      <c r="AD495" s="193"/>
      <c r="AE495" s="67"/>
      <c r="AF495" s="193"/>
      <c r="AG495" s="193"/>
      <c r="AH495" s="272"/>
      <c r="AI495" s="272"/>
      <c r="AJ495" s="272"/>
      <c r="AK495" s="272"/>
      <c r="AL495" s="72"/>
      <c r="AM495" s="82"/>
      <c r="AN495" s="208"/>
      <c r="AO495" s="208"/>
      <c r="AP495" s="208"/>
      <c r="AQ495" s="23"/>
      <c r="AR495" s="23"/>
      <c r="AS495" s="63"/>
      <c r="AT495" s="802">
        <v>135</v>
      </c>
      <c r="AU495" s="1488"/>
      <c r="AV495" s="44"/>
      <c r="AW495" s="146" t="s">
        <v>144</v>
      </c>
    </row>
    <row r="496" spans="1:239" ht="77.25" customHeight="1" x14ac:dyDescent="0.25">
      <c r="A496" s="207">
        <v>176</v>
      </c>
      <c r="B496" s="250" t="s">
        <v>344</v>
      </c>
      <c r="C496" s="101"/>
      <c r="D496" s="465">
        <v>105.88416666666667</v>
      </c>
      <c r="E496" s="465">
        <v>52.090833333333336</v>
      </c>
      <c r="F496" s="138">
        <v>105</v>
      </c>
      <c r="G496" s="138">
        <v>53.05</v>
      </c>
      <c r="H496" s="138">
        <v>53</v>
      </c>
      <c r="I496" s="296">
        <v>2.9860000000000002</v>
      </c>
      <c r="J496" s="138">
        <v>52</v>
      </c>
      <c r="K496" s="138">
        <v>5.45</v>
      </c>
      <c r="L496" s="138">
        <v>5</v>
      </c>
      <c r="M496" s="296">
        <v>27.015999999999998</v>
      </c>
      <c r="N496" s="114"/>
      <c r="O496" s="277"/>
      <c r="P496" s="222" t="s">
        <v>109</v>
      </c>
      <c r="Q496" s="49" t="s">
        <v>4</v>
      </c>
      <c r="R496" s="49"/>
      <c r="S496" s="49" t="s">
        <v>332</v>
      </c>
      <c r="T496" s="49"/>
      <c r="U496" s="49"/>
      <c r="V496" s="49"/>
      <c r="W496" s="243"/>
      <c r="X496" s="222" t="s">
        <v>333</v>
      </c>
      <c r="Y496" s="193"/>
      <c r="Z496" s="577">
        <v>8</v>
      </c>
      <c r="AA496" s="496"/>
      <c r="AB496" s="290"/>
      <c r="AC496" s="193"/>
      <c r="AD496" s="963" t="s">
        <v>567</v>
      </c>
      <c r="AE496" s="114"/>
      <c r="AF496" s="193"/>
      <c r="AG496" s="114">
        <v>2015</v>
      </c>
      <c r="AH496" s="272"/>
      <c r="AI496" s="272"/>
      <c r="AJ496" s="272"/>
      <c r="AK496" s="272"/>
      <c r="AL496" s="276"/>
      <c r="AM496" s="285"/>
      <c r="AN496" s="208"/>
      <c r="AO496" s="208"/>
      <c r="AP496" s="208"/>
      <c r="AQ496" s="208"/>
      <c r="AR496" s="208"/>
      <c r="AS496" s="274"/>
      <c r="AT496" s="1473">
        <v>176</v>
      </c>
      <c r="AU496" s="1489"/>
      <c r="AV496" s="44"/>
      <c r="AW496" s="286"/>
      <c r="AX496" s="191"/>
      <c r="AY496" s="191"/>
      <c r="AZ496" s="191"/>
      <c r="BA496" s="191"/>
      <c r="BB496" s="191"/>
      <c r="BC496" s="191"/>
      <c r="BD496" s="191"/>
      <c r="BE496" s="191"/>
      <c r="BF496" s="191"/>
      <c r="BG496" s="191"/>
      <c r="BH496" s="191"/>
      <c r="BI496" s="191"/>
      <c r="BJ496" s="191"/>
      <c r="BK496" s="191"/>
      <c r="BL496" s="191"/>
      <c r="BM496" s="191"/>
      <c r="BN496" s="191"/>
      <c r="BO496" s="191"/>
      <c r="BP496" s="191"/>
      <c r="BQ496" s="191"/>
      <c r="BR496" s="191"/>
      <c r="BS496" s="191"/>
      <c r="BT496" s="191"/>
      <c r="BU496" s="191"/>
      <c r="BV496" s="191"/>
      <c r="BW496" s="191"/>
      <c r="BX496" s="191"/>
      <c r="BY496" s="191"/>
      <c r="BZ496" s="191"/>
      <c r="CA496" s="191"/>
      <c r="CB496" s="191"/>
      <c r="CC496" s="191"/>
      <c r="CD496" s="191"/>
      <c r="CE496" s="191"/>
      <c r="CF496" s="191"/>
      <c r="CG496" s="191"/>
      <c r="CH496" s="191"/>
      <c r="CI496" s="191"/>
      <c r="CJ496" s="191"/>
      <c r="CK496" s="191"/>
      <c r="CL496" s="191"/>
      <c r="CM496" s="191"/>
      <c r="CN496" s="191"/>
      <c r="CO496" s="191"/>
      <c r="CP496" s="191"/>
      <c r="CQ496" s="191"/>
      <c r="CR496" s="191"/>
      <c r="CS496" s="191"/>
      <c r="CT496" s="191"/>
      <c r="CU496" s="191"/>
      <c r="CV496" s="191"/>
      <c r="CW496" s="191"/>
      <c r="CX496" s="191"/>
      <c r="CY496" s="191"/>
      <c r="CZ496" s="191"/>
      <c r="DA496" s="191"/>
      <c r="DB496" s="191"/>
      <c r="DC496" s="191"/>
      <c r="DD496" s="191"/>
      <c r="DE496" s="191"/>
      <c r="DF496" s="191"/>
      <c r="DG496" s="191"/>
      <c r="DH496" s="191"/>
      <c r="DI496" s="191"/>
      <c r="DJ496" s="191"/>
      <c r="DK496" s="191"/>
      <c r="DL496" s="191"/>
      <c r="DM496" s="191"/>
      <c r="DN496" s="191"/>
      <c r="DO496" s="191"/>
      <c r="DP496" s="191"/>
      <c r="DQ496" s="191"/>
      <c r="DR496" s="191"/>
      <c r="DS496" s="191"/>
      <c r="DT496" s="191"/>
      <c r="DU496" s="191"/>
      <c r="DV496" s="191"/>
      <c r="DW496" s="191"/>
      <c r="DX496" s="191"/>
      <c r="DY496" s="191"/>
      <c r="DZ496" s="191"/>
      <c r="EA496" s="191"/>
      <c r="EB496" s="191"/>
      <c r="EC496" s="191"/>
      <c r="ED496" s="191"/>
      <c r="EE496" s="191"/>
      <c r="EF496" s="191"/>
      <c r="EG496" s="191"/>
      <c r="EH496" s="191"/>
      <c r="EI496" s="191"/>
      <c r="EJ496" s="191"/>
      <c r="EK496" s="191"/>
      <c r="EL496" s="191"/>
      <c r="EM496" s="191"/>
      <c r="EN496" s="191"/>
      <c r="EO496" s="191"/>
      <c r="EP496" s="191"/>
      <c r="EQ496" s="191"/>
      <c r="ER496" s="191"/>
      <c r="ES496" s="191"/>
      <c r="ET496" s="191"/>
      <c r="EU496" s="191"/>
      <c r="EV496" s="191"/>
      <c r="EW496" s="191"/>
      <c r="EX496" s="191"/>
      <c r="EY496" s="191"/>
      <c r="EZ496" s="191"/>
      <c r="FA496" s="191"/>
      <c r="FB496" s="191"/>
      <c r="FC496" s="191"/>
      <c r="FD496" s="191"/>
      <c r="FE496" s="191"/>
      <c r="FF496" s="191"/>
      <c r="FG496" s="191"/>
      <c r="FH496" s="191"/>
      <c r="FI496" s="191"/>
      <c r="FJ496" s="191"/>
      <c r="FK496" s="191"/>
      <c r="FL496" s="191"/>
      <c r="FM496" s="191"/>
      <c r="FN496" s="191"/>
      <c r="FO496" s="191"/>
      <c r="FP496" s="191"/>
      <c r="FQ496" s="191"/>
      <c r="FR496" s="191"/>
      <c r="FS496" s="191"/>
      <c r="FT496" s="191"/>
      <c r="FU496" s="191"/>
      <c r="FV496" s="191"/>
      <c r="FW496" s="191"/>
      <c r="FX496" s="191"/>
      <c r="FY496" s="191"/>
      <c r="FZ496" s="191"/>
      <c r="GA496" s="191"/>
      <c r="GB496" s="191"/>
      <c r="GC496" s="191"/>
      <c r="GD496" s="191"/>
      <c r="GE496" s="191"/>
      <c r="GF496" s="191"/>
      <c r="GG496" s="191"/>
      <c r="GH496" s="191"/>
      <c r="GI496" s="191"/>
      <c r="GJ496" s="191"/>
      <c r="GK496" s="191"/>
      <c r="GL496" s="191"/>
      <c r="GM496" s="191"/>
      <c r="GN496" s="191"/>
      <c r="GO496" s="191"/>
      <c r="GP496" s="191"/>
      <c r="GQ496" s="191"/>
      <c r="GR496" s="191"/>
      <c r="GS496" s="191"/>
      <c r="GT496" s="191"/>
      <c r="GU496" s="191"/>
      <c r="GV496" s="191"/>
      <c r="GW496" s="191"/>
      <c r="GX496" s="191"/>
      <c r="GY496" s="191"/>
      <c r="GZ496" s="191"/>
      <c r="HA496" s="191"/>
      <c r="HB496" s="191"/>
      <c r="HC496" s="191"/>
      <c r="HD496" s="191"/>
      <c r="HE496" s="191"/>
      <c r="HF496" s="191"/>
      <c r="HG496" s="191"/>
      <c r="HH496" s="191"/>
      <c r="HI496" s="191"/>
      <c r="HJ496" s="191"/>
      <c r="HK496" s="191"/>
      <c r="HL496" s="191"/>
      <c r="HM496" s="191"/>
      <c r="HN496" s="191"/>
      <c r="HO496" s="191"/>
      <c r="HP496" s="191"/>
      <c r="HQ496" s="191"/>
      <c r="HR496" s="191"/>
      <c r="HS496" s="191"/>
      <c r="HT496" s="191"/>
      <c r="HU496" s="191"/>
      <c r="HV496" s="191"/>
      <c r="HW496" s="191"/>
      <c r="HX496" s="191"/>
      <c r="HY496" s="191"/>
      <c r="HZ496" s="191"/>
      <c r="IA496" s="191"/>
      <c r="IB496" s="191"/>
      <c r="IC496" s="191"/>
      <c r="ID496" s="191"/>
      <c r="IE496" s="191"/>
    </row>
    <row r="497" spans="1:239" ht="51" x14ac:dyDescent="0.25">
      <c r="A497" s="122">
        <v>8</v>
      </c>
      <c r="B497" s="185" t="s">
        <v>393</v>
      </c>
      <c r="C497" s="190"/>
      <c r="D497" s="454">
        <v>106.136666666667</v>
      </c>
      <c r="E497" s="454">
        <v>51.965000000000003</v>
      </c>
      <c r="F497" s="305">
        <f t="shared" ref="F497:F533" si="144">ROUNDDOWN(D497,0)</f>
        <v>106</v>
      </c>
      <c r="G497" s="305">
        <f t="shared" ref="G497:G528" si="145">(D497-F497)*60</f>
        <v>8.200000000019827</v>
      </c>
      <c r="H497" s="305">
        <f t="shared" ref="H497:H528" si="146">ROUNDDOWN(G497,0)</f>
        <v>8</v>
      </c>
      <c r="I497" s="137">
        <f t="shared" ref="I497:I528" si="147">(G497-H497)*60</f>
        <v>12.000000001189619</v>
      </c>
      <c r="J497" s="136">
        <f t="shared" ref="J497:J528" si="148">ROUNDDOWN(E497,0)</f>
        <v>51</v>
      </c>
      <c r="K497" s="136">
        <f t="shared" ref="K497:K528" si="149">(E497-J497)*60</f>
        <v>57.900000000000205</v>
      </c>
      <c r="L497" s="136">
        <f t="shared" ref="L497:L528" si="150">ROUNDDOWN(K497,0)</f>
        <v>57</v>
      </c>
      <c r="M497" s="139">
        <f t="shared" ref="M497:M528" si="151">(K497-L497)*60</f>
        <v>54.000000000012278</v>
      </c>
      <c r="N497" s="110"/>
      <c r="O497" s="71"/>
      <c r="P497" s="56"/>
      <c r="Q497" s="47"/>
      <c r="R497" s="53" t="s">
        <v>105</v>
      </c>
      <c r="S497" s="47" t="s">
        <v>332</v>
      </c>
      <c r="T497" s="48" t="s">
        <v>376</v>
      </c>
      <c r="U497" s="48" t="s">
        <v>46</v>
      </c>
      <c r="V497" s="48"/>
      <c r="W497" s="76" t="s">
        <v>123</v>
      </c>
      <c r="X497" s="56" t="s">
        <v>333</v>
      </c>
      <c r="Y497" s="110"/>
      <c r="Z497" s="573">
        <v>8</v>
      </c>
      <c r="AA497" s="518"/>
      <c r="AB497" s="82"/>
      <c r="AC497" s="114"/>
      <c r="AD497" s="114"/>
      <c r="AE497" s="110"/>
      <c r="AF497" s="114"/>
      <c r="AG497" s="114"/>
      <c r="AH497" s="209"/>
      <c r="AI497" s="209"/>
      <c r="AJ497" s="209"/>
      <c r="AK497" s="209"/>
      <c r="AL497" s="71"/>
      <c r="AM497" s="81"/>
      <c r="AN497" s="25"/>
      <c r="AO497" s="25"/>
      <c r="AP497" s="25"/>
      <c r="AQ497" s="21"/>
      <c r="AR497" s="21"/>
      <c r="AS497" s="62"/>
      <c r="AT497" s="802">
        <v>8</v>
      </c>
      <c r="AU497" s="1486"/>
      <c r="AV497" s="44"/>
      <c r="AW497" s="149" t="s">
        <v>123</v>
      </c>
    </row>
    <row r="498" spans="1:239" x14ac:dyDescent="0.25">
      <c r="A498" s="207">
        <v>91</v>
      </c>
      <c r="B498" s="247" t="s">
        <v>393</v>
      </c>
      <c r="C498" s="278"/>
      <c r="D498" s="465">
        <v>105.433259010315</v>
      </c>
      <c r="E498" s="465">
        <v>52.016717265699803</v>
      </c>
      <c r="F498" s="138">
        <f t="shared" si="144"/>
        <v>105</v>
      </c>
      <c r="G498" s="138">
        <f t="shared" si="145"/>
        <v>25.995540618899895</v>
      </c>
      <c r="H498" s="138">
        <f t="shared" si="146"/>
        <v>25</v>
      </c>
      <c r="I498" s="296">
        <f t="shared" si="147"/>
        <v>59.732437133993699</v>
      </c>
      <c r="J498" s="138">
        <f t="shared" si="148"/>
        <v>52</v>
      </c>
      <c r="K498" s="138">
        <f t="shared" si="149"/>
        <v>1.0030359419882018</v>
      </c>
      <c r="L498" s="138">
        <f t="shared" si="150"/>
        <v>1</v>
      </c>
      <c r="M498" s="296">
        <f t="shared" si="151"/>
        <v>0.18215651929210708</v>
      </c>
      <c r="N498" s="193"/>
      <c r="O498" s="276"/>
      <c r="P498" s="222"/>
      <c r="Q498" s="49"/>
      <c r="R498" s="49" t="s">
        <v>105</v>
      </c>
      <c r="S498" s="49" t="s">
        <v>332</v>
      </c>
      <c r="T498" s="49"/>
      <c r="U498" s="49"/>
      <c r="V498" s="49"/>
      <c r="W498" s="243" t="s">
        <v>144</v>
      </c>
      <c r="X498" s="222" t="s">
        <v>333</v>
      </c>
      <c r="Y498" s="193"/>
      <c r="Z498" s="577">
        <v>8</v>
      </c>
      <c r="AA498" s="520"/>
      <c r="AB498" s="285"/>
      <c r="AC498" s="208"/>
      <c r="AD498" s="193"/>
      <c r="AE498" s="193"/>
      <c r="AF498" s="193"/>
      <c r="AG498" s="193"/>
      <c r="AH498" s="272"/>
      <c r="AI498" s="272"/>
      <c r="AJ498" s="272"/>
      <c r="AK498" s="272"/>
      <c r="AL498" s="276"/>
      <c r="AM498" s="285"/>
      <c r="AN498" s="208"/>
      <c r="AO498" s="208"/>
      <c r="AP498" s="208"/>
      <c r="AQ498" s="208"/>
      <c r="AR498" s="208"/>
      <c r="AS498" s="274"/>
      <c r="AT498" s="1473">
        <v>91</v>
      </c>
      <c r="AU498" s="1489"/>
      <c r="AV498" s="44"/>
      <c r="AW498" s="236" t="s">
        <v>144</v>
      </c>
      <c r="AX498" s="191"/>
    </row>
    <row r="499" spans="1:239" x14ac:dyDescent="0.25">
      <c r="A499" s="122">
        <v>92</v>
      </c>
      <c r="B499" s="185" t="s">
        <v>393</v>
      </c>
      <c r="C499" s="190"/>
      <c r="D499" s="454">
        <v>106.14955902099599</v>
      </c>
      <c r="E499" s="454">
        <v>51.966692438172601</v>
      </c>
      <c r="F499" s="305">
        <f t="shared" si="144"/>
        <v>106</v>
      </c>
      <c r="G499" s="305">
        <f t="shared" si="145"/>
        <v>8.9735412597596564</v>
      </c>
      <c r="H499" s="305">
        <f t="shared" si="146"/>
        <v>8</v>
      </c>
      <c r="I499" s="137">
        <f t="shared" si="147"/>
        <v>58.412475585579386</v>
      </c>
      <c r="J499" s="136">
        <f t="shared" si="148"/>
        <v>51</v>
      </c>
      <c r="K499" s="136">
        <f t="shared" si="149"/>
        <v>58.001546290356032</v>
      </c>
      <c r="L499" s="136">
        <f t="shared" si="150"/>
        <v>58</v>
      </c>
      <c r="M499" s="139">
        <f t="shared" si="151"/>
        <v>9.2777421361915913E-2</v>
      </c>
      <c r="N499" s="67"/>
      <c r="O499" s="72"/>
      <c r="P499" s="288"/>
      <c r="Q499" s="47"/>
      <c r="R499" s="47" t="s">
        <v>105</v>
      </c>
      <c r="S499" s="47" t="s">
        <v>332</v>
      </c>
      <c r="T499" s="47"/>
      <c r="U499" s="47"/>
      <c r="V499" s="47"/>
      <c r="W499" s="394" t="s">
        <v>144</v>
      </c>
      <c r="X499" s="56" t="s">
        <v>333</v>
      </c>
      <c r="Y499" s="67"/>
      <c r="Z499" s="573">
        <v>8</v>
      </c>
      <c r="AA499" s="518"/>
      <c r="AB499" s="69"/>
      <c r="AC499" s="208"/>
      <c r="AD499" s="193"/>
      <c r="AE499" s="67"/>
      <c r="AF499" s="193"/>
      <c r="AG499" s="193"/>
      <c r="AH499" s="272"/>
      <c r="AI499" s="272"/>
      <c r="AJ499" s="272"/>
      <c r="AK499" s="272"/>
      <c r="AL499" s="72"/>
      <c r="AM499" s="82"/>
      <c r="AN499" s="208"/>
      <c r="AO499" s="208"/>
      <c r="AP499" s="208"/>
      <c r="AQ499" s="23"/>
      <c r="AR499" s="23"/>
      <c r="AS499" s="63"/>
      <c r="AT499" s="802">
        <v>92</v>
      </c>
      <c r="AU499" s="1488"/>
      <c r="AV499" s="44"/>
      <c r="AW499" s="146" t="s">
        <v>144</v>
      </c>
    </row>
    <row r="500" spans="1:239" ht="26.25" thickBot="1" x14ac:dyDescent="0.3">
      <c r="A500" s="445">
        <v>86</v>
      </c>
      <c r="B500" s="360" t="s">
        <v>393</v>
      </c>
      <c r="C500" s="360"/>
      <c r="D500" s="460">
        <v>105.17693594108999</v>
      </c>
      <c r="E500" s="460">
        <v>51.574508879475601</v>
      </c>
      <c r="F500" s="361">
        <f t="shared" si="144"/>
        <v>105</v>
      </c>
      <c r="G500" s="361">
        <f t="shared" si="145"/>
        <v>10.616156465399627</v>
      </c>
      <c r="H500" s="361">
        <f t="shared" si="146"/>
        <v>10</v>
      </c>
      <c r="I500" s="362">
        <f t="shared" si="147"/>
        <v>36.969387923977592</v>
      </c>
      <c r="J500" s="311">
        <f t="shared" si="148"/>
        <v>51</v>
      </c>
      <c r="K500" s="311">
        <f t="shared" si="149"/>
        <v>34.470532768536088</v>
      </c>
      <c r="L500" s="311">
        <f t="shared" si="150"/>
        <v>34</v>
      </c>
      <c r="M500" s="297">
        <f t="shared" si="151"/>
        <v>28.23196611216531</v>
      </c>
      <c r="N500" s="115"/>
      <c r="O500" s="73"/>
      <c r="P500" s="1229" t="s">
        <v>504</v>
      </c>
      <c r="Q500" s="1234" t="s">
        <v>354</v>
      </c>
      <c r="R500" s="85"/>
      <c r="S500" s="47" t="s">
        <v>332</v>
      </c>
      <c r="T500" s="59" t="s">
        <v>46</v>
      </c>
      <c r="U500" s="59" t="s">
        <v>46</v>
      </c>
      <c r="V500" s="58"/>
      <c r="W500" s="1286" t="s">
        <v>234</v>
      </c>
      <c r="X500" s="57" t="s">
        <v>333</v>
      </c>
      <c r="Y500" s="115"/>
      <c r="Z500" s="574">
        <v>9</v>
      </c>
      <c r="AA500" s="525"/>
      <c r="AB500" s="364"/>
      <c r="AC500" s="223"/>
      <c r="AD500" s="223"/>
      <c r="AE500" s="115"/>
      <c r="AF500" s="223"/>
      <c r="AG500" s="223"/>
      <c r="AH500" s="322"/>
      <c r="AI500" s="322"/>
      <c r="AJ500" s="322"/>
      <c r="AK500" s="322"/>
      <c r="AL500" s="73"/>
      <c r="AM500" s="84"/>
      <c r="AN500" s="219"/>
      <c r="AO500" s="219"/>
      <c r="AP500" s="219"/>
      <c r="AQ500" s="85"/>
      <c r="AR500" s="85"/>
      <c r="AS500" s="86"/>
      <c r="AT500" s="802">
        <v>86</v>
      </c>
      <c r="AU500" s="1486"/>
      <c r="AV500" s="44"/>
      <c r="AW500" s="144" t="s">
        <v>234</v>
      </c>
    </row>
    <row r="501" spans="1:239" ht="25.5" x14ac:dyDescent="0.25">
      <c r="A501" s="420">
        <v>87</v>
      </c>
      <c r="B501" s="283" t="s">
        <v>393</v>
      </c>
      <c r="C501" s="242"/>
      <c r="D501" s="462">
        <v>105.222304670334</v>
      </c>
      <c r="E501" s="462">
        <v>51.555744716519399</v>
      </c>
      <c r="F501" s="309">
        <f t="shared" si="144"/>
        <v>105</v>
      </c>
      <c r="G501" s="309">
        <f t="shared" si="145"/>
        <v>13.338280220039849</v>
      </c>
      <c r="H501" s="309">
        <f t="shared" si="146"/>
        <v>13</v>
      </c>
      <c r="I501" s="304">
        <f t="shared" si="147"/>
        <v>20.296813202390922</v>
      </c>
      <c r="J501" s="310">
        <f t="shared" si="148"/>
        <v>51</v>
      </c>
      <c r="K501" s="310">
        <f t="shared" si="149"/>
        <v>33.34468299116395</v>
      </c>
      <c r="L501" s="310">
        <f t="shared" si="150"/>
        <v>33</v>
      </c>
      <c r="M501" s="295">
        <f t="shared" si="151"/>
        <v>20.680979469836984</v>
      </c>
      <c r="N501" s="113"/>
      <c r="O501" s="279"/>
      <c r="P501" s="564" t="s">
        <v>504</v>
      </c>
      <c r="Q501" s="1232" t="s">
        <v>354</v>
      </c>
      <c r="R501" s="165"/>
      <c r="S501" s="49" t="s">
        <v>331</v>
      </c>
      <c r="T501" s="166" t="s">
        <v>46</v>
      </c>
      <c r="U501" s="166" t="s">
        <v>46</v>
      </c>
      <c r="V501" s="55"/>
      <c r="W501" s="1266" t="s">
        <v>234</v>
      </c>
      <c r="X501" s="75" t="s">
        <v>333</v>
      </c>
      <c r="Y501" s="113"/>
      <c r="Z501" s="575">
        <v>9</v>
      </c>
      <c r="AA501" s="523"/>
      <c r="AB501" s="105"/>
      <c r="AC501" s="203"/>
      <c r="AD501" s="203"/>
      <c r="AE501" s="113"/>
      <c r="AF501" s="203"/>
      <c r="AG501" s="203"/>
      <c r="AH501" s="265"/>
      <c r="AI501" s="265"/>
      <c r="AJ501" s="265"/>
      <c r="AK501" s="265"/>
      <c r="AL501" s="279"/>
      <c r="AM501" s="326"/>
      <c r="AN501" s="221"/>
      <c r="AO501" s="221"/>
      <c r="AP501" s="221"/>
      <c r="AQ501" s="165"/>
      <c r="AR501" s="165"/>
      <c r="AS501" s="327"/>
      <c r="AT501" s="802">
        <v>87</v>
      </c>
      <c r="AU501" s="1486"/>
      <c r="AV501" s="44"/>
      <c r="AW501" s="144" t="s">
        <v>234</v>
      </c>
    </row>
    <row r="502" spans="1:239" ht="102" x14ac:dyDescent="0.25">
      <c r="A502" s="448">
        <v>44</v>
      </c>
      <c r="B502" s="190" t="s">
        <v>393</v>
      </c>
      <c r="C502" s="190"/>
      <c r="D502" s="455">
        <v>104.62</v>
      </c>
      <c r="E502" s="455">
        <v>51.505555555555603</v>
      </c>
      <c r="F502" s="308">
        <f t="shared" si="144"/>
        <v>104</v>
      </c>
      <c r="G502" s="305">
        <f t="shared" si="145"/>
        <v>37.200000000000273</v>
      </c>
      <c r="H502" s="306">
        <f t="shared" si="146"/>
        <v>37</v>
      </c>
      <c r="I502" s="303">
        <f t="shared" si="147"/>
        <v>12.000000000016371</v>
      </c>
      <c r="J502" s="254">
        <f t="shared" si="148"/>
        <v>51</v>
      </c>
      <c r="K502" s="136">
        <f t="shared" si="149"/>
        <v>30.333333333336157</v>
      </c>
      <c r="L502" s="254">
        <f t="shared" si="150"/>
        <v>30</v>
      </c>
      <c r="M502" s="294">
        <f t="shared" si="151"/>
        <v>20.000000000169393</v>
      </c>
      <c r="N502" s="112">
        <v>285</v>
      </c>
      <c r="O502" s="100"/>
      <c r="P502" s="393" t="s">
        <v>364</v>
      </c>
      <c r="Q502" s="99"/>
      <c r="R502" s="99"/>
      <c r="S502" s="228" t="s">
        <v>331</v>
      </c>
      <c r="T502" s="102" t="s">
        <v>371</v>
      </c>
      <c r="U502" s="175" t="s">
        <v>73</v>
      </c>
      <c r="V502" s="175" t="s">
        <v>223</v>
      </c>
      <c r="W502" s="1257" t="s">
        <v>388</v>
      </c>
      <c r="X502" s="182" t="s">
        <v>333</v>
      </c>
      <c r="Y502" s="176"/>
      <c r="Z502" s="580">
        <v>9</v>
      </c>
      <c r="AA502" s="519"/>
      <c r="AB502" s="1024"/>
      <c r="AC502" s="114"/>
      <c r="AD502" s="197"/>
      <c r="AE502" s="112"/>
      <c r="AF502" s="197"/>
      <c r="AG502" s="197"/>
      <c r="AH502" s="318"/>
      <c r="AI502" s="318"/>
      <c r="AJ502" s="318"/>
      <c r="AK502" s="318"/>
      <c r="AL502" s="100"/>
      <c r="AM502" s="103"/>
      <c r="AN502" s="214"/>
      <c r="AO502" s="214"/>
      <c r="AP502" s="214"/>
      <c r="AQ502" s="38"/>
      <c r="AR502" s="253"/>
      <c r="AS502" s="104"/>
      <c r="AT502" s="1469">
        <v>44</v>
      </c>
      <c r="AU502" s="1486"/>
      <c r="AV502" s="44"/>
      <c r="AW502" s="144" t="s">
        <v>234</v>
      </c>
      <c r="AY502" s="191"/>
      <c r="AZ502" s="191"/>
      <c r="BA502" s="191"/>
      <c r="BB502" s="191"/>
      <c r="BC502" s="191"/>
      <c r="BD502" s="191"/>
      <c r="BE502" s="191"/>
      <c r="BF502" s="191"/>
      <c r="BG502" s="191"/>
      <c r="BH502" s="191"/>
      <c r="BI502" s="191"/>
      <c r="BJ502" s="191"/>
      <c r="BK502" s="191"/>
      <c r="BL502" s="191"/>
      <c r="BM502" s="191"/>
      <c r="BN502" s="191"/>
      <c r="BO502" s="191"/>
      <c r="BP502" s="191"/>
      <c r="BQ502" s="191"/>
      <c r="BR502" s="191"/>
      <c r="BS502" s="191"/>
      <c r="BT502" s="191"/>
      <c r="BU502" s="191"/>
      <c r="BV502" s="191"/>
      <c r="BW502" s="191"/>
      <c r="BX502" s="191"/>
      <c r="BY502" s="191"/>
      <c r="BZ502" s="191"/>
      <c r="CA502" s="191"/>
      <c r="CB502" s="191"/>
      <c r="CC502" s="191"/>
      <c r="CD502" s="191"/>
      <c r="CE502" s="191"/>
      <c r="CF502" s="191"/>
      <c r="CG502" s="191"/>
      <c r="CH502" s="191"/>
      <c r="CI502" s="191"/>
      <c r="CJ502" s="191"/>
      <c r="CK502" s="191"/>
      <c r="CL502" s="191"/>
      <c r="CM502" s="191"/>
      <c r="CN502" s="191"/>
      <c r="CO502" s="191"/>
      <c r="CP502" s="191"/>
      <c r="CQ502" s="191"/>
      <c r="CR502" s="191"/>
      <c r="CS502" s="191"/>
      <c r="CT502" s="191"/>
      <c r="CU502" s="191"/>
      <c r="CV502" s="191"/>
      <c r="CW502" s="191"/>
      <c r="CX502" s="191"/>
      <c r="CY502" s="191"/>
      <c r="CZ502" s="191"/>
      <c r="DA502" s="191"/>
      <c r="DB502" s="191"/>
      <c r="DC502" s="191"/>
      <c r="DD502" s="191"/>
      <c r="DE502" s="191"/>
      <c r="DF502" s="191"/>
      <c r="DG502" s="191"/>
      <c r="DH502" s="191"/>
      <c r="DI502" s="191"/>
      <c r="DJ502" s="191"/>
      <c r="DK502" s="191"/>
      <c r="DL502" s="191"/>
      <c r="DM502" s="191"/>
      <c r="DN502" s="191"/>
      <c r="DO502" s="191"/>
      <c r="DP502" s="191"/>
      <c r="DQ502" s="191"/>
      <c r="DR502" s="191"/>
      <c r="DS502" s="191"/>
      <c r="DT502" s="191"/>
      <c r="DU502" s="191"/>
      <c r="DV502" s="191"/>
      <c r="DW502" s="191"/>
      <c r="DX502" s="191"/>
      <c r="DY502" s="191"/>
      <c r="DZ502" s="191"/>
      <c r="EA502" s="191"/>
      <c r="EB502" s="191"/>
      <c r="EC502" s="191"/>
      <c r="ED502" s="191"/>
      <c r="EE502" s="191"/>
      <c r="EF502" s="191"/>
      <c r="EG502" s="191"/>
      <c r="EH502" s="191"/>
      <c r="EI502" s="191"/>
      <c r="EJ502" s="191"/>
      <c r="EK502" s="191"/>
      <c r="EL502" s="191"/>
      <c r="EM502" s="191"/>
      <c r="EN502" s="191"/>
      <c r="EO502" s="191"/>
      <c r="EP502" s="191"/>
      <c r="EQ502" s="191"/>
      <c r="ER502" s="191"/>
      <c r="ES502" s="191"/>
      <c r="ET502" s="191"/>
      <c r="EU502" s="191"/>
      <c r="EV502" s="191"/>
      <c r="EW502" s="191"/>
      <c r="EX502" s="191"/>
      <c r="EY502" s="191"/>
      <c r="EZ502" s="191"/>
      <c r="FA502" s="191"/>
      <c r="FB502" s="191"/>
      <c r="FC502" s="191"/>
      <c r="FD502" s="191"/>
      <c r="FE502" s="191"/>
      <c r="FF502" s="191"/>
      <c r="FG502" s="191"/>
      <c r="FH502" s="191"/>
      <c r="FI502" s="191"/>
      <c r="FJ502" s="191"/>
      <c r="FK502" s="191"/>
      <c r="FL502" s="191"/>
      <c r="FM502" s="191"/>
      <c r="FN502" s="191"/>
      <c r="FO502" s="191"/>
      <c r="FP502" s="191"/>
      <c r="FQ502" s="191"/>
      <c r="FR502" s="191"/>
      <c r="FS502" s="191"/>
      <c r="FT502" s="191"/>
      <c r="FU502" s="191"/>
      <c r="FV502" s="191"/>
      <c r="FW502" s="191"/>
      <c r="FX502" s="191"/>
      <c r="FY502" s="191"/>
      <c r="FZ502" s="191"/>
      <c r="GA502" s="191"/>
      <c r="GB502" s="191"/>
      <c r="GC502" s="191"/>
      <c r="GD502" s="191"/>
      <c r="GE502" s="191"/>
      <c r="GF502" s="191"/>
      <c r="GG502" s="191"/>
      <c r="GH502" s="191"/>
      <c r="GI502" s="191"/>
      <c r="GJ502" s="191"/>
      <c r="GK502" s="191"/>
      <c r="GL502" s="191"/>
      <c r="GM502" s="191"/>
      <c r="GN502" s="191"/>
      <c r="GO502" s="191"/>
      <c r="GP502" s="191"/>
      <c r="GQ502" s="191"/>
      <c r="GR502" s="191"/>
      <c r="GS502" s="191"/>
      <c r="GT502" s="191"/>
      <c r="GU502" s="191"/>
      <c r="GV502" s="191"/>
      <c r="GW502" s="191"/>
      <c r="GX502" s="191"/>
      <c r="GY502" s="191"/>
      <c r="GZ502" s="191"/>
      <c r="HA502" s="191"/>
      <c r="HB502" s="191"/>
      <c r="HC502" s="191"/>
      <c r="HD502" s="191"/>
      <c r="HE502" s="191"/>
      <c r="HF502" s="191"/>
      <c r="HG502" s="191"/>
      <c r="HH502" s="191"/>
      <c r="HI502" s="191"/>
      <c r="HJ502" s="191"/>
      <c r="HK502" s="191"/>
      <c r="HL502" s="191"/>
      <c r="HM502" s="191"/>
      <c r="HN502" s="191"/>
      <c r="HO502" s="191"/>
      <c r="HP502" s="191"/>
      <c r="HQ502" s="191"/>
      <c r="HR502" s="191"/>
      <c r="HS502" s="191"/>
      <c r="HT502" s="191"/>
      <c r="HU502" s="191"/>
      <c r="HV502" s="191"/>
      <c r="HW502" s="191"/>
      <c r="HX502" s="191"/>
      <c r="HY502" s="191"/>
      <c r="HZ502" s="191"/>
      <c r="IA502" s="191"/>
      <c r="IB502" s="191"/>
      <c r="IC502" s="191"/>
      <c r="ID502" s="191"/>
      <c r="IE502" s="191"/>
    </row>
    <row r="503" spans="1:239" s="191" customFormat="1" ht="37.5" customHeight="1" x14ac:dyDescent="0.25">
      <c r="A503" s="448">
        <v>46</v>
      </c>
      <c r="B503" s="252" t="s">
        <v>393</v>
      </c>
      <c r="C503" s="282"/>
      <c r="D503" s="462">
        <v>104.736111111111</v>
      </c>
      <c r="E503" s="462">
        <v>51.559722222222199</v>
      </c>
      <c r="F503" s="309">
        <f t="shared" si="144"/>
        <v>104</v>
      </c>
      <c r="G503" s="305">
        <f t="shared" si="145"/>
        <v>44.166666666660035</v>
      </c>
      <c r="H503" s="307">
        <f t="shared" si="146"/>
        <v>44</v>
      </c>
      <c r="I503" s="304">
        <f t="shared" si="147"/>
        <v>9.9999999996020961</v>
      </c>
      <c r="J503" s="255">
        <f t="shared" si="148"/>
        <v>51</v>
      </c>
      <c r="K503" s="136">
        <f t="shared" si="149"/>
        <v>33.583333333331922</v>
      </c>
      <c r="L503" s="255">
        <f t="shared" si="150"/>
        <v>33</v>
      </c>
      <c r="M503" s="295">
        <f t="shared" si="151"/>
        <v>34.999999999915303</v>
      </c>
      <c r="N503" s="171">
        <v>625</v>
      </c>
      <c r="O503" s="419"/>
      <c r="P503" s="1210" t="s">
        <v>364</v>
      </c>
      <c r="Q503" s="169"/>
      <c r="R503" s="169"/>
      <c r="S503" s="228" t="s">
        <v>331</v>
      </c>
      <c r="T503" s="170"/>
      <c r="U503" s="166" t="s">
        <v>255</v>
      </c>
      <c r="V503" s="175" t="s">
        <v>116</v>
      </c>
      <c r="W503" s="1257" t="s">
        <v>388</v>
      </c>
      <c r="X503" s="182" t="s">
        <v>333</v>
      </c>
      <c r="Y503" s="113"/>
      <c r="Z503" s="580">
        <v>9</v>
      </c>
      <c r="AA503" s="522"/>
      <c r="AB503" s="1308"/>
      <c r="AC503" s="114"/>
      <c r="AD503" s="257"/>
      <c r="AE503" s="171"/>
      <c r="AF503" s="257"/>
      <c r="AG503" s="257"/>
      <c r="AH503" s="264"/>
      <c r="AI503" s="264"/>
      <c r="AJ503" s="264"/>
      <c r="AK503" s="264"/>
      <c r="AL503" s="419"/>
      <c r="AM503" s="1356"/>
      <c r="AN503" s="259"/>
      <c r="AO503" s="259"/>
      <c r="AP503" s="259"/>
      <c r="AQ503" s="1376"/>
      <c r="AR503" s="165"/>
      <c r="AS503" s="1383"/>
      <c r="AT503" s="1469">
        <v>46</v>
      </c>
      <c r="AU503" s="1486"/>
      <c r="AV503" s="44"/>
      <c r="AW503" s="144" t="s">
        <v>234</v>
      </c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</row>
    <row r="504" spans="1:239" ht="102" x14ac:dyDescent="0.25">
      <c r="A504" s="122">
        <v>47</v>
      </c>
      <c r="B504" s="185" t="s">
        <v>393</v>
      </c>
      <c r="C504" s="190"/>
      <c r="D504" s="454">
        <v>104.85833333333299</v>
      </c>
      <c r="E504" s="454">
        <v>51.533333333333303</v>
      </c>
      <c r="F504" s="305">
        <f t="shared" si="144"/>
        <v>104</v>
      </c>
      <c r="G504" s="305">
        <f t="shared" si="145"/>
        <v>51.499999999979593</v>
      </c>
      <c r="H504" s="305">
        <f t="shared" si="146"/>
        <v>51</v>
      </c>
      <c r="I504" s="137">
        <f t="shared" si="147"/>
        <v>29.999999998775593</v>
      </c>
      <c r="J504" s="136">
        <f t="shared" si="148"/>
        <v>51</v>
      </c>
      <c r="K504" s="136">
        <f t="shared" si="149"/>
        <v>31.999999999998181</v>
      </c>
      <c r="L504" s="136">
        <f t="shared" si="150"/>
        <v>31</v>
      </c>
      <c r="M504" s="139">
        <f t="shared" si="151"/>
        <v>59.999999999890861</v>
      </c>
      <c r="N504" s="123">
        <v>385</v>
      </c>
      <c r="O504" s="71"/>
      <c r="P504" s="391" t="s">
        <v>364</v>
      </c>
      <c r="Q504" s="47"/>
      <c r="R504" s="47"/>
      <c r="S504" s="49" t="s">
        <v>331</v>
      </c>
      <c r="T504" s="48"/>
      <c r="U504" s="48" t="s">
        <v>74</v>
      </c>
      <c r="V504" s="50" t="s">
        <v>391</v>
      </c>
      <c r="W504" s="395" t="s">
        <v>388</v>
      </c>
      <c r="X504" s="56" t="s">
        <v>333</v>
      </c>
      <c r="Y504" s="110"/>
      <c r="Z504" s="573">
        <v>9</v>
      </c>
      <c r="AA504" s="518"/>
      <c r="AB504" s="129"/>
      <c r="AC504" s="114"/>
      <c r="AD504" s="114"/>
      <c r="AE504" s="110"/>
      <c r="AF504" s="114"/>
      <c r="AG504" s="114"/>
      <c r="AH504" s="209"/>
      <c r="AI504" s="209"/>
      <c r="AJ504" s="209"/>
      <c r="AK504" s="209"/>
      <c r="AL504" s="71"/>
      <c r="AM504" s="81"/>
      <c r="AN504" s="25"/>
      <c r="AO504" s="25"/>
      <c r="AP504" s="25"/>
      <c r="AQ504" s="21"/>
      <c r="AR504" s="21"/>
      <c r="AS504" s="62"/>
      <c r="AT504" s="802">
        <v>47</v>
      </c>
      <c r="AU504" s="1486"/>
      <c r="AV504" s="44"/>
      <c r="AW504" s="144" t="s">
        <v>234</v>
      </c>
    </row>
    <row r="505" spans="1:239" ht="102" x14ac:dyDescent="0.25">
      <c r="A505" s="122">
        <v>48</v>
      </c>
      <c r="B505" s="185" t="s">
        <v>393</v>
      </c>
      <c r="C505" s="190"/>
      <c r="D505" s="454">
        <v>105.01111111111101</v>
      </c>
      <c r="E505" s="454">
        <v>51.5833333333333</v>
      </c>
      <c r="F505" s="305">
        <f t="shared" si="144"/>
        <v>105</v>
      </c>
      <c r="G505" s="305">
        <f t="shared" si="145"/>
        <v>0.66666666666037599</v>
      </c>
      <c r="H505" s="305">
        <f t="shared" si="146"/>
        <v>0</v>
      </c>
      <c r="I505" s="137">
        <f t="shared" si="147"/>
        <v>39.99999999962256</v>
      </c>
      <c r="J505" s="136">
        <f t="shared" si="148"/>
        <v>51</v>
      </c>
      <c r="K505" s="136">
        <f t="shared" si="149"/>
        <v>34.99999999999801</v>
      </c>
      <c r="L505" s="136">
        <f t="shared" si="150"/>
        <v>34</v>
      </c>
      <c r="M505" s="139">
        <f t="shared" si="151"/>
        <v>59.999999999880629</v>
      </c>
      <c r="N505" s="110">
        <v>197</v>
      </c>
      <c r="O505" s="71"/>
      <c r="P505" s="391" t="s">
        <v>364</v>
      </c>
      <c r="Q505" s="47"/>
      <c r="R505" s="47"/>
      <c r="S505" s="49" t="s">
        <v>331</v>
      </c>
      <c r="T505" s="48"/>
      <c r="U505" s="48" t="s">
        <v>75</v>
      </c>
      <c r="V505" s="50" t="s">
        <v>115</v>
      </c>
      <c r="W505" s="395" t="s">
        <v>388</v>
      </c>
      <c r="X505" s="56" t="s">
        <v>333</v>
      </c>
      <c r="Y505" s="110"/>
      <c r="Z505" s="573">
        <v>9</v>
      </c>
      <c r="AA505" s="518"/>
      <c r="AB505" s="129"/>
      <c r="AC505" s="114"/>
      <c r="AD505" s="114"/>
      <c r="AE505" s="110"/>
      <c r="AF505" s="114"/>
      <c r="AG505" s="114"/>
      <c r="AH505" s="209"/>
      <c r="AI505" s="209"/>
      <c r="AJ505" s="209"/>
      <c r="AK505" s="209"/>
      <c r="AL505" s="71"/>
      <c r="AM505" s="81"/>
      <c r="AN505" s="25"/>
      <c r="AO505" s="25"/>
      <c r="AP505" s="25"/>
      <c r="AQ505" s="21"/>
      <c r="AR505" s="21"/>
      <c r="AS505" s="62"/>
      <c r="AT505" s="802">
        <v>48</v>
      </c>
      <c r="AU505" s="1486"/>
      <c r="AV505" s="44"/>
      <c r="AW505" s="144" t="s">
        <v>234</v>
      </c>
    </row>
    <row r="506" spans="1:239" ht="38.25" x14ac:dyDescent="0.25">
      <c r="A506" s="122">
        <v>49</v>
      </c>
      <c r="B506" s="185" t="s">
        <v>393</v>
      </c>
      <c r="C506" s="190"/>
      <c r="D506" s="454">
        <v>105.27361111111099</v>
      </c>
      <c r="E506" s="454">
        <v>51.608333333333299</v>
      </c>
      <c r="F506" s="305">
        <f t="shared" si="144"/>
        <v>105</v>
      </c>
      <c r="G506" s="305">
        <f t="shared" si="145"/>
        <v>16.416666666659694</v>
      </c>
      <c r="H506" s="305">
        <f t="shared" si="146"/>
        <v>16</v>
      </c>
      <c r="I506" s="137">
        <f t="shared" si="147"/>
        <v>24.999999999581632</v>
      </c>
      <c r="J506" s="136">
        <f t="shared" si="148"/>
        <v>51</v>
      </c>
      <c r="K506" s="136">
        <f t="shared" si="149"/>
        <v>36.499999999997925</v>
      </c>
      <c r="L506" s="136">
        <f t="shared" si="150"/>
        <v>36</v>
      </c>
      <c r="M506" s="139">
        <f t="shared" si="151"/>
        <v>29.999999999875513</v>
      </c>
      <c r="N506" s="110">
        <v>98</v>
      </c>
      <c r="O506" s="71"/>
      <c r="P506" s="391" t="s">
        <v>364</v>
      </c>
      <c r="Q506" s="47"/>
      <c r="R506" s="47"/>
      <c r="S506" s="49" t="s">
        <v>331</v>
      </c>
      <c r="T506" s="48"/>
      <c r="U506" s="48" t="s">
        <v>50</v>
      </c>
      <c r="V506" s="48" t="s">
        <v>232</v>
      </c>
      <c r="W506" s="395" t="s">
        <v>234</v>
      </c>
      <c r="X506" s="56" t="s">
        <v>333</v>
      </c>
      <c r="Y506" s="110"/>
      <c r="Z506" s="573">
        <v>9</v>
      </c>
      <c r="AA506" s="518"/>
      <c r="AB506" s="82"/>
      <c r="AC506" s="114"/>
      <c r="AD506" s="114"/>
      <c r="AE506" s="110"/>
      <c r="AF506" s="114"/>
      <c r="AG506" s="114"/>
      <c r="AH506" s="209"/>
      <c r="AI506" s="209"/>
      <c r="AJ506" s="209"/>
      <c r="AK506" s="209"/>
      <c r="AL506" s="71"/>
      <c r="AM506" s="81"/>
      <c r="AN506" s="25"/>
      <c r="AO506" s="25"/>
      <c r="AP506" s="25"/>
      <c r="AQ506" s="21"/>
      <c r="AR506" s="21"/>
      <c r="AS506" s="62"/>
      <c r="AT506" s="802">
        <v>49</v>
      </c>
      <c r="AU506" s="1486"/>
      <c r="AV506" s="44"/>
      <c r="AW506" s="144" t="s">
        <v>234</v>
      </c>
    </row>
    <row r="507" spans="1:239" x14ac:dyDescent="0.25">
      <c r="A507" s="122">
        <v>136</v>
      </c>
      <c r="B507" s="185" t="s">
        <v>393</v>
      </c>
      <c r="C507" s="190"/>
      <c r="D507" s="454">
        <v>104.75762982317799</v>
      </c>
      <c r="E507" s="454">
        <v>51.598717065013801</v>
      </c>
      <c r="F507" s="305">
        <f t="shared" si="144"/>
        <v>104</v>
      </c>
      <c r="G507" s="305">
        <f t="shared" si="145"/>
        <v>45.457789390679579</v>
      </c>
      <c r="H507" s="305">
        <f t="shared" si="146"/>
        <v>45</v>
      </c>
      <c r="I507" s="137">
        <f t="shared" si="147"/>
        <v>27.467363440774761</v>
      </c>
      <c r="J507" s="136">
        <f t="shared" si="148"/>
        <v>51</v>
      </c>
      <c r="K507" s="136">
        <f t="shared" si="149"/>
        <v>35.923023900828071</v>
      </c>
      <c r="L507" s="136">
        <f t="shared" si="150"/>
        <v>35</v>
      </c>
      <c r="M507" s="139">
        <f t="shared" si="151"/>
        <v>55.381434049684231</v>
      </c>
      <c r="N507" s="110"/>
      <c r="O507" s="72"/>
      <c r="P507" s="391" t="s">
        <v>364</v>
      </c>
      <c r="Q507" s="47"/>
      <c r="R507" s="47"/>
      <c r="S507" s="47" t="s">
        <v>332</v>
      </c>
      <c r="T507" s="47"/>
      <c r="U507" s="47"/>
      <c r="V507" s="47"/>
      <c r="W507" s="394" t="s">
        <v>144</v>
      </c>
      <c r="X507" s="56" t="s">
        <v>333</v>
      </c>
      <c r="Y507" s="67"/>
      <c r="Z507" s="573">
        <v>9</v>
      </c>
      <c r="AA507" s="518"/>
      <c r="AB507" s="69"/>
      <c r="AC507" s="193"/>
      <c r="AD507" s="193"/>
      <c r="AE507" s="67"/>
      <c r="AF507" s="193"/>
      <c r="AG507" s="193"/>
      <c r="AH507" s="272"/>
      <c r="AI507" s="272"/>
      <c r="AJ507" s="272"/>
      <c r="AK507" s="272"/>
      <c r="AL507" s="72"/>
      <c r="AM507" s="82"/>
      <c r="AN507" s="208"/>
      <c r="AO507" s="208"/>
      <c r="AP507" s="208"/>
      <c r="AQ507" s="23"/>
      <c r="AR507" s="23"/>
      <c r="AS507" s="63"/>
      <c r="AT507" s="802">
        <v>136</v>
      </c>
      <c r="AU507" s="1488"/>
      <c r="AV507" s="44"/>
      <c r="AW507" s="146" t="s">
        <v>144</v>
      </c>
    </row>
    <row r="508" spans="1:239" x14ac:dyDescent="0.25">
      <c r="A508" s="122">
        <v>137</v>
      </c>
      <c r="B508" s="185" t="s">
        <v>393</v>
      </c>
      <c r="C508" s="190"/>
      <c r="D508" s="454">
        <v>104.926946453895</v>
      </c>
      <c r="E508" s="454">
        <v>51.597438163113502</v>
      </c>
      <c r="F508" s="305">
        <f t="shared" si="144"/>
        <v>104</v>
      </c>
      <c r="G508" s="305">
        <f t="shared" si="145"/>
        <v>55.616787233699938</v>
      </c>
      <c r="H508" s="305">
        <f t="shared" si="146"/>
        <v>55</v>
      </c>
      <c r="I508" s="137">
        <f t="shared" si="147"/>
        <v>37.007234021996283</v>
      </c>
      <c r="J508" s="136">
        <f t="shared" si="148"/>
        <v>51</v>
      </c>
      <c r="K508" s="136">
        <f t="shared" si="149"/>
        <v>35.846289786810104</v>
      </c>
      <c r="L508" s="136">
        <f t="shared" si="150"/>
        <v>35</v>
      </c>
      <c r="M508" s="139">
        <f t="shared" si="151"/>
        <v>50.777387208606228</v>
      </c>
      <c r="N508" s="110"/>
      <c r="O508" s="72"/>
      <c r="P508" s="391" t="s">
        <v>364</v>
      </c>
      <c r="Q508" s="47"/>
      <c r="R508" s="47"/>
      <c r="S508" s="47" t="s">
        <v>332</v>
      </c>
      <c r="T508" s="47" t="s">
        <v>197</v>
      </c>
      <c r="U508" s="47"/>
      <c r="V508" s="47"/>
      <c r="W508" s="394" t="s">
        <v>144</v>
      </c>
      <c r="X508" s="56" t="s">
        <v>333</v>
      </c>
      <c r="Y508" s="67"/>
      <c r="Z508" s="573">
        <v>9</v>
      </c>
      <c r="AA508" s="518"/>
      <c r="AB508" s="69"/>
      <c r="AC508" s="193"/>
      <c r="AD508" s="193"/>
      <c r="AE508" s="67"/>
      <c r="AF508" s="193"/>
      <c r="AG508" s="193"/>
      <c r="AH508" s="272"/>
      <c r="AI508" s="272"/>
      <c r="AJ508" s="272"/>
      <c r="AK508" s="272"/>
      <c r="AL508" s="72"/>
      <c r="AM508" s="82"/>
      <c r="AN508" s="208"/>
      <c r="AO508" s="208"/>
      <c r="AP508" s="208"/>
      <c r="AQ508" s="23"/>
      <c r="AR508" s="23"/>
      <c r="AS508" s="63"/>
      <c r="AT508" s="802">
        <v>137</v>
      </c>
      <c r="AU508" s="1488"/>
      <c r="AV508" s="44"/>
      <c r="AW508" s="146" t="s">
        <v>144</v>
      </c>
    </row>
    <row r="509" spans="1:239" x14ac:dyDescent="0.25">
      <c r="A509" s="122">
        <v>138</v>
      </c>
      <c r="B509" s="185" t="s">
        <v>393</v>
      </c>
      <c r="C509" s="190"/>
      <c r="D509" s="454">
        <v>105.47929188967299</v>
      </c>
      <c r="E509" s="454">
        <v>51.6808391141778</v>
      </c>
      <c r="F509" s="305">
        <f t="shared" si="144"/>
        <v>105</v>
      </c>
      <c r="G509" s="305">
        <f t="shared" si="145"/>
        <v>28.757513380379578</v>
      </c>
      <c r="H509" s="305">
        <f t="shared" si="146"/>
        <v>28</v>
      </c>
      <c r="I509" s="137">
        <f t="shared" si="147"/>
        <v>45.450802822774676</v>
      </c>
      <c r="J509" s="136">
        <f t="shared" si="148"/>
        <v>51</v>
      </c>
      <c r="K509" s="136">
        <f t="shared" si="149"/>
        <v>40.850346850668018</v>
      </c>
      <c r="L509" s="136">
        <f t="shared" si="150"/>
        <v>40</v>
      </c>
      <c r="M509" s="139">
        <f t="shared" si="151"/>
        <v>51.020811040081071</v>
      </c>
      <c r="N509" s="110"/>
      <c r="O509" s="72"/>
      <c r="P509" s="391" t="s">
        <v>364</v>
      </c>
      <c r="Q509" s="47"/>
      <c r="R509" s="45"/>
      <c r="S509" s="47" t="s">
        <v>332</v>
      </c>
      <c r="T509" s="47"/>
      <c r="U509" s="47"/>
      <c r="V509" s="47"/>
      <c r="W509" s="392" t="s">
        <v>144</v>
      </c>
      <c r="X509" s="56" t="s">
        <v>333</v>
      </c>
      <c r="Y509" s="67"/>
      <c r="Z509" s="573">
        <v>9</v>
      </c>
      <c r="AA509" s="518"/>
      <c r="AB509" s="69"/>
      <c r="AC509" s="208"/>
      <c r="AD509" s="193"/>
      <c r="AE509" s="67"/>
      <c r="AF509" s="193"/>
      <c r="AG509" s="193"/>
      <c r="AH509" s="272"/>
      <c r="AI509" s="272"/>
      <c r="AJ509" s="272"/>
      <c r="AK509" s="272"/>
      <c r="AL509" s="72"/>
      <c r="AM509" s="82"/>
      <c r="AN509" s="208"/>
      <c r="AO509" s="208"/>
      <c r="AP509" s="208"/>
      <c r="AQ509" s="23"/>
      <c r="AR509" s="23"/>
      <c r="AS509" s="63"/>
      <c r="AT509" s="802">
        <v>138</v>
      </c>
      <c r="AU509" s="1488"/>
      <c r="AV509" s="44"/>
      <c r="AW509" s="146" t="s">
        <v>144</v>
      </c>
      <c r="AY509" s="191"/>
      <c r="AZ509" s="191"/>
      <c r="BA509" s="191"/>
      <c r="BB509" s="191"/>
      <c r="BC509" s="191"/>
      <c r="BD509" s="191"/>
      <c r="BE509" s="191"/>
      <c r="BF509" s="191"/>
      <c r="BG509" s="191"/>
      <c r="BH509" s="191"/>
      <c r="BI509" s="191"/>
      <c r="BJ509" s="191"/>
      <c r="BK509" s="191"/>
      <c r="BL509" s="191"/>
      <c r="BM509" s="191"/>
      <c r="BN509" s="191"/>
      <c r="BO509" s="191"/>
      <c r="BP509" s="191"/>
      <c r="BQ509" s="191"/>
      <c r="BR509" s="191"/>
      <c r="BS509" s="191"/>
      <c r="BT509" s="191"/>
      <c r="BU509" s="191"/>
      <c r="BV509" s="191"/>
      <c r="BW509" s="191"/>
      <c r="BX509" s="191"/>
      <c r="BY509" s="191"/>
      <c r="BZ509" s="191"/>
      <c r="CA509" s="191"/>
      <c r="CB509" s="191"/>
      <c r="CC509" s="191"/>
      <c r="CD509" s="191"/>
      <c r="CE509" s="191"/>
      <c r="CF509" s="191"/>
      <c r="CG509" s="191"/>
      <c r="CH509" s="191"/>
      <c r="CI509" s="191"/>
      <c r="CJ509" s="191"/>
      <c r="CK509" s="191"/>
      <c r="CL509" s="191"/>
      <c r="CM509" s="191"/>
      <c r="CN509" s="191"/>
      <c r="CO509" s="191"/>
      <c r="CP509" s="191"/>
      <c r="CQ509" s="191"/>
      <c r="CR509" s="191"/>
      <c r="CS509" s="191"/>
      <c r="CT509" s="191"/>
      <c r="CU509" s="191"/>
      <c r="CV509" s="191"/>
      <c r="CW509" s="191"/>
      <c r="CX509" s="191"/>
      <c r="CY509" s="191"/>
      <c r="CZ509" s="191"/>
      <c r="DA509" s="191"/>
      <c r="DB509" s="191"/>
      <c r="DC509" s="191"/>
      <c r="DD509" s="191"/>
      <c r="DE509" s="191"/>
      <c r="DF509" s="191"/>
      <c r="DG509" s="191"/>
      <c r="DH509" s="191"/>
      <c r="DI509" s="191"/>
      <c r="DJ509" s="191"/>
      <c r="DK509" s="191"/>
      <c r="DL509" s="191"/>
      <c r="DM509" s="191"/>
      <c r="DN509" s="191"/>
      <c r="DO509" s="191"/>
      <c r="DP509" s="191"/>
      <c r="DQ509" s="191"/>
      <c r="DR509" s="191"/>
      <c r="DS509" s="191"/>
      <c r="DT509" s="191"/>
      <c r="DU509" s="191"/>
      <c r="DV509" s="191"/>
      <c r="DW509" s="191"/>
      <c r="DX509" s="191"/>
      <c r="DY509" s="191"/>
      <c r="DZ509" s="191"/>
      <c r="EA509" s="191"/>
      <c r="EB509" s="191"/>
      <c r="EC509" s="191"/>
      <c r="ED509" s="191"/>
      <c r="EE509" s="191"/>
      <c r="EF509" s="191"/>
      <c r="EG509" s="191"/>
      <c r="EH509" s="191"/>
      <c r="EI509" s="191"/>
      <c r="EJ509" s="191"/>
      <c r="EK509" s="191"/>
      <c r="EL509" s="191"/>
      <c r="EM509" s="191"/>
      <c r="EN509" s="191"/>
      <c r="EO509" s="191"/>
      <c r="EP509" s="191"/>
      <c r="EQ509" s="191"/>
      <c r="ER509" s="191"/>
      <c r="ES509" s="191"/>
      <c r="ET509" s="191"/>
      <c r="EU509" s="191"/>
      <c r="EV509" s="191"/>
      <c r="EW509" s="191"/>
      <c r="EX509" s="191"/>
      <c r="EY509" s="191"/>
      <c r="EZ509" s="191"/>
      <c r="FA509" s="191"/>
      <c r="FB509" s="191"/>
      <c r="FC509" s="191"/>
      <c r="FD509" s="191"/>
      <c r="FE509" s="191"/>
      <c r="FF509" s="191"/>
      <c r="FG509" s="191"/>
      <c r="FH509" s="191"/>
      <c r="FI509" s="191"/>
      <c r="FJ509" s="191"/>
      <c r="FK509" s="191"/>
      <c r="FL509" s="191"/>
      <c r="FM509" s="191"/>
      <c r="FN509" s="191"/>
      <c r="FO509" s="191"/>
      <c r="FP509" s="191"/>
      <c r="FQ509" s="191"/>
      <c r="FR509" s="191"/>
      <c r="FS509" s="191"/>
      <c r="FT509" s="191"/>
      <c r="FU509" s="191"/>
      <c r="FV509" s="191"/>
      <c r="FW509" s="191"/>
      <c r="FX509" s="191"/>
      <c r="FY509" s="191"/>
      <c r="FZ509" s="191"/>
      <c r="GA509" s="191"/>
      <c r="GB509" s="191"/>
      <c r="GC509" s="191"/>
      <c r="GD509" s="191"/>
      <c r="GE509" s="191"/>
      <c r="GF509" s="191"/>
      <c r="GG509" s="191"/>
      <c r="GH509" s="191"/>
      <c r="GI509" s="191"/>
      <c r="GJ509" s="191"/>
      <c r="GK509" s="191"/>
      <c r="GL509" s="191"/>
      <c r="GM509" s="191"/>
      <c r="GN509" s="191"/>
      <c r="GO509" s="191"/>
      <c r="GP509" s="191"/>
      <c r="GQ509" s="191"/>
      <c r="GR509" s="191"/>
      <c r="GS509" s="191"/>
      <c r="GT509" s="191"/>
      <c r="GU509" s="191"/>
      <c r="GV509" s="191"/>
      <c r="GW509" s="191"/>
      <c r="GX509" s="191"/>
      <c r="GY509" s="191"/>
      <c r="GZ509" s="191"/>
      <c r="HA509" s="191"/>
      <c r="HB509" s="191"/>
      <c r="HC509" s="191"/>
      <c r="HD509" s="191"/>
      <c r="HE509" s="191"/>
      <c r="HF509" s="191"/>
      <c r="HG509" s="191"/>
      <c r="HH509" s="191"/>
      <c r="HI509" s="191"/>
      <c r="HJ509" s="191"/>
      <c r="HK509" s="191"/>
      <c r="HL509" s="191"/>
      <c r="HM509" s="191"/>
      <c r="HN509" s="191"/>
      <c r="HO509" s="191"/>
      <c r="HP509" s="191"/>
      <c r="HQ509" s="191"/>
      <c r="HR509" s="191"/>
      <c r="HS509" s="191"/>
      <c r="HT509" s="191"/>
      <c r="HU509" s="191"/>
      <c r="HV509" s="191"/>
      <c r="HW509" s="191"/>
      <c r="HX509" s="191"/>
      <c r="HY509" s="191"/>
      <c r="HZ509" s="191"/>
      <c r="IA509" s="191"/>
      <c r="IB509" s="191"/>
      <c r="IC509" s="191"/>
      <c r="ID509" s="191"/>
      <c r="IE509" s="191"/>
    </row>
    <row r="510" spans="1:239" s="191" customFormat="1" ht="46.5" customHeight="1" x14ac:dyDescent="0.25">
      <c r="A510" s="122">
        <v>40</v>
      </c>
      <c r="B510" s="134" t="s">
        <v>393</v>
      </c>
      <c r="C510" s="134"/>
      <c r="D510" s="454">
        <v>103.813888888889</v>
      </c>
      <c r="E510" s="454">
        <v>51.6736111111111</v>
      </c>
      <c r="F510" s="305">
        <f t="shared" si="144"/>
        <v>103</v>
      </c>
      <c r="G510" s="305">
        <f t="shared" si="145"/>
        <v>48.833333333339795</v>
      </c>
      <c r="H510" s="305">
        <f t="shared" si="146"/>
        <v>48</v>
      </c>
      <c r="I510" s="137">
        <f t="shared" si="147"/>
        <v>50.000000000387672</v>
      </c>
      <c r="J510" s="136">
        <f t="shared" si="148"/>
        <v>51</v>
      </c>
      <c r="K510" s="136">
        <f t="shared" si="149"/>
        <v>40.416666666666003</v>
      </c>
      <c r="L510" s="136">
        <f t="shared" si="150"/>
        <v>40</v>
      </c>
      <c r="M510" s="139">
        <f t="shared" si="151"/>
        <v>24.99999999996021</v>
      </c>
      <c r="N510" s="110">
        <v>550</v>
      </c>
      <c r="O510" s="71"/>
      <c r="P510" s="391" t="s">
        <v>364</v>
      </c>
      <c r="Q510" s="47"/>
      <c r="R510" s="47"/>
      <c r="S510" s="49" t="s">
        <v>331</v>
      </c>
      <c r="T510" s="48"/>
      <c r="U510" s="48" t="s">
        <v>229</v>
      </c>
      <c r="V510" s="48" t="s">
        <v>389</v>
      </c>
      <c r="W510" s="395" t="s">
        <v>388</v>
      </c>
      <c r="X510" s="56" t="s">
        <v>333</v>
      </c>
      <c r="Y510" s="110"/>
      <c r="Z510" s="573">
        <v>10</v>
      </c>
      <c r="AA510" s="518"/>
      <c r="AB510" s="129"/>
      <c r="AC510" s="114"/>
      <c r="AD510" s="114"/>
      <c r="AE510" s="110"/>
      <c r="AF510" s="114"/>
      <c r="AG510" s="114"/>
      <c r="AH510" s="209"/>
      <c r="AI510" s="209"/>
      <c r="AJ510" s="209"/>
      <c r="AK510" s="209"/>
      <c r="AL510" s="71"/>
      <c r="AM510" s="81"/>
      <c r="AN510" s="25"/>
      <c r="AO510" s="25"/>
      <c r="AP510" s="25"/>
      <c r="AQ510" s="21"/>
      <c r="AR510" s="21"/>
      <c r="AS510" s="62"/>
      <c r="AT510" s="802">
        <v>40</v>
      </c>
      <c r="AU510" s="1486"/>
      <c r="AV510" s="44"/>
      <c r="AW510" s="144" t="s">
        <v>234</v>
      </c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</row>
    <row r="511" spans="1:239" ht="42" customHeight="1" x14ac:dyDescent="0.25">
      <c r="A511" s="122">
        <v>41</v>
      </c>
      <c r="B511" s="134" t="s">
        <v>393</v>
      </c>
      <c r="C511" s="134"/>
      <c r="D511" s="454">
        <v>104.202777777778</v>
      </c>
      <c r="E511" s="454">
        <v>51.616666666666703</v>
      </c>
      <c r="F511" s="305">
        <f t="shared" si="144"/>
        <v>104</v>
      </c>
      <c r="G511" s="305">
        <f t="shared" si="145"/>
        <v>12.16666666667976</v>
      </c>
      <c r="H511" s="305">
        <f t="shared" si="146"/>
        <v>12</v>
      </c>
      <c r="I511" s="137">
        <f t="shared" si="147"/>
        <v>10.000000000785576</v>
      </c>
      <c r="J511" s="136">
        <f t="shared" si="148"/>
        <v>51</v>
      </c>
      <c r="K511" s="136">
        <f t="shared" si="149"/>
        <v>37.00000000000216</v>
      </c>
      <c r="L511" s="136">
        <f t="shared" si="150"/>
        <v>37</v>
      </c>
      <c r="M511" s="139">
        <f t="shared" si="151"/>
        <v>1.2960299500264227E-10</v>
      </c>
      <c r="N511" s="111">
        <v>943</v>
      </c>
      <c r="O511" s="71"/>
      <c r="P511" s="391" t="s">
        <v>364</v>
      </c>
      <c r="Q511" s="47"/>
      <c r="R511" s="47"/>
      <c r="S511" s="49" t="s">
        <v>331</v>
      </c>
      <c r="T511" s="48"/>
      <c r="U511" s="48" t="s">
        <v>230</v>
      </c>
      <c r="V511" s="48" t="s">
        <v>390</v>
      </c>
      <c r="W511" s="395" t="s">
        <v>388</v>
      </c>
      <c r="X511" s="56" t="s">
        <v>333</v>
      </c>
      <c r="Y511" s="110"/>
      <c r="Z511" s="573">
        <v>10</v>
      </c>
      <c r="AA511" s="518"/>
      <c r="AB511" s="129"/>
      <c r="AC511" s="114"/>
      <c r="AD511" s="114"/>
      <c r="AE511" s="110"/>
      <c r="AF511" s="114"/>
      <c r="AG511" s="114"/>
      <c r="AH511" s="209"/>
      <c r="AI511" s="209"/>
      <c r="AJ511" s="209"/>
      <c r="AK511" s="209"/>
      <c r="AL511" s="71"/>
      <c r="AM511" s="81"/>
      <c r="AN511" s="25"/>
      <c r="AO511" s="25"/>
      <c r="AP511" s="25"/>
      <c r="AQ511" s="21"/>
      <c r="AR511" s="21"/>
      <c r="AS511" s="62"/>
      <c r="AT511" s="802">
        <v>41</v>
      </c>
      <c r="AU511" s="1486"/>
      <c r="AV511" s="44"/>
      <c r="AW511" s="144" t="s">
        <v>234</v>
      </c>
      <c r="AY511" s="191"/>
      <c r="AZ511" s="191"/>
      <c r="BA511" s="191"/>
      <c r="BB511" s="191"/>
      <c r="BC511" s="191"/>
      <c r="BD511" s="191"/>
      <c r="BE511" s="191"/>
      <c r="BF511" s="191"/>
      <c r="BG511" s="191"/>
      <c r="BH511" s="191"/>
      <c r="BI511" s="191"/>
      <c r="BJ511" s="191"/>
      <c r="BK511" s="191"/>
      <c r="BL511" s="191"/>
      <c r="BM511" s="191"/>
      <c r="BN511" s="191"/>
      <c r="BO511" s="191"/>
      <c r="BP511" s="191"/>
      <c r="BQ511" s="191"/>
      <c r="BR511" s="191"/>
      <c r="BS511" s="191"/>
      <c r="BT511" s="191"/>
      <c r="BU511" s="191"/>
      <c r="BV511" s="191"/>
      <c r="BW511" s="191"/>
      <c r="BX511" s="191"/>
      <c r="BY511" s="191"/>
      <c r="BZ511" s="191"/>
      <c r="CA511" s="191"/>
      <c r="CB511" s="191"/>
      <c r="CC511" s="191"/>
      <c r="CD511" s="191"/>
      <c r="CE511" s="191"/>
      <c r="CF511" s="191"/>
      <c r="CG511" s="191"/>
      <c r="CH511" s="191"/>
      <c r="CI511" s="191"/>
      <c r="CJ511" s="191"/>
      <c r="CK511" s="191"/>
      <c r="CL511" s="191"/>
      <c r="CM511" s="191"/>
      <c r="CN511" s="191"/>
      <c r="CO511" s="191"/>
      <c r="CP511" s="191"/>
      <c r="CQ511" s="191"/>
      <c r="CR511" s="191"/>
      <c r="CS511" s="191"/>
      <c r="CT511" s="191"/>
      <c r="CU511" s="191"/>
      <c r="CV511" s="191"/>
      <c r="CW511" s="191"/>
      <c r="CX511" s="191"/>
      <c r="CY511" s="191"/>
      <c r="CZ511" s="191"/>
      <c r="DA511" s="191"/>
      <c r="DB511" s="191"/>
      <c r="DC511" s="191"/>
      <c r="DD511" s="191"/>
      <c r="DE511" s="191"/>
      <c r="DF511" s="191"/>
      <c r="DG511" s="191"/>
      <c r="DH511" s="191"/>
      <c r="DI511" s="191"/>
      <c r="DJ511" s="191"/>
      <c r="DK511" s="191"/>
      <c r="DL511" s="191"/>
      <c r="DM511" s="191"/>
      <c r="DN511" s="191"/>
      <c r="DO511" s="191"/>
      <c r="DP511" s="191"/>
      <c r="DQ511" s="191"/>
      <c r="DR511" s="191"/>
      <c r="DS511" s="191"/>
      <c r="DT511" s="191"/>
      <c r="DU511" s="191"/>
      <c r="DV511" s="191"/>
      <c r="DW511" s="191"/>
      <c r="DX511" s="191"/>
      <c r="DY511" s="191"/>
      <c r="DZ511" s="191"/>
      <c r="EA511" s="191"/>
      <c r="EB511" s="191"/>
      <c r="EC511" s="191"/>
      <c r="ED511" s="191"/>
      <c r="EE511" s="191"/>
      <c r="EF511" s="191"/>
      <c r="EG511" s="191"/>
      <c r="EH511" s="191"/>
      <c r="EI511" s="191"/>
      <c r="EJ511" s="191"/>
      <c r="EK511" s="191"/>
      <c r="EL511" s="191"/>
      <c r="EM511" s="191"/>
      <c r="EN511" s="191"/>
      <c r="EO511" s="191"/>
      <c r="EP511" s="191"/>
      <c r="EQ511" s="191"/>
      <c r="ER511" s="191"/>
      <c r="ES511" s="191"/>
      <c r="ET511" s="191"/>
      <c r="EU511" s="191"/>
      <c r="EV511" s="191"/>
      <c r="EW511" s="191"/>
      <c r="EX511" s="191"/>
      <c r="EY511" s="191"/>
      <c r="EZ511" s="191"/>
      <c r="FA511" s="191"/>
      <c r="FB511" s="191"/>
      <c r="FC511" s="191"/>
      <c r="FD511" s="191"/>
      <c r="FE511" s="191"/>
      <c r="FF511" s="191"/>
      <c r="FG511" s="191"/>
      <c r="FH511" s="191"/>
      <c r="FI511" s="191"/>
      <c r="FJ511" s="191"/>
      <c r="FK511" s="191"/>
      <c r="FL511" s="191"/>
      <c r="FM511" s="191"/>
      <c r="FN511" s="191"/>
      <c r="FO511" s="191"/>
      <c r="FP511" s="191"/>
      <c r="FQ511" s="191"/>
      <c r="FR511" s="191"/>
      <c r="FS511" s="191"/>
      <c r="FT511" s="191"/>
      <c r="FU511" s="191"/>
      <c r="FV511" s="191"/>
      <c r="FW511" s="191"/>
      <c r="FX511" s="191"/>
      <c r="FY511" s="191"/>
      <c r="FZ511" s="191"/>
      <c r="GA511" s="191"/>
      <c r="GB511" s="191"/>
      <c r="GC511" s="191"/>
      <c r="GD511" s="191"/>
      <c r="GE511" s="191"/>
      <c r="GF511" s="191"/>
      <c r="GG511" s="191"/>
      <c r="GH511" s="191"/>
      <c r="GI511" s="191"/>
      <c r="GJ511" s="191"/>
      <c r="GK511" s="191"/>
      <c r="GL511" s="191"/>
      <c r="GM511" s="191"/>
      <c r="GN511" s="191"/>
      <c r="GO511" s="191"/>
      <c r="GP511" s="191"/>
      <c r="GQ511" s="191"/>
      <c r="GR511" s="191"/>
      <c r="GS511" s="191"/>
      <c r="GT511" s="191"/>
      <c r="GU511" s="191"/>
      <c r="GV511" s="191"/>
      <c r="GW511" s="191"/>
      <c r="GX511" s="191"/>
      <c r="GY511" s="191"/>
      <c r="GZ511" s="191"/>
      <c r="HA511" s="191"/>
      <c r="HB511" s="191"/>
      <c r="HC511" s="191"/>
      <c r="HD511" s="191"/>
      <c r="HE511" s="191"/>
      <c r="HF511" s="191"/>
      <c r="HG511" s="191"/>
      <c r="HH511" s="191"/>
      <c r="HI511" s="191"/>
      <c r="HJ511" s="191"/>
      <c r="HK511" s="191"/>
      <c r="HL511" s="191"/>
      <c r="HM511" s="191"/>
      <c r="HN511" s="191"/>
      <c r="HO511" s="191"/>
      <c r="HP511" s="191"/>
      <c r="HQ511" s="191"/>
      <c r="HR511" s="191"/>
      <c r="HS511" s="191"/>
      <c r="HT511" s="191"/>
      <c r="HU511" s="191"/>
      <c r="HV511" s="191"/>
      <c r="HW511" s="191"/>
      <c r="HX511" s="191"/>
      <c r="HY511" s="191"/>
      <c r="HZ511" s="191"/>
      <c r="IA511" s="191"/>
      <c r="IB511" s="191"/>
      <c r="IC511" s="191"/>
      <c r="ID511" s="191"/>
      <c r="IE511" s="191"/>
    </row>
    <row r="512" spans="1:239" s="191" customFormat="1" ht="42" customHeight="1" x14ac:dyDescent="0.25">
      <c r="A512" s="420">
        <v>42</v>
      </c>
      <c r="B512" s="283" t="s">
        <v>393</v>
      </c>
      <c r="C512" s="242"/>
      <c r="D512" s="462">
        <v>104.283333333333</v>
      </c>
      <c r="E512" s="462">
        <v>51.556944444444397</v>
      </c>
      <c r="F512" s="309">
        <f t="shared" si="144"/>
        <v>104</v>
      </c>
      <c r="G512" s="309">
        <f t="shared" si="145"/>
        <v>16.999999999980275</v>
      </c>
      <c r="H512" s="309">
        <f t="shared" si="146"/>
        <v>16</v>
      </c>
      <c r="I512" s="304">
        <f t="shared" si="147"/>
        <v>59.99999999881652</v>
      </c>
      <c r="J512" s="310">
        <f t="shared" si="148"/>
        <v>51</v>
      </c>
      <c r="K512" s="310">
        <f t="shared" si="149"/>
        <v>33.416666666663843</v>
      </c>
      <c r="L512" s="310">
        <f t="shared" si="150"/>
        <v>33</v>
      </c>
      <c r="M512" s="295">
        <f t="shared" si="151"/>
        <v>24.999999999830607</v>
      </c>
      <c r="N512" s="113">
        <v>757</v>
      </c>
      <c r="O512" s="279"/>
      <c r="P512" s="564" t="s">
        <v>364</v>
      </c>
      <c r="Q512" s="55"/>
      <c r="R512" s="55"/>
      <c r="S512" s="251" t="s">
        <v>331</v>
      </c>
      <c r="T512" s="166" t="s">
        <v>46</v>
      </c>
      <c r="U512" s="166" t="s">
        <v>71</v>
      </c>
      <c r="V512" s="166" t="s">
        <v>131</v>
      </c>
      <c r="W512" s="1266" t="s">
        <v>388</v>
      </c>
      <c r="X512" s="75" t="s">
        <v>333</v>
      </c>
      <c r="Y512" s="113"/>
      <c r="Z512" s="575">
        <v>10</v>
      </c>
      <c r="AA512" s="523"/>
      <c r="AB512" s="1313"/>
      <c r="AC512" s="203"/>
      <c r="AD512" s="203"/>
      <c r="AE512" s="113"/>
      <c r="AF512" s="203"/>
      <c r="AG512" s="203"/>
      <c r="AH512" s="265"/>
      <c r="AI512" s="265"/>
      <c r="AJ512" s="265"/>
      <c r="AK512" s="265"/>
      <c r="AL512" s="279"/>
      <c r="AM512" s="326"/>
      <c r="AN512" s="221"/>
      <c r="AO512" s="221"/>
      <c r="AP512" s="221"/>
      <c r="AQ512" s="165"/>
      <c r="AR512" s="165"/>
      <c r="AS512" s="327"/>
      <c r="AT512" s="1126">
        <v>42</v>
      </c>
      <c r="AU512" s="1486"/>
      <c r="AV512" s="44"/>
      <c r="AW512" s="144" t="s">
        <v>234</v>
      </c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</row>
    <row r="513" spans="1:239" ht="49.5" customHeight="1" x14ac:dyDescent="0.25">
      <c r="A513" s="446">
        <v>43</v>
      </c>
      <c r="B513" s="185" t="s">
        <v>393</v>
      </c>
      <c r="C513" s="190"/>
      <c r="D513" s="461">
        <v>104.5</v>
      </c>
      <c r="E513" s="461">
        <v>51.519444444444403</v>
      </c>
      <c r="F513" s="306">
        <f t="shared" si="144"/>
        <v>104</v>
      </c>
      <c r="G513" s="305">
        <f t="shared" si="145"/>
        <v>30</v>
      </c>
      <c r="H513" s="306">
        <f t="shared" si="146"/>
        <v>30</v>
      </c>
      <c r="I513" s="299">
        <f t="shared" si="147"/>
        <v>0</v>
      </c>
      <c r="J513" s="263">
        <f t="shared" si="148"/>
        <v>51</v>
      </c>
      <c r="K513" s="136">
        <f t="shared" si="149"/>
        <v>31.166666666664185</v>
      </c>
      <c r="L513" s="254">
        <f t="shared" si="150"/>
        <v>31</v>
      </c>
      <c r="M513" s="300">
        <f t="shared" si="151"/>
        <v>9.9999999998510702</v>
      </c>
      <c r="N513" s="1175">
        <v>704</v>
      </c>
      <c r="O513" s="235"/>
      <c r="P513" s="393" t="s">
        <v>364</v>
      </c>
      <c r="Q513" s="174"/>
      <c r="R513" s="99"/>
      <c r="S513" s="101" t="s">
        <v>331</v>
      </c>
      <c r="T513" s="102" t="s">
        <v>47</v>
      </c>
      <c r="U513" s="175" t="s">
        <v>72</v>
      </c>
      <c r="V513" s="1244" t="s">
        <v>132</v>
      </c>
      <c r="W513" s="399" t="s">
        <v>388</v>
      </c>
      <c r="X513" s="98" t="s">
        <v>333</v>
      </c>
      <c r="Y513" s="112"/>
      <c r="Z513" s="580">
        <v>10</v>
      </c>
      <c r="AA513" s="519"/>
      <c r="AB513" s="129"/>
      <c r="AC513" s="114"/>
      <c r="AD513" s="197"/>
      <c r="AE513" s="112"/>
      <c r="AF513" s="197"/>
      <c r="AG513" s="197"/>
      <c r="AH513" s="318"/>
      <c r="AI513" s="318"/>
      <c r="AJ513" s="318"/>
      <c r="AK513" s="323"/>
      <c r="AL513" s="100"/>
      <c r="AM513" s="103"/>
      <c r="AN513" s="325"/>
      <c r="AO513" s="214"/>
      <c r="AP513" s="214"/>
      <c r="AQ513" s="38"/>
      <c r="AR513" s="38"/>
      <c r="AS513" s="104"/>
      <c r="AT513" s="1460">
        <v>43</v>
      </c>
      <c r="AU513" s="1486"/>
      <c r="AV513" s="44"/>
      <c r="AW513" s="144" t="s">
        <v>234</v>
      </c>
    </row>
    <row r="514" spans="1:239" ht="53.25" customHeight="1" x14ac:dyDescent="0.25">
      <c r="A514" s="122">
        <v>182</v>
      </c>
      <c r="B514" s="185" t="s">
        <v>393</v>
      </c>
      <c r="C514" s="190"/>
      <c r="D514" s="454">
        <v>103.86666700000001</v>
      </c>
      <c r="E514" s="454">
        <v>51.677222</v>
      </c>
      <c r="F514" s="305">
        <f t="shared" si="144"/>
        <v>103</v>
      </c>
      <c r="G514" s="305">
        <f t="shared" si="145"/>
        <v>52.000020000000404</v>
      </c>
      <c r="H514" s="305">
        <f t="shared" si="146"/>
        <v>52</v>
      </c>
      <c r="I514" s="137">
        <f t="shared" si="147"/>
        <v>1.2000000242551323E-3</v>
      </c>
      <c r="J514" s="136">
        <f t="shared" si="148"/>
        <v>51</v>
      </c>
      <c r="K514" s="136">
        <f t="shared" si="149"/>
        <v>40.633320000000026</v>
      </c>
      <c r="L514" s="136">
        <f t="shared" si="150"/>
        <v>40</v>
      </c>
      <c r="M514" s="139">
        <f t="shared" si="151"/>
        <v>37.999200000001565</v>
      </c>
      <c r="N514" s="67"/>
      <c r="O514" s="1197">
        <v>4000</v>
      </c>
      <c r="P514" s="288"/>
      <c r="Q514" s="47"/>
      <c r="R514" s="48" t="s">
        <v>169</v>
      </c>
      <c r="S514" s="47" t="s">
        <v>332</v>
      </c>
      <c r="T514" s="48"/>
      <c r="U514" s="48" t="s">
        <v>242</v>
      </c>
      <c r="V514" s="48" t="s">
        <v>345</v>
      </c>
      <c r="W514" s="390" t="s">
        <v>335</v>
      </c>
      <c r="X514" s="56" t="s">
        <v>333</v>
      </c>
      <c r="Y514" s="67"/>
      <c r="Z514" s="573">
        <v>10</v>
      </c>
      <c r="AA514" s="518"/>
      <c r="AB514" s="69"/>
      <c r="AC514" s="123"/>
      <c r="AD514" s="193"/>
      <c r="AE514" s="67"/>
      <c r="AF514" s="193"/>
      <c r="AG514" s="193"/>
      <c r="AH514" s="272"/>
      <c r="AI514" s="272"/>
      <c r="AJ514" s="272"/>
      <c r="AK514" s="272"/>
      <c r="AL514" s="72"/>
      <c r="AM514" s="82"/>
      <c r="AN514" s="208"/>
      <c r="AO514" s="208"/>
      <c r="AP514" s="208"/>
      <c r="AQ514" s="23"/>
      <c r="AR514" s="23"/>
      <c r="AS514" s="63"/>
      <c r="AT514" s="802">
        <v>182</v>
      </c>
      <c r="AU514" s="1488"/>
      <c r="AV514" s="44"/>
      <c r="AW514" s="145" t="s">
        <v>211</v>
      </c>
    </row>
    <row r="515" spans="1:239" x14ac:dyDescent="0.25">
      <c r="A515" s="448">
        <v>90</v>
      </c>
      <c r="B515" s="190" t="s">
        <v>393</v>
      </c>
      <c r="C515" s="190"/>
      <c r="D515" s="461">
        <v>104.483070373535</v>
      </c>
      <c r="E515" s="461">
        <v>51.516968489994198</v>
      </c>
      <c r="F515" s="306">
        <f t="shared" si="144"/>
        <v>104</v>
      </c>
      <c r="G515" s="305">
        <f t="shared" si="145"/>
        <v>28.984222412099996</v>
      </c>
      <c r="H515" s="306">
        <f t="shared" si="146"/>
        <v>28</v>
      </c>
      <c r="I515" s="299">
        <f t="shared" si="147"/>
        <v>59.05334472599975</v>
      </c>
      <c r="J515" s="254">
        <f t="shared" si="148"/>
        <v>51</v>
      </c>
      <c r="K515" s="136">
        <f t="shared" si="149"/>
        <v>31.018109399651905</v>
      </c>
      <c r="L515" s="254">
        <f t="shared" si="150"/>
        <v>31</v>
      </c>
      <c r="M515" s="300">
        <f t="shared" si="151"/>
        <v>1.0865639791143167</v>
      </c>
      <c r="N515" s="164"/>
      <c r="O515" s="163"/>
      <c r="P515" s="404"/>
      <c r="Q515" s="174"/>
      <c r="R515" s="175" t="s">
        <v>105</v>
      </c>
      <c r="S515" s="174" t="s">
        <v>332</v>
      </c>
      <c r="T515" s="99"/>
      <c r="U515" s="174"/>
      <c r="V515" s="174"/>
      <c r="W515" s="1275" t="s">
        <v>144</v>
      </c>
      <c r="X515" s="182" t="s">
        <v>333</v>
      </c>
      <c r="Y515" s="164"/>
      <c r="Z515" s="580">
        <v>10</v>
      </c>
      <c r="AA515" s="519"/>
      <c r="AB515" s="1292"/>
      <c r="AC515" s="201"/>
      <c r="AD515" s="199"/>
      <c r="AE515" s="173"/>
      <c r="AF515" s="230"/>
      <c r="AG515" s="230"/>
      <c r="AH515" s="319"/>
      <c r="AI515" s="231"/>
      <c r="AJ515" s="319"/>
      <c r="AK515" s="231"/>
      <c r="AL515" s="163"/>
      <c r="AM515" s="422"/>
      <c r="AN515" s="232"/>
      <c r="AO515" s="232"/>
      <c r="AP515" s="232"/>
      <c r="AQ515" s="40"/>
      <c r="AR515" s="40"/>
      <c r="AS515" s="256"/>
      <c r="AT515" s="1469">
        <v>90</v>
      </c>
      <c r="AU515" s="1488"/>
      <c r="AV515" s="44"/>
      <c r="AW515" s="146" t="s">
        <v>144</v>
      </c>
      <c r="AY515" s="191"/>
      <c r="AZ515" s="191"/>
      <c r="BA515" s="191"/>
      <c r="BB515" s="191"/>
      <c r="BC515" s="191"/>
      <c r="BD515" s="191"/>
      <c r="BE515" s="191"/>
      <c r="BF515" s="191"/>
      <c r="BG515" s="191"/>
      <c r="BH515" s="191"/>
      <c r="BI515" s="191"/>
      <c r="BJ515" s="191"/>
      <c r="BK515" s="191"/>
      <c r="BL515" s="191"/>
      <c r="BM515" s="191"/>
      <c r="BN515" s="191"/>
      <c r="BO515" s="191"/>
      <c r="BP515" s="191"/>
      <c r="BQ515" s="191"/>
      <c r="BR515" s="191"/>
      <c r="BS515" s="191"/>
      <c r="BT515" s="191"/>
      <c r="BU515" s="191"/>
      <c r="BV515" s="191"/>
      <c r="BW515" s="191"/>
      <c r="BX515" s="191"/>
      <c r="BY515" s="191"/>
      <c r="BZ515" s="191"/>
      <c r="CA515" s="191"/>
      <c r="CB515" s="191"/>
      <c r="CC515" s="191"/>
      <c r="CD515" s="191"/>
      <c r="CE515" s="191"/>
      <c r="CF515" s="191"/>
      <c r="CG515" s="191"/>
      <c r="CH515" s="191"/>
      <c r="CI515" s="191"/>
      <c r="CJ515" s="191"/>
      <c r="CK515" s="191"/>
      <c r="CL515" s="191"/>
      <c r="CM515" s="191"/>
      <c r="CN515" s="191"/>
      <c r="CO515" s="191"/>
      <c r="CP515" s="191"/>
      <c r="CQ515" s="191"/>
      <c r="CR515" s="191"/>
      <c r="CS515" s="191"/>
      <c r="CT515" s="191"/>
      <c r="CU515" s="191"/>
      <c r="CV515" s="191"/>
      <c r="CW515" s="191"/>
      <c r="CX515" s="191"/>
      <c r="CY515" s="191"/>
      <c r="CZ515" s="191"/>
      <c r="DA515" s="191"/>
      <c r="DB515" s="191"/>
      <c r="DC515" s="191"/>
      <c r="DD515" s="191"/>
      <c r="DE515" s="191"/>
      <c r="DF515" s="191"/>
      <c r="DG515" s="191"/>
      <c r="DH515" s="191"/>
      <c r="DI515" s="191"/>
      <c r="DJ515" s="191"/>
      <c r="DK515" s="191"/>
      <c r="DL515" s="191"/>
      <c r="DM515" s="191"/>
      <c r="DN515" s="191"/>
      <c r="DO515" s="191"/>
      <c r="DP515" s="191"/>
      <c r="DQ515" s="191"/>
      <c r="DR515" s="191"/>
      <c r="DS515" s="191"/>
      <c r="DT515" s="191"/>
      <c r="DU515" s="191"/>
      <c r="DV515" s="191"/>
      <c r="DW515" s="191"/>
      <c r="DX515" s="191"/>
      <c r="DY515" s="191"/>
      <c r="DZ515" s="191"/>
      <c r="EA515" s="191"/>
      <c r="EB515" s="191"/>
      <c r="EC515" s="191"/>
      <c r="ED515" s="191"/>
      <c r="EE515" s="191"/>
      <c r="EF515" s="191"/>
      <c r="EG515" s="191"/>
      <c r="EH515" s="191"/>
      <c r="EI515" s="191"/>
      <c r="EJ515" s="191"/>
      <c r="EK515" s="191"/>
      <c r="EL515" s="191"/>
      <c r="EM515" s="191"/>
      <c r="EN515" s="191"/>
      <c r="EO515" s="191"/>
      <c r="EP515" s="191"/>
      <c r="EQ515" s="191"/>
      <c r="ER515" s="191"/>
      <c r="ES515" s="191"/>
      <c r="ET515" s="191"/>
      <c r="EU515" s="191"/>
      <c r="EV515" s="191"/>
      <c r="EW515" s="191"/>
      <c r="EX515" s="191"/>
      <c r="EY515" s="191"/>
      <c r="EZ515" s="191"/>
      <c r="FA515" s="191"/>
      <c r="FB515" s="191"/>
      <c r="FC515" s="191"/>
      <c r="FD515" s="191"/>
      <c r="FE515" s="191"/>
      <c r="FF515" s="191"/>
      <c r="FG515" s="191"/>
      <c r="FH515" s="191"/>
      <c r="FI515" s="191"/>
      <c r="FJ515" s="191"/>
      <c r="FK515" s="191"/>
      <c r="FL515" s="191"/>
      <c r="FM515" s="191"/>
      <c r="FN515" s="191"/>
      <c r="FO515" s="191"/>
      <c r="FP515" s="191"/>
      <c r="FQ515" s="191"/>
      <c r="FR515" s="191"/>
      <c r="FS515" s="191"/>
      <c r="FT515" s="191"/>
      <c r="FU515" s="191"/>
      <c r="FV515" s="191"/>
      <c r="FW515" s="191"/>
      <c r="FX515" s="191"/>
      <c r="FY515" s="191"/>
      <c r="FZ515" s="191"/>
      <c r="GA515" s="191"/>
      <c r="GB515" s="191"/>
      <c r="GC515" s="191"/>
      <c r="GD515" s="191"/>
      <c r="GE515" s="191"/>
      <c r="GF515" s="191"/>
      <c r="GG515" s="191"/>
      <c r="GH515" s="191"/>
      <c r="GI515" s="191"/>
      <c r="GJ515" s="191"/>
      <c r="GK515" s="191"/>
      <c r="GL515" s="191"/>
      <c r="GM515" s="191"/>
      <c r="GN515" s="191"/>
      <c r="GO515" s="191"/>
      <c r="GP515" s="191"/>
      <c r="GQ515" s="191"/>
      <c r="GR515" s="191"/>
      <c r="GS515" s="191"/>
      <c r="GT515" s="191"/>
      <c r="GU515" s="191"/>
      <c r="GV515" s="191"/>
      <c r="GW515" s="191"/>
      <c r="GX515" s="191"/>
      <c r="GY515" s="191"/>
      <c r="GZ515" s="191"/>
      <c r="HA515" s="191"/>
      <c r="HB515" s="191"/>
      <c r="HC515" s="191"/>
      <c r="HD515" s="191"/>
      <c r="HE515" s="191"/>
      <c r="HF515" s="191"/>
      <c r="HG515" s="191"/>
      <c r="HH515" s="191"/>
      <c r="HI515" s="191"/>
      <c r="HJ515" s="191"/>
      <c r="HK515" s="191"/>
      <c r="HL515" s="191"/>
      <c r="HM515" s="191"/>
      <c r="HN515" s="191"/>
      <c r="HO515" s="191"/>
      <c r="HP515" s="191"/>
      <c r="HQ515" s="191"/>
      <c r="HR515" s="191"/>
      <c r="HS515" s="191"/>
      <c r="HT515" s="191"/>
      <c r="HU515" s="191"/>
      <c r="HV515" s="191"/>
      <c r="HW515" s="191"/>
      <c r="HX515" s="191"/>
      <c r="HY515" s="191"/>
      <c r="HZ515" s="191"/>
      <c r="IA515" s="191"/>
      <c r="IB515" s="191"/>
      <c r="IC515" s="191"/>
      <c r="ID515" s="191"/>
      <c r="IE515" s="191"/>
    </row>
    <row r="516" spans="1:239" s="191" customFormat="1" ht="25.5" x14ac:dyDescent="0.25">
      <c r="A516" s="450">
        <v>426</v>
      </c>
      <c r="B516" s="932" t="s">
        <v>393</v>
      </c>
      <c r="C516" s="252" t="s">
        <v>480</v>
      </c>
      <c r="D516" s="967">
        <v>106.722223507634</v>
      </c>
      <c r="E516" s="967">
        <v>52.831428197048098</v>
      </c>
      <c r="F516" s="758">
        <f t="shared" si="144"/>
        <v>106</v>
      </c>
      <c r="G516" s="138">
        <f t="shared" si="145"/>
        <v>43.333410458039907</v>
      </c>
      <c r="H516" s="758">
        <f t="shared" si="146"/>
        <v>43</v>
      </c>
      <c r="I516" s="762">
        <f t="shared" si="147"/>
        <v>20.004627482394426</v>
      </c>
      <c r="J516" s="758">
        <f t="shared" si="148"/>
        <v>52</v>
      </c>
      <c r="K516" s="138">
        <f t="shared" si="149"/>
        <v>49.88569182288586</v>
      </c>
      <c r="L516" s="758">
        <f t="shared" si="150"/>
        <v>49</v>
      </c>
      <c r="M516" s="762">
        <f t="shared" si="151"/>
        <v>53.141509373151621</v>
      </c>
      <c r="N516" s="200"/>
      <c r="O516" s="771"/>
      <c r="P516" s="1220" t="s">
        <v>203</v>
      </c>
      <c r="Q516" s="251" t="s">
        <v>4</v>
      </c>
      <c r="R516" s="251" t="s">
        <v>105</v>
      </c>
      <c r="S516" s="55" t="s">
        <v>332</v>
      </c>
      <c r="T516" s="228"/>
      <c r="U516" s="251"/>
      <c r="V516" s="251" t="s">
        <v>345</v>
      </c>
      <c r="W516" s="981" t="s">
        <v>418</v>
      </c>
      <c r="X516" s="267" t="s">
        <v>333</v>
      </c>
      <c r="Y516" s="257"/>
      <c r="Z516" s="962">
        <v>11</v>
      </c>
      <c r="AA516" s="1082"/>
      <c r="AB516" s="290"/>
      <c r="AC516" s="1320"/>
      <c r="AD516" s="984"/>
      <c r="AE516" s="198"/>
      <c r="AF516" s="200"/>
      <c r="AG516" s="200"/>
      <c r="AH516" s="268"/>
      <c r="AI516" s="210"/>
      <c r="AJ516" s="268"/>
      <c r="AK516" s="210"/>
      <c r="AL516" s="771"/>
      <c r="AM516" s="792"/>
      <c r="AN516" s="217"/>
      <c r="AO516" s="217"/>
      <c r="AP516" s="217"/>
      <c r="AQ516" s="217"/>
      <c r="AR516" s="217"/>
      <c r="AS516" s="801"/>
      <c r="AT516" s="1470">
        <v>426</v>
      </c>
      <c r="AU516" s="1489"/>
      <c r="AV516" s="44"/>
      <c r="AW516" s="246" t="s">
        <v>205</v>
      </c>
      <c r="AX516" s="236"/>
    </row>
    <row r="517" spans="1:239" x14ac:dyDescent="0.25">
      <c r="A517" s="122">
        <v>127</v>
      </c>
      <c r="B517" s="185" t="s">
        <v>393</v>
      </c>
      <c r="C517" s="190"/>
      <c r="D517" s="463">
        <v>106.8691</v>
      </c>
      <c r="E517" s="463">
        <v>52.933799999999998</v>
      </c>
      <c r="F517" s="305">
        <f t="shared" si="144"/>
        <v>106</v>
      </c>
      <c r="G517" s="305">
        <f t="shared" si="145"/>
        <v>52.146000000000186</v>
      </c>
      <c r="H517" s="305">
        <f t="shared" si="146"/>
        <v>52</v>
      </c>
      <c r="I517" s="137">
        <f t="shared" si="147"/>
        <v>8.7600000000111322</v>
      </c>
      <c r="J517" s="136">
        <f t="shared" si="148"/>
        <v>52</v>
      </c>
      <c r="K517" s="136">
        <f t="shared" si="149"/>
        <v>56.027999999999878</v>
      </c>
      <c r="L517" s="136">
        <f t="shared" si="150"/>
        <v>56</v>
      </c>
      <c r="M517" s="139">
        <f t="shared" si="151"/>
        <v>1.679999999992674</v>
      </c>
      <c r="N517" s="111">
        <v>1134</v>
      </c>
      <c r="O517" s="72"/>
      <c r="P517" s="222" t="s">
        <v>203</v>
      </c>
      <c r="Q517" s="47"/>
      <c r="R517" s="23"/>
      <c r="S517" s="47" t="s">
        <v>332</v>
      </c>
      <c r="T517" s="48">
        <v>13</v>
      </c>
      <c r="U517" s="47"/>
      <c r="V517" s="50">
        <v>2011</v>
      </c>
      <c r="W517" s="394" t="s">
        <v>519</v>
      </c>
      <c r="X517" s="56" t="s">
        <v>333</v>
      </c>
      <c r="Y517" s="67"/>
      <c r="Z517" s="573">
        <v>11</v>
      </c>
      <c r="AA517" s="518"/>
      <c r="AB517" s="69"/>
      <c r="AD517" s="193"/>
      <c r="AE517" s="67"/>
      <c r="AF517" s="193"/>
      <c r="AG517" s="193"/>
      <c r="AH517" s="272"/>
      <c r="AI517" s="193"/>
      <c r="AJ517" s="193"/>
      <c r="AK517" s="193"/>
      <c r="AL517" s="72"/>
      <c r="AM517" s="424"/>
      <c r="AN517" s="273"/>
      <c r="AO517" s="273"/>
      <c r="AP517" s="273"/>
      <c r="AQ517" s="23"/>
      <c r="AR517" s="23"/>
      <c r="AS517" s="63"/>
      <c r="AT517" s="802">
        <v>127</v>
      </c>
      <c r="AU517" s="1488"/>
      <c r="AV517" s="44"/>
      <c r="AW517" s="146" t="s">
        <v>144</v>
      </c>
      <c r="AX517" s="143"/>
    </row>
    <row r="518" spans="1:239" x14ac:dyDescent="0.25">
      <c r="A518" s="446">
        <v>128</v>
      </c>
      <c r="B518" s="190" t="s">
        <v>393</v>
      </c>
      <c r="C518" s="190"/>
      <c r="D518" s="1160">
        <v>106.9438</v>
      </c>
      <c r="E518" s="1157">
        <v>52.960099999999997</v>
      </c>
      <c r="F518" s="306">
        <f t="shared" si="144"/>
        <v>106</v>
      </c>
      <c r="G518" s="305">
        <f t="shared" si="145"/>
        <v>56.627999999999759</v>
      </c>
      <c r="H518" s="306">
        <f t="shared" si="146"/>
        <v>56</v>
      </c>
      <c r="I518" s="299">
        <f t="shared" si="147"/>
        <v>37.679999999985512</v>
      </c>
      <c r="J518" s="263">
        <f t="shared" si="148"/>
        <v>52</v>
      </c>
      <c r="K518" s="136">
        <f t="shared" si="149"/>
        <v>57.605999999999824</v>
      </c>
      <c r="L518" s="254">
        <f t="shared" si="150"/>
        <v>57</v>
      </c>
      <c r="M518" s="300">
        <f t="shared" si="151"/>
        <v>36.359999999989441</v>
      </c>
      <c r="N518" s="1177">
        <v>1280</v>
      </c>
      <c r="O518" s="163"/>
      <c r="P518" s="391" t="s">
        <v>364</v>
      </c>
      <c r="Q518" s="99"/>
      <c r="R518" s="99"/>
      <c r="S518" s="99" t="s">
        <v>332</v>
      </c>
      <c r="T518" s="102" t="s">
        <v>166</v>
      </c>
      <c r="U518" s="174"/>
      <c r="V518" s="1244"/>
      <c r="W518" s="392" t="s">
        <v>519</v>
      </c>
      <c r="X518" s="98" t="s">
        <v>333</v>
      </c>
      <c r="Y518" s="173"/>
      <c r="Z518" s="579">
        <v>11</v>
      </c>
      <c r="AA518" s="1296"/>
      <c r="AB518" s="69"/>
      <c r="AC518" s="232"/>
      <c r="AD518" s="199"/>
      <c r="AE518" s="173"/>
      <c r="AF518" s="230"/>
      <c r="AG518" s="230"/>
      <c r="AH518" s="231"/>
      <c r="AI518" s="231"/>
      <c r="AJ518" s="319"/>
      <c r="AK518" s="319"/>
      <c r="AL518" s="163"/>
      <c r="AM518" s="179"/>
      <c r="AN518" s="232"/>
      <c r="AO518" s="232"/>
      <c r="AP518" s="232"/>
      <c r="AQ518" s="180"/>
      <c r="AR518" s="40"/>
      <c r="AS518" s="256"/>
      <c r="AT518" s="1460">
        <v>128</v>
      </c>
      <c r="AU518" s="1488"/>
      <c r="AV518" s="44"/>
      <c r="AW518" s="146" t="s">
        <v>144</v>
      </c>
      <c r="AX518" s="143"/>
    </row>
    <row r="519" spans="1:239" s="191" customFormat="1" ht="30" customHeight="1" x14ac:dyDescent="0.25">
      <c r="A519" s="451">
        <v>129</v>
      </c>
      <c r="B519" s="252" t="s">
        <v>393</v>
      </c>
      <c r="C519" s="252"/>
      <c r="D519" s="478">
        <v>108.082984991776</v>
      </c>
      <c r="E519" s="462">
        <v>53.4900423450324</v>
      </c>
      <c r="F519" s="307">
        <f t="shared" si="144"/>
        <v>108</v>
      </c>
      <c r="G519" s="305">
        <f t="shared" si="145"/>
        <v>4.9790995065600896</v>
      </c>
      <c r="H519" s="307">
        <f t="shared" si="146"/>
        <v>4</v>
      </c>
      <c r="I519" s="301">
        <f t="shared" si="147"/>
        <v>58.745970393605376</v>
      </c>
      <c r="J519" s="310">
        <f t="shared" si="148"/>
        <v>53</v>
      </c>
      <c r="K519" s="136">
        <f t="shared" si="149"/>
        <v>29.402540701943991</v>
      </c>
      <c r="L519" s="255">
        <f t="shared" si="150"/>
        <v>29</v>
      </c>
      <c r="M519" s="302">
        <f t="shared" si="151"/>
        <v>24.152442116639463</v>
      </c>
      <c r="N519" s="171"/>
      <c r="O519" s="167"/>
      <c r="P519" s="391" t="s">
        <v>364</v>
      </c>
      <c r="Q519" s="169"/>
      <c r="R519" s="169"/>
      <c r="S519" s="169" t="s">
        <v>332</v>
      </c>
      <c r="T519" s="169"/>
      <c r="U519" s="55"/>
      <c r="V519" s="169"/>
      <c r="W519" s="392" t="s">
        <v>144</v>
      </c>
      <c r="X519" s="188" t="s">
        <v>333</v>
      </c>
      <c r="Y519" s="121"/>
      <c r="Z519" s="575">
        <v>11</v>
      </c>
      <c r="AA519" s="523"/>
      <c r="AB519" s="69"/>
      <c r="AC519" s="217"/>
      <c r="AD519" s="198"/>
      <c r="AE519" s="121"/>
      <c r="AF519" s="200"/>
      <c r="AG519" s="200"/>
      <c r="AH519" s="210"/>
      <c r="AI519" s="210"/>
      <c r="AJ519" s="268"/>
      <c r="AK519" s="268"/>
      <c r="AL519" s="167"/>
      <c r="AM519" s="105"/>
      <c r="AN519" s="217"/>
      <c r="AO519" s="217"/>
      <c r="AP519" s="217"/>
      <c r="AQ519" s="61"/>
      <c r="AR519" s="178"/>
      <c r="AS519" s="234"/>
      <c r="AT519" s="1476">
        <v>129</v>
      </c>
      <c r="AU519" s="1488"/>
      <c r="AV519" s="44"/>
      <c r="AW519" s="146" t="s">
        <v>144</v>
      </c>
      <c r="AX519" s="143"/>
    </row>
    <row r="520" spans="1:239" x14ac:dyDescent="0.25">
      <c r="A520" s="122">
        <v>130</v>
      </c>
      <c r="B520" s="185" t="s">
        <v>393</v>
      </c>
      <c r="C520" s="190"/>
      <c r="D520" s="454">
        <v>107.897789579698</v>
      </c>
      <c r="E520" s="454">
        <v>53.404292475695499</v>
      </c>
      <c r="F520" s="305">
        <f t="shared" si="144"/>
        <v>107</v>
      </c>
      <c r="G520" s="305">
        <f t="shared" si="145"/>
        <v>53.86737478187996</v>
      </c>
      <c r="H520" s="305">
        <f t="shared" si="146"/>
        <v>53</v>
      </c>
      <c r="I520" s="137">
        <f t="shared" si="147"/>
        <v>52.042486912797585</v>
      </c>
      <c r="J520" s="136">
        <f t="shared" si="148"/>
        <v>53</v>
      </c>
      <c r="K520" s="136">
        <f t="shared" si="149"/>
        <v>24.257548541729932</v>
      </c>
      <c r="L520" s="136">
        <f t="shared" si="150"/>
        <v>24</v>
      </c>
      <c r="M520" s="139">
        <f t="shared" si="151"/>
        <v>15.452912503795915</v>
      </c>
      <c r="N520" s="110"/>
      <c r="O520" s="72"/>
      <c r="P520" s="391" t="s">
        <v>364</v>
      </c>
      <c r="Q520" s="47"/>
      <c r="R520" s="47"/>
      <c r="S520" s="66" t="s">
        <v>332</v>
      </c>
      <c r="T520" s="47" t="s">
        <v>386</v>
      </c>
      <c r="U520" s="47"/>
      <c r="V520" s="47"/>
      <c r="W520" s="392" t="s">
        <v>144</v>
      </c>
      <c r="X520" s="56" t="s">
        <v>333</v>
      </c>
      <c r="Y520" s="67"/>
      <c r="Z520" s="573">
        <v>11</v>
      </c>
      <c r="AA520" s="518"/>
      <c r="AB520" s="69"/>
      <c r="AC520" s="208"/>
      <c r="AD520" s="193"/>
      <c r="AE520" s="67"/>
      <c r="AF520" s="193"/>
      <c r="AG520" s="193"/>
      <c r="AH520" s="272"/>
      <c r="AI520" s="272"/>
      <c r="AJ520" s="272"/>
      <c r="AK520" s="272"/>
      <c r="AL520" s="72"/>
      <c r="AM520" s="82"/>
      <c r="AN520" s="208"/>
      <c r="AO520" s="208"/>
      <c r="AP520" s="208"/>
      <c r="AQ520" s="23"/>
      <c r="AR520" s="23"/>
      <c r="AS520" s="63"/>
      <c r="AT520" s="802">
        <v>130</v>
      </c>
      <c r="AU520" s="1488"/>
      <c r="AV520" s="44"/>
      <c r="AW520" s="146" t="s">
        <v>144</v>
      </c>
      <c r="AX520" s="143"/>
    </row>
    <row r="521" spans="1:239" x14ac:dyDescent="0.25">
      <c r="A521" s="448">
        <v>105</v>
      </c>
      <c r="B521" s="190" t="s">
        <v>393</v>
      </c>
      <c r="C521" s="190"/>
      <c r="D521" s="455">
        <v>106.734237670898</v>
      </c>
      <c r="E521" s="461">
        <v>52.832950830209299</v>
      </c>
      <c r="F521" s="306">
        <f t="shared" si="144"/>
        <v>106</v>
      </c>
      <c r="G521" s="305">
        <f t="shared" si="145"/>
        <v>44.054260253879818</v>
      </c>
      <c r="H521" s="306">
        <f t="shared" si="146"/>
        <v>44</v>
      </c>
      <c r="I521" s="299">
        <f t="shared" si="147"/>
        <v>3.2556152327890686</v>
      </c>
      <c r="J521" s="254">
        <f t="shared" si="148"/>
        <v>52</v>
      </c>
      <c r="K521" s="136">
        <f t="shared" si="149"/>
        <v>49.977049812557937</v>
      </c>
      <c r="L521" s="254">
        <f t="shared" si="150"/>
        <v>49</v>
      </c>
      <c r="M521" s="294">
        <f t="shared" si="151"/>
        <v>58.622988753476193</v>
      </c>
      <c r="N521" s="164"/>
      <c r="O521" s="163"/>
      <c r="P521" s="288"/>
      <c r="Q521" s="109"/>
      <c r="R521" s="174" t="s">
        <v>105</v>
      </c>
      <c r="S521" s="99" t="s">
        <v>332</v>
      </c>
      <c r="T521" s="99"/>
      <c r="U521" s="99"/>
      <c r="V521" s="174"/>
      <c r="W521" s="1271" t="s">
        <v>144</v>
      </c>
      <c r="X521" s="182" t="s">
        <v>333</v>
      </c>
      <c r="Y521" s="173"/>
      <c r="Z521" s="579">
        <v>11</v>
      </c>
      <c r="AA521" s="519"/>
      <c r="AB521" s="69"/>
      <c r="AC521" s="232"/>
      <c r="AD521" s="230"/>
      <c r="AE521" s="164"/>
      <c r="AF521" s="199"/>
      <c r="AG521" s="230"/>
      <c r="AH521" s="319"/>
      <c r="AI521" s="319"/>
      <c r="AJ521" s="231"/>
      <c r="AK521" s="319"/>
      <c r="AL521" s="163"/>
      <c r="AM521" s="422"/>
      <c r="AN521" s="232"/>
      <c r="AO521" s="232"/>
      <c r="AP521" s="232"/>
      <c r="AQ521" s="40"/>
      <c r="AR521" s="40"/>
      <c r="AS521" s="184"/>
      <c r="AT521" s="1469">
        <v>105</v>
      </c>
      <c r="AU521" s="1488"/>
      <c r="AV521" s="44"/>
      <c r="AW521" s="146" t="s">
        <v>144</v>
      </c>
      <c r="AX521" s="143"/>
    </row>
    <row r="522" spans="1:239" s="191" customFormat="1" ht="25.5" x14ac:dyDescent="0.25">
      <c r="A522" s="420">
        <v>422</v>
      </c>
      <c r="B522" s="252" t="s">
        <v>393</v>
      </c>
      <c r="C522" s="282"/>
      <c r="D522" s="462">
        <v>106.809027402225</v>
      </c>
      <c r="E522" s="478">
        <v>52.932767378378003</v>
      </c>
      <c r="F522" s="307">
        <f t="shared" si="144"/>
        <v>106</v>
      </c>
      <c r="G522" s="305">
        <f t="shared" si="145"/>
        <v>48.541644133499915</v>
      </c>
      <c r="H522" s="307">
        <f t="shared" si="146"/>
        <v>48</v>
      </c>
      <c r="I522" s="301">
        <f t="shared" si="147"/>
        <v>32.498648009994895</v>
      </c>
      <c r="J522" s="255">
        <f t="shared" si="148"/>
        <v>52</v>
      </c>
      <c r="K522" s="136">
        <f t="shared" si="149"/>
        <v>55.96604270268017</v>
      </c>
      <c r="L522" s="255">
        <f t="shared" si="150"/>
        <v>55</v>
      </c>
      <c r="M522" s="295">
        <f t="shared" si="151"/>
        <v>57.962562160810194</v>
      </c>
      <c r="N522" s="168"/>
      <c r="O522" s="167"/>
      <c r="P522" s="288"/>
      <c r="Q522" s="169"/>
      <c r="R522" s="55" t="s">
        <v>105</v>
      </c>
      <c r="S522" s="228" t="s">
        <v>331</v>
      </c>
      <c r="T522" s="169"/>
      <c r="U522" s="45"/>
      <c r="V522" s="55" t="s">
        <v>345</v>
      </c>
      <c r="W522" s="439" t="s">
        <v>418</v>
      </c>
      <c r="X522" s="75" t="s">
        <v>333</v>
      </c>
      <c r="Y522" s="113"/>
      <c r="Z522" s="575">
        <v>11</v>
      </c>
      <c r="AA522" s="522"/>
      <c r="AB522" s="69"/>
      <c r="AC522" s="438"/>
      <c r="AD522" s="200"/>
      <c r="AE522" s="168"/>
      <c r="AF522" s="198"/>
      <c r="AG522" s="200"/>
      <c r="AH522" s="268"/>
      <c r="AI522" s="268"/>
      <c r="AJ522" s="210"/>
      <c r="AK522" s="268"/>
      <c r="AL522" s="167"/>
      <c r="AM522" s="177"/>
      <c r="AN522" s="217"/>
      <c r="AO522" s="217"/>
      <c r="AP522" s="217"/>
      <c r="AQ522" s="178"/>
      <c r="AR522" s="178"/>
      <c r="AS522" s="106"/>
      <c r="AT522" s="1126">
        <v>422</v>
      </c>
      <c r="AU522" s="1488"/>
      <c r="AV522" s="44"/>
      <c r="AW522" s="147" t="s">
        <v>205</v>
      </c>
      <c r="AX522" s="143"/>
    </row>
    <row r="523" spans="1:239" ht="25.5" x14ac:dyDescent="0.25">
      <c r="A523" s="122">
        <v>423</v>
      </c>
      <c r="B523" s="185" t="s">
        <v>393</v>
      </c>
      <c r="C523" s="190"/>
      <c r="D523" s="454">
        <v>106.798332472795</v>
      </c>
      <c r="E523" s="454">
        <v>52.9331665413753</v>
      </c>
      <c r="F523" s="305">
        <f t="shared" si="144"/>
        <v>106</v>
      </c>
      <c r="G523" s="305">
        <f t="shared" si="145"/>
        <v>47.899948367699778</v>
      </c>
      <c r="H523" s="305">
        <f t="shared" si="146"/>
        <v>47</v>
      </c>
      <c r="I523" s="137">
        <f t="shared" si="147"/>
        <v>53.996902061986702</v>
      </c>
      <c r="J523" s="136">
        <f t="shared" si="148"/>
        <v>52</v>
      </c>
      <c r="K523" s="136">
        <f t="shared" si="149"/>
        <v>55.989992482518005</v>
      </c>
      <c r="L523" s="136">
        <f t="shared" si="150"/>
        <v>55</v>
      </c>
      <c r="M523" s="139">
        <f t="shared" si="151"/>
        <v>59.399548951080305</v>
      </c>
      <c r="N523" s="67"/>
      <c r="O523" s="72"/>
      <c r="P523" s="288"/>
      <c r="Q523" s="47"/>
      <c r="R523" s="47" t="s">
        <v>105</v>
      </c>
      <c r="S523" s="49" t="s">
        <v>331</v>
      </c>
      <c r="T523" s="47"/>
      <c r="U523" s="47"/>
      <c r="V523" s="47" t="s">
        <v>345</v>
      </c>
      <c r="W523" s="491" t="s">
        <v>418</v>
      </c>
      <c r="X523" s="56" t="s">
        <v>333</v>
      </c>
      <c r="Y523" s="110"/>
      <c r="Z523" s="573">
        <v>11</v>
      </c>
      <c r="AA523" s="518"/>
      <c r="AB523" s="69"/>
      <c r="AC523" s="249"/>
      <c r="AD523" s="193"/>
      <c r="AE523" s="67"/>
      <c r="AF523" s="193"/>
      <c r="AG523" s="193"/>
      <c r="AH523" s="272"/>
      <c r="AI523" s="272"/>
      <c r="AJ523" s="272"/>
      <c r="AK523" s="272"/>
      <c r="AL523" s="72"/>
      <c r="AM523" s="82"/>
      <c r="AP523" s="208"/>
      <c r="AQ523" s="23"/>
      <c r="AR523" s="23"/>
      <c r="AS523" s="63"/>
      <c r="AT523" s="802">
        <v>423</v>
      </c>
      <c r="AU523" s="1488"/>
      <c r="AV523" s="44"/>
      <c r="AW523" s="147" t="s">
        <v>205</v>
      </c>
      <c r="AX523" s="143"/>
    </row>
    <row r="524" spans="1:239" ht="25.5" x14ac:dyDescent="0.25">
      <c r="A524" s="122">
        <v>424</v>
      </c>
      <c r="B524" s="185" t="s">
        <v>393</v>
      </c>
      <c r="C524" s="190" t="s">
        <v>480</v>
      </c>
      <c r="D524" s="454">
        <v>106.808925420628</v>
      </c>
      <c r="E524" s="454">
        <v>52.930322132255903</v>
      </c>
      <c r="F524" s="305">
        <f t="shared" si="144"/>
        <v>106</v>
      </c>
      <c r="G524" s="305">
        <f t="shared" si="145"/>
        <v>48.535525237680019</v>
      </c>
      <c r="H524" s="305">
        <f t="shared" si="146"/>
        <v>48</v>
      </c>
      <c r="I524" s="137">
        <f t="shared" si="147"/>
        <v>32.131514260801168</v>
      </c>
      <c r="J524" s="136">
        <f t="shared" si="148"/>
        <v>52</v>
      </c>
      <c r="K524" s="136">
        <f t="shared" si="149"/>
        <v>55.819327935354153</v>
      </c>
      <c r="L524" s="136">
        <f t="shared" si="150"/>
        <v>55</v>
      </c>
      <c r="M524" s="139">
        <f t="shared" si="151"/>
        <v>49.159676121249163</v>
      </c>
      <c r="N524" s="67"/>
      <c r="O524" s="72"/>
      <c r="P524" s="288"/>
      <c r="Q524" s="47"/>
      <c r="R524" s="47" t="s">
        <v>105</v>
      </c>
      <c r="S524" s="49" t="s">
        <v>331</v>
      </c>
      <c r="T524" s="47"/>
      <c r="U524" s="47"/>
      <c r="V524" s="47" t="s">
        <v>345</v>
      </c>
      <c r="W524" s="400" t="s">
        <v>418</v>
      </c>
      <c r="X524" s="56" t="s">
        <v>333</v>
      </c>
      <c r="Y524" s="110"/>
      <c r="Z524" s="573">
        <v>11</v>
      </c>
      <c r="AA524" s="518"/>
      <c r="AB524" s="69"/>
      <c r="AC524" s="499"/>
      <c r="AD524" s="193"/>
      <c r="AE524" s="67"/>
      <c r="AF524" s="193"/>
      <c r="AG524" s="193"/>
      <c r="AH524" s="272"/>
      <c r="AI524" s="272"/>
      <c r="AJ524" s="272"/>
      <c r="AK524" s="272"/>
      <c r="AL524" s="72"/>
      <c r="AM524" s="82"/>
      <c r="AN524" s="208"/>
      <c r="AO524" s="208"/>
      <c r="AP524" s="208"/>
      <c r="AQ524" s="23"/>
      <c r="AR524" s="23"/>
      <c r="AS524" s="63"/>
      <c r="AT524" s="802">
        <v>424</v>
      </c>
      <c r="AU524" s="1488"/>
      <c r="AV524" s="44">
        <v>424</v>
      </c>
      <c r="AW524" s="147" t="s">
        <v>205</v>
      </c>
      <c r="AX524" s="143"/>
    </row>
    <row r="525" spans="1:239" ht="26.25" thickBot="1" x14ac:dyDescent="0.3">
      <c r="A525" s="445">
        <v>425</v>
      </c>
      <c r="B525" s="360" t="s">
        <v>393</v>
      </c>
      <c r="C525" s="360"/>
      <c r="D525" s="460">
        <v>106.81252375434499</v>
      </c>
      <c r="E525" s="460">
        <v>52.935160885217897</v>
      </c>
      <c r="F525" s="361">
        <f t="shared" si="144"/>
        <v>106</v>
      </c>
      <c r="G525" s="305">
        <f t="shared" si="145"/>
        <v>48.751425260699648</v>
      </c>
      <c r="H525" s="361">
        <f t="shared" si="146"/>
        <v>48</v>
      </c>
      <c r="I525" s="362">
        <f t="shared" si="147"/>
        <v>45.085515641978873</v>
      </c>
      <c r="J525" s="311">
        <f t="shared" si="148"/>
        <v>52</v>
      </c>
      <c r="K525" s="311">
        <f t="shared" si="149"/>
        <v>56.109653113073819</v>
      </c>
      <c r="L525" s="311">
        <f t="shared" si="150"/>
        <v>56</v>
      </c>
      <c r="M525" s="297">
        <f t="shared" si="151"/>
        <v>6.5791867844291119</v>
      </c>
      <c r="N525" s="118"/>
      <c r="O525" s="77"/>
      <c r="P525" s="288"/>
      <c r="Q525" s="58"/>
      <c r="R525" s="58" t="s">
        <v>105</v>
      </c>
      <c r="S525" s="363" t="s">
        <v>331</v>
      </c>
      <c r="T525" s="58"/>
      <c r="U525" s="58"/>
      <c r="V525" s="58" t="s">
        <v>345</v>
      </c>
      <c r="W525" s="1015" t="s">
        <v>418</v>
      </c>
      <c r="X525" s="57" t="s">
        <v>333</v>
      </c>
      <c r="Y525" s="115"/>
      <c r="Z525" s="574">
        <v>11</v>
      </c>
      <c r="AA525" s="525"/>
      <c r="AB525" s="130"/>
      <c r="AC525" s="313"/>
      <c r="AD525" s="202"/>
      <c r="AE525" s="118"/>
      <c r="AF525" s="202"/>
      <c r="AG525" s="202"/>
      <c r="AH525" s="320"/>
      <c r="AI525" s="320"/>
      <c r="AJ525" s="320"/>
      <c r="AK525" s="320"/>
      <c r="AL525" s="77"/>
      <c r="AM525" s="364"/>
      <c r="AN525" s="220"/>
      <c r="AO525" s="220"/>
      <c r="AP525" s="220"/>
      <c r="AQ525" s="65"/>
      <c r="AR525" s="65"/>
      <c r="AS525" s="189"/>
      <c r="AT525" s="1471">
        <v>425</v>
      </c>
      <c r="AU525" s="1488"/>
      <c r="AV525" s="44"/>
      <c r="AW525" s="147" t="s">
        <v>205</v>
      </c>
      <c r="AX525" s="143"/>
    </row>
    <row r="526" spans="1:239" ht="25.5" x14ac:dyDescent="0.25">
      <c r="A526" s="444">
        <v>70</v>
      </c>
      <c r="B526" s="369" t="s">
        <v>393</v>
      </c>
      <c r="C526" s="370"/>
      <c r="D526" s="459">
        <v>108.308248158403</v>
      </c>
      <c r="E526" s="459">
        <v>54.085941443161701</v>
      </c>
      <c r="F526" s="345">
        <f t="shared" si="144"/>
        <v>108</v>
      </c>
      <c r="G526" s="305">
        <f t="shared" si="145"/>
        <v>18.494889504180207</v>
      </c>
      <c r="H526" s="345">
        <f t="shared" si="146"/>
        <v>18</v>
      </c>
      <c r="I526" s="346">
        <f t="shared" si="147"/>
        <v>29.69337025081245</v>
      </c>
      <c r="J526" s="347">
        <f t="shared" si="148"/>
        <v>54</v>
      </c>
      <c r="K526" s="347">
        <f t="shared" si="149"/>
        <v>5.1564865897020695</v>
      </c>
      <c r="L526" s="347">
        <f t="shared" si="150"/>
        <v>5</v>
      </c>
      <c r="M526" s="348">
        <f t="shared" si="151"/>
        <v>9.3891953821241714</v>
      </c>
      <c r="N526" s="349"/>
      <c r="O526" s="350"/>
      <c r="P526" s="610" t="s">
        <v>203</v>
      </c>
      <c r="Q526" s="351"/>
      <c r="R526" s="1235"/>
      <c r="S526" s="47" t="s">
        <v>332</v>
      </c>
      <c r="T526" s="353" t="s">
        <v>46</v>
      </c>
      <c r="U526" s="353" t="s">
        <v>46</v>
      </c>
      <c r="V526" s="353" t="s">
        <v>219</v>
      </c>
      <c r="W526" s="1255" t="s">
        <v>234</v>
      </c>
      <c r="X526" s="344" t="s">
        <v>333</v>
      </c>
      <c r="Y526" s="349"/>
      <c r="Z526" s="572">
        <v>12</v>
      </c>
      <c r="AA526" s="517"/>
      <c r="AB526" s="421"/>
      <c r="AC526" s="354"/>
      <c r="AD526" s="354"/>
      <c r="AE526" s="349"/>
      <c r="AF526" s="354"/>
      <c r="AG526" s="354"/>
      <c r="AH526" s="355"/>
      <c r="AI526" s="355"/>
      <c r="AJ526" s="355"/>
      <c r="AK526" s="355"/>
      <c r="AL526" s="350"/>
      <c r="AM526" s="356"/>
      <c r="AN526" s="357"/>
      <c r="AO526" s="357"/>
      <c r="AP526" s="357"/>
      <c r="AQ526" s="358"/>
      <c r="AR526" s="358"/>
      <c r="AS526" s="359"/>
      <c r="AT526" s="1459">
        <v>70</v>
      </c>
      <c r="AU526" s="1486"/>
      <c r="AV526" s="44"/>
      <c r="AW526" s="144" t="s">
        <v>234</v>
      </c>
      <c r="AX526" s="143"/>
    </row>
    <row r="527" spans="1:239" ht="25.5" x14ac:dyDescent="0.25">
      <c r="A527" s="122">
        <v>71</v>
      </c>
      <c r="B527" s="185" t="s">
        <v>393</v>
      </c>
      <c r="C527" s="190"/>
      <c r="D527" s="454">
        <v>108.34706641717899</v>
      </c>
      <c r="E527" s="454">
        <v>54.137007590749498</v>
      </c>
      <c r="F527" s="305">
        <f t="shared" si="144"/>
        <v>108</v>
      </c>
      <c r="G527" s="305">
        <f t="shared" si="145"/>
        <v>20.823985030739607</v>
      </c>
      <c r="H527" s="305">
        <f t="shared" si="146"/>
        <v>20</v>
      </c>
      <c r="I527" s="137">
        <f t="shared" si="147"/>
        <v>49.43910184437641</v>
      </c>
      <c r="J527" s="136">
        <f t="shared" si="148"/>
        <v>54</v>
      </c>
      <c r="K527" s="136">
        <f t="shared" si="149"/>
        <v>8.2204554449698719</v>
      </c>
      <c r="L527" s="136">
        <f t="shared" si="150"/>
        <v>8</v>
      </c>
      <c r="M527" s="139">
        <f t="shared" si="151"/>
        <v>13.227326698192314</v>
      </c>
      <c r="N527" s="110"/>
      <c r="O527" s="71"/>
      <c r="P527" s="222" t="s">
        <v>203</v>
      </c>
      <c r="Q527" s="47"/>
      <c r="R527" s="51"/>
      <c r="S527" s="47" t="s">
        <v>332</v>
      </c>
      <c r="T527" s="48" t="s">
        <v>46</v>
      </c>
      <c r="U527" s="48" t="s">
        <v>46</v>
      </c>
      <c r="V527" s="48" t="s">
        <v>219</v>
      </c>
      <c r="W527" s="390" t="s">
        <v>234</v>
      </c>
      <c r="X527" s="56" t="s">
        <v>333</v>
      </c>
      <c r="Y527" s="110"/>
      <c r="Z527" s="573">
        <v>12</v>
      </c>
      <c r="AA527" s="518"/>
      <c r="AB527" s="82"/>
      <c r="AC527" s="114"/>
      <c r="AD527" s="114"/>
      <c r="AE527" s="110"/>
      <c r="AF527" s="114"/>
      <c r="AG527" s="114"/>
      <c r="AH527" s="209"/>
      <c r="AI527" s="209"/>
      <c r="AJ527" s="209"/>
      <c r="AK527" s="209"/>
      <c r="AL527" s="71"/>
      <c r="AM527" s="81"/>
      <c r="AN527" s="25"/>
      <c r="AO527" s="25"/>
      <c r="AP527" s="25"/>
      <c r="AQ527" s="21"/>
      <c r="AR527" s="21"/>
      <c r="AS527" s="62"/>
      <c r="AT527" s="802">
        <v>71</v>
      </c>
      <c r="AU527" s="1486"/>
      <c r="AV527" s="44"/>
      <c r="AW527" s="144" t="s">
        <v>234</v>
      </c>
      <c r="AX527" s="143"/>
    </row>
    <row r="528" spans="1:239" ht="89.25" x14ac:dyDescent="0.25">
      <c r="A528" s="122">
        <v>45</v>
      </c>
      <c r="B528" s="185" t="s">
        <v>393</v>
      </c>
      <c r="C528" s="190"/>
      <c r="D528" s="454">
        <v>104.611111111111</v>
      </c>
      <c r="E528" s="454">
        <v>51.774999999999999</v>
      </c>
      <c r="F528" s="305">
        <f t="shared" si="144"/>
        <v>104</v>
      </c>
      <c r="G528" s="305">
        <f t="shared" si="145"/>
        <v>36.666666666660035</v>
      </c>
      <c r="H528" s="305">
        <f t="shared" si="146"/>
        <v>36</v>
      </c>
      <c r="I528" s="137">
        <f t="shared" si="147"/>
        <v>39.999999999602096</v>
      </c>
      <c r="J528" s="136">
        <f t="shared" si="148"/>
        <v>51</v>
      </c>
      <c r="K528" s="136">
        <f t="shared" si="149"/>
        <v>46.499999999999915</v>
      </c>
      <c r="L528" s="136">
        <f t="shared" si="150"/>
        <v>46</v>
      </c>
      <c r="M528" s="139">
        <f t="shared" si="151"/>
        <v>29.999999999994884</v>
      </c>
      <c r="N528" s="110">
        <v>775</v>
      </c>
      <c r="O528" s="71"/>
      <c r="P528" s="391" t="s">
        <v>364</v>
      </c>
      <c r="Q528" s="47"/>
      <c r="R528" s="47"/>
      <c r="S528" s="49" t="s">
        <v>331</v>
      </c>
      <c r="T528" s="48" t="s">
        <v>370</v>
      </c>
      <c r="U528" s="48" t="s">
        <v>231</v>
      </c>
      <c r="V528" s="48" t="s">
        <v>117</v>
      </c>
      <c r="W528" s="390" t="s">
        <v>388</v>
      </c>
      <c r="X528" s="56" t="s">
        <v>333</v>
      </c>
      <c r="Y528" s="110"/>
      <c r="Z528" s="135" t="s">
        <v>541</v>
      </c>
      <c r="AA528" s="518"/>
      <c r="AB528" s="129"/>
      <c r="AC528" s="114"/>
      <c r="AD528" s="114"/>
      <c r="AE528" s="110"/>
      <c r="AF528" s="114"/>
      <c r="AG528" s="114"/>
      <c r="AH528" s="209"/>
      <c r="AI528" s="209"/>
      <c r="AJ528" s="209"/>
      <c r="AK528" s="209"/>
      <c r="AL528" s="71"/>
      <c r="AM528" s="81"/>
      <c r="AN528" s="25"/>
      <c r="AO528" s="25"/>
      <c r="AP528" s="25"/>
      <c r="AQ528" s="21"/>
      <c r="AR528" s="21"/>
      <c r="AS528" s="62"/>
      <c r="AT528" s="802">
        <v>45</v>
      </c>
      <c r="AU528" s="1486"/>
      <c r="AV528" s="44"/>
      <c r="AW528" s="144" t="s">
        <v>234</v>
      </c>
    </row>
    <row r="529" spans="1:239" ht="25.5" x14ac:dyDescent="0.25">
      <c r="A529" s="122">
        <v>122</v>
      </c>
      <c r="B529" s="185" t="s">
        <v>393</v>
      </c>
      <c r="C529" s="190"/>
      <c r="D529" s="463">
        <v>107.2548</v>
      </c>
      <c r="E529" s="463">
        <v>52.934800000000003</v>
      </c>
      <c r="F529" s="305">
        <f t="shared" si="144"/>
        <v>107</v>
      </c>
      <c r="G529" s="305">
        <f t="shared" ref="G529:G560" si="152">(D529-F529)*60</f>
        <v>15.288000000000181</v>
      </c>
      <c r="H529" s="305">
        <f t="shared" ref="H529:H560" si="153">ROUNDDOWN(G529,0)</f>
        <v>15</v>
      </c>
      <c r="I529" s="137">
        <f t="shared" ref="I529:I560" si="154">(G529-H529)*60</f>
        <v>17.280000000010887</v>
      </c>
      <c r="J529" s="136">
        <f t="shared" ref="J529:J548" si="155">ROUNDDOWN(E529,0)</f>
        <v>52</v>
      </c>
      <c r="K529" s="136">
        <f t="shared" ref="K529:K560" si="156">(E529-J529)*60</f>
        <v>56.088000000000164</v>
      </c>
      <c r="L529" s="136">
        <f t="shared" ref="L529:L560" si="157">ROUNDDOWN(K529,0)</f>
        <v>56</v>
      </c>
      <c r="M529" s="139">
        <f t="shared" ref="M529:M560" si="158">(K529-L529)*60</f>
        <v>5.2800000000098635</v>
      </c>
      <c r="N529" s="111">
        <v>1396</v>
      </c>
      <c r="O529" s="72"/>
      <c r="P529" s="391" t="s">
        <v>364</v>
      </c>
      <c r="Q529" s="47"/>
      <c r="R529" s="47"/>
      <c r="S529" s="47" t="s">
        <v>332</v>
      </c>
      <c r="T529" s="48" t="s">
        <v>161</v>
      </c>
      <c r="U529" s="47"/>
      <c r="V529" s="50"/>
      <c r="W529" s="392" t="s">
        <v>518</v>
      </c>
      <c r="X529" s="56" t="s">
        <v>333</v>
      </c>
      <c r="Y529" s="67"/>
      <c r="Z529" s="135" t="s">
        <v>525</v>
      </c>
      <c r="AA529" s="518"/>
      <c r="AB529" s="69"/>
      <c r="AC529" s="208"/>
      <c r="AD529" s="193"/>
      <c r="AE529" s="67"/>
      <c r="AF529" s="193"/>
      <c r="AG529" s="193"/>
      <c r="AH529" s="272"/>
      <c r="AI529" s="272"/>
      <c r="AJ529" s="272"/>
      <c r="AK529" s="272"/>
      <c r="AL529" s="72"/>
      <c r="AM529" s="82"/>
      <c r="AN529" s="208"/>
      <c r="AO529" s="208"/>
      <c r="AP529" s="208"/>
      <c r="AQ529" s="23"/>
      <c r="AR529" s="23"/>
      <c r="AS529" s="63"/>
      <c r="AT529" s="802">
        <v>122</v>
      </c>
      <c r="AU529" s="1488"/>
      <c r="AV529" s="44"/>
      <c r="AW529" s="146" t="s">
        <v>144</v>
      </c>
      <c r="AX529" s="143"/>
    </row>
    <row r="530" spans="1:239" ht="38.25" x14ac:dyDescent="0.25">
      <c r="A530" s="122">
        <v>117</v>
      </c>
      <c r="B530" s="185" t="s">
        <v>393</v>
      </c>
      <c r="C530" s="190"/>
      <c r="D530" s="463">
        <v>107.1675</v>
      </c>
      <c r="E530" s="463">
        <v>52.882399999999997</v>
      </c>
      <c r="F530" s="305">
        <f t="shared" si="144"/>
        <v>107</v>
      </c>
      <c r="G530" s="305">
        <f t="shared" si="152"/>
        <v>10.050000000000239</v>
      </c>
      <c r="H530" s="305">
        <f t="shared" si="153"/>
        <v>10</v>
      </c>
      <c r="I530" s="137">
        <f t="shared" si="154"/>
        <v>3.0000000000143245</v>
      </c>
      <c r="J530" s="136">
        <f t="shared" si="155"/>
        <v>52</v>
      </c>
      <c r="K530" s="136">
        <f t="shared" si="156"/>
        <v>52.943999999999818</v>
      </c>
      <c r="L530" s="136">
        <f t="shared" si="157"/>
        <v>52</v>
      </c>
      <c r="M530" s="139">
        <f t="shared" si="158"/>
        <v>56.639999999989072</v>
      </c>
      <c r="N530" s="111">
        <v>1402</v>
      </c>
      <c r="O530" s="1191" t="s">
        <v>236</v>
      </c>
      <c r="P530" s="391" t="s">
        <v>203</v>
      </c>
      <c r="Q530" s="47"/>
      <c r="R530" s="1237"/>
      <c r="S530" s="47" t="s">
        <v>332</v>
      </c>
      <c r="T530" s="48" t="s">
        <v>157</v>
      </c>
      <c r="U530" s="47"/>
      <c r="V530" s="50"/>
      <c r="W530" s="392" t="s">
        <v>517</v>
      </c>
      <c r="X530" s="56" t="s">
        <v>333</v>
      </c>
      <c r="Y530" s="67"/>
      <c r="Z530" s="573" t="s">
        <v>524</v>
      </c>
      <c r="AA530" s="518"/>
      <c r="AB530" s="69"/>
      <c r="AC530" s="208"/>
      <c r="AD530" s="193"/>
      <c r="AE530" s="67"/>
      <c r="AF530" s="193"/>
      <c r="AG530" s="193"/>
      <c r="AH530" s="272"/>
      <c r="AI530" s="272"/>
      <c r="AJ530" s="272"/>
      <c r="AK530" s="272"/>
      <c r="AL530" s="72"/>
      <c r="AM530" s="82"/>
      <c r="AN530" s="208"/>
      <c r="AO530" s="208"/>
      <c r="AP530" s="208"/>
      <c r="AQ530" s="23"/>
      <c r="AR530" s="23"/>
      <c r="AS530" s="63"/>
      <c r="AT530" s="802">
        <v>117</v>
      </c>
      <c r="AU530" s="1488"/>
      <c r="AV530" s="44"/>
      <c r="AW530" s="146" t="s">
        <v>144</v>
      </c>
      <c r="AX530" s="143"/>
    </row>
    <row r="531" spans="1:239" ht="25.5" x14ac:dyDescent="0.25">
      <c r="A531" s="122">
        <v>72</v>
      </c>
      <c r="B531" s="185" t="s">
        <v>393</v>
      </c>
      <c r="C531" s="190"/>
      <c r="D531" s="454">
        <v>108.988648869489</v>
      </c>
      <c r="E531" s="454">
        <v>53.942833934514397</v>
      </c>
      <c r="F531" s="305">
        <f t="shared" si="144"/>
        <v>108</v>
      </c>
      <c r="G531" s="305">
        <f t="shared" si="152"/>
        <v>59.31893216933986</v>
      </c>
      <c r="H531" s="305">
        <f t="shared" si="153"/>
        <v>59</v>
      </c>
      <c r="I531" s="137">
        <f t="shared" si="154"/>
        <v>19.135930160391581</v>
      </c>
      <c r="J531" s="136">
        <f t="shared" si="155"/>
        <v>53</v>
      </c>
      <c r="K531" s="136">
        <f t="shared" si="156"/>
        <v>56.570036070863807</v>
      </c>
      <c r="L531" s="136">
        <f t="shared" si="157"/>
        <v>56</v>
      </c>
      <c r="M531" s="139">
        <f t="shared" si="158"/>
        <v>34.202164251828435</v>
      </c>
      <c r="N531" s="110"/>
      <c r="O531" s="71"/>
      <c r="P531" s="222" t="s">
        <v>203</v>
      </c>
      <c r="Q531" s="47"/>
      <c r="R531" s="51"/>
      <c r="S531" s="47" t="s">
        <v>332</v>
      </c>
      <c r="T531" s="48" t="s">
        <v>46</v>
      </c>
      <c r="U531" s="48" t="s">
        <v>46</v>
      </c>
      <c r="V531" s="48" t="s">
        <v>219</v>
      </c>
      <c r="W531" s="390" t="s">
        <v>234</v>
      </c>
      <c r="X531" s="56" t="s">
        <v>333</v>
      </c>
      <c r="Y531" s="110"/>
      <c r="Z531" s="135" t="s">
        <v>434</v>
      </c>
      <c r="AA531" s="518"/>
      <c r="AB531" s="82"/>
      <c r="AC531" s="114"/>
      <c r="AD531" s="114"/>
      <c r="AE531" s="110"/>
      <c r="AF531" s="114"/>
      <c r="AG531" s="114"/>
      <c r="AH531" s="209"/>
      <c r="AI531" s="209"/>
      <c r="AJ531" s="209"/>
      <c r="AK531" s="209"/>
      <c r="AL531" s="71"/>
      <c r="AM531" s="81"/>
      <c r="AN531" s="208"/>
      <c r="AO531" s="208"/>
      <c r="AP531" s="25"/>
      <c r="AQ531" s="21"/>
      <c r="AR531" s="21"/>
      <c r="AS531" s="62"/>
      <c r="AT531" s="802">
        <v>72</v>
      </c>
      <c r="AU531" s="1486"/>
      <c r="AV531" s="44"/>
      <c r="AW531" s="144" t="s">
        <v>234</v>
      </c>
      <c r="AX531" s="143"/>
    </row>
    <row r="532" spans="1:239" ht="25.5" x14ac:dyDescent="0.25">
      <c r="A532" s="122">
        <v>73</v>
      </c>
      <c r="B532" s="185" t="s">
        <v>393</v>
      </c>
      <c r="C532" s="282"/>
      <c r="D532" s="454">
        <v>109.267297722667</v>
      </c>
      <c r="E532" s="454">
        <v>53.999007328062298</v>
      </c>
      <c r="F532" s="305">
        <f t="shared" si="144"/>
        <v>109</v>
      </c>
      <c r="G532" s="305">
        <f t="shared" si="152"/>
        <v>16.037863360019742</v>
      </c>
      <c r="H532" s="305">
        <f t="shared" si="153"/>
        <v>16</v>
      </c>
      <c r="I532" s="137">
        <f t="shared" si="154"/>
        <v>2.2718016011845066</v>
      </c>
      <c r="J532" s="136">
        <f t="shared" si="155"/>
        <v>53</v>
      </c>
      <c r="K532" s="136">
        <f t="shared" si="156"/>
        <v>59.940439683737878</v>
      </c>
      <c r="L532" s="138">
        <f t="shared" si="157"/>
        <v>59</v>
      </c>
      <c r="M532" s="139">
        <f t="shared" si="158"/>
        <v>56.4263810242727</v>
      </c>
      <c r="N532" s="110"/>
      <c r="O532" s="71"/>
      <c r="P532" s="222" t="s">
        <v>203</v>
      </c>
      <c r="Q532" s="47"/>
      <c r="R532" s="51"/>
      <c r="S532" s="47" t="s">
        <v>332</v>
      </c>
      <c r="T532" s="48" t="s">
        <v>46</v>
      </c>
      <c r="U532" s="48" t="s">
        <v>46</v>
      </c>
      <c r="V532" s="48" t="s">
        <v>219</v>
      </c>
      <c r="W532" s="390" t="s">
        <v>234</v>
      </c>
      <c r="X532" s="56" t="s">
        <v>333</v>
      </c>
      <c r="Y532" s="110"/>
      <c r="Z532" s="135" t="s">
        <v>434</v>
      </c>
      <c r="AA532" s="518"/>
      <c r="AB532" s="82"/>
      <c r="AC532" s="114"/>
      <c r="AD532" s="114"/>
      <c r="AE532" s="110"/>
      <c r="AF532" s="114"/>
      <c r="AG532" s="114"/>
      <c r="AH532" s="209"/>
      <c r="AI532" s="209"/>
      <c r="AJ532" s="209"/>
      <c r="AK532" s="209"/>
      <c r="AL532" s="71"/>
      <c r="AM532" s="81"/>
      <c r="AN532" s="25"/>
      <c r="AO532" s="25"/>
      <c r="AP532" s="25"/>
      <c r="AQ532" s="21"/>
      <c r="AR532" s="21"/>
      <c r="AS532" s="62"/>
      <c r="AT532" s="802">
        <v>73</v>
      </c>
      <c r="AU532" s="1486"/>
      <c r="AV532" s="44"/>
      <c r="AW532" s="144" t="s">
        <v>234</v>
      </c>
      <c r="AX532" s="143"/>
    </row>
    <row r="533" spans="1:239" ht="38.25" x14ac:dyDescent="0.25">
      <c r="A533" s="207">
        <v>426</v>
      </c>
      <c r="B533" s="278" t="s">
        <v>344</v>
      </c>
      <c r="C533" s="282" t="s">
        <v>480</v>
      </c>
      <c r="D533" s="465">
        <v>106.72</v>
      </c>
      <c r="E533" s="465">
        <v>52.830770000000001</v>
      </c>
      <c r="F533" s="138">
        <f t="shared" si="144"/>
        <v>106</v>
      </c>
      <c r="G533" s="138">
        <f t="shared" si="152"/>
        <v>43.199999999999932</v>
      </c>
      <c r="H533" s="138">
        <f t="shared" si="153"/>
        <v>43</v>
      </c>
      <c r="I533" s="296">
        <f t="shared" si="154"/>
        <v>11.999999999995907</v>
      </c>
      <c r="J533" s="138">
        <f t="shared" si="155"/>
        <v>52</v>
      </c>
      <c r="K533" s="138">
        <f t="shared" si="156"/>
        <v>49.846200000000067</v>
      </c>
      <c r="L533" s="138">
        <f t="shared" si="157"/>
        <v>49</v>
      </c>
      <c r="M533" s="296">
        <f t="shared" si="158"/>
        <v>50.772000000004027</v>
      </c>
      <c r="N533" s="230"/>
      <c r="O533" s="227"/>
      <c r="P533" s="1060" t="s">
        <v>203</v>
      </c>
      <c r="Q533" s="101" t="s">
        <v>4</v>
      </c>
      <c r="R533" s="101" t="s">
        <v>105</v>
      </c>
      <c r="S533" s="47" t="s">
        <v>332</v>
      </c>
      <c r="T533" s="101"/>
      <c r="U533" s="101"/>
      <c r="V533" s="49"/>
      <c r="W533" s="942"/>
      <c r="X533" s="224"/>
      <c r="Y533" s="197"/>
      <c r="Z533" s="577"/>
      <c r="AA533" s="521"/>
      <c r="AB533" s="433"/>
      <c r="AC533" s="291"/>
      <c r="AD533" s="963" t="s">
        <v>567</v>
      </c>
      <c r="AE533" s="230"/>
      <c r="AF533" s="230"/>
      <c r="AG533" s="230"/>
      <c r="AH533" s="231"/>
      <c r="AI533" s="231"/>
      <c r="AJ533" s="231"/>
      <c r="AK533" s="231"/>
      <c r="AL533" s="227"/>
      <c r="AM533" s="434"/>
      <c r="AN533" s="232"/>
      <c r="AO533" s="232"/>
      <c r="AP533" s="232"/>
      <c r="AQ533" s="232"/>
      <c r="AR533" s="232"/>
      <c r="AS533" s="435"/>
      <c r="AT533" s="1477"/>
      <c r="AU533" s="1489"/>
      <c r="AV533" s="44"/>
      <c r="AW533" s="246"/>
      <c r="AX533" s="236"/>
      <c r="AY533" s="191"/>
      <c r="AZ533" s="191"/>
      <c r="BA533" s="191"/>
      <c r="BB533" s="191"/>
      <c r="BC533" s="191"/>
      <c r="BD533" s="191"/>
      <c r="BE533" s="191"/>
      <c r="BF533" s="191"/>
      <c r="BG533" s="191"/>
      <c r="BH533" s="191"/>
      <c r="BI533" s="191"/>
      <c r="BJ533" s="191"/>
      <c r="BK533" s="191"/>
      <c r="BL533" s="191"/>
      <c r="BM533" s="191"/>
      <c r="BN533" s="191"/>
      <c r="BO533" s="191"/>
      <c r="BP533" s="191"/>
      <c r="BQ533" s="191"/>
      <c r="BR533" s="191"/>
      <c r="BS533" s="191"/>
      <c r="BT533" s="191"/>
      <c r="BU533" s="191"/>
      <c r="BV533" s="191"/>
      <c r="BW533" s="191"/>
      <c r="BX533" s="191"/>
      <c r="BY533" s="191"/>
      <c r="BZ533" s="191"/>
      <c r="CA533" s="191"/>
      <c r="CB533" s="191"/>
      <c r="CC533" s="191"/>
      <c r="CD533" s="191"/>
      <c r="CE533" s="191"/>
      <c r="CF533" s="191"/>
      <c r="CG533" s="191"/>
      <c r="CH533" s="191"/>
      <c r="CI533" s="191"/>
      <c r="CJ533" s="191"/>
      <c r="CK533" s="191"/>
      <c r="CL533" s="191"/>
      <c r="CM533" s="191"/>
      <c r="CN533" s="191"/>
      <c r="CO533" s="191"/>
      <c r="CP533" s="191"/>
      <c r="CQ533" s="191"/>
      <c r="CR533" s="191"/>
      <c r="CS533" s="191"/>
      <c r="CT533" s="191"/>
      <c r="CU533" s="191"/>
      <c r="CV533" s="191"/>
      <c r="CW533" s="191"/>
      <c r="CX533" s="191"/>
      <c r="CY533" s="191"/>
      <c r="CZ533" s="191"/>
      <c r="DA533" s="191"/>
      <c r="DB533" s="191"/>
      <c r="DC533" s="191"/>
      <c r="DD533" s="191"/>
      <c r="DE533" s="191"/>
      <c r="DF533" s="191"/>
      <c r="DG533" s="191"/>
      <c r="DH533" s="191"/>
      <c r="DI533" s="191"/>
      <c r="DJ533" s="191"/>
      <c r="DK533" s="191"/>
      <c r="DL533" s="191"/>
      <c r="DM533" s="191"/>
      <c r="DN533" s="191"/>
      <c r="DO533" s="191"/>
      <c r="DP533" s="191"/>
      <c r="DQ533" s="191"/>
      <c r="DR533" s="191"/>
      <c r="DS533" s="191"/>
      <c r="DT533" s="191"/>
      <c r="DU533" s="191"/>
      <c r="DV533" s="191"/>
      <c r="DW533" s="191"/>
      <c r="DX533" s="191"/>
      <c r="DY533" s="191"/>
      <c r="DZ533" s="191"/>
      <c r="EA533" s="191"/>
      <c r="EB533" s="191"/>
      <c r="EC533" s="191"/>
      <c r="ED533" s="191"/>
      <c r="EE533" s="191"/>
      <c r="EF533" s="191"/>
      <c r="EG533" s="191"/>
      <c r="EH533" s="191"/>
      <c r="EI533" s="191"/>
      <c r="EJ533" s="191"/>
      <c r="EK533" s="191"/>
      <c r="EL533" s="191"/>
      <c r="EM533" s="191"/>
      <c r="EN533" s="191"/>
      <c r="EO533" s="191"/>
      <c r="EP533" s="191"/>
      <c r="EQ533" s="191"/>
      <c r="ER533" s="191"/>
      <c r="ES533" s="191"/>
      <c r="ET533" s="191"/>
      <c r="EU533" s="191"/>
      <c r="EV533" s="191"/>
      <c r="EW533" s="191"/>
      <c r="EX533" s="191"/>
      <c r="EY533" s="191"/>
      <c r="EZ533" s="191"/>
      <c r="FA533" s="191"/>
      <c r="FB533" s="191"/>
      <c r="FC533" s="191"/>
      <c r="FD533" s="191"/>
      <c r="FE533" s="191"/>
      <c r="FF533" s="191"/>
      <c r="FG533" s="191"/>
      <c r="FH533" s="191"/>
      <c r="FI533" s="191"/>
      <c r="FJ533" s="191"/>
      <c r="FK533" s="191"/>
      <c r="FL533" s="191"/>
      <c r="FM533" s="191"/>
      <c r="FN533" s="191"/>
      <c r="FO533" s="191"/>
      <c r="FP533" s="191"/>
      <c r="FQ533" s="191"/>
      <c r="FR533" s="191"/>
      <c r="FS533" s="191"/>
      <c r="FT533" s="191"/>
      <c r="FU533" s="191"/>
      <c r="FV533" s="191"/>
      <c r="FW533" s="191"/>
      <c r="FX533" s="191"/>
      <c r="FY533" s="191"/>
      <c r="FZ533" s="191"/>
      <c r="GA533" s="191"/>
      <c r="GB533" s="191"/>
      <c r="GC533" s="191"/>
      <c r="GD533" s="191"/>
      <c r="GE533" s="191"/>
      <c r="GF533" s="191"/>
      <c r="GG533" s="191"/>
      <c r="GH533" s="191"/>
      <c r="GI533" s="191"/>
      <c r="GJ533" s="191"/>
      <c r="GK533" s="191"/>
      <c r="GL533" s="191"/>
      <c r="GM533" s="191"/>
      <c r="GN533" s="191"/>
      <c r="GO533" s="191"/>
      <c r="GP533" s="191"/>
      <c r="GQ533" s="191"/>
      <c r="GR533" s="191"/>
      <c r="GS533" s="191"/>
      <c r="GT533" s="191"/>
      <c r="GU533" s="191"/>
      <c r="GV533" s="191"/>
      <c r="GW533" s="191"/>
      <c r="GX533" s="191"/>
      <c r="GY533" s="191"/>
      <c r="GZ533" s="191"/>
      <c r="HA533" s="191"/>
      <c r="HB533" s="191"/>
      <c r="HC533" s="191"/>
      <c r="HD533" s="191"/>
      <c r="HE533" s="191"/>
      <c r="HF533" s="191"/>
      <c r="HG533" s="191"/>
      <c r="HH533" s="191"/>
      <c r="HI533" s="191"/>
      <c r="HJ533" s="191"/>
      <c r="HK533" s="191"/>
      <c r="HL533" s="191"/>
      <c r="HM533" s="191"/>
      <c r="HN533" s="191"/>
      <c r="HO533" s="191"/>
      <c r="HP533" s="191"/>
      <c r="HQ533" s="191"/>
      <c r="HR533" s="191"/>
      <c r="HS533" s="191"/>
      <c r="HT533" s="191"/>
      <c r="HU533" s="191"/>
      <c r="HV533" s="191"/>
      <c r="HW533" s="191"/>
      <c r="HX533" s="191"/>
      <c r="HY533" s="191"/>
      <c r="HZ533" s="191"/>
      <c r="IA533" s="191"/>
      <c r="IB533" s="191"/>
      <c r="IC533" s="191"/>
      <c r="ID533" s="191"/>
      <c r="IE533" s="191"/>
    </row>
    <row r="534" spans="1:239" ht="25.5" x14ac:dyDescent="0.25">
      <c r="A534" s="449">
        <v>496</v>
      </c>
      <c r="B534" s="278" t="s">
        <v>344</v>
      </c>
      <c r="C534" s="278"/>
      <c r="D534" s="466">
        <v>106.151</v>
      </c>
      <c r="E534" s="465">
        <v>52.260100000000001</v>
      </c>
      <c r="F534" s="138">
        <v>106</v>
      </c>
      <c r="G534" s="305">
        <f t="shared" si="152"/>
        <v>9.0599999999997749</v>
      </c>
      <c r="H534" s="312">
        <f t="shared" si="153"/>
        <v>9</v>
      </c>
      <c r="I534" s="428">
        <f t="shared" si="154"/>
        <v>3.599999999986494</v>
      </c>
      <c r="J534" s="312">
        <f t="shared" si="155"/>
        <v>52</v>
      </c>
      <c r="K534" s="312">
        <f t="shared" si="156"/>
        <v>15.60600000000008</v>
      </c>
      <c r="L534" s="312">
        <f t="shared" si="157"/>
        <v>15</v>
      </c>
      <c r="M534" s="428">
        <f t="shared" si="158"/>
        <v>36.360000000004788</v>
      </c>
      <c r="N534" s="230"/>
      <c r="O534" s="985"/>
      <c r="P534" s="101" t="s">
        <v>203</v>
      </c>
      <c r="Q534" s="101" t="s">
        <v>4</v>
      </c>
      <c r="R534" s="101"/>
      <c r="S534" s="101" t="s">
        <v>332</v>
      </c>
      <c r="T534" s="101"/>
      <c r="U534" s="101"/>
      <c r="V534" s="101"/>
      <c r="W534" s="1134"/>
      <c r="X534" s="101"/>
      <c r="Y534" s="197"/>
      <c r="Z534" s="576"/>
      <c r="AA534" s="229"/>
      <c r="AB534" s="230"/>
      <c r="AC534" s="232"/>
      <c r="AD534" s="1028" t="s">
        <v>562</v>
      </c>
      <c r="AE534" s="230"/>
      <c r="AF534" s="230"/>
      <c r="AG534" s="230"/>
      <c r="AH534" s="231"/>
      <c r="AI534" s="1028"/>
      <c r="AJ534" s="231"/>
      <c r="AK534" s="231"/>
      <c r="AL534" s="985"/>
      <c r="AM534" s="232"/>
      <c r="AN534" s="232"/>
      <c r="AO534" s="232"/>
      <c r="AP534" s="232"/>
      <c r="AQ534" s="232"/>
      <c r="AR534" s="232"/>
      <c r="AS534" s="232"/>
      <c r="AT534" s="1482"/>
      <c r="AU534" s="1488"/>
      <c r="AV534" s="44">
        <v>496</v>
      </c>
      <c r="AW534" s="143"/>
      <c r="AX534" s="143"/>
    </row>
    <row r="535" spans="1:239" ht="25.5" x14ac:dyDescent="0.25">
      <c r="A535" s="114">
        <v>497</v>
      </c>
      <c r="B535" s="278" t="s">
        <v>344</v>
      </c>
      <c r="C535" s="476"/>
      <c r="D535" s="1135">
        <v>106.78833</v>
      </c>
      <c r="E535" s="1135">
        <v>52.413069999999998</v>
      </c>
      <c r="F535" s="312">
        <v>106</v>
      </c>
      <c r="G535" s="305">
        <f t="shared" si="152"/>
        <v>47.299800000000118</v>
      </c>
      <c r="H535" s="138">
        <f t="shared" si="153"/>
        <v>47</v>
      </c>
      <c r="I535" s="296">
        <f t="shared" si="154"/>
        <v>17.988000000007105</v>
      </c>
      <c r="J535" s="138">
        <f t="shared" si="155"/>
        <v>52</v>
      </c>
      <c r="K535" s="138">
        <f t="shared" si="156"/>
        <v>24.784199999999856</v>
      </c>
      <c r="L535" s="138">
        <f t="shared" si="157"/>
        <v>24</v>
      </c>
      <c r="M535" s="296">
        <f t="shared" si="158"/>
        <v>47.051999999991381</v>
      </c>
      <c r="N535" s="193"/>
      <c r="O535" s="273"/>
      <c r="P535" s="222" t="s">
        <v>203</v>
      </c>
      <c r="Q535" s="101" t="s">
        <v>4</v>
      </c>
      <c r="R535" s="49"/>
      <c r="S535" s="101" t="s">
        <v>332</v>
      </c>
      <c r="T535" s="49"/>
      <c r="U535" s="49"/>
      <c r="V535" s="49"/>
      <c r="W535" s="1133"/>
      <c r="X535" s="49"/>
      <c r="Y535" s="114"/>
      <c r="Z535" s="577"/>
      <c r="AA535" s="53"/>
      <c r="AB535" s="193"/>
      <c r="AC535" s="208"/>
      <c r="AD535" s="1028" t="s">
        <v>562</v>
      </c>
      <c r="AE535" s="193"/>
      <c r="AF535" s="193"/>
      <c r="AG535" s="193"/>
      <c r="AH535" s="272"/>
      <c r="AI535" s="963"/>
      <c r="AJ535" s="272"/>
      <c r="AK535" s="272"/>
      <c r="AL535" s="273"/>
      <c r="AM535" s="208"/>
      <c r="AN535" s="208"/>
      <c r="AO535" s="208"/>
      <c r="AP535" s="208"/>
      <c r="AQ535" s="208"/>
      <c r="AR535" s="208"/>
      <c r="AS535" s="208"/>
      <c r="AT535" s="1355"/>
      <c r="AU535" s="1488">
        <v>497</v>
      </c>
      <c r="AV535" s="44">
        <v>497</v>
      </c>
      <c r="AW535" s="143"/>
      <c r="AX535" s="143"/>
    </row>
    <row r="536" spans="1:239" ht="25.5" x14ac:dyDescent="0.25">
      <c r="A536" s="114">
        <v>498</v>
      </c>
      <c r="B536" s="278" t="s">
        <v>344</v>
      </c>
      <c r="C536" s="476"/>
      <c r="D536" s="1135">
        <v>106.75494999999999</v>
      </c>
      <c r="E536" s="1135">
        <v>52.402000000000001</v>
      </c>
      <c r="F536" s="312">
        <v>106</v>
      </c>
      <c r="G536" s="305">
        <f t="shared" si="152"/>
        <v>45.296999999999628</v>
      </c>
      <c r="H536" s="138">
        <f t="shared" si="153"/>
        <v>45</v>
      </c>
      <c r="I536" s="296">
        <f t="shared" si="154"/>
        <v>17.819999999977654</v>
      </c>
      <c r="J536" s="138">
        <f t="shared" si="155"/>
        <v>52</v>
      </c>
      <c r="K536" s="138">
        <f t="shared" si="156"/>
        <v>24.120000000000061</v>
      </c>
      <c r="L536" s="138">
        <f t="shared" si="157"/>
        <v>24</v>
      </c>
      <c r="M536" s="296">
        <f t="shared" si="158"/>
        <v>7.2000000000036835</v>
      </c>
      <c r="N536" s="193"/>
      <c r="O536" s="273"/>
      <c r="P536" s="222" t="s">
        <v>203</v>
      </c>
      <c r="Q536" s="101" t="s">
        <v>4</v>
      </c>
      <c r="R536" s="49"/>
      <c r="S536" s="101" t="s">
        <v>332</v>
      </c>
      <c r="T536" s="49"/>
      <c r="U536" s="49"/>
      <c r="V536" s="49"/>
      <c r="W536" s="1133"/>
      <c r="X536" s="49"/>
      <c r="Y536" s="114"/>
      <c r="Z536" s="577"/>
      <c r="AA536" s="53"/>
      <c r="AB536" s="193"/>
      <c r="AC536" s="208"/>
      <c r="AD536" s="1028" t="s">
        <v>562</v>
      </c>
      <c r="AE536" s="193"/>
      <c r="AF536" s="193"/>
      <c r="AG536" s="193"/>
      <c r="AH536" s="272"/>
      <c r="AI536" s="963"/>
      <c r="AJ536" s="272"/>
      <c r="AK536" s="272"/>
      <c r="AL536" s="273"/>
      <c r="AM536" s="208"/>
      <c r="AN536" s="208"/>
      <c r="AO536" s="208"/>
      <c r="AP536" s="208"/>
      <c r="AQ536" s="208"/>
      <c r="AR536" s="208"/>
      <c r="AS536" s="208"/>
      <c r="AT536" s="1355"/>
      <c r="AU536" s="1488"/>
      <c r="AV536" s="44"/>
      <c r="AW536" s="143"/>
      <c r="AX536" s="143"/>
    </row>
    <row r="537" spans="1:239" ht="25.5" x14ac:dyDescent="0.25">
      <c r="A537" s="114">
        <v>499</v>
      </c>
      <c r="B537" s="278" t="s">
        <v>344</v>
      </c>
      <c r="C537" s="476"/>
      <c r="D537" s="1135">
        <v>106.7002</v>
      </c>
      <c r="E537" s="1135">
        <v>52.402119999999996</v>
      </c>
      <c r="F537" s="312">
        <v>106</v>
      </c>
      <c r="G537" s="138">
        <f t="shared" si="152"/>
        <v>42.011999999999716</v>
      </c>
      <c r="H537" s="138">
        <f t="shared" si="153"/>
        <v>42</v>
      </c>
      <c r="I537" s="296">
        <f t="shared" si="154"/>
        <v>0.71999999998297426</v>
      </c>
      <c r="J537" s="138">
        <f t="shared" si="155"/>
        <v>52</v>
      </c>
      <c r="K537" s="138">
        <f t="shared" si="156"/>
        <v>24.127199999999789</v>
      </c>
      <c r="L537" s="138">
        <f t="shared" si="157"/>
        <v>24</v>
      </c>
      <c r="M537" s="296">
        <f t="shared" si="158"/>
        <v>7.6319999999873289</v>
      </c>
      <c r="N537" s="193"/>
      <c r="O537" s="273"/>
      <c r="P537" s="222" t="s">
        <v>203</v>
      </c>
      <c r="Q537" s="101" t="s">
        <v>4</v>
      </c>
      <c r="R537" s="49"/>
      <c r="S537" s="101" t="s">
        <v>332</v>
      </c>
      <c r="T537" s="49"/>
      <c r="U537" s="49"/>
      <c r="V537" s="49"/>
      <c r="W537" s="1133"/>
      <c r="X537" s="49"/>
      <c r="Y537" s="114"/>
      <c r="Z537" s="577"/>
      <c r="AA537" s="53"/>
      <c r="AB537" s="193"/>
      <c r="AC537" s="208"/>
      <c r="AD537" s="1028" t="s">
        <v>562</v>
      </c>
      <c r="AE537" s="193"/>
      <c r="AF537" s="193"/>
      <c r="AG537" s="193"/>
      <c r="AH537" s="272"/>
      <c r="AI537" s="963"/>
      <c r="AJ537" s="272"/>
      <c r="AK537" s="272"/>
      <c r="AL537" s="273"/>
      <c r="AM537" s="208"/>
      <c r="AN537" s="208"/>
      <c r="AO537" s="208"/>
      <c r="AP537" s="208"/>
      <c r="AQ537" s="208"/>
      <c r="AR537" s="208"/>
      <c r="AS537" s="208"/>
      <c r="AT537" s="1355"/>
      <c r="AU537" s="1488"/>
      <c r="AV537" s="44"/>
      <c r="AW537" s="143"/>
      <c r="AX537" s="143"/>
    </row>
    <row r="538" spans="1:239" ht="25.5" x14ac:dyDescent="0.25">
      <c r="A538" s="114">
        <v>500</v>
      </c>
      <c r="B538" s="278" t="s">
        <v>344</v>
      </c>
      <c r="C538" s="476"/>
      <c r="D538" s="1135">
        <v>106.7388</v>
      </c>
      <c r="E538" s="1136">
        <v>52.38805</v>
      </c>
      <c r="F538" s="138">
        <v>106</v>
      </c>
      <c r="G538" s="138">
        <f t="shared" si="152"/>
        <v>44.327999999999861</v>
      </c>
      <c r="H538" s="138">
        <f t="shared" si="153"/>
        <v>44</v>
      </c>
      <c r="I538" s="296">
        <f t="shared" si="154"/>
        <v>19.679999999991651</v>
      </c>
      <c r="J538" s="138">
        <f t="shared" si="155"/>
        <v>52</v>
      </c>
      <c r="K538" s="138">
        <f t="shared" si="156"/>
        <v>23.282999999999987</v>
      </c>
      <c r="L538" s="138">
        <f t="shared" si="157"/>
        <v>23</v>
      </c>
      <c r="M538" s="296">
        <f t="shared" si="158"/>
        <v>16.979999999999222</v>
      </c>
      <c r="N538" s="193"/>
      <c r="O538" s="273"/>
      <c r="P538" s="222" t="s">
        <v>203</v>
      </c>
      <c r="Q538" s="101" t="s">
        <v>4</v>
      </c>
      <c r="R538" s="49"/>
      <c r="S538" s="101" t="s">
        <v>332</v>
      </c>
      <c r="T538" s="49"/>
      <c r="U538" s="49"/>
      <c r="V538" s="49"/>
      <c r="W538" s="1133"/>
      <c r="X538" s="49"/>
      <c r="Y538" s="114"/>
      <c r="Z538" s="577"/>
      <c r="AA538" s="53"/>
      <c r="AB538" s="193"/>
      <c r="AC538" s="208"/>
      <c r="AD538" s="1028" t="s">
        <v>562</v>
      </c>
      <c r="AE538" s="193"/>
      <c r="AF538" s="193"/>
      <c r="AG538" s="193"/>
      <c r="AH538" s="272"/>
      <c r="AI538" s="963"/>
      <c r="AJ538" s="272"/>
      <c r="AK538" s="272"/>
      <c r="AL538" s="273"/>
      <c r="AM538" s="208"/>
      <c r="AN538" s="208"/>
      <c r="AO538" s="208"/>
      <c r="AP538" s="208"/>
      <c r="AQ538" s="208"/>
      <c r="AR538" s="208"/>
      <c r="AS538" s="208"/>
      <c r="AT538" s="1355"/>
      <c r="AU538" s="1488"/>
      <c r="AV538" s="44"/>
      <c r="AW538" s="143"/>
      <c r="AX538" s="143"/>
    </row>
    <row r="539" spans="1:239" ht="25.5" x14ac:dyDescent="0.25">
      <c r="A539" s="114">
        <v>501</v>
      </c>
      <c r="B539" s="278" t="s">
        <v>344</v>
      </c>
      <c r="C539" s="476"/>
      <c r="D539" s="1135">
        <v>107.035</v>
      </c>
      <c r="E539" s="1135">
        <v>52.522530000000003</v>
      </c>
      <c r="F539" s="138">
        <v>107</v>
      </c>
      <c r="G539" s="138">
        <f t="shared" si="152"/>
        <v>2.0999999999997954</v>
      </c>
      <c r="H539" s="138">
        <f t="shared" si="153"/>
        <v>2</v>
      </c>
      <c r="I539" s="296">
        <f t="shared" si="154"/>
        <v>5.9999999999877218</v>
      </c>
      <c r="J539" s="138">
        <f t="shared" si="155"/>
        <v>52</v>
      </c>
      <c r="K539" s="138">
        <f t="shared" si="156"/>
        <v>31.351800000000196</v>
      </c>
      <c r="L539" s="138">
        <f t="shared" si="157"/>
        <v>31</v>
      </c>
      <c r="M539" s="296">
        <f t="shared" si="158"/>
        <v>21.108000000011771</v>
      </c>
      <c r="N539" s="193"/>
      <c r="O539" s="273"/>
      <c r="P539" s="222" t="s">
        <v>203</v>
      </c>
      <c r="Q539" s="101" t="s">
        <v>4</v>
      </c>
      <c r="R539" s="49"/>
      <c r="S539" s="101" t="s">
        <v>332</v>
      </c>
      <c r="T539" s="49"/>
      <c r="U539" s="49"/>
      <c r="V539" s="49"/>
      <c r="W539" s="1133"/>
      <c r="X539" s="49"/>
      <c r="Y539" s="114"/>
      <c r="Z539" s="577"/>
      <c r="AA539" s="53"/>
      <c r="AB539" s="193"/>
      <c r="AC539" s="208"/>
      <c r="AD539" s="1028" t="s">
        <v>562</v>
      </c>
      <c r="AE539" s="193"/>
      <c r="AF539" s="193"/>
      <c r="AG539" s="193"/>
      <c r="AH539" s="272"/>
      <c r="AI539" s="963"/>
      <c r="AJ539" s="272"/>
      <c r="AK539" s="272"/>
      <c r="AL539" s="273"/>
      <c r="AM539" s="208"/>
      <c r="AN539" s="208"/>
      <c r="AO539" s="208"/>
      <c r="AP539" s="208"/>
      <c r="AQ539" s="208"/>
      <c r="AR539" s="208"/>
      <c r="AS539" s="208"/>
      <c r="AT539" s="1355"/>
      <c r="AU539" s="1488"/>
      <c r="AV539" s="44"/>
      <c r="AW539" s="143"/>
      <c r="AX539" s="143"/>
    </row>
    <row r="540" spans="1:239" ht="25.5" x14ac:dyDescent="0.25">
      <c r="A540" s="114">
        <v>502</v>
      </c>
      <c r="B540" s="278" t="s">
        <v>344</v>
      </c>
      <c r="C540" s="476"/>
      <c r="D540" s="1135">
        <v>107.0539</v>
      </c>
      <c r="E540" s="1135">
        <v>52.530920000000002</v>
      </c>
      <c r="F540" s="138">
        <v>107</v>
      </c>
      <c r="G540" s="138">
        <f t="shared" si="152"/>
        <v>3.2339999999999236</v>
      </c>
      <c r="H540" s="138">
        <f t="shared" si="153"/>
        <v>3</v>
      </c>
      <c r="I540" s="296">
        <f t="shared" si="154"/>
        <v>14.039999999995416</v>
      </c>
      <c r="J540" s="138">
        <f t="shared" si="155"/>
        <v>52</v>
      </c>
      <c r="K540" s="138">
        <f t="shared" si="156"/>
        <v>31.85520000000011</v>
      </c>
      <c r="L540" s="138">
        <f t="shared" si="157"/>
        <v>31</v>
      </c>
      <c r="M540" s="296">
        <f t="shared" si="158"/>
        <v>51.312000000006606</v>
      </c>
      <c r="N540" s="193"/>
      <c r="O540" s="273"/>
      <c r="P540" s="222" t="s">
        <v>203</v>
      </c>
      <c r="Q540" s="101" t="s">
        <v>4</v>
      </c>
      <c r="R540" s="49"/>
      <c r="S540" s="101" t="s">
        <v>332</v>
      </c>
      <c r="T540" s="49"/>
      <c r="U540" s="49"/>
      <c r="V540" s="49"/>
      <c r="W540" s="1133"/>
      <c r="X540" s="49"/>
      <c r="Y540" s="114"/>
      <c r="Z540" s="577"/>
      <c r="AA540" s="53"/>
      <c r="AB540" s="193"/>
      <c r="AC540" s="208"/>
      <c r="AD540" s="1028" t="s">
        <v>562</v>
      </c>
      <c r="AE540" s="193"/>
      <c r="AF540" s="193"/>
      <c r="AG540" s="193"/>
      <c r="AH540" s="272"/>
      <c r="AI540" s="963"/>
      <c r="AJ540" s="272"/>
      <c r="AK540" s="272"/>
      <c r="AL540" s="273"/>
      <c r="AM540" s="208"/>
      <c r="AN540" s="208"/>
      <c r="AO540" s="208"/>
      <c r="AP540" s="208"/>
      <c r="AQ540" s="208"/>
      <c r="AR540" s="208"/>
      <c r="AS540" s="208"/>
      <c r="AT540" s="1355"/>
      <c r="AU540" s="1488"/>
      <c r="AV540" s="44">
        <v>502</v>
      </c>
      <c r="AW540" s="143"/>
      <c r="AX540" s="143"/>
    </row>
    <row r="541" spans="1:239" ht="25.5" x14ac:dyDescent="0.25">
      <c r="A541" s="114">
        <v>503</v>
      </c>
      <c r="B541" s="278" t="s">
        <v>344</v>
      </c>
      <c r="C541" s="476"/>
      <c r="D541" s="1135">
        <v>107.063</v>
      </c>
      <c r="E541" s="1135">
        <v>52.540179999999999</v>
      </c>
      <c r="F541" s="138">
        <v>107</v>
      </c>
      <c r="G541" s="138">
        <f t="shared" si="152"/>
        <v>3.7800000000001432</v>
      </c>
      <c r="H541" s="138">
        <f t="shared" si="153"/>
        <v>3</v>
      </c>
      <c r="I541" s="296">
        <f t="shared" si="154"/>
        <v>46.800000000008595</v>
      </c>
      <c r="J541" s="138">
        <f t="shared" si="155"/>
        <v>52</v>
      </c>
      <c r="K541" s="138">
        <f t="shared" si="156"/>
        <v>32.410799999999966</v>
      </c>
      <c r="L541" s="138">
        <f t="shared" si="157"/>
        <v>32</v>
      </c>
      <c r="M541" s="296">
        <f t="shared" si="158"/>
        <v>24.647999999997978</v>
      </c>
      <c r="N541" s="193"/>
      <c r="O541" s="273"/>
      <c r="P541" s="222" t="s">
        <v>203</v>
      </c>
      <c r="Q541" s="101" t="s">
        <v>4</v>
      </c>
      <c r="R541" s="49"/>
      <c r="S541" s="101" t="s">
        <v>332</v>
      </c>
      <c r="T541" s="49"/>
      <c r="U541" s="49"/>
      <c r="V541" s="49"/>
      <c r="W541" s="1133"/>
      <c r="X541" s="49"/>
      <c r="Y541" s="114"/>
      <c r="Z541" s="577"/>
      <c r="AA541" s="53"/>
      <c r="AB541" s="193"/>
      <c r="AC541" s="208"/>
      <c r="AD541" s="1028" t="s">
        <v>562</v>
      </c>
      <c r="AE541" s="193"/>
      <c r="AF541" s="193"/>
      <c r="AG541" s="193"/>
      <c r="AH541" s="272"/>
      <c r="AI541" s="963"/>
      <c r="AJ541" s="272"/>
      <c r="AK541" s="272"/>
      <c r="AL541" s="273"/>
      <c r="AM541" s="208"/>
      <c r="AN541" s="208"/>
      <c r="AO541" s="208"/>
      <c r="AP541" s="208"/>
      <c r="AQ541" s="208"/>
      <c r="AR541" s="208"/>
      <c r="AS541" s="208"/>
      <c r="AT541" s="1355"/>
      <c r="AU541" s="1488"/>
      <c r="AV541" s="44"/>
      <c r="AW541" s="143"/>
      <c r="AX541" s="143"/>
    </row>
    <row r="542" spans="1:239" ht="25.5" x14ac:dyDescent="0.25">
      <c r="A542" s="114">
        <v>504</v>
      </c>
      <c r="B542" s="278" t="s">
        <v>344</v>
      </c>
      <c r="C542" s="476"/>
      <c r="D542" s="1144">
        <v>106.42736666666667</v>
      </c>
      <c r="E542" s="1144">
        <v>52.388483333333333</v>
      </c>
      <c r="F542" s="138">
        <v>106</v>
      </c>
      <c r="G542" s="138">
        <f t="shared" si="152"/>
        <v>25.64200000000028</v>
      </c>
      <c r="H542" s="138">
        <f t="shared" si="153"/>
        <v>25</v>
      </c>
      <c r="I542" s="296">
        <f t="shared" si="154"/>
        <v>38.520000000016807</v>
      </c>
      <c r="J542" s="138">
        <f t="shared" si="155"/>
        <v>52</v>
      </c>
      <c r="K542" s="138">
        <f t="shared" si="156"/>
        <v>23.308999999999997</v>
      </c>
      <c r="L542" s="138">
        <f t="shared" si="157"/>
        <v>23</v>
      </c>
      <c r="M542" s="296">
        <f t="shared" si="158"/>
        <v>18.53999999999985</v>
      </c>
      <c r="N542" s="193"/>
      <c r="O542" s="273"/>
      <c r="P542" s="222" t="s">
        <v>203</v>
      </c>
      <c r="Q542" s="101" t="s">
        <v>4</v>
      </c>
      <c r="R542" s="49"/>
      <c r="S542" s="101" t="s">
        <v>332</v>
      </c>
      <c r="T542" s="49"/>
      <c r="U542" s="49"/>
      <c r="V542" s="49"/>
      <c r="W542" s="1133"/>
      <c r="X542" s="49"/>
      <c r="Y542" s="114"/>
      <c r="Z542" s="577"/>
      <c r="AA542" s="53"/>
      <c r="AB542" s="193"/>
      <c r="AC542" s="208"/>
      <c r="AD542" s="1028" t="s">
        <v>568</v>
      </c>
      <c r="AE542" s="193"/>
      <c r="AF542" s="193"/>
      <c r="AG542" s="193"/>
      <c r="AH542" s="272"/>
      <c r="AI542" s="963"/>
      <c r="AJ542" s="272"/>
      <c r="AK542" s="272"/>
      <c r="AL542" s="273"/>
      <c r="AM542" s="208"/>
      <c r="AN542" s="208"/>
      <c r="AO542" s="208"/>
      <c r="AP542" s="208"/>
      <c r="AQ542" s="208"/>
      <c r="AR542" s="208"/>
      <c r="AS542" s="208"/>
      <c r="AT542" s="1355"/>
      <c r="AU542" s="1488">
        <v>504</v>
      </c>
      <c r="AV542" s="44">
        <v>504</v>
      </c>
      <c r="AW542" s="143"/>
      <c r="AX542" s="143"/>
    </row>
    <row r="543" spans="1:239" ht="25.5" x14ac:dyDescent="0.25">
      <c r="A543" s="114">
        <v>505</v>
      </c>
      <c r="B543" s="278" t="s">
        <v>344</v>
      </c>
      <c r="C543" s="476"/>
      <c r="D543" s="1145">
        <v>106.50020000000001</v>
      </c>
      <c r="E543" s="1145">
        <v>52.405450000000002</v>
      </c>
      <c r="F543" s="138">
        <v>106</v>
      </c>
      <c r="G543" s="138">
        <f t="shared" si="152"/>
        <v>30.012000000000398</v>
      </c>
      <c r="H543" s="138">
        <f t="shared" si="153"/>
        <v>30</v>
      </c>
      <c r="I543" s="296">
        <f t="shared" si="154"/>
        <v>0.72000000002390152</v>
      </c>
      <c r="J543" s="138">
        <f t="shared" si="155"/>
        <v>52</v>
      </c>
      <c r="K543" s="138">
        <f t="shared" si="156"/>
        <v>24.327000000000112</v>
      </c>
      <c r="L543" s="138">
        <f t="shared" si="157"/>
        <v>24</v>
      </c>
      <c r="M543" s="296">
        <f t="shared" si="158"/>
        <v>19.620000000006712</v>
      </c>
      <c r="N543" s="193"/>
      <c r="O543" s="273"/>
      <c r="P543" s="222" t="s">
        <v>203</v>
      </c>
      <c r="Q543" s="101" t="s">
        <v>4</v>
      </c>
      <c r="R543" s="49"/>
      <c r="S543" s="101" t="s">
        <v>332</v>
      </c>
      <c r="T543" s="49"/>
      <c r="U543" s="49"/>
      <c r="V543" s="49"/>
      <c r="W543" s="1133"/>
      <c r="X543" s="49"/>
      <c r="Y543" s="114"/>
      <c r="Z543" s="577"/>
      <c r="AA543" s="53"/>
      <c r="AB543" s="193"/>
      <c r="AC543" s="208"/>
      <c r="AD543" s="1028" t="s">
        <v>568</v>
      </c>
      <c r="AE543" s="193"/>
      <c r="AF543" s="193"/>
      <c r="AG543" s="193"/>
      <c r="AH543" s="272"/>
      <c r="AI543" s="963"/>
      <c r="AJ543" s="272"/>
      <c r="AK543" s="272"/>
      <c r="AL543" s="273"/>
      <c r="AM543" s="208"/>
      <c r="AN543" s="208"/>
      <c r="AO543" s="208"/>
      <c r="AP543" s="208"/>
      <c r="AQ543" s="208"/>
      <c r="AR543" s="208"/>
      <c r="AS543" s="208"/>
      <c r="AT543" s="1355"/>
      <c r="AU543" s="1488"/>
      <c r="AV543" s="44"/>
      <c r="AW543" s="143"/>
      <c r="AX543" s="143"/>
    </row>
    <row r="544" spans="1:239" ht="25.5" x14ac:dyDescent="0.25">
      <c r="A544" s="114">
        <v>506</v>
      </c>
      <c r="B544" s="278" t="s">
        <v>344</v>
      </c>
      <c r="C544" s="278"/>
      <c r="D544" s="1145">
        <v>106.90604999999999</v>
      </c>
      <c r="E544" s="1145">
        <v>52.489033333333332</v>
      </c>
      <c r="F544" s="138">
        <v>106</v>
      </c>
      <c r="G544" s="138">
        <f t="shared" si="152"/>
        <v>54.362999999999602</v>
      </c>
      <c r="H544" s="138">
        <f t="shared" si="153"/>
        <v>54</v>
      </c>
      <c r="I544" s="296">
        <f t="shared" si="154"/>
        <v>21.779999999976098</v>
      </c>
      <c r="J544" s="138">
        <f t="shared" si="155"/>
        <v>52</v>
      </c>
      <c r="K544" s="138">
        <f t="shared" si="156"/>
        <v>29.341999999999899</v>
      </c>
      <c r="L544" s="138">
        <f t="shared" si="157"/>
        <v>29</v>
      </c>
      <c r="M544" s="296">
        <f t="shared" si="158"/>
        <v>20.519999999993956</v>
      </c>
      <c r="N544" s="230"/>
      <c r="O544" s="985"/>
      <c r="P544" s="222" t="s">
        <v>203</v>
      </c>
      <c r="Q544" s="101" t="s">
        <v>4</v>
      </c>
      <c r="R544" s="101"/>
      <c r="S544" s="101" t="s">
        <v>332</v>
      </c>
      <c r="T544" s="101"/>
      <c r="U544" s="101"/>
      <c r="V544" s="101"/>
      <c r="W544" s="1134"/>
      <c r="X544" s="101"/>
      <c r="Y544" s="197"/>
      <c r="Z544" s="576"/>
      <c r="AA544" s="229"/>
      <c r="AB544" s="230"/>
      <c r="AC544" s="232"/>
      <c r="AD544" s="1028" t="s">
        <v>568</v>
      </c>
      <c r="AE544" s="230"/>
      <c r="AF544" s="230"/>
      <c r="AG544" s="230"/>
      <c r="AH544" s="231"/>
      <c r="AI544" s="1028"/>
      <c r="AJ544" s="231"/>
      <c r="AK544" s="231"/>
      <c r="AL544" s="985"/>
      <c r="AM544" s="232"/>
      <c r="AN544" s="232"/>
      <c r="AO544" s="232"/>
      <c r="AP544" s="232"/>
      <c r="AQ544" s="232"/>
      <c r="AR544" s="232"/>
      <c r="AS544" s="232"/>
      <c r="AT544" s="1482"/>
      <c r="AU544" s="1488"/>
      <c r="AV544" s="44"/>
      <c r="AW544" s="143"/>
      <c r="AX544" s="143"/>
    </row>
    <row r="545" spans="1:50" ht="25.5" x14ac:dyDescent="0.25">
      <c r="A545" s="114">
        <v>507</v>
      </c>
      <c r="B545" s="278" t="s">
        <v>344</v>
      </c>
      <c r="C545" s="21"/>
      <c r="D545" s="1145">
        <v>108.92128333333334</v>
      </c>
      <c r="E545" s="1145">
        <v>53.549100000000003</v>
      </c>
      <c r="F545" s="138">
        <v>108</v>
      </c>
      <c r="G545" s="138">
        <f t="shared" si="152"/>
        <v>55.2770000000001</v>
      </c>
      <c r="H545" s="138">
        <f t="shared" si="153"/>
        <v>55</v>
      </c>
      <c r="I545" s="296">
        <f t="shared" si="154"/>
        <v>16.62000000000603</v>
      </c>
      <c r="J545" s="138">
        <f t="shared" si="155"/>
        <v>53</v>
      </c>
      <c r="K545" s="138">
        <f t="shared" si="156"/>
        <v>32.946000000000168</v>
      </c>
      <c r="L545" s="138">
        <f t="shared" si="157"/>
        <v>32</v>
      </c>
      <c r="M545" s="296">
        <f t="shared" si="158"/>
        <v>56.760000000010109</v>
      </c>
      <c r="N545" s="193"/>
      <c r="O545" s="273"/>
      <c r="P545" s="222" t="s">
        <v>203</v>
      </c>
      <c r="Q545" s="101" t="s">
        <v>4</v>
      </c>
      <c r="R545" s="49"/>
      <c r="S545" s="101" t="s">
        <v>332</v>
      </c>
      <c r="T545" s="49"/>
      <c r="U545" s="49"/>
      <c r="V545" s="49"/>
      <c r="W545" s="1133"/>
      <c r="X545" s="49"/>
      <c r="Y545" s="114"/>
      <c r="Z545" s="577"/>
      <c r="AA545" s="53"/>
      <c r="AB545" s="193"/>
      <c r="AC545" s="208"/>
      <c r="AD545" s="1028" t="s">
        <v>568</v>
      </c>
      <c r="AE545" s="193"/>
      <c r="AF545" s="193"/>
      <c r="AG545" s="193"/>
      <c r="AH545" s="272"/>
      <c r="AI545" s="963"/>
      <c r="AJ545" s="272"/>
      <c r="AK545" s="272"/>
      <c r="AL545" s="273"/>
      <c r="AM545" s="208"/>
      <c r="AN545" s="208"/>
      <c r="AO545" s="208"/>
      <c r="AP545" s="208"/>
      <c r="AQ545" s="208"/>
      <c r="AR545" s="208"/>
      <c r="AS545" s="208"/>
      <c r="AT545" s="1355"/>
      <c r="AU545" s="1488"/>
      <c r="AV545" s="44"/>
      <c r="AW545" s="143"/>
      <c r="AX545" s="143"/>
    </row>
    <row r="546" spans="1:50" ht="25.5" x14ac:dyDescent="0.25">
      <c r="A546" s="114">
        <v>508</v>
      </c>
      <c r="B546" s="278" t="s">
        <v>344</v>
      </c>
      <c r="C546" s="476"/>
      <c r="D546" s="1145">
        <v>108.87663333333333</v>
      </c>
      <c r="E546" s="1145">
        <v>53.549149999999997</v>
      </c>
      <c r="F546" s="138">
        <v>108</v>
      </c>
      <c r="G546" s="138">
        <f t="shared" si="152"/>
        <v>52.597999999999843</v>
      </c>
      <c r="H546" s="138">
        <f t="shared" si="153"/>
        <v>52</v>
      </c>
      <c r="I546" s="296">
        <f t="shared" si="154"/>
        <v>35.879999999990559</v>
      </c>
      <c r="J546" s="138">
        <f t="shared" si="155"/>
        <v>53</v>
      </c>
      <c r="K546" s="138">
        <f t="shared" si="156"/>
        <v>32.948999999999842</v>
      </c>
      <c r="L546" s="138">
        <f t="shared" si="157"/>
        <v>32</v>
      </c>
      <c r="M546" s="296">
        <f t="shared" si="158"/>
        <v>56.939999999990505</v>
      </c>
      <c r="N546" s="193"/>
      <c r="O546" s="273"/>
      <c r="P546" s="222" t="s">
        <v>203</v>
      </c>
      <c r="Q546" s="101" t="s">
        <v>4</v>
      </c>
      <c r="R546" s="49"/>
      <c r="S546" s="101" t="s">
        <v>332</v>
      </c>
      <c r="T546" s="49"/>
      <c r="U546" s="49"/>
      <c r="V546" s="49"/>
      <c r="W546" s="1133"/>
      <c r="X546" s="49"/>
      <c r="Y546" s="114"/>
      <c r="Z546" s="577"/>
      <c r="AA546" s="53"/>
      <c r="AB546" s="193"/>
      <c r="AC546" s="208"/>
      <c r="AD546" s="1028" t="s">
        <v>568</v>
      </c>
      <c r="AE546" s="193"/>
      <c r="AF546" s="193"/>
      <c r="AG546" s="193"/>
      <c r="AH546" s="272"/>
      <c r="AI546" s="963"/>
      <c r="AJ546" s="272"/>
      <c r="AK546" s="272"/>
      <c r="AL546" s="273"/>
      <c r="AM546" s="208"/>
      <c r="AN546" s="208"/>
      <c r="AO546" s="208"/>
      <c r="AP546" s="208"/>
      <c r="AQ546" s="208"/>
      <c r="AR546" s="208"/>
      <c r="AS546" s="208"/>
      <c r="AT546" s="1355"/>
      <c r="AU546" s="1488"/>
      <c r="AV546" s="44"/>
      <c r="AW546" s="143"/>
      <c r="AX546" s="143"/>
    </row>
    <row r="547" spans="1:50" ht="25.5" x14ac:dyDescent="0.25">
      <c r="A547" s="114">
        <v>509</v>
      </c>
      <c r="B547" s="278" t="s">
        <v>344</v>
      </c>
      <c r="C547" s="476"/>
      <c r="D547" s="1145">
        <v>108.8531</v>
      </c>
      <c r="E547" s="1145">
        <v>53.543999999999997</v>
      </c>
      <c r="F547" s="138">
        <v>108</v>
      </c>
      <c r="G547" s="138">
        <f t="shared" si="152"/>
        <v>51.185999999999865</v>
      </c>
      <c r="H547" s="138">
        <f t="shared" si="153"/>
        <v>51</v>
      </c>
      <c r="I547" s="296">
        <f t="shared" si="154"/>
        <v>11.159999999991896</v>
      </c>
      <c r="J547" s="138">
        <f t="shared" si="155"/>
        <v>53</v>
      </c>
      <c r="K547" s="138">
        <f t="shared" si="156"/>
        <v>32.639999999999816</v>
      </c>
      <c r="L547" s="138">
        <f t="shared" si="157"/>
        <v>32</v>
      </c>
      <c r="M547" s="296">
        <f t="shared" si="158"/>
        <v>38.39999999998895</v>
      </c>
      <c r="N547" s="193"/>
      <c r="O547" s="273"/>
      <c r="P547" s="222" t="s">
        <v>203</v>
      </c>
      <c r="Q547" s="101" t="s">
        <v>4</v>
      </c>
      <c r="R547" s="49"/>
      <c r="S547" s="101" t="s">
        <v>332</v>
      </c>
      <c r="T547" s="49"/>
      <c r="U547" s="49"/>
      <c r="V547" s="49"/>
      <c r="W547" s="1133"/>
      <c r="X547" s="49"/>
      <c r="Y547" s="114"/>
      <c r="Z547" s="577"/>
      <c r="AA547" s="53"/>
      <c r="AB547" s="193"/>
      <c r="AC547" s="208"/>
      <c r="AD547" s="1028" t="s">
        <v>568</v>
      </c>
      <c r="AE547" s="193"/>
      <c r="AF547" s="193"/>
      <c r="AG547" s="193"/>
      <c r="AH547" s="272"/>
      <c r="AI547" s="963"/>
      <c r="AJ547" s="272"/>
      <c r="AK547" s="272"/>
      <c r="AL547" s="273"/>
      <c r="AM547" s="208"/>
      <c r="AN547" s="208"/>
      <c r="AO547" s="208"/>
      <c r="AP547" s="208"/>
      <c r="AQ547" s="208"/>
      <c r="AR547" s="208"/>
      <c r="AS547" s="208"/>
      <c r="AT547" s="1355"/>
      <c r="AU547" s="1488"/>
      <c r="AV547" s="44"/>
      <c r="AW547" s="143"/>
      <c r="AX547" s="143"/>
    </row>
    <row r="548" spans="1:50" ht="26.25" thickBot="1" x14ac:dyDescent="0.3">
      <c r="A548" s="110">
        <v>424</v>
      </c>
      <c r="B548" s="190" t="s">
        <v>344</v>
      </c>
      <c r="C548" s="476" t="s">
        <v>480</v>
      </c>
      <c r="D548" s="460">
        <v>106.808925420628</v>
      </c>
      <c r="E548" s="460">
        <v>52.930322132255903</v>
      </c>
      <c r="F548" s="305">
        <f>ROUNDDOWN(D548,0)</f>
        <v>106</v>
      </c>
      <c r="G548" s="305">
        <f t="shared" si="152"/>
        <v>48.535525237680019</v>
      </c>
      <c r="H548" s="305">
        <f t="shared" si="153"/>
        <v>48</v>
      </c>
      <c r="I548" s="137">
        <f t="shared" si="154"/>
        <v>32.131514260801168</v>
      </c>
      <c r="J548" s="136">
        <f t="shared" si="155"/>
        <v>52</v>
      </c>
      <c r="K548" s="136">
        <f t="shared" si="156"/>
        <v>55.819327935354153</v>
      </c>
      <c r="L548" s="136">
        <f t="shared" si="157"/>
        <v>55</v>
      </c>
      <c r="M548" s="139">
        <f t="shared" si="158"/>
        <v>49.159676121249163</v>
      </c>
      <c r="N548" s="67"/>
      <c r="O548" s="1003"/>
      <c r="P548" s="82"/>
      <c r="Q548" s="99"/>
      <c r="R548" s="47" t="s">
        <v>105</v>
      </c>
      <c r="S548" s="101" t="s">
        <v>331</v>
      </c>
      <c r="T548" s="47"/>
      <c r="U548" s="47"/>
      <c r="V548" s="51" t="s">
        <v>569</v>
      </c>
      <c r="W548" s="1272"/>
      <c r="X548" s="47"/>
      <c r="Y548" s="110"/>
      <c r="Z548" s="573"/>
      <c r="AA548" s="1301"/>
      <c r="AB548" s="67"/>
      <c r="AC548" s="249"/>
      <c r="AD548" s="1028" t="s">
        <v>562</v>
      </c>
      <c r="AE548" s="67"/>
      <c r="AF548" s="193"/>
      <c r="AG548" s="193"/>
      <c r="AH548" s="272"/>
      <c r="AI548" s="272"/>
      <c r="AJ548" s="272"/>
      <c r="AK548" s="272"/>
      <c r="AL548" s="1003"/>
      <c r="AM548" s="23"/>
      <c r="AN548" s="208"/>
      <c r="AO548" s="208"/>
      <c r="AP548" s="208"/>
      <c r="AQ548" s="23"/>
      <c r="AR548" s="23"/>
      <c r="AS548" s="23"/>
      <c r="AT548" s="1483"/>
      <c r="AU548" s="1488"/>
      <c r="AV548" s="44">
        <v>424</v>
      </c>
      <c r="AW548" s="147"/>
      <c r="AX548" s="143"/>
    </row>
    <row r="549" spans="1:50" x14ac:dyDescent="0.25">
      <c r="A549" s="502"/>
      <c r="B549" s="1128"/>
      <c r="C549" s="1128"/>
      <c r="D549" s="1140"/>
      <c r="E549" s="1140"/>
      <c r="F549" s="456"/>
      <c r="G549" s="456"/>
      <c r="H549" s="456"/>
      <c r="I549" s="1141"/>
      <c r="J549" s="456"/>
      <c r="K549" s="456"/>
      <c r="L549" s="456"/>
      <c r="M549" s="1141"/>
      <c r="N549" s="205"/>
      <c r="O549" s="206"/>
      <c r="P549" s="458"/>
      <c r="Q549" s="457"/>
      <c r="R549" s="457"/>
      <c r="S549" s="457"/>
      <c r="T549" s="457"/>
      <c r="U549" s="457"/>
      <c r="V549" s="457"/>
      <c r="W549" s="1137"/>
      <c r="X549" s="457"/>
      <c r="Y549" s="502"/>
      <c r="Z549" s="1138"/>
      <c r="AA549" s="458"/>
      <c r="AB549" s="205"/>
      <c r="AD549" s="1139"/>
      <c r="AE549" s="205"/>
      <c r="AF549" s="205"/>
      <c r="AG549" s="205"/>
      <c r="AH549" s="324"/>
      <c r="AI549" s="1139"/>
      <c r="AJ549" s="324"/>
      <c r="AK549" s="324"/>
      <c r="AL549" s="206"/>
      <c r="AM549" s="191"/>
      <c r="AQ549" s="191"/>
      <c r="AR549" s="191"/>
      <c r="AS549" s="191"/>
      <c r="AT549" s="502"/>
      <c r="AV549"/>
      <c r="AW549" s="143"/>
      <c r="AX549" s="143"/>
    </row>
    <row r="550" spans="1:50" x14ac:dyDescent="0.25">
      <c r="A550" s="502"/>
      <c r="B550" s="1128"/>
      <c r="C550" s="1128"/>
      <c r="D550" s="1140"/>
      <c r="E550" s="1140"/>
      <c r="F550" s="456"/>
      <c r="G550" s="456"/>
      <c r="H550" s="456"/>
      <c r="I550" s="1141"/>
      <c r="J550" s="456"/>
      <c r="K550" s="456"/>
      <c r="L550" s="456"/>
      <c r="M550" s="1141"/>
      <c r="N550" s="205"/>
      <c r="O550" s="206"/>
      <c r="P550" s="458"/>
      <c r="Q550" s="457"/>
      <c r="R550" s="457"/>
      <c r="S550" s="457"/>
      <c r="T550" s="457"/>
      <c r="U550" s="457"/>
      <c r="V550" s="457"/>
      <c r="W550" s="1137"/>
      <c r="X550" s="457"/>
      <c r="Y550" s="502"/>
      <c r="Z550" s="1138"/>
      <c r="AA550" s="458"/>
      <c r="AB550" s="205"/>
      <c r="AD550" s="1139"/>
      <c r="AE550" s="205"/>
      <c r="AF550" s="205"/>
      <c r="AG550" s="205"/>
      <c r="AH550" s="324"/>
      <c r="AI550" s="1139"/>
      <c r="AJ550" s="324"/>
      <c r="AK550" s="324"/>
      <c r="AL550" s="206"/>
      <c r="AM550" s="191"/>
      <c r="AQ550" s="191"/>
      <c r="AR550" s="191"/>
      <c r="AS550" s="191"/>
      <c r="AT550" s="502"/>
      <c r="AV550"/>
      <c r="AW550" s="143"/>
      <c r="AX550" s="143"/>
    </row>
    <row r="551" spans="1:50" x14ac:dyDescent="0.25">
      <c r="A551" s="502"/>
      <c r="B551" s="1128"/>
      <c r="C551" s="1128"/>
      <c r="D551" s="1140"/>
      <c r="E551" s="1140"/>
      <c r="F551" s="456"/>
      <c r="G551" s="456"/>
      <c r="H551" s="456"/>
      <c r="I551" s="1141"/>
      <c r="J551" s="456"/>
      <c r="K551" s="456"/>
      <c r="L551" s="456"/>
      <c r="M551" s="1141"/>
      <c r="N551" s="205"/>
      <c r="O551" s="206"/>
      <c r="P551" s="458"/>
      <c r="Q551" s="457"/>
      <c r="R551" s="457"/>
      <c r="S551" s="457"/>
      <c r="T551" s="457"/>
      <c r="U551" s="457"/>
      <c r="V551" s="457"/>
      <c r="W551" s="1137"/>
      <c r="X551" s="457"/>
      <c r="Y551" s="502"/>
      <c r="Z551" s="1138"/>
      <c r="AA551" s="458"/>
      <c r="AB551" s="205"/>
      <c r="AD551" s="1139"/>
      <c r="AE551" s="205"/>
      <c r="AF551" s="205"/>
      <c r="AG551" s="205"/>
      <c r="AH551" s="324"/>
      <c r="AI551" s="1139"/>
      <c r="AJ551" s="324"/>
      <c r="AK551" s="324"/>
      <c r="AL551" s="206"/>
      <c r="AM551" s="191"/>
      <c r="AQ551" s="191"/>
      <c r="AR551" s="191"/>
      <c r="AS551" s="191"/>
      <c r="AT551" s="502"/>
      <c r="AV551"/>
      <c r="AW551" s="143"/>
      <c r="AX551" s="143"/>
    </row>
    <row r="552" spans="1:50" x14ac:dyDescent="0.25">
      <c r="A552" s="502"/>
      <c r="B552" s="1128"/>
      <c r="C552" s="1128"/>
      <c r="D552" s="1140"/>
      <c r="E552" s="1140"/>
      <c r="F552" s="456"/>
      <c r="G552" s="456"/>
      <c r="H552" s="456"/>
      <c r="I552" s="1141"/>
      <c r="J552" s="456"/>
      <c r="K552" s="456"/>
      <c r="L552" s="456"/>
      <c r="M552" s="1141"/>
      <c r="N552" s="205"/>
      <c r="O552" s="206"/>
      <c r="P552" s="458"/>
      <c r="Q552" s="457"/>
      <c r="R552" s="457"/>
      <c r="S552" s="457"/>
      <c r="T552" s="457"/>
      <c r="U552" s="457"/>
      <c r="V552" s="457"/>
      <c r="W552" s="1137"/>
      <c r="X552" s="457"/>
      <c r="Y552" s="502"/>
      <c r="Z552" s="1138"/>
      <c r="AA552" s="458"/>
      <c r="AB552" s="205"/>
      <c r="AD552" s="1139"/>
      <c r="AE552" s="205"/>
      <c r="AF552" s="205"/>
      <c r="AG552" s="205"/>
      <c r="AH552" s="324"/>
      <c r="AI552" s="1139"/>
      <c r="AJ552" s="324"/>
      <c r="AK552" s="324"/>
      <c r="AL552" s="206"/>
      <c r="AM552" s="191"/>
      <c r="AQ552" s="191"/>
      <c r="AR552" s="191"/>
      <c r="AS552" s="191"/>
      <c r="AT552" s="502"/>
      <c r="AV552"/>
      <c r="AW552" s="143"/>
      <c r="AX552" s="143"/>
    </row>
    <row r="553" spans="1:50" x14ac:dyDescent="0.25">
      <c r="A553" s="502"/>
      <c r="B553" s="1128"/>
      <c r="C553" s="1128"/>
      <c r="D553" s="1140"/>
      <c r="E553" s="1140"/>
      <c r="F553" s="456"/>
      <c r="G553" s="456"/>
      <c r="H553" s="456"/>
      <c r="I553" s="1141"/>
      <c r="J553" s="456"/>
      <c r="K553" s="456"/>
      <c r="L553" s="456"/>
      <c r="M553" s="1141"/>
      <c r="N553" s="205"/>
      <c r="O553" s="206"/>
      <c r="P553" s="458"/>
      <c r="Q553" s="457"/>
      <c r="R553" s="457"/>
      <c r="S553" s="457"/>
      <c r="T553" s="457"/>
      <c r="U553" s="457"/>
      <c r="V553" s="457"/>
      <c r="W553" s="1137"/>
      <c r="X553" s="457"/>
      <c r="Y553" s="502"/>
      <c r="Z553" s="1138"/>
      <c r="AA553" s="458"/>
      <c r="AB553" s="205"/>
      <c r="AD553" s="1139"/>
      <c r="AE553" s="205"/>
      <c r="AF553" s="205"/>
      <c r="AG553" s="205"/>
      <c r="AH553" s="324"/>
      <c r="AI553" s="1139"/>
      <c r="AJ553" s="324"/>
      <c r="AK553" s="324"/>
      <c r="AL553" s="206"/>
      <c r="AM553" s="191"/>
      <c r="AQ553" s="191"/>
      <c r="AR553" s="191"/>
      <c r="AS553" s="191"/>
      <c r="AT553" s="502"/>
      <c r="AV553"/>
      <c r="AW553" s="143"/>
      <c r="AX553" s="143"/>
    </row>
    <row r="554" spans="1:50" x14ac:dyDescent="0.25">
      <c r="A554" s="502"/>
      <c r="B554" s="1128"/>
      <c r="C554" s="1128"/>
      <c r="D554" s="1140"/>
      <c r="E554" s="1140"/>
      <c r="F554" s="456"/>
      <c r="G554" s="456"/>
      <c r="H554" s="456"/>
      <c r="I554" s="1141"/>
      <c r="J554" s="456"/>
      <c r="K554" s="456"/>
      <c r="L554" s="456"/>
      <c r="M554" s="1141"/>
      <c r="N554" s="205"/>
      <c r="O554" s="206"/>
      <c r="P554" s="458"/>
      <c r="Q554" s="457"/>
      <c r="R554" s="457"/>
      <c r="S554" s="457"/>
      <c r="T554" s="457"/>
      <c r="U554" s="457"/>
      <c r="V554" s="457"/>
      <c r="W554" s="1137"/>
      <c r="X554" s="457"/>
      <c r="Y554" s="502"/>
      <c r="Z554" s="1138"/>
      <c r="AA554" s="458"/>
      <c r="AB554" s="205"/>
      <c r="AD554" s="1139"/>
      <c r="AE554" s="205"/>
      <c r="AF554" s="205"/>
      <c r="AG554" s="205"/>
      <c r="AH554" s="324"/>
      <c r="AI554" s="1139"/>
      <c r="AJ554" s="324"/>
      <c r="AK554" s="324"/>
      <c r="AL554" s="206"/>
      <c r="AM554" s="191"/>
      <c r="AQ554" s="191"/>
      <c r="AR554" s="191"/>
      <c r="AS554" s="191"/>
      <c r="AT554" s="502"/>
      <c r="AV554"/>
      <c r="AW554" s="143"/>
      <c r="AX554" s="143"/>
    </row>
    <row r="555" spans="1:50" x14ac:dyDescent="0.25">
      <c r="A555" s="502"/>
      <c r="B555" s="1128"/>
      <c r="C555" s="1128"/>
      <c r="D555" s="1140"/>
      <c r="E555" s="1140"/>
      <c r="F555" s="456"/>
      <c r="G555" s="456"/>
      <c r="H555" s="456"/>
      <c r="I555" s="1141"/>
      <c r="J555" s="456"/>
      <c r="K555" s="456"/>
      <c r="L555" s="456"/>
      <c r="M555" s="1141"/>
      <c r="N555" s="205"/>
      <c r="O555" s="206"/>
      <c r="P555" s="458"/>
      <c r="Q555" s="457"/>
      <c r="R555" s="457"/>
      <c r="S555" s="457"/>
      <c r="T555" s="457"/>
      <c r="U555" s="457"/>
      <c r="V555" s="457"/>
      <c r="W555" s="1137"/>
      <c r="X555" s="457"/>
      <c r="Y555" s="502"/>
      <c r="Z555" s="1138"/>
      <c r="AA555" s="458"/>
      <c r="AB555" s="205"/>
      <c r="AD555" s="1139"/>
      <c r="AE555" s="205"/>
      <c r="AF555" s="205"/>
      <c r="AG555" s="205"/>
      <c r="AH555" s="324"/>
      <c r="AI555" s="1139"/>
      <c r="AJ555" s="324"/>
      <c r="AK555" s="324"/>
      <c r="AL555" s="206"/>
      <c r="AM555" s="191"/>
      <c r="AQ555" s="191"/>
      <c r="AR555" s="191"/>
      <c r="AS555" s="191"/>
      <c r="AT555" s="502"/>
      <c r="AV555"/>
      <c r="AW555" s="143"/>
      <c r="AX555" s="143"/>
    </row>
    <row r="556" spans="1:50" x14ac:dyDescent="0.25">
      <c r="A556" s="502"/>
      <c r="B556" s="1128"/>
      <c r="C556" s="1128">
        <f>550-11</f>
        <v>539</v>
      </c>
      <c r="D556" s="1140"/>
      <c r="E556" s="1140"/>
      <c r="F556" s="456"/>
      <c r="G556" s="456"/>
      <c r="H556" s="456"/>
      <c r="I556" s="1141"/>
      <c r="J556" s="456"/>
      <c r="K556" s="456"/>
      <c r="L556" s="456"/>
      <c r="M556" s="1141"/>
      <c r="N556" s="205"/>
      <c r="O556" s="206"/>
      <c r="P556" s="458"/>
      <c r="Q556" s="457"/>
      <c r="R556" s="457"/>
      <c r="S556" s="457"/>
      <c r="T556" s="457"/>
      <c r="U556" s="457"/>
      <c r="V556" s="457"/>
      <c r="W556" s="1137"/>
      <c r="X556" s="457"/>
      <c r="Y556" s="502"/>
      <c r="Z556" s="1138"/>
      <c r="AA556" s="458"/>
      <c r="AB556" s="205"/>
      <c r="AD556" s="1139"/>
      <c r="AE556" s="205"/>
      <c r="AF556" s="205"/>
      <c r="AG556" s="205"/>
      <c r="AH556" s="324"/>
      <c r="AI556" s="1139"/>
      <c r="AJ556" s="324"/>
      <c r="AK556" s="324"/>
      <c r="AL556" s="206"/>
      <c r="AM556" s="191"/>
      <c r="AQ556" s="191"/>
      <c r="AR556" s="191"/>
      <c r="AS556" s="191"/>
      <c r="AT556" s="502"/>
      <c r="AV556"/>
      <c r="AW556" s="143"/>
      <c r="AX556" s="143"/>
    </row>
    <row r="557" spans="1:50" ht="12.75" x14ac:dyDescent="0.2">
      <c r="A557" s="502"/>
      <c r="B557" s="1128"/>
      <c r="C557" s="1128"/>
      <c r="D557" s="1140"/>
      <c r="E557" s="1140"/>
      <c r="F557" s="456"/>
      <c r="G557" s="456"/>
      <c r="H557" s="456"/>
      <c r="I557" s="1141"/>
      <c r="J557" s="456"/>
      <c r="K557" s="456"/>
      <c r="L557" s="456"/>
      <c r="M557" s="1141"/>
      <c r="N557" s="205"/>
      <c r="O557" s="206"/>
      <c r="P557" s="458"/>
      <c r="Q557" s="457"/>
      <c r="R557" s="457"/>
      <c r="S557" s="457"/>
      <c r="T557" s="457"/>
      <c r="U557" s="457"/>
      <c r="V557" s="457"/>
      <c r="W557" s="1137"/>
      <c r="X557" s="457"/>
      <c r="Y557" s="502"/>
      <c r="Z557" s="1138"/>
      <c r="AA557" s="458"/>
      <c r="AB557" s="205"/>
      <c r="AD557" s="1139"/>
      <c r="AE557" s="205"/>
      <c r="AF557" s="205"/>
      <c r="AG557" s="205"/>
      <c r="AH557" s="324"/>
      <c r="AI557" s="1139"/>
      <c r="AJ557" s="324"/>
      <c r="AK557" s="324"/>
      <c r="AL557" s="206"/>
      <c r="AM557" s="191"/>
      <c r="AQ557" s="191"/>
      <c r="AR557" s="191"/>
      <c r="AS557" s="191"/>
      <c r="AT557" s="502"/>
      <c r="AV557" s="143"/>
      <c r="AW557" s="143"/>
      <c r="AX557" s="143"/>
    </row>
    <row r="558" spans="1:50" ht="12.75" x14ac:dyDescent="0.2">
      <c r="A558" s="502"/>
      <c r="B558" s="1128"/>
      <c r="C558" s="1128"/>
      <c r="D558" s="1140"/>
      <c r="E558" s="1140"/>
      <c r="F558" s="456"/>
      <c r="G558" s="456"/>
      <c r="H558" s="456"/>
      <c r="I558" s="1141"/>
      <c r="J558" s="456"/>
      <c r="K558" s="456"/>
      <c r="L558" s="456"/>
      <c r="M558" s="1141"/>
      <c r="N558" s="205"/>
      <c r="O558" s="206"/>
      <c r="P558" s="458"/>
      <c r="Q558" s="457"/>
      <c r="R558" s="457"/>
      <c r="S558" s="457"/>
      <c r="T558" s="457"/>
      <c r="U558" s="457"/>
      <c r="V558" s="457"/>
      <c r="W558" s="1137"/>
      <c r="X558" s="457"/>
      <c r="Y558" s="502"/>
      <c r="Z558" s="1138"/>
      <c r="AA558" s="458"/>
      <c r="AB558" s="205"/>
      <c r="AD558" s="1139"/>
      <c r="AE558" s="205"/>
      <c r="AF558" s="205"/>
      <c r="AG558" s="205"/>
      <c r="AH558" s="324"/>
      <c r="AI558" s="1139"/>
      <c r="AJ558" s="324"/>
      <c r="AK558" s="324"/>
      <c r="AL558" s="206"/>
      <c r="AM558" s="191"/>
      <c r="AQ558" s="191"/>
      <c r="AR558" s="191"/>
      <c r="AS558" s="191"/>
      <c r="AT558" s="502"/>
      <c r="AV558" s="143"/>
      <c r="AW558" s="143"/>
      <c r="AX558" s="143"/>
    </row>
    <row r="559" spans="1:50" ht="12.75" x14ac:dyDescent="0.2">
      <c r="A559" s="502"/>
      <c r="B559" s="1128"/>
      <c r="C559" s="1128"/>
      <c r="D559" s="1140"/>
      <c r="E559" s="1140"/>
      <c r="F559" s="456"/>
      <c r="G559" s="456"/>
      <c r="H559" s="456"/>
      <c r="I559" s="1141"/>
      <c r="J559" s="456"/>
      <c r="K559" s="456"/>
      <c r="L559" s="456"/>
      <c r="M559" s="1141"/>
      <c r="N559" s="205"/>
      <c r="O559" s="206"/>
      <c r="P559" s="458"/>
      <c r="Q559" s="457"/>
      <c r="R559" s="457"/>
      <c r="S559" s="457"/>
      <c r="T559" s="457"/>
      <c r="U559" s="457"/>
      <c r="V559" s="457"/>
      <c r="W559" s="1137"/>
      <c r="X559" s="457"/>
      <c r="Y559" s="502"/>
      <c r="Z559" s="1138"/>
      <c r="AA559" s="458"/>
      <c r="AB559" s="205"/>
      <c r="AD559" s="1139"/>
      <c r="AE559" s="205"/>
      <c r="AF559" s="205"/>
      <c r="AG559" s="205"/>
      <c r="AH559" s="324"/>
      <c r="AI559" s="1139"/>
      <c r="AJ559" s="324"/>
      <c r="AK559" s="324"/>
      <c r="AL559" s="206"/>
      <c r="AM559" s="191"/>
      <c r="AQ559" s="191"/>
      <c r="AR559" s="191"/>
      <c r="AS559" s="191"/>
      <c r="AT559" s="502"/>
      <c r="AV559" s="143"/>
      <c r="AW559" s="143"/>
      <c r="AX559" s="143"/>
    </row>
    <row r="560" spans="1:50" ht="12.75" x14ac:dyDescent="0.2">
      <c r="A560" s="502"/>
      <c r="B560" s="1128"/>
      <c r="C560" s="1128"/>
      <c r="D560" s="1140"/>
      <c r="E560" s="1140"/>
      <c r="F560" s="456"/>
      <c r="G560" s="456"/>
      <c r="H560" s="456"/>
      <c r="I560" s="1141"/>
      <c r="J560" s="456"/>
      <c r="K560" s="456"/>
      <c r="L560" s="456"/>
      <c r="M560" s="1141"/>
      <c r="N560" s="205"/>
      <c r="O560" s="206"/>
      <c r="P560" s="458"/>
      <c r="Q560" s="457"/>
      <c r="R560" s="457"/>
      <c r="S560" s="457"/>
      <c r="T560" s="457"/>
      <c r="U560" s="457"/>
      <c r="V560" s="457"/>
      <c r="W560" s="1137"/>
      <c r="X560" s="457"/>
      <c r="Y560" s="502"/>
      <c r="Z560" s="1138"/>
      <c r="AA560" s="458"/>
      <c r="AB560" s="205"/>
      <c r="AD560" s="1139"/>
      <c r="AE560" s="205"/>
      <c r="AF560" s="205"/>
      <c r="AG560" s="205"/>
      <c r="AH560" s="324"/>
      <c r="AI560" s="1139"/>
      <c r="AJ560" s="324"/>
      <c r="AK560" s="324"/>
      <c r="AL560" s="206"/>
      <c r="AM560" s="191"/>
      <c r="AQ560" s="191"/>
      <c r="AR560" s="191"/>
      <c r="AS560" s="191"/>
      <c r="AT560" s="502"/>
      <c r="AV560" s="143"/>
      <c r="AW560" s="143"/>
      <c r="AX560" s="143"/>
    </row>
    <row r="561" spans="1:50" ht="12.75" x14ac:dyDescent="0.2">
      <c r="A561" s="502"/>
      <c r="B561" s="1128"/>
      <c r="C561" s="1128"/>
      <c r="D561" s="1140"/>
      <c r="E561" s="1140"/>
      <c r="F561" s="456"/>
      <c r="G561" s="456"/>
      <c r="H561" s="456"/>
      <c r="I561" s="1141"/>
      <c r="J561" s="456"/>
      <c r="K561" s="456"/>
      <c r="L561" s="456"/>
      <c r="M561" s="1141"/>
      <c r="N561" s="205"/>
      <c r="O561" s="206"/>
      <c r="P561" s="458"/>
      <c r="Q561" s="457"/>
      <c r="R561" s="457"/>
      <c r="S561" s="457"/>
      <c r="T561" s="457"/>
      <c r="U561" s="457"/>
      <c r="V561" s="457"/>
      <c r="W561" s="1137"/>
      <c r="X561" s="457"/>
      <c r="Y561" s="502"/>
      <c r="Z561" s="1138"/>
      <c r="AA561" s="458"/>
      <c r="AB561" s="205"/>
      <c r="AD561" s="1139"/>
      <c r="AE561" s="205"/>
      <c r="AF561" s="205"/>
      <c r="AG561" s="205"/>
      <c r="AH561" s="324"/>
      <c r="AI561" s="1139"/>
      <c r="AJ561" s="324"/>
      <c r="AK561" s="324"/>
      <c r="AL561" s="206"/>
      <c r="AM561" s="191"/>
      <c r="AQ561" s="191"/>
      <c r="AR561" s="191"/>
      <c r="AS561" s="191"/>
      <c r="AT561" s="502"/>
      <c r="AV561" s="143"/>
      <c r="AW561" s="143"/>
      <c r="AX561" s="143"/>
    </row>
    <row r="562" spans="1:50" ht="12.75" x14ac:dyDescent="0.2">
      <c r="A562" s="502"/>
      <c r="B562" s="1128"/>
      <c r="C562" s="1128"/>
      <c r="D562" s="1140"/>
      <c r="E562" s="1140"/>
      <c r="F562" s="456"/>
      <c r="G562" s="456"/>
      <c r="H562" s="456"/>
      <c r="I562" s="1141"/>
      <c r="J562" s="456"/>
      <c r="K562" s="456"/>
      <c r="L562" s="456"/>
      <c r="M562" s="1141"/>
      <c r="N562" s="205"/>
      <c r="O562" s="206"/>
      <c r="P562" s="458"/>
      <c r="Q562" s="457"/>
      <c r="R562" s="457"/>
      <c r="S562" s="457"/>
      <c r="T562" s="457"/>
      <c r="U562" s="457"/>
      <c r="V562" s="457"/>
      <c r="W562" s="1137"/>
      <c r="X562" s="457"/>
      <c r="Y562" s="502"/>
      <c r="Z562" s="1138"/>
      <c r="AA562" s="458"/>
      <c r="AB562" s="205"/>
      <c r="AD562" s="1139"/>
      <c r="AE562" s="205"/>
      <c r="AF562" s="205"/>
      <c r="AG562" s="205"/>
      <c r="AH562" s="324"/>
      <c r="AI562" s="1139"/>
      <c r="AJ562" s="324"/>
      <c r="AK562" s="324"/>
      <c r="AL562" s="206"/>
      <c r="AM562" s="191"/>
      <c r="AQ562" s="191"/>
      <c r="AR562" s="191"/>
      <c r="AS562" s="191"/>
      <c r="AT562" s="502"/>
      <c r="AV562" s="143"/>
      <c r="AW562" s="143"/>
      <c r="AX562" s="143"/>
    </row>
    <row r="563" spans="1:50" ht="12.75" x14ac:dyDescent="0.2">
      <c r="A563" s="502"/>
      <c r="B563" s="1128"/>
      <c r="C563" s="1128"/>
      <c r="D563" s="1140"/>
      <c r="E563" s="1140"/>
      <c r="F563" s="456"/>
      <c r="G563" s="456"/>
      <c r="H563" s="456"/>
      <c r="I563" s="1141"/>
      <c r="J563" s="456"/>
      <c r="K563" s="456"/>
      <c r="L563" s="456"/>
      <c r="M563" s="1141"/>
      <c r="N563" s="205"/>
      <c r="O563" s="206"/>
      <c r="P563" s="458"/>
      <c r="Q563" s="457"/>
      <c r="R563" s="457"/>
      <c r="S563" s="457"/>
      <c r="T563" s="457"/>
      <c r="U563" s="457"/>
      <c r="V563" s="457"/>
      <c r="W563" s="1137"/>
      <c r="X563" s="457"/>
      <c r="Y563" s="502"/>
      <c r="Z563" s="1138"/>
      <c r="AA563" s="458"/>
      <c r="AB563" s="205"/>
      <c r="AD563" s="1139"/>
      <c r="AE563" s="205"/>
      <c r="AF563" s="205"/>
      <c r="AG563" s="205"/>
      <c r="AH563" s="324"/>
      <c r="AI563" s="1139"/>
      <c r="AJ563" s="324"/>
      <c r="AK563" s="324"/>
      <c r="AL563" s="206"/>
      <c r="AM563" s="191"/>
      <c r="AQ563" s="191"/>
      <c r="AR563" s="191"/>
      <c r="AS563" s="191"/>
      <c r="AT563" s="502"/>
      <c r="AV563" s="143"/>
      <c r="AW563" s="143"/>
      <c r="AX563" s="143"/>
    </row>
    <row r="564" spans="1:50" ht="12.75" x14ac:dyDescent="0.2">
      <c r="A564" s="502"/>
      <c r="B564" s="1128"/>
      <c r="C564" s="1128"/>
      <c r="D564" s="1140"/>
      <c r="E564" s="1140"/>
      <c r="F564" s="456"/>
      <c r="G564" s="456"/>
      <c r="H564" s="456"/>
      <c r="I564" s="1141"/>
      <c r="J564" s="456"/>
      <c r="K564" s="456"/>
      <c r="L564" s="456"/>
      <c r="M564" s="1141"/>
      <c r="N564" s="205"/>
      <c r="O564" s="206"/>
      <c r="P564" s="458"/>
      <c r="Q564" s="457"/>
      <c r="R564" s="457"/>
      <c r="S564" s="457"/>
      <c r="T564" s="457"/>
      <c r="U564" s="457"/>
      <c r="V564" s="457"/>
      <c r="W564" s="1137"/>
      <c r="X564" s="457"/>
      <c r="Y564" s="502"/>
      <c r="Z564" s="1138"/>
      <c r="AA564" s="458"/>
      <c r="AB564" s="205"/>
      <c r="AD564" s="1139"/>
      <c r="AE564" s="205"/>
      <c r="AF564" s="205"/>
      <c r="AG564" s="205"/>
      <c r="AH564" s="324"/>
      <c r="AI564" s="1139"/>
      <c r="AJ564" s="324"/>
      <c r="AK564" s="324"/>
      <c r="AL564" s="206"/>
      <c r="AM564" s="191"/>
      <c r="AQ564" s="191"/>
      <c r="AR564" s="191"/>
      <c r="AS564" s="191"/>
      <c r="AT564" s="502"/>
      <c r="AV564" s="143"/>
      <c r="AW564" s="143"/>
      <c r="AX564" s="143"/>
    </row>
    <row r="565" spans="1:50" ht="12.75" x14ac:dyDescent="0.2">
      <c r="A565" s="502"/>
      <c r="B565" s="1128"/>
      <c r="C565" s="1128"/>
      <c r="D565" s="1140"/>
      <c r="E565" s="1140"/>
      <c r="F565" s="456"/>
      <c r="G565" s="456"/>
      <c r="H565" s="456"/>
      <c r="I565" s="1141"/>
      <c r="J565" s="456"/>
      <c r="K565" s="456"/>
      <c r="L565" s="456"/>
      <c r="M565" s="1141"/>
      <c r="N565" s="205"/>
      <c r="O565" s="206"/>
      <c r="P565" s="458"/>
      <c r="Q565" s="457"/>
      <c r="R565" s="457"/>
      <c r="S565" s="457"/>
      <c r="T565" s="457"/>
      <c r="U565" s="457"/>
      <c r="V565" s="457"/>
      <c r="W565" s="1137"/>
      <c r="X565" s="457"/>
      <c r="Y565" s="502"/>
      <c r="Z565" s="1138"/>
      <c r="AA565" s="458"/>
      <c r="AB565" s="205"/>
      <c r="AD565" s="1139"/>
      <c r="AE565" s="205"/>
      <c r="AF565" s="205"/>
      <c r="AG565" s="205"/>
      <c r="AH565" s="324"/>
      <c r="AI565" s="1139"/>
      <c r="AJ565" s="324"/>
      <c r="AK565" s="324"/>
      <c r="AL565" s="206"/>
      <c r="AM565" s="191"/>
      <c r="AQ565" s="191"/>
      <c r="AR565" s="191"/>
      <c r="AS565" s="191"/>
      <c r="AT565" s="502"/>
      <c r="AV565" s="143"/>
      <c r="AW565" s="143"/>
      <c r="AX565" s="143"/>
    </row>
    <row r="566" spans="1:50" x14ac:dyDescent="0.25">
      <c r="A566" s="45"/>
      <c r="B566" s="45"/>
      <c r="C566" s="45"/>
      <c r="D566" s="46"/>
      <c r="E566" s="46"/>
      <c r="J566" s="191"/>
      <c r="K566" s="191"/>
      <c r="L566" s="191"/>
      <c r="M566" s="191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54"/>
      <c r="Y566" s="54"/>
      <c r="Z566" s="54"/>
      <c r="AA566" s="261"/>
      <c r="AB566" s="54"/>
      <c r="AC566" s="205"/>
      <c r="AD566" s="205"/>
      <c r="AE566" s="54"/>
      <c r="AF566" s="205"/>
      <c r="AG566" s="205"/>
      <c r="AH566" s="324"/>
      <c r="AI566" s="324"/>
      <c r="AJ566" s="324"/>
      <c r="AK566" s="324"/>
      <c r="AL566" s="46"/>
      <c r="AT566" s="45"/>
      <c r="AV566" s="143"/>
      <c r="AW566" s="143"/>
      <c r="AX566" s="143"/>
    </row>
    <row r="567" spans="1:50" x14ac:dyDescent="0.25">
      <c r="A567" s="45"/>
      <c r="B567" s="45"/>
      <c r="C567" s="45"/>
      <c r="D567" s="46"/>
      <c r="E567" s="46"/>
      <c r="J567" s="191"/>
      <c r="K567" s="191"/>
      <c r="L567" s="191"/>
      <c r="M567" s="191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54"/>
      <c r="Y567" s="54"/>
      <c r="Z567" s="54"/>
      <c r="AA567" s="261"/>
      <c r="AB567" s="54"/>
      <c r="AC567" s="205"/>
      <c r="AD567" s="205"/>
      <c r="AE567" s="54"/>
      <c r="AF567" s="205"/>
      <c r="AG567" s="205"/>
      <c r="AH567" s="324"/>
      <c r="AI567" s="324"/>
      <c r="AJ567" s="324"/>
      <c r="AK567" s="324"/>
      <c r="AL567" s="46"/>
      <c r="AT567" s="45"/>
      <c r="AV567" s="143"/>
      <c r="AW567" s="143"/>
      <c r="AX567" s="143"/>
    </row>
    <row r="568" spans="1:50" x14ac:dyDescent="0.25">
      <c r="A568" s="45"/>
      <c r="B568" s="45"/>
      <c r="C568" s="45"/>
      <c r="D568" s="46"/>
      <c r="E568" s="46"/>
      <c r="J568" s="191"/>
      <c r="K568" s="191"/>
      <c r="L568" s="191"/>
      <c r="M568" s="191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54"/>
      <c r="Y568" s="54"/>
      <c r="Z568" s="54"/>
      <c r="AA568" s="261"/>
      <c r="AB568" s="54"/>
      <c r="AC568" s="205"/>
      <c r="AD568" s="205"/>
      <c r="AE568" s="54"/>
      <c r="AF568" s="205"/>
      <c r="AG568" s="205"/>
      <c r="AH568" s="324"/>
      <c r="AI568" s="324"/>
      <c r="AJ568" s="324"/>
      <c r="AK568" s="324"/>
      <c r="AL568" s="46"/>
      <c r="AT568" s="45"/>
      <c r="AV568" s="143"/>
      <c r="AW568" s="143"/>
      <c r="AX568" s="143"/>
    </row>
    <row r="569" spans="1:50" x14ac:dyDescent="0.25">
      <c r="A569" s="45"/>
      <c r="B569" s="45"/>
      <c r="C569" s="45"/>
      <c r="D569" s="46"/>
      <c r="E569" s="46"/>
      <c r="J569" s="191"/>
      <c r="K569" s="191"/>
      <c r="L569" s="191"/>
      <c r="M569" s="191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54"/>
      <c r="Y569" s="54"/>
      <c r="Z569" s="54"/>
      <c r="AA569" s="261"/>
      <c r="AB569" s="54"/>
      <c r="AC569" s="205"/>
      <c r="AD569" s="205"/>
      <c r="AE569" s="54"/>
      <c r="AF569" s="205"/>
      <c r="AG569" s="205"/>
      <c r="AH569" s="324"/>
      <c r="AI569" s="324"/>
      <c r="AJ569" s="324"/>
      <c r="AK569" s="324"/>
      <c r="AL569" s="46"/>
      <c r="AT569" s="45"/>
      <c r="AV569" s="143"/>
      <c r="AW569" s="143"/>
      <c r="AX569" s="143"/>
    </row>
    <row r="570" spans="1:50" x14ac:dyDescent="0.25">
      <c r="A570" s="45"/>
      <c r="B570" s="45"/>
      <c r="C570" s="45"/>
      <c r="D570" s="46"/>
      <c r="E570" s="46"/>
      <c r="J570" s="191"/>
      <c r="K570" s="191"/>
      <c r="L570" s="191"/>
      <c r="M570" s="191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54"/>
      <c r="Y570" s="54"/>
      <c r="Z570" s="54"/>
      <c r="AA570" s="261"/>
      <c r="AB570" s="54"/>
      <c r="AC570" s="205"/>
      <c r="AD570" s="205"/>
      <c r="AE570" s="54"/>
      <c r="AF570" s="205"/>
      <c r="AG570" s="205"/>
      <c r="AH570" s="324"/>
      <c r="AI570" s="324"/>
      <c r="AJ570" s="324"/>
      <c r="AK570" s="324"/>
      <c r="AL570" s="46"/>
      <c r="AT570" s="45"/>
      <c r="AV570" s="143"/>
      <c r="AW570" s="143"/>
      <c r="AX570" s="143"/>
    </row>
    <row r="571" spans="1:50" x14ac:dyDescent="0.25">
      <c r="A571" s="45"/>
      <c r="B571" s="45"/>
      <c r="C571" s="45"/>
      <c r="D571" s="46"/>
      <c r="E571" s="46"/>
      <c r="J571" s="191"/>
      <c r="K571" s="191"/>
      <c r="L571" s="191"/>
      <c r="M571" s="191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54"/>
      <c r="Y571" s="54"/>
      <c r="Z571" s="54"/>
      <c r="AA571" s="261"/>
      <c r="AB571" s="54"/>
      <c r="AC571" s="205"/>
      <c r="AD571" s="205"/>
      <c r="AE571" s="54"/>
      <c r="AF571" s="205"/>
      <c r="AG571" s="205"/>
      <c r="AH571" s="324"/>
      <c r="AI571" s="324"/>
      <c r="AJ571" s="324"/>
      <c r="AK571" s="324"/>
      <c r="AL571" s="46"/>
      <c r="AT571" s="45"/>
      <c r="AV571" s="143"/>
      <c r="AW571" s="143"/>
      <c r="AX571" s="143"/>
    </row>
    <row r="572" spans="1:50" x14ac:dyDescent="0.25">
      <c r="A572" s="45"/>
      <c r="B572" s="45"/>
      <c r="C572" s="45"/>
      <c r="D572" s="46"/>
      <c r="E572" s="46"/>
      <c r="J572" s="191"/>
      <c r="K572" s="191"/>
      <c r="L572" s="191"/>
      <c r="M572" s="191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54"/>
      <c r="Y572" s="54"/>
      <c r="Z572" s="54"/>
      <c r="AA572" s="261"/>
      <c r="AB572" s="54"/>
      <c r="AC572" s="205"/>
      <c r="AD572" s="205"/>
      <c r="AE572" s="54"/>
      <c r="AF572" s="205"/>
      <c r="AG572" s="205"/>
      <c r="AH572" s="324"/>
      <c r="AI572" s="324"/>
      <c r="AJ572" s="324"/>
      <c r="AK572" s="324"/>
      <c r="AL572" s="46"/>
      <c r="AT572" s="45"/>
      <c r="AV572" s="143"/>
      <c r="AW572" s="143"/>
      <c r="AX572" s="143"/>
    </row>
    <row r="573" spans="1:50" x14ac:dyDescent="0.25">
      <c r="A573" s="45"/>
      <c r="B573" s="45"/>
      <c r="C573" s="45"/>
      <c r="D573" s="46"/>
      <c r="E573" s="46"/>
      <c r="J573" s="191"/>
      <c r="K573" s="191"/>
      <c r="L573" s="191"/>
      <c r="M573" s="191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54"/>
      <c r="Y573" s="54"/>
      <c r="Z573" s="54"/>
      <c r="AA573" s="261"/>
      <c r="AB573" s="54"/>
      <c r="AC573" s="205"/>
      <c r="AD573" s="205"/>
      <c r="AE573" s="54"/>
      <c r="AF573" s="205"/>
      <c r="AG573" s="205"/>
      <c r="AH573" s="324"/>
      <c r="AI573" s="324"/>
      <c r="AJ573" s="324"/>
      <c r="AK573" s="324"/>
      <c r="AL573" s="46"/>
      <c r="AT573" s="45"/>
      <c r="AV573" s="143"/>
      <c r="AW573" s="143"/>
      <c r="AX573" s="143"/>
    </row>
    <row r="574" spans="1:50" x14ac:dyDescent="0.25">
      <c r="A574" s="45"/>
      <c r="B574" s="45"/>
      <c r="C574" s="45"/>
      <c r="D574" s="46"/>
      <c r="E574" s="46"/>
      <c r="J574" s="191"/>
      <c r="K574" s="191"/>
      <c r="L574" s="191"/>
      <c r="M574" s="191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54"/>
      <c r="Y574" s="54"/>
      <c r="Z574" s="54"/>
      <c r="AA574" s="261"/>
      <c r="AB574" s="54"/>
      <c r="AC574" s="205"/>
      <c r="AD574" s="205"/>
      <c r="AE574" s="54"/>
      <c r="AF574" s="205"/>
      <c r="AG574" s="205"/>
      <c r="AH574" s="324"/>
      <c r="AI574" s="324"/>
      <c r="AJ574" s="324"/>
      <c r="AK574" s="324"/>
      <c r="AL574" s="46"/>
      <c r="AT574" s="45"/>
      <c r="AV574" s="143"/>
      <c r="AW574" s="143"/>
      <c r="AX574" s="143"/>
    </row>
    <row r="575" spans="1:50" x14ac:dyDescent="0.25">
      <c r="A575" s="45"/>
      <c r="B575" s="45"/>
      <c r="C575" s="45"/>
      <c r="D575" s="46"/>
      <c r="E575" s="46"/>
      <c r="J575" s="191"/>
      <c r="K575" s="191"/>
      <c r="L575" s="191"/>
      <c r="M575" s="191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54"/>
      <c r="Y575" s="54"/>
      <c r="Z575" s="54"/>
      <c r="AA575" s="261"/>
      <c r="AB575" s="54"/>
      <c r="AC575" s="205"/>
      <c r="AD575" s="205"/>
      <c r="AE575" s="54"/>
      <c r="AF575" s="205"/>
      <c r="AG575" s="205"/>
      <c r="AH575" s="324"/>
      <c r="AI575" s="324"/>
      <c r="AJ575" s="324"/>
      <c r="AK575" s="324"/>
      <c r="AL575" s="46"/>
      <c r="AT575" s="45"/>
      <c r="AV575" s="143"/>
      <c r="AW575" s="143"/>
      <c r="AX575" s="143"/>
    </row>
    <row r="576" spans="1:50" x14ac:dyDescent="0.25">
      <c r="A576" s="45"/>
      <c r="B576" s="45"/>
      <c r="C576" s="45"/>
      <c r="D576" s="46"/>
      <c r="E576" s="46"/>
      <c r="J576" s="191"/>
      <c r="K576" s="191"/>
      <c r="L576" s="191"/>
      <c r="M576" s="191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54"/>
      <c r="Y576" s="54"/>
      <c r="Z576" s="54"/>
      <c r="AA576" s="261"/>
      <c r="AB576" s="54"/>
      <c r="AC576" s="205"/>
      <c r="AD576" s="205"/>
      <c r="AE576" s="54"/>
      <c r="AF576" s="205"/>
      <c r="AG576" s="205"/>
      <c r="AH576" s="324"/>
      <c r="AI576" s="324"/>
      <c r="AJ576" s="324"/>
      <c r="AK576" s="324"/>
      <c r="AL576" s="46"/>
      <c r="AT576" s="45"/>
      <c r="AV576" s="143"/>
      <c r="AW576" s="143"/>
      <c r="AX576" s="143"/>
    </row>
    <row r="577" spans="1:50" x14ac:dyDescent="0.25">
      <c r="A577" s="45"/>
      <c r="B577" s="45"/>
      <c r="C577" s="45"/>
      <c r="D577" s="46"/>
      <c r="E577" s="46"/>
      <c r="J577" s="191"/>
      <c r="K577" s="191"/>
      <c r="L577" s="191"/>
      <c r="M577" s="191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54"/>
      <c r="Y577" s="54"/>
      <c r="Z577" s="54"/>
      <c r="AA577" s="261"/>
      <c r="AB577" s="54"/>
      <c r="AC577" s="205"/>
      <c r="AD577" s="205"/>
      <c r="AE577" s="54"/>
      <c r="AF577" s="205"/>
      <c r="AG577" s="205"/>
      <c r="AH577" s="324"/>
      <c r="AI577" s="324"/>
      <c r="AJ577" s="324"/>
      <c r="AK577" s="324"/>
      <c r="AL577" s="46"/>
      <c r="AT577" s="45"/>
      <c r="AV577" s="143"/>
      <c r="AW577" s="143"/>
      <c r="AX577" s="143"/>
    </row>
    <row r="578" spans="1:50" x14ac:dyDescent="0.25">
      <c r="A578" s="45"/>
      <c r="B578" s="45"/>
      <c r="C578" s="45"/>
      <c r="D578" s="46"/>
      <c r="E578" s="46"/>
      <c r="J578" s="191"/>
      <c r="K578" s="191"/>
      <c r="L578" s="191"/>
      <c r="M578" s="191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54"/>
      <c r="Y578" s="54"/>
      <c r="Z578" s="54"/>
      <c r="AA578" s="261"/>
      <c r="AB578" s="54"/>
      <c r="AC578" s="205"/>
      <c r="AD578" s="205"/>
      <c r="AE578" s="54"/>
      <c r="AF578" s="205"/>
      <c r="AG578" s="205"/>
      <c r="AH578" s="324"/>
      <c r="AI578" s="324"/>
      <c r="AJ578" s="324"/>
      <c r="AK578" s="324"/>
      <c r="AL578" s="46"/>
      <c r="AT578" s="45"/>
      <c r="AV578" s="143"/>
      <c r="AW578" s="143"/>
      <c r="AX578" s="143"/>
    </row>
    <row r="579" spans="1:50" x14ac:dyDescent="0.25">
      <c r="A579" s="45"/>
      <c r="B579" s="45"/>
      <c r="C579" s="45"/>
      <c r="D579" s="46"/>
      <c r="E579" s="46"/>
      <c r="J579" s="191"/>
      <c r="K579" s="191"/>
      <c r="L579" s="191"/>
      <c r="M579" s="191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54"/>
      <c r="Y579" s="54"/>
      <c r="Z579" s="54"/>
      <c r="AA579" s="261"/>
      <c r="AB579" s="54"/>
      <c r="AC579" s="205"/>
      <c r="AD579" s="205"/>
      <c r="AE579" s="54"/>
      <c r="AF579" s="205"/>
      <c r="AG579" s="205"/>
      <c r="AH579" s="324"/>
      <c r="AI579" s="324"/>
      <c r="AJ579" s="324"/>
      <c r="AK579" s="324"/>
      <c r="AL579" s="46"/>
      <c r="AT579" s="45"/>
      <c r="AV579" s="143"/>
      <c r="AW579" s="143"/>
      <c r="AX579" s="143"/>
    </row>
    <row r="580" spans="1:50" x14ac:dyDescent="0.25">
      <c r="A580" s="45"/>
      <c r="B580" s="45"/>
      <c r="C580" s="45"/>
      <c r="D580" s="46"/>
      <c r="E580" s="46"/>
      <c r="J580" s="191"/>
      <c r="K580" s="191"/>
      <c r="L580" s="191"/>
      <c r="M580" s="191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54"/>
      <c r="Y580" s="54"/>
      <c r="Z580" s="54"/>
      <c r="AA580" s="261"/>
      <c r="AB580" s="54"/>
      <c r="AC580" s="205"/>
      <c r="AD580" s="205"/>
      <c r="AE580" s="54"/>
      <c r="AF580" s="205"/>
      <c r="AG580" s="205"/>
      <c r="AH580" s="324"/>
      <c r="AI580" s="324"/>
      <c r="AJ580" s="324"/>
      <c r="AK580" s="324"/>
      <c r="AL580" s="46"/>
      <c r="AT580" s="45"/>
      <c r="AV580" s="143"/>
      <c r="AW580" s="143"/>
      <c r="AX580" s="143"/>
    </row>
    <row r="581" spans="1:50" x14ac:dyDescent="0.25">
      <c r="A581" s="45"/>
      <c r="B581" s="45"/>
      <c r="C581" s="45"/>
      <c r="D581" s="46"/>
      <c r="E581" s="46"/>
      <c r="J581" s="191"/>
      <c r="K581" s="191"/>
      <c r="L581" s="191"/>
      <c r="M581" s="191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54"/>
      <c r="Y581" s="54"/>
      <c r="Z581" s="54"/>
      <c r="AA581" s="261"/>
      <c r="AB581" s="54"/>
      <c r="AC581" s="205"/>
      <c r="AD581" s="205"/>
      <c r="AE581" s="54"/>
      <c r="AF581" s="205"/>
      <c r="AG581" s="205"/>
      <c r="AH581" s="324"/>
      <c r="AI581" s="324"/>
      <c r="AJ581" s="324"/>
      <c r="AK581" s="324"/>
      <c r="AL581" s="46"/>
      <c r="AT581" s="45"/>
      <c r="AV581" s="143"/>
      <c r="AW581" s="143"/>
      <c r="AX581" s="143"/>
    </row>
    <row r="582" spans="1:50" x14ac:dyDescent="0.25">
      <c r="A582" s="45"/>
      <c r="B582" s="45"/>
      <c r="C582" s="45"/>
      <c r="D582" s="46"/>
      <c r="E582" s="46"/>
      <c r="J582" s="191"/>
      <c r="K582" s="191"/>
      <c r="L582" s="191"/>
      <c r="M582" s="191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54"/>
      <c r="Y582" s="54"/>
      <c r="Z582" s="54"/>
      <c r="AA582" s="261"/>
      <c r="AB582" s="54"/>
      <c r="AC582" s="205"/>
      <c r="AD582" s="205"/>
      <c r="AE582" s="54"/>
      <c r="AF582" s="205"/>
      <c r="AG582" s="205"/>
      <c r="AH582" s="324"/>
      <c r="AI582" s="324"/>
      <c r="AJ582" s="324"/>
      <c r="AK582" s="324"/>
      <c r="AL582" s="46"/>
      <c r="AT582" s="45"/>
      <c r="AV582" s="143"/>
      <c r="AW582" s="143"/>
      <c r="AX582" s="143"/>
    </row>
    <row r="583" spans="1:50" x14ac:dyDescent="0.25">
      <c r="A583" s="45"/>
      <c r="B583" s="45"/>
      <c r="C583" s="45"/>
      <c r="D583" s="46"/>
      <c r="E583" s="46"/>
      <c r="J583" s="191"/>
      <c r="K583" s="191"/>
      <c r="L583" s="191"/>
      <c r="M583" s="191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54"/>
      <c r="Y583" s="54"/>
      <c r="Z583" s="54"/>
      <c r="AA583" s="261"/>
      <c r="AB583" s="54"/>
      <c r="AC583" s="205"/>
      <c r="AD583" s="205"/>
      <c r="AE583" s="54"/>
      <c r="AF583" s="205"/>
      <c r="AG583" s="205"/>
      <c r="AH583" s="324"/>
      <c r="AI583" s="324"/>
      <c r="AJ583" s="324"/>
      <c r="AK583" s="324"/>
      <c r="AL583" s="46"/>
      <c r="AT583" s="45"/>
      <c r="AV583" s="143"/>
      <c r="AW583" s="143"/>
      <c r="AX583" s="143"/>
    </row>
    <row r="584" spans="1:50" x14ac:dyDescent="0.25">
      <c r="A584" s="45"/>
      <c r="B584" s="45"/>
      <c r="C584" s="45"/>
      <c r="D584" s="46"/>
      <c r="E584" s="46"/>
      <c r="J584" s="191"/>
      <c r="K584" s="191"/>
      <c r="L584" s="191"/>
      <c r="M584" s="191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54"/>
      <c r="Y584" s="54"/>
      <c r="Z584" s="54"/>
      <c r="AA584" s="261"/>
      <c r="AB584" s="54"/>
      <c r="AC584" s="205"/>
      <c r="AD584" s="205"/>
      <c r="AE584" s="54"/>
      <c r="AF584" s="205"/>
      <c r="AG584" s="205"/>
      <c r="AH584" s="324"/>
      <c r="AI584" s="324"/>
      <c r="AJ584" s="324"/>
      <c r="AK584" s="324"/>
      <c r="AL584" s="46"/>
      <c r="AT584" s="45"/>
      <c r="AV584" s="143"/>
      <c r="AW584" s="143"/>
      <c r="AX584" s="143"/>
    </row>
    <row r="585" spans="1:50" x14ac:dyDescent="0.25">
      <c r="A585" s="45"/>
      <c r="B585" s="45"/>
      <c r="C585" s="45"/>
      <c r="D585" s="46"/>
      <c r="E585" s="46"/>
      <c r="J585" s="191"/>
      <c r="K585" s="191"/>
      <c r="L585" s="191"/>
      <c r="M585" s="191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54"/>
      <c r="Y585" s="54"/>
      <c r="Z585" s="54"/>
      <c r="AA585" s="261"/>
      <c r="AB585" s="54"/>
      <c r="AC585" s="205"/>
      <c r="AD585" s="205"/>
      <c r="AE585" s="54"/>
      <c r="AF585" s="205"/>
      <c r="AG585" s="205"/>
      <c r="AH585" s="324"/>
      <c r="AI585" s="324"/>
      <c r="AJ585" s="324"/>
      <c r="AK585" s="324"/>
      <c r="AL585" s="46"/>
      <c r="AT585" s="45"/>
      <c r="AV585" s="143"/>
      <c r="AW585" s="143"/>
      <c r="AX585" s="143"/>
    </row>
    <row r="586" spans="1:50" x14ac:dyDescent="0.25">
      <c r="A586" s="45"/>
      <c r="B586" s="45"/>
      <c r="C586" s="45"/>
      <c r="D586" s="46"/>
      <c r="E586" s="46"/>
      <c r="J586" s="191"/>
      <c r="K586" s="191"/>
      <c r="L586" s="191"/>
      <c r="M586" s="191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54"/>
      <c r="Y586" s="54"/>
      <c r="Z586" s="54"/>
      <c r="AA586" s="261"/>
      <c r="AB586" s="54"/>
      <c r="AC586" s="205"/>
      <c r="AD586" s="205"/>
      <c r="AE586" s="54"/>
      <c r="AF586" s="205"/>
      <c r="AG586" s="205"/>
      <c r="AH586" s="324"/>
      <c r="AI586" s="324"/>
      <c r="AJ586" s="324"/>
      <c r="AK586" s="324"/>
      <c r="AL586" s="46"/>
      <c r="AT586" s="45"/>
      <c r="AV586" s="143"/>
      <c r="AW586" s="143"/>
      <c r="AX586" s="143"/>
    </row>
    <row r="587" spans="1:50" x14ac:dyDescent="0.25">
      <c r="A587" s="45"/>
      <c r="B587" s="45"/>
      <c r="C587" s="45"/>
      <c r="D587" s="46"/>
      <c r="E587" s="46"/>
      <c r="J587" s="191"/>
      <c r="K587" s="191"/>
      <c r="L587" s="191"/>
      <c r="M587" s="191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54"/>
      <c r="Y587" s="54"/>
      <c r="Z587" s="54"/>
      <c r="AA587" s="261"/>
      <c r="AB587" s="54"/>
      <c r="AC587" s="205"/>
      <c r="AD587" s="205"/>
      <c r="AE587" s="54"/>
      <c r="AF587" s="205"/>
      <c r="AG587" s="205"/>
      <c r="AH587" s="324"/>
      <c r="AI587" s="324"/>
      <c r="AJ587" s="324"/>
      <c r="AK587" s="324"/>
      <c r="AL587" s="46"/>
      <c r="AT587" s="45"/>
      <c r="AV587" s="143"/>
      <c r="AW587" s="143"/>
      <c r="AX587" s="143"/>
    </row>
    <row r="588" spans="1:50" x14ac:dyDescent="0.25">
      <c r="A588" s="45"/>
      <c r="B588" s="45"/>
      <c r="C588" s="45"/>
      <c r="D588" s="46"/>
      <c r="E588" s="46"/>
      <c r="J588" s="191"/>
      <c r="K588" s="191"/>
      <c r="L588" s="191"/>
      <c r="M588" s="191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54"/>
      <c r="Y588" s="54"/>
      <c r="Z588" s="54"/>
      <c r="AA588" s="261"/>
      <c r="AB588" s="54"/>
      <c r="AC588" s="205"/>
      <c r="AD588" s="205"/>
      <c r="AE588" s="54"/>
      <c r="AF588" s="205"/>
      <c r="AG588" s="205"/>
      <c r="AH588" s="324"/>
      <c r="AI588" s="324"/>
      <c r="AJ588" s="324"/>
      <c r="AK588" s="324"/>
      <c r="AL588" s="46"/>
      <c r="AT588" s="45"/>
      <c r="AV588" s="143"/>
      <c r="AW588" s="143"/>
      <c r="AX588" s="143"/>
    </row>
    <row r="589" spans="1:50" x14ac:dyDescent="0.25">
      <c r="A589" s="45"/>
      <c r="B589" s="45"/>
      <c r="C589" s="45"/>
      <c r="D589" s="46"/>
      <c r="E589" s="46"/>
      <c r="J589" s="191"/>
      <c r="K589" s="191"/>
      <c r="L589" s="191"/>
      <c r="M589" s="191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54"/>
      <c r="Y589" s="54"/>
      <c r="Z589" s="54"/>
      <c r="AA589" s="261"/>
      <c r="AB589" s="54"/>
      <c r="AC589" s="205"/>
      <c r="AD589" s="205"/>
      <c r="AE589" s="54"/>
      <c r="AF589" s="205"/>
      <c r="AG589" s="205"/>
      <c r="AH589" s="324"/>
      <c r="AI589" s="324"/>
      <c r="AJ589" s="324"/>
      <c r="AK589" s="324"/>
      <c r="AL589" s="46"/>
      <c r="AT589" s="45"/>
      <c r="AV589" s="143"/>
      <c r="AW589" s="143"/>
      <c r="AX589" s="143"/>
    </row>
    <row r="590" spans="1:50" x14ac:dyDescent="0.25">
      <c r="A590" s="45"/>
      <c r="B590" s="45"/>
      <c r="C590" s="45"/>
      <c r="D590" s="46"/>
      <c r="E590" s="46"/>
      <c r="J590" s="191"/>
      <c r="K590" s="191"/>
      <c r="L590" s="191"/>
      <c r="M590" s="191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54"/>
      <c r="Y590" s="54"/>
      <c r="Z590" s="54"/>
      <c r="AA590" s="261"/>
      <c r="AB590" s="54"/>
      <c r="AC590" s="205"/>
      <c r="AD590" s="205"/>
      <c r="AE590" s="54"/>
      <c r="AF590" s="205"/>
      <c r="AG590" s="205"/>
      <c r="AH590" s="324"/>
      <c r="AI590" s="324"/>
      <c r="AJ590" s="324"/>
      <c r="AK590" s="324"/>
      <c r="AL590" s="46"/>
      <c r="AT590" s="45"/>
      <c r="AV590" s="143"/>
      <c r="AW590" s="143"/>
      <c r="AX590" s="143"/>
    </row>
    <row r="591" spans="1:50" x14ac:dyDescent="0.25">
      <c r="A591" s="45"/>
      <c r="B591" s="45"/>
      <c r="C591" s="45"/>
      <c r="D591" s="46"/>
      <c r="E591" s="46"/>
      <c r="J591" s="191"/>
      <c r="K591" s="191"/>
      <c r="L591" s="191"/>
      <c r="M591" s="191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54"/>
      <c r="Y591" s="54"/>
      <c r="Z591" s="54"/>
      <c r="AA591" s="261"/>
      <c r="AB591" s="54"/>
      <c r="AC591" s="205"/>
      <c r="AD591" s="205"/>
      <c r="AE591" s="54"/>
      <c r="AF591" s="205"/>
      <c r="AG591" s="205"/>
      <c r="AH591" s="324"/>
      <c r="AI591" s="324"/>
      <c r="AJ591" s="324"/>
      <c r="AK591" s="324"/>
      <c r="AL591" s="46"/>
      <c r="AT591" s="45"/>
      <c r="AV591" s="143"/>
      <c r="AW591" s="143"/>
      <c r="AX591" s="143"/>
    </row>
    <row r="592" spans="1:50" x14ac:dyDescent="0.25">
      <c r="A592" s="45"/>
      <c r="B592" s="45"/>
      <c r="C592" s="45"/>
      <c r="D592" s="46"/>
      <c r="E592" s="46"/>
      <c r="J592" s="191"/>
      <c r="K592" s="191"/>
      <c r="L592" s="191"/>
      <c r="M592" s="191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54"/>
      <c r="Y592" s="54"/>
      <c r="Z592" s="54"/>
      <c r="AA592" s="261"/>
      <c r="AB592" s="54"/>
      <c r="AC592" s="205"/>
      <c r="AD592" s="205"/>
      <c r="AE592" s="54"/>
      <c r="AF592" s="205"/>
      <c r="AG592" s="205"/>
      <c r="AH592" s="324"/>
      <c r="AI592" s="324"/>
      <c r="AJ592" s="324"/>
      <c r="AK592" s="324"/>
      <c r="AL592" s="46"/>
      <c r="AT592" s="45"/>
      <c r="AV592" s="143"/>
      <c r="AW592" s="143"/>
      <c r="AX592" s="143"/>
    </row>
    <row r="593" spans="1:50" x14ac:dyDescent="0.25">
      <c r="A593" s="45"/>
      <c r="B593" s="45"/>
      <c r="C593" s="45"/>
      <c r="D593" s="46"/>
      <c r="E593" s="46"/>
      <c r="J593" s="191"/>
      <c r="K593" s="191"/>
      <c r="L593" s="191"/>
      <c r="M593" s="191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54"/>
      <c r="Y593" s="54"/>
      <c r="Z593" s="54"/>
      <c r="AA593" s="261"/>
      <c r="AB593" s="54"/>
      <c r="AC593" s="205"/>
      <c r="AD593" s="205"/>
      <c r="AE593" s="54"/>
      <c r="AF593" s="205"/>
      <c r="AG593" s="205"/>
      <c r="AH593" s="324"/>
      <c r="AI593" s="324"/>
      <c r="AJ593" s="324"/>
      <c r="AK593" s="324"/>
      <c r="AL593" s="46"/>
      <c r="AT593" s="45"/>
      <c r="AV593" s="143"/>
      <c r="AW593" s="143"/>
      <c r="AX593" s="143"/>
    </row>
    <row r="594" spans="1:50" x14ac:dyDescent="0.25">
      <c r="A594" s="45"/>
      <c r="B594" s="45"/>
      <c r="C594" s="45"/>
      <c r="D594" s="46"/>
      <c r="E594" s="46"/>
      <c r="J594" s="191"/>
      <c r="K594" s="191"/>
      <c r="L594" s="191"/>
      <c r="M594" s="191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54"/>
      <c r="Y594" s="54"/>
      <c r="Z594" s="54"/>
      <c r="AA594" s="261"/>
      <c r="AB594" s="54"/>
      <c r="AC594" s="205"/>
      <c r="AD594" s="205"/>
      <c r="AE594" s="54"/>
      <c r="AF594" s="205"/>
      <c r="AG594" s="205"/>
      <c r="AH594" s="324"/>
      <c r="AI594" s="324"/>
      <c r="AJ594" s="324"/>
      <c r="AK594" s="324"/>
      <c r="AL594" s="46"/>
      <c r="AT594" s="45"/>
      <c r="AV594" s="143"/>
      <c r="AW594" s="143"/>
      <c r="AX594" s="143"/>
    </row>
    <row r="595" spans="1:50" x14ac:dyDescent="0.25">
      <c r="A595" s="45"/>
      <c r="B595" s="45"/>
      <c r="C595" s="45"/>
      <c r="D595" s="46"/>
      <c r="E595" s="46"/>
      <c r="J595" s="191"/>
      <c r="K595" s="191"/>
      <c r="L595" s="191"/>
      <c r="M595" s="191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54"/>
      <c r="Y595" s="54"/>
      <c r="Z595" s="54"/>
      <c r="AA595" s="261"/>
      <c r="AB595" s="54"/>
      <c r="AC595" s="205"/>
      <c r="AD595" s="205"/>
      <c r="AE595" s="54"/>
      <c r="AF595" s="205"/>
      <c r="AG595" s="205"/>
      <c r="AH595" s="324"/>
      <c r="AI595" s="324"/>
      <c r="AJ595" s="324"/>
      <c r="AK595" s="324"/>
      <c r="AL595" s="46"/>
      <c r="AT595" s="45"/>
      <c r="AV595" s="143"/>
      <c r="AW595" s="143"/>
      <c r="AX595" s="143"/>
    </row>
    <row r="596" spans="1:50" x14ac:dyDescent="0.25">
      <c r="A596" s="45"/>
      <c r="B596" s="45"/>
      <c r="C596" s="45"/>
      <c r="D596" s="46"/>
      <c r="E596" s="46"/>
      <c r="J596" s="191"/>
      <c r="K596" s="191"/>
      <c r="L596" s="191"/>
      <c r="M596" s="191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54"/>
      <c r="Y596" s="54"/>
      <c r="Z596" s="54"/>
      <c r="AA596" s="261"/>
      <c r="AB596" s="54"/>
      <c r="AC596" s="205"/>
      <c r="AD596" s="205"/>
      <c r="AE596" s="54"/>
      <c r="AF596" s="205"/>
      <c r="AG596" s="205"/>
      <c r="AH596" s="324"/>
      <c r="AI596" s="324"/>
      <c r="AJ596" s="324"/>
      <c r="AK596" s="324"/>
      <c r="AL596" s="46"/>
      <c r="AT596" s="45"/>
      <c r="AV596" s="143"/>
      <c r="AW596" s="143"/>
      <c r="AX596" s="143"/>
    </row>
    <row r="597" spans="1:50" x14ac:dyDescent="0.25">
      <c r="A597" s="45"/>
      <c r="B597" s="45"/>
      <c r="C597" s="45"/>
      <c r="D597" s="46"/>
      <c r="E597" s="46"/>
      <c r="J597" s="191"/>
      <c r="K597" s="191"/>
      <c r="L597" s="191"/>
      <c r="M597" s="191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54"/>
      <c r="Y597" s="54"/>
      <c r="Z597" s="54"/>
      <c r="AA597" s="261"/>
      <c r="AB597" s="54"/>
      <c r="AC597" s="205"/>
      <c r="AD597" s="205"/>
      <c r="AE597" s="54"/>
      <c r="AF597" s="205"/>
      <c r="AG597" s="205"/>
      <c r="AH597" s="324"/>
      <c r="AI597" s="324"/>
      <c r="AJ597" s="324"/>
      <c r="AK597" s="324"/>
      <c r="AL597" s="46"/>
      <c r="AT597" s="45"/>
      <c r="AV597" s="143"/>
      <c r="AW597" s="143"/>
      <c r="AX597" s="143"/>
    </row>
    <row r="598" spans="1:50" x14ac:dyDescent="0.25">
      <c r="A598" s="45"/>
      <c r="B598" s="45"/>
      <c r="C598" s="45"/>
      <c r="D598" s="46"/>
      <c r="E598" s="46"/>
      <c r="J598" s="191"/>
      <c r="K598" s="191"/>
      <c r="L598" s="191"/>
      <c r="M598" s="191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54"/>
      <c r="Y598" s="54"/>
      <c r="Z598" s="54"/>
      <c r="AA598" s="261"/>
      <c r="AB598" s="54"/>
      <c r="AC598" s="205"/>
      <c r="AD598" s="205"/>
      <c r="AE598" s="54"/>
      <c r="AF598" s="205"/>
      <c r="AG598" s="205"/>
      <c r="AH598" s="324"/>
      <c r="AI598" s="324"/>
      <c r="AJ598" s="324"/>
      <c r="AK598" s="324"/>
      <c r="AL598" s="46"/>
      <c r="AT598" s="45"/>
      <c r="AV598" s="143"/>
      <c r="AW598" s="143"/>
      <c r="AX598" s="143"/>
    </row>
    <row r="599" spans="1:50" x14ac:dyDescent="0.25">
      <c r="A599" s="45"/>
      <c r="B599" s="45"/>
      <c r="C599" s="45"/>
      <c r="D599" s="46"/>
      <c r="E599" s="46"/>
      <c r="J599" s="191"/>
      <c r="K599" s="191"/>
      <c r="L599" s="191"/>
      <c r="M599" s="191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54"/>
      <c r="Y599" s="54"/>
      <c r="Z599" s="54"/>
      <c r="AA599" s="261"/>
      <c r="AB599" s="54"/>
      <c r="AC599" s="205"/>
      <c r="AD599" s="205"/>
      <c r="AE599" s="54"/>
      <c r="AF599" s="205"/>
      <c r="AG599" s="205"/>
      <c r="AH599" s="324"/>
      <c r="AI599" s="324"/>
      <c r="AJ599" s="324"/>
      <c r="AK599" s="324"/>
      <c r="AL599" s="46"/>
      <c r="AT599" s="45"/>
      <c r="AV599" s="143"/>
      <c r="AW599" s="143"/>
      <c r="AX599" s="143"/>
    </row>
    <row r="600" spans="1:50" x14ac:dyDescent="0.25">
      <c r="A600" s="45"/>
      <c r="B600" s="45"/>
      <c r="C600" s="45"/>
      <c r="D600" s="46"/>
      <c r="E600" s="46"/>
      <c r="J600" s="191"/>
      <c r="K600" s="191"/>
      <c r="L600" s="191"/>
      <c r="M600" s="191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54"/>
      <c r="Y600" s="54"/>
      <c r="Z600" s="54"/>
      <c r="AA600" s="261"/>
      <c r="AB600" s="54"/>
      <c r="AC600" s="205"/>
      <c r="AD600" s="205"/>
      <c r="AE600" s="54"/>
      <c r="AF600" s="205"/>
      <c r="AG600" s="205"/>
      <c r="AH600" s="324"/>
      <c r="AI600" s="324"/>
      <c r="AJ600" s="324"/>
      <c r="AK600" s="324"/>
      <c r="AL600" s="46"/>
      <c r="AT600" s="45"/>
      <c r="AV600" s="143"/>
      <c r="AW600" s="143"/>
      <c r="AX600" s="143"/>
    </row>
    <row r="601" spans="1:50" x14ac:dyDescent="0.25">
      <c r="A601" s="45"/>
      <c r="B601" s="45"/>
      <c r="C601" s="45"/>
      <c r="D601" s="46"/>
      <c r="E601" s="46"/>
      <c r="J601" s="191"/>
      <c r="K601" s="191"/>
      <c r="L601" s="191"/>
      <c r="M601" s="191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54"/>
      <c r="Y601" s="54"/>
      <c r="Z601" s="54"/>
      <c r="AA601" s="261"/>
      <c r="AB601" s="54"/>
      <c r="AC601" s="205"/>
      <c r="AD601" s="205"/>
      <c r="AE601" s="54"/>
      <c r="AF601" s="205"/>
      <c r="AG601" s="205"/>
      <c r="AH601" s="324"/>
      <c r="AI601" s="324"/>
      <c r="AJ601" s="324"/>
      <c r="AK601" s="324"/>
      <c r="AL601" s="46"/>
      <c r="AT601" s="45"/>
      <c r="AV601" s="143"/>
      <c r="AW601" s="143"/>
      <c r="AX601" s="143"/>
    </row>
    <row r="602" spans="1:50" x14ac:dyDescent="0.25">
      <c r="A602" s="45"/>
      <c r="B602" s="45"/>
      <c r="C602" s="45"/>
      <c r="D602" s="46"/>
      <c r="E602" s="46"/>
      <c r="J602" s="191"/>
      <c r="K602" s="191"/>
      <c r="L602" s="191"/>
      <c r="M602" s="191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54"/>
      <c r="Y602" s="54"/>
      <c r="Z602" s="54"/>
      <c r="AA602" s="261"/>
      <c r="AB602" s="54"/>
      <c r="AC602" s="205"/>
      <c r="AD602" s="205"/>
      <c r="AE602" s="54"/>
      <c r="AF602" s="205"/>
      <c r="AG602" s="205"/>
      <c r="AH602" s="324"/>
      <c r="AI602" s="324"/>
      <c r="AJ602" s="324"/>
      <c r="AK602" s="324"/>
      <c r="AL602" s="46"/>
      <c r="AT602" s="45"/>
      <c r="AV602" s="143"/>
      <c r="AW602" s="143"/>
      <c r="AX602" s="143"/>
    </row>
    <row r="603" spans="1:50" x14ac:dyDescent="0.25">
      <c r="A603" s="45"/>
      <c r="B603" s="45"/>
      <c r="C603" s="45"/>
      <c r="D603" s="46"/>
      <c r="E603" s="46"/>
      <c r="J603" s="191"/>
      <c r="K603" s="191"/>
      <c r="L603" s="191"/>
      <c r="M603" s="191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54"/>
      <c r="Y603" s="54"/>
      <c r="Z603" s="54"/>
      <c r="AA603" s="261"/>
      <c r="AB603" s="54"/>
      <c r="AC603" s="205"/>
      <c r="AD603" s="205"/>
      <c r="AE603" s="54"/>
      <c r="AF603" s="205"/>
      <c r="AG603" s="205"/>
      <c r="AH603" s="324"/>
      <c r="AI603" s="324"/>
      <c r="AJ603" s="324"/>
      <c r="AK603" s="324"/>
      <c r="AL603" s="46"/>
      <c r="AT603" s="45"/>
      <c r="AV603" s="143"/>
      <c r="AW603" s="143"/>
      <c r="AX603" s="143"/>
    </row>
    <row r="604" spans="1:50" x14ac:dyDescent="0.25">
      <c r="A604" s="45"/>
      <c r="B604" s="45"/>
      <c r="C604" s="45"/>
      <c r="D604" s="46"/>
      <c r="E604" s="46"/>
      <c r="J604" s="191"/>
      <c r="K604" s="191"/>
      <c r="L604" s="191"/>
      <c r="M604" s="191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54"/>
      <c r="Y604" s="54"/>
      <c r="Z604" s="54"/>
      <c r="AA604" s="261"/>
      <c r="AB604" s="54"/>
      <c r="AC604" s="205"/>
      <c r="AD604" s="205"/>
      <c r="AE604" s="54"/>
      <c r="AF604" s="205"/>
      <c r="AG604" s="205"/>
      <c r="AH604" s="324"/>
      <c r="AI604" s="324"/>
      <c r="AJ604" s="324"/>
      <c r="AK604" s="324"/>
      <c r="AL604" s="46"/>
      <c r="AT604" s="45"/>
      <c r="AV604" s="143"/>
      <c r="AW604" s="143"/>
      <c r="AX604" s="143"/>
    </row>
    <row r="605" spans="1:50" x14ac:dyDescent="0.25">
      <c r="A605" s="45"/>
      <c r="B605" s="45"/>
      <c r="C605" s="45"/>
      <c r="D605" s="46"/>
      <c r="E605" s="46"/>
      <c r="J605" s="191"/>
      <c r="K605" s="191"/>
      <c r="L605" s="191"/>
      <c r="M605" s="191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54"/>
      <c r="Y605" s="54"/>
      <c r="Z605" s="54"/>
      <c r="AA605" s="261"/>
      <c r="AB605" s="54"/>
      <c r="AC605" s="205"/>
      <c r="AD605" s="205"/>
      <c r="AE605" s="54"/>
      <c r="AF605" s="205"/>
      <c r="AG605" s="205"/>
      <c r="AH605" s="324"/>
      <c r="AI605" s="324"/>
      <c r="AJ605" s="324"/>
      <c r="AK605" s="324"/>
      <c r="AL605" s="46"/>
      <c r="AT605" s="45"/>
      <c r="AV605" s="143"/>
      <c r="AW605" s="143"/>
      <c r="AX605" s="143"/>
    </row>
    <row r="606" spans="1:50" x14ac:dyDescent="0.25">
      <c r="A606" s="45"/>
      <c r="B606" s="45"/>
      <c r="C606" s="45"/>
      <c r="D606" s="46"/>
      <c r="E606" s="46"/>
      <c r="J606" s="191"/>
      <c r="K606" s="191"/>
      <c r="L606" s="191"/>
      <c r="M606" s="191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8"/>
      <c r="AB606" s="46"/>
      <c r="AC606" s="206"/>
      <c r="AD606" s="206"/>
      <c r="AE606" s="46"/>
      <c r="AF606" s="206"/>
      <c r="AG606" s="206"/>
      <c r="AL606" s="46"/>
      <c r="AT606" s="45"/>
      <c r="AV606" s="143"/>
      <c r="AW606" s="143"/>
      <c r="AX606" s="143"/>
    </row>
    <row r="607" spans="1:50" x14ac:dyDescent="0.25">
      <c r="A607" s="45"/>
      <c r="B607" s="45"/>
      <c r="C607" s="45"/>
      <c r="D607" s="46"/>
      <c r="E607" s="46"/>
      <c r="J607" s="191"/>
      <c r="K607" s="191"/>
      <c r="L607" s="191"/>
      <c r="M607" s="191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8"/>
      <c r="AB607" s="46"/>
      <c r="AC607" s="206"/>
      <c r="AD607" s="206"/>
      <c r="AE607" s="46"/>
      <c r="AF607" s="206"/>
      <c r="AG607" s="206"/>
      <c r="AL607" s="46"/>
      <c r="AT607" s="45"/>
      <c r="AV607" s="143"/>
      <c r="AW607" s="143"/>
      <c r="AX607" s="143"/>
    </row>
    <row r="608" spans="1:50" x14ac:dyDescent="0.25">
      <c r="A608" s="45"/>
      <c r="B608" s="45"/>
      <c r="C608" s="45"/>
      <c r="D608" s="46"/>
      <c r="E608" s="46"/>
      <c r="J608" s="191"/>
      <c r="K608" s="191"/>
      <c r="L608" s="191"/>
      <c r="M608" s="191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8"/>
      <c r="AB608" s="46"/>
      <c r="AC608" s="206"/>
      <c r="AD608" s="206"/>
      <c r="AE608" s="46"/>
      <c r="AF608" s="206"/>
      <c r="AG608" s="206"/>
      <c r="AL608" s="46"/>
      <c r="AT608" s="45"/>
      <c r="AV608" s="143"/>
      <c r="AW608" s="143"/>
      <c r="AX608" s="143"/>
    </row>
    <row r="609" spans="1:50" x14ac:dyDescent="0.25">
      <c r="A609" s="45"/>
      <c r="B609" s="45"/>
      <c r="C609" s="45"/>
      <c r="D609" s="46"/>
      <c r="E609" s="46"/>
      <c r="J609" s="191"/>
      <c r="K609" s="191"/>
      <c r="L609" s="191"/>
      <c r="M609" s="191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8"/>
      <c r="AB609" s="46"/>
      <c r="AC609" s="206"/>
      <c r="AD609" s="206"/>
      <c r="AE609" s="46"/>
      <c r="AF609" s="206"/>
      <c r="AG609" s="206"/>
      <c r="AL609" s="46"/>
      <c r="AT609" s="45"/>
      <c r="AV609" s="143"/>
      <c r="AW609" s="143"/>
      <c r="AX609" s="143"/>
    </row>
    <row r="610" spans="1:50" x14ac:dyDescent="0.25">
      <c r="A610" s="45"/>
      <c r="B610" s="45"/>
      <c r="C610" s="45"/>
      <c r="D610" s="46"/>
      <c r="E610" s="46"/>
      <c r="J610" s="191"/>
      <c r="K610" s="191"/>
      <c r="L610" s="191"/>
      <c r="M610" s="191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8"/>
      <c r="AB610" s="46"/>
      <c r="AC610" s="206"/>
      <c r="AD610" s="206"/>
      <c r="AE610" s="46"/>
      <c r="AF610" s="206"/>
      <c r="AG610" s="206"/>
      <c r="AL610" s="46"/>
      <c r="AT610" s="45"/>
      <c r="AV610" s="143"/>
      <c r="AW610" s="143"/>
      <c r="AX610" s="143"/>
    </row>
    <row r="611" spans="1:50" x14ac:dyDescent="0.25">
      <c r="A611" s="45"/>
      <c r="B611" s="45"/>
      <c r="C611" s="45"/>
      <c r="D611" s="46"/>
      <c r="E611" s="46"/>
      <c r="J611" s="191"/>
      <c r="K611" s="191"/>
      <c r="L611" s="191"/>
      <c r="M611" s="191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8"/>
      <c r="AB611" s="46"/>
      <c r="AC611" s="206"/>
      <c r="AD611" s="206"/>
      <c r="AE611" s="46"/>
      <c r="AF611" s="206"/>
      <c r="AG611" s="206"/>
      <c r="AL611" s="46"/>
      <c r="AT611" s="45"/>
      <c r="AV611" s="143"/>
      <c r="AW611" s="143"/>
      <c r="AX611" s="143"/>
    </row>
    <row r="612" spans="1:50" x14ac:dyDescent="0.25">
      <c r="A612" s="45"/>
      <c r="B612" s="45"/>
      <c r="C612" s="45"/>
      <c r="D612" s="46"/>
      <c r="E612" s="46"/>
      <c r="J612" s="191"/>
      <c r="K612" s="191"/>
      <c r="L612" s="191"/>
      <c r="M612" s="191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8"/>
      <c r="AB612" s="46"/>
      <c r="AC612" s="206"/>
      <c r="AD612" s="206"/>
      <c r="AE612" s="46"/>
      <c r="AF612" s="206"/>
      <c r="AG612" s="206"/>
      <c r="AL612" s="46"/>
      <c r="AT612" s="45"/>
      <c r="AV612" s="143"/>
      <c r="AW612" s="143"/>
      <c r="AX612" s="143"/>
    </row>
    <row r="613" spans="1:50" x14ac:dyDescent="0.25">
      <c r="A613" s="45"/>
      <c r="B613" s="45"/>
      <c r="C613" s="45"/>
      <c r="D613" s="46"/>
      <c r="E613" s="46"/>
      <c r="J613" s="191"/>
      <c r="K613" s="191"/>
      <c r="L613" s="191"/>
      <c r="M613" s="191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8"/>
      <c r="AB613" s="46"/>
      <c r="AC613" s="206"/>
      <c r="AD613" s="206"/>
      <c r="AE613" s="46"/>
      <c r="AF613" s="206"/>
      <c r="AG613" s="206"/>
      <c r="AL613" s="46"/>
      <c r="AT613" s="45"/>
      <c r="AV613" s="143"/>
      <c r="AW613" s="143"/>
      <c r="AX613" s="143"/>
    </row>
    <row r="614" spans="1:50" x14ac:dyDescent="0.25">
      <c r="A614" s="45"/>
      <c r="B614" s="45"/>
      <c r="C614" s="45"/>
      <c r="D614" s="46"/>
      <c r="E614" s="46"/>
      <c r="J614" s="191"/>
      <c r="K614" s="191"/>
      <c r="L614" s="191"/>
      <c r="M614" s="191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8"/>
      <c r="AB614" s="46"/>
      <c r="AC614" s="206"/>
      <c r="AD614" s="206"/>
      <c r="AE614" s="46"/>
      <c r="AF614" s="206"/>
      <c r="AG614" s="206"/>
      <c r="AL614" s="46"/>
      <c r="AT614" s="45"/>
      <c r="AV614" s="143"/>
      <c r="AW614" s="143"/>
      <c r="AX614" s="143"/>
    </row>
    <row r="615" spans="1:50" x14ac:dyDescent="0.25">
      <c r="A615" s="45"/>
      <c r="B615" s="45"/>
      <c r="C615" s="45"/>
      <c r="D615" s="46"/>
      <c r="E615" s="46"/>
      <c r="J615" s="191"/>
      <c r="K615" s="191"/>
      <c r="L615" s="191"/>
      <c r="M615" s="191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8"/>
      <c r="AB615" s="46"/>
      <c r="AC615" s="206"/>
      <c r="AD615" s="206"/>
      <c r="AE615" s="46"/>
      <c r="AF615" s="206"/>
      <c r="AG615" s="206"/>
      <c r="AL615" s="46"/>
      <c r="AT615" s="45"/>
      <c r="AV615" s="143"/>
      <c r="AW615" s="143"/>
      <c r="AX615" s="143"/>
    </row>
    <row r="616" spans="1:50" x14ac:dyDescent="0.25">
      <c r="A616" s="45"/>
      <c r="B616" s="45"/>
      <c r="C616" s="45"/>
      <c r="D616" s="46"/>
      <c r="E616" s="46"/>
      <c r="J616" s="191"/>
      <c r="K616" s="191"/>
      <c r="L616" s="191"/>
      <c r="M616" s="191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8"/>
      <c r="AB616" s="46"/>
      <c r="AC616" s="206"/>
      <c r="AD616" s="206"/>
      <c r="AE616" s="46"/>
      <c r="AF616" s="206"/>
      <c r="AG616" s="206"/>
      <c r="AL616" s="46"/>
      <c r="AT616" s="45"/>
      <c r="AV616" s="143"/>
      <c r="AW616" s="143"/>
      <c r="AX616" s="143"/>
    </row>
    <row r="617" spans="1:50" x14ac:dyDescent="0.25">
      <c r="A617" s="45"/>
      <c r="B617" s="45"/>
      <c r="C617" s="45"/>
      <c r="D617" s="46"/>
      <c r="E617" s="46"/>
      <c r="J617" s="191"/>
      <c r="K617" s="191"/>
      <c r="L617" s="191"/>
      <c r="M617" s="191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8"/>
      <c r="AB617" s="46"/>
      <c r="AC617" s="206"/>
      <c r="AD617" s="206"/>
      <c r="AE617" s="46"/>
      <c r="AF617" s="206"/>
      <c r="AG617" s="206"/>
      <c r="AL617" s="46"/>
      <c r="AT617" s="45"/>
      <c r="AV617" s="143"/>
      <c r="AW617" s="143"/>
      <c r="AX617" s="143"/>
    </row>
    <row r="618" spans="1:50" x14ac:dyDescent="0.25">
      <c r="A618" s="45"/>
      <c r="B618" s="45"/>
      <c r="C618" s="45"/>
      <c r="D618" s="46"/>
      <c r="E618" s="46"/>
      <c r="J618" s="191"/>
      <c r="K618" s="191"/>
      <c r="L618" s="191"/>
      <c r="M618" s="191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8"/>
      <c r="AB618" s="46"/>
      <c r="AC618" s="206"/>
      <c r="AD618" s="206"/>
      <c r="AE618" s="46"/>
      <c r="AF618" s="206"/>
      <c r="AG618" s="206"/>
      <c r="AL618" s="46"/>
      <c r="AT618" s="45"/>
      <c r="AV618" s="143"/>
      <c r="AW618" s="143"/>
      <c r="AX618" s="143"/>
    </row>
    <row r="619" spans="1:50" x14ac:dyDescent="0.25">
      <c r="A619" s="45"/>
      <c r="B619" s="45"/>
      <c r="C619" s="45"/>
      <c r="D619" s="46"/>
      <c r="E619" s="46"/>
      <c r="J619" s="191"/>
      <c r="K619" s="191"/>
      <c r="L619" s="191"/>
      <c r="M619" s="191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8"/>
      <c r="AB619" s="46"/>
      <c r="AC619" s="206"/>
      <c r="AD619" s="206"/>
      <c r="AE619" s="46"/>
      <c r="AF619" s="206"/>
      <c r="AG619" s="206"/>
      <c r="AL619" s="46"/>
      <c r="AT619" s="45"/>
      <c r="AV619" s="143"/>
      <c r="AW619" s="143"/>
      <c r="AX619" s="143"/>
    </row>
    <row r="620" spans="1:50" x14ac:dyDescent="0.25">
      <c r="A620" s="45"/>
      <c r="B620" s="45"/>
      <c r="C620" s="45"/>
      <c r="D620" s="46"/>
      <c r="E620" s="46"/>
      <c r="J620" s="191"/>
      <c r="K620" s="191"/>
      <c r="L620" s="191"/>
      <c r="M620" s="191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8"/>
      <c r="AB620" s="46"/>
      <c r="AC620" s="206"/>
      <c r="AD620" s="206"/>
      <c r="AE620" s="46"/>
      <c r="AF620" s="206"/>
      <c r="AG620" s="206"/>
      <c r="AL620" s="46"/>
      <c r="AT620" s="45"/>
      <c r="AV620" s="143"/>
      <c r="AW620" s="143"/>
      <c r="AX620" s="143"/>
    </row>
    <row r="621" spans="1:50" x14ac:dyDescent="0.25">
      <c r="A621" s="45"/>
      <c r="B621" s="45"/>
      <c r="C621" s="45"/>
      <c r="D621" s="46"/>
      <c r="E621" s="46"/>
      <c r="J621" s="191"/>
      <c r="K621" s="191"/>
      <c r="L621" s="191"/>
      <c r="M621" s="191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8"/>
      <c r="AB621" s="46"/>
      <c r="AC621" s="206"/>
      <c r="AD621" s="206"/>
      <c r="AE621" s="46"/>
      <c r="AF621" s="206"/>
      <c r="AG621" s="206"/>
      <c r="AL621" s="46"/>
      <c r="AT621" s="45"/>
      <c r="AV621" s="143"/>
      <c r="AW621" s="143"/>
      <c r="AX621" s="143"/>
    </row>
    <row r="622" spans="1:50" x14ac:dyDescent="0.25">
      <c r="A622" s="45"/>
      <c r="B622" s="45"/>
      <c r="C622" s="45"/>
      <c r="D622" s="46"/>
      <c r="E622" s="46"/>
      <c r="J622" s="191"/>
      <c r="K622" s="191"/>
      <c r="L622" s="191"/>
      <c r="M622" s="191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8"/>
      <c r="AB622" s="46"/>
      <c r="AC622" s="206"/>
      <c r="AD622" s="206"/>
      <c r="AE622" s="46"/>
      <c r="AF622" s="206"/>
      <c r="AG622" s="206"/>
      <c r="AL622" s="46"/>
      <c r="AT622" s="45"/>
      <c r="AV622" s="143"/>
      <c r="AW622" s="143"/>
      <c r="AX622" s="143"/>
    </row>
    <row r="623" spans="1:50" x14ac:dyDescent="0.25">
      <c r="A623" s="45"/>
      <c r="B623" s="45"/>
      <c r="C623" s="45"/>
      <c r="D623" s="46"/>
      <c r="E623" s="46"/>
      <c r="J623" s="191"/>
      <c r="K623" s="191"/>
      <c r="L623" s="191"/>
      <c r="M623" s="191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8"/>
      <c r="AB623" s="46"/>
      <c r="AC623" s="206"/>
      <c r="AD623" s="206"/>
      <c r="AE623" s="46"/>
      <c r="AF623" s="206"/>
      <c r="AG623" s="206"/>
      <c r="AL623" s="46"/>
      <c r="AT623" s="45"/>
      <c r="AV623" s="143"/>
      <c r="AW623" s="143"/>
      <c r="AX623" s="143"/>
    </row>
    <row r="624" spans="1:50" x14ac:dyDescent="0.25">
      <c r="A624" s="45"/>
      <c r="B624" s="45"/>
      <c r="C624" s="45"/>
      <c r="D624" s="46"/>
      <c r="E624" s="46"/>
      <c r="J624" s="191"/>
      <c r="K624" s="191"/>
      <c r="L624" s="191"/>
      <c r="M624" s="191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8"/>
      <c r="AB624" s="46"/>
      <c r="AC624" s="206"/>
      <c r="AD624" s="206"/>
      <c r="AE624" s="46"/>
      <c r="AF624" s="206"/>
      <c r="AG624" s="206"/>
      <c r="AL624" s="46"/>
      <c r="AT624" s="45"/>
      <c r="AV624" s="143"/>
      <c r="AW624" s="143"/>
      <c r="AX624" s="143"/>
    </row>
    <row r="625" spans="1:50" x14ac:dyDescent="0.25">
      <c r="A625" s="45"/>
      <c r="B625" s="45"/>
      <c r="C625" s="45"/>
      <c r="D625" s="46"/>
      <c r="E625" s="46"/>
      <c r="J625" s="191"/>
      <c r="K625" s="191"/>
      <c r="L625" s="191"/>
      <c r="M625" s="191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8"/>
      <c r="AB625" s="46"/>
      <c r="AC625" s="206"/>
      <c r="AD625" s="206"/>
      <c r="AE625" s="46"/>
      <c r="AF625" s="206"/>
      <c r="AG625" s="206"/>
      <c r="AL625" s="46"/>
      <c r="AT625" s="45"/>
      <c r="AV625" s="143"/>
      <c r="AW625" s="143"/>
      <c r="AX625" s="143"/>
    </row>
    <row r="626" spans="1:50" x14ac:dyDescent="0.25">
      <c r="A626" s="45"/>
      <c r="B626" s="45"/>
      <c r="C626" s="45"/>
      <c r="D626" s="46"/>
      <c r="E626" s="46"/>
      <c r="J626" s="191"/>
      <c r="K626" s="191"/>
      <c r="L626" s="191"/>
      <c r="M626" s="191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8"/>
      <c r="AB626" s="46"/>
      <c r="AC626" s="206"/>
      <c r="AD626" s="206"/>
      <c r="AE626" s="46"/>
      <c r="AF626" s="206"/>
      <c r="AG626" s="206"/>
      <c r="AL626" s="46"/>
      <c r="AT626" s="45"/>
      <c r="AV626" s="143"/>
      <c r="AW626" s="143"/>
      <c r="AX626" s="143"/>
    </row>
    <row r="627" spans="1:50" x14ac:dyDescent="0.25">
      <c r="A627" s="45"/>
      <c r="B627" s="45"/>
      <c r="C627" s="45"/>
      <c r="D627" s="46"/>
      <c r="E627" s="46"/>
      <c r="J627" s="191"/>
      <c r="K627" s="191"/>
      <c r="L627" s="191"/>
      <c r="M627" s="191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8"/>
      <c r="AB627" s="46"/>
      <c r="AC627" s="206"/>
      <c r="AD627" s="206"/>
      <c r="AE627" s="46"/>
      <c r="AF627" s="206"/>
      <c r="AG627" s="206"/>
      <c r="AL627" s="46"/>
      <c r="AT627" s="45"/>
      <c r="AV627" s="143"/>
      <c r="AW627" s="143"/>
      <c r="AX627" s="143"/>
    </row>
    <row r="628" spans="1:50" x14ac:dyDescent="0.25">
      <c r="A628" s="45"/>
      <c r="B628" s="45"/>
      <c r="C628" s="45"/>
      <c r="D628" s="46"/>
      <c r="E628" s="46"/>
      <c r="J628" s="191"/>
      <c r="K628" s="191"/>
      <c r="L628" s="191"/>
      <c r="M628" s="191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8"/>
      <c r="AB628" s="46"/>
      <c r="AC628" s="206"/>
      <c r="AD628" s="206"/>
      <c r="AE628" s="46"/>
      <c r="AF628" s="206"/>
      <c r="AG628" s="206"/>
      <c r="AL628" s="46"/>
      <c r="AT628" s="45"/>
      <c r="AV628" s="143"/>
      <c r="AW628" s="143"/>
      <c r="AX628" s="143"/>
    </row>
    <row r="629" spans="1:50" x14ac:dyDescent="0.25">
      <c r="A629" s="45"/>
      <c r="B629" s="45"/>
      <c r="C629" s="45"/>
      <c r="D629" s="46"/>
      <c r="E629" s="46"/>
      <c r="J629" s="191"/>
      <c r="K629" s="191"/>
      <c r="L629" s="191"/>
      <c r="M629" s="191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8"/>
      <c r="AB629" s="46"/>
      <c r="AC629" s="206"/>
      <c r="AD629" s="206"/>
      <c r="AE629" s="46"/>
      <c r="AF629" s="206"/>
      <c r="AG629" s="206"/>
      <c r="AL629" s="46"/>
      <c r="AT629" s="45"/>
      <c r="AV629" s="143"/>
      <c r="AW629" s="143"/>
      <c r="AX629" s="143"/>
    </row>
    <row r="630" spans="1:50" x14ac:dyDescent="0.25">
      <c r="A630" s="45"/>
      <c r="B630" s="45"/>
      <c r="C630" s="45"/>
      <c r="D630" s="46"/>
      <c r="E630" s="46"/>
      <c r="J630" s="191"/>
      <c r="K630" s="191"/>
      <c r="L630" s="191"/>
      <c r="M630" s="191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8"/>
      <c r="AB630" s="46"/>
      <c r="AC630" s="206"/>
      <c r="AD630" s="206"/>
      <c r="AE630" s="46"/>
      <c r="AF630" s="206"/>
      <c r="AG630" s="206"/>
      <c r="AL630" s="46"/>
      <c r="AT630" s="45"/>
      <c r="AV630" s="143"/>
      <c r="AW630" s="143"/>
      <c r="AX630" s="143"/>
    </row>
    <row r="631" spans="1:50" x14ac:dyDescent="0.25">
      <c r="A631" s="45"/>
      <c r="B631" s="45"/>
      <c r="C631" s="45"/>
      <c r="D631" s="46"/>
      <c r="E631" s="46"/>
      <c r="J631" s="191"/>
      <c r="K631" s="191"/>
      <c r="L631" s="191"/>
      <c r="M631" s="191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8"/>
      <c r="AB631" s="46"/>
      <c r="AC631" s="206"/>
      <c r="AD631" s="206"/>
      <c r="AE631" s="46"/>
      <c r="AF631" s="206"/>
      <c r="AG631" s="206"/>
      <c r="AL631" s="46"/>
      <c r="AT631" s="45"/>
      <c r="AV631" s="143"/>
      <c r="AW631" s="143"/>
      <c r="AX631" s="143"/>
    </row>
    <row r="632" spans="1:50" x14ac:dyDescent="0.25">
      <c r="A632" s="45"/>
      <c r="B632" s="45"/>
      <c r="C632" s="45"/>
      <c r="D632" s="46"/>
      <c r="E632" s="46"/>
      <c r="J632" s="191"/>
      <c r="K632" s="191"/>
      <c r="L632" s="191"/>
      <c r="M632" s="191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8"/>
      <c r="AB632" s="46"/>
      <c r="AC632" s="206"/>
      <c r="AD632" s="206"/>
      <c r="AE632" s="46"/>
      <c r="AF632" s="206"/>
      <c r="AG632" s="206"/>
      <c r="AL632" s="46"/>
      <c r="AT632" s="45"/>
      <c r="AV632" s="143"/>
      <c r="AW632" s="143"/>
      <c r="AX632" s="143"/>
    </row>
    <row r="633" spans="1:50" x14ac:dyDescent="0.25">
      <c r="A633" s="45"/>
      <c r="B633" s="45"/>
      <c r="C633" s="45"/>
      <c r="D633" s="46"/>
      <c r="E633" s="46"/>
      <c r="J633" s="191"/>
      <c r="K633" s="191"/>
      <c r="L633" s="191"/>
      <c r="M633" s="191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8"/>
      <c r="AB633" s="46"/>
      <c r="AC633" s="206"/>
      <c r="AD633" s="206"/>
      <c r="AE633" s="46"/>
      <c r="AF633" s="206"/>
      <c r="AG633" s="206"/>
      <c r="AL633" s="46"/>
      <c r="AT633" s="45"/>
      <c r="AV633" s="143"/>
      <c r="AW633" s="143"/>
      <c r="AX633" s="143"/>
    </row>
    <row r="634" spans="1:50" x14ac:dyDescent="0.25">
      <c r="A634" s="45"/>
      <c r="B634" s="45"/>
      <c r="C634" s="45"/>
      <c r="D634" s="46"/>
      <c r="E634" s="46"/>
      <c r="J634" s="191"/>
      <c r="K634" s="191"/>
      <c r="L634" s="191"/>
      <c r="M634" s="191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8"/>
      <c r="AB634" s="46"/>
      <c r="AC634" s="206"/>
      <c r="AD634" s="206"/>
      <c r="AE634" s="46"/>
      <c r="AF634" s="206"/>
      <c r="AG634" s="206"/>
      <c r="AL634" s="46"/>
      <c r="AT634" s="45"/>
      <c r="AV634" s="143"/>
      <c r="AW634" s="143"/>
      <c r="AX634" s="143"/>
    </row>
    <row r="635" spans="1:50" x14ac:dyDescent="0.25">
      <c r="A635" s="45"/>
      <c r="B635" s="45"/>
      <c r="C635" s="45"/>
      <c r="D635" s="46"/>
      <c r="E635" s="46"/>
      <c r="J635" s="191"/>
      <c r="K635" s="191"/>
      <c r="L635" s="191"/>
      <c r="M635" s="191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8"/>
      <c r="AB635" s="46"/>
      <c r="AC635" s="206"/>
      <c r="AD635" s="206"/>
      <c r="AE635" s="46"/>
      <c r="AF635" s="206"/>
      <c r="AG635" s="206"/>
      <c r="AL635" s="46"/>
      <c r="AT635" s="45"/>
      <c r="AV635" s="143"/>
      <c r="AW635" s="143"/>
      <c r="AX635" s="143"/>
    </row>
    <row r="636" spans="1:50" x14ac:dyDescent="0.25">
      <c r="A636" s="45"/>
      <c r="B636" s="45"/>
      <c r="C636" s="45"/>
      <c r="D636" s="46"/>
      <c r="E636" s="46"/>
      <c r="J636" s="191"/>
      <c r="K636" s="191"/>
      <c r="L636" s="191"/>
      <c r="M636" s="191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8"/>
      <c r="AB636" s="46"/>
      <c r="AC636" s="206"/>
      <c r="AD636" s="206"/>
      <c r="AE636" s="46"/>
      <c r="AF636" s="206"/>
      <c r="AG636" s="206"/>
      <c r="AL636" s="46"/>
      <c r="AT636" s="45"/>
      <c r="AV636" s="143"/>
      <c r="AW636" s="143"/>
      <c r="AX636" s="143"/>
    </row>
    <row r="637" spans="1:50" x14ac:dyDescent="0.25">
      <c r="A637" s="45"/>
      <c r="B637" s="45"/>
      <c r="C637" s="45"/>
      <c r="D637" s="46"/>
      <c r="E637" s="46"/>
      <c r="J637" s="191"/>
      <c r="K637" s="191"/>
      <c r="L637" s="191"/>
      <c r="M637" s="191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8"/>
      <c r="AB637" s="46"/>
      <c r="AC637" s="206"/>
      <c r="AD637" s="206"/>
      <c r="AE637" s="46"/>
      <c r="AF637" s="206"/>
      <c r="AG637" s="206"/>
      <c r="AL637" s="46"/>
      <c r="AT637" s="45"/>
      <c r="AV637" s="143"/>
      <c r="AW637" s="143"/>
      <c r="AX637" s="143"/>
    </row>
    <row r="638" spans="1:50" x14ac:dyDescent="0.25">
      <c r="A638" s="45"/>
      <c r="B638" s="45"/>
      <c r="C638" s="45"/>
      <c r="D638" s="46"/>
      <c r="E638" s="46"/>
      <c r="J638" s="191"/>
      <c r="K638" s="191"/>
      <c r="L638" s="191"/>
      <c r="M638" s="191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8"/>
      <c r="AB638" s="46"/>
      <c r="AC638" s="206"/>
      <c r="AD638" s="206"/>
      <c r="AE638" s="46"/>
      <c r="AF638" s="206"/>
      <c r="AG638" s="206"/>
      <c r="AL638" s="46"/>
      <c r="AT638" s="45"/>
      <c r="AV638" s="143"/>
      <c r="AW638" s="143"/>
      <c r="AX638" s="143"/>
    </row>
    <row r="639" spans="1:50" x14ac:dyDescent="0.25">
      <c r="A639" s="45"/>
      <c r="B639" s="45"/>
      <c r="C639" s="45"/>
      <c r="D639" s="46"/>
      <c r="E639" s="46"/>
      <c r="J639" s="191"/>
      <c r="K639" s="191"/>
      <c r="L639" s="191"/>
      <c r="M639" s="191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8"/>
      <c r="AB639" s="46"/>
      <c r="AC639" s="206"/>
      <c r="AD639" s="206"/>
      <c r="AE639" s="46"/>
      <c r="AF639" s="206"/>
      <c r="AG639" s="206"/>
      <c r="AL639" s="46"/>
      <c r="AT639" s="45"/>
      <c r="AV639" s="143"/>
      <c r="AW639" s="143"/>
      <c r="AX639" s="143"/>
    </row>
    <row r="640" spans="1:50" x14ac:dyDescent="0.25">
      <c r="A640" s="45"/>
      <c r="B640" s="45"/>
      <c r="C640" s="45"/>
      <c r="D640" s="46"/>
      <c r="E640" s="46"/>
      <c r="J640" s="191"/>
      <c r="K640" s="191"/>
      <c r="L640" s="191"/>
      <c r="M640" s="191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8"/>
      <c r="AB640" s="46"/>
      <c r="AC640" s="206"/>
      <c r="AD640" s="206"/>
      <c r="AE640" s="46"/>
      <c r="AF640" s="206"/>
      <c r="AG640" s="206"/>
      <c r="AL640" s="46"/>
      <c r="AT640" s="45"/>
      <c r="AV640" s="143"/>
      <c r="AW640" s="143"/>
      <c r="AX640" s="143"/>
    </row>
    <row r="641" spans="1:50" x14ac:dyDescent="0.25">
      <c r="A641" s="45"/>
      <c r="B641" s="45"/>
      <c r="C641" s="45"/>
      <c r="D641" s="46"/>
      <c r="E641" s="46"/>
      <c r="J641" s="191"/>
      <c r="K641" s="191"/>
      <c r="L641" s="191"/>
      <c r="M641" s="191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8"/>
      <c r="AB641" s="46"/>
      <c r="AC641" s="206"/>
      <c r="AD641" s="206"/>
      <c r="AE641" s="46"/>
      <c r="AF641" s="206"/>
      <c r="AG641" s="206"/>
      <c r="AL641" s="46"/>
      <c r="AT641" s="45"/>
      <c r="AV641" s="143"/>
      <c r="AW641" s="143"/>
      <c r="AX641" s="143"/>
    </row>
    <row r="642" spans="1:50" x14ac:dyDescent="0.25">
      <c r="A642" s="45"/>
      <c r="B642" s="45"/>
      <c r="C642" s="45"/>
      <c r="D642" s="46"/>
      <c r="E642" s="46"/>
      <c r="J642" s="191"/>
      <c r="K642" s="191"/>
      <c r="L642" s="191"/>
      <c r="M642" s="191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8"/>
      <c r="AB642" s="46"/>
      <c r="AC642" s="206"/>
      <c r="AD642" s="206"/>
      <c r="AE642" s="46"/>
      <c r="AF642" s="206"/>
      <c r="AG642" s="206"/>
      <c r="AL642" s="46"/>
      <c r="AT642" s="45"/>
      <c r="AV642" s="143"/>
      <c r="AW642" s="143"/>
      <c r="AX642" s="143"/>
    </row>
    <row r="643" spans="1:50" x14ac:dyDescent="0.25">
      <c r="A643" s="45"/>
      <c r="B643" s="45"/>
      <c r="C643" s="45"/>
      <c r="D643" s="46"/>
      <c r="E643" s="46"/>
      <c r="J643" s="191"/>
      <c r="K643" s="191"/>
      <c r="L643" s="191"/>
      <c r="M643" s="191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8"/>
      <c r="AB643" s="46"/>
      <c r="AC643" s="206"/>
      <c r="AD643" s="206"/>
      <c r="AE643" s="46"/>
      <c r="AF643" s="206"/>
      <c r="AG643" s="206"/>
      <c r="AL643" s="46"/>
      <c r="AT643" s="45"/>
      <c r="AV643" s="143"/>
      <c r="AW643" s="143"/>
      <c r="AX643" s="143"/>
    </row>
    <row r="644" spans="1:50" x14ac:dyDescent="0.25">
      <c r="A644" s="45"/>
      <c r="B644" s="45"/>
      <c r="C644" s="45"/>
      <c r="D644" s="46"/>
      <c r="E644" s="46"/>
      <c r="J644" s="191"/>
      <c r="K644" s="191"/>
      <c r="L644" s="191"/>
      <c r="M644" s="191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8"/>
      <c r="AB644" s="46"/>
      <c r="AC644" s="206"/>
      <c r="AD644" s="206"/>
      <c r="AE644" s="46"/>
      <c r="AF644" s="206"/>
      <c r="AG644" s="206"/>
      <c r="AL644" s="46"/>
      <c r="AT644" s="45"/>
      <c r="AV644" s="143"/>
      <c r="AW644" s="143"/>
      <c r="AX644" s="143"/>
    </row>
    <row r="645" spans="1:50" x14ac:dyDescent="0.25">
      <c r="A645" s="45"/>
      <c r="B645" s="45"/>
      <c r="C645" s="45"/>
      <c r="D645" s="46"/>
      <c r="E645" s="46"/>
      <c r="J645" s="191"/>
      <c r="K645" s="191"/>
      <c r="L645" s="191"/>
      <c r="M645" s="191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8"/>
      <c r="AB645" s="46"/>
      <c r="AC645" s="206"/>
      <c r="AD645" s="206"/>
      <c r="AE645" s="46"/>
      <c r="AF645" s="206"/>
      <c r="AG645" s="206"/>
      <c r="AL645" s="46"/>
      <c r="AT645" s="45"/>
      <c r="AV645" s="143"/>
      <c r="AW645" s="143"/>
      <c r="AX645" s="143"/>
    </row>
    <row r="646" spans="1:50" x14ac:dyDescent="0.25">
      <c r="A646" s="45"/>
      <c r="B646" s="45"/>
      <c r="C646" s="45"/>
      <c r="D646" s="46"/>
      <c r="E646" s="46"/>
      <c r="J646" s="191"/>
      <c r="K646" s="191"/>
      <c r="L646" s="191"/>
      <c r="M646" s="191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8"/>
      <c r="AB646" s="46"/>
      <c r="AC646" s="206"/>
      <c r="AD646" s="206"/>
      <c r="AE646" s="46"/>
      <c r="AF646" s="206"/>
      <c r="AG646" s="206"/>
      <c r="AL646" s="46"/>
      <c r="AT646" s="45"/>
      <c r="AV646" s="143"/>
      <c r="AW646" s="143"/>
      <c r="AX646" s="143"/>
    </row>
    <row r="647" spans="1:50" x14ac:dyDescent="0.25">
      <c r="A647" s="45"/>
      <c r="B647" s="45"/>
      <c r="C647" s="45"/>
      <c r="D647" s="46"/>
      <c r="E647" s="46"/>
      <c r="J647" s="191"/>
      <c r="K647" s="191"/>
      <c r="L647" s="191"/>
      <c r="M647" s="191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8"/>
      <c r="AB647" s="46"/>
      <c r="AC647" s="206"/>
      <c r="AD647" s="206"/>
      <c r="AE647" s="46"/>
      <c r="AF647" s="206"/>
      <c r="AG647" s="206"/>
      <c r="AL647" s="46"/>
      <c r="AT647" s="45"/>
      <c r="AV647" s="143"/>
      <c r="AW647" s="143"/>
      <c r="AX647" s="143"/>
    </row>
    <row r="648" spans="1:50" x14ac:dyDescent="0.25">
      <c r="A648" s="45"/>
      <c r="B648" s="45"/>
      <c r="C648" s="45"/>
      <c r="D648" s="46"/>
      <c r="E648" s="46"/>
      <c r="J648" s="191"/>
      <c r="K648" s="191"/>
      <c r="L648" s="191"/>
      <c r="M648" s="191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8"/>
      <c r="AB648" s="46"/>
      <c r="AC648" s="206"/>
      <c r="AD648" s="206"/>
      <c r="AE648" s="46"/>
      <c r="AF648" s="206"/>
      <c r="AG648" s="206"/>
      <c r="AL648" s="46"/>
      <c r="AT648" s="45"/>
      <c r="AV648" s="143"/>
      <c r="AW648" s="143"/>
      <c r="AX648" s="143"/>
    </row>
    <row r="649" spans="1:50" x14ac:dyDescent="0.25">
      <c r="A649" s="45"/>
      <c r="B649" s="45"/>
      <c r="C649" s="45"/>
      <c r="D649" s="46"/>
      <c r="E649" s="46"/>
      <c r="J649" s="191"/>
      <c r="K649" s="191"/>
      <c r="L649" s="191"/>
      <c r="M649" s="191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8"/>
      <c r="AB649" s="46"/>
      <c r="AC649" s="206"/>
      <c r="AD649" s="206"/>
      <c r="AE649" s="46"/>
      <c r="AF649" s="206"/>
      <c r="AG649" s="206"/>
      <c r="AL649" s="46"/>
      <c r="AT649" s="45"/>
      <c r="AV649" s="143"/>
      <c r="AW649" s="143"/>
      <c r="AX649" s="143"/>
    </row>
    <row r="650" spans="1:50" x14ac:dyDescent="0.25">
      <c r="A650" s="45"/>
      <c r="B650" s="45"/>
      <c r="C650" s="45"/>
      <c r="D650" s="46"/>
      <c r="E650" s="46"/>
      <c r="J650" s="191"/>
      <c r="K650" s="191"/>
      <c r="L650" s="191"/>
      <c r="M650" s="191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8"/>
      <c r="AB650" s="46"/>
      <c r="AC650" s="206"/>
      <c r="AD650" s="206"/>
      <c r="AE650" s="46"/>
      <c r="AF650" s="206"/>
      <c r="AG650" s="206"/>
      <c r="AL650" s="46"/>
      <c r="AT650" s="45"/>
      <c r="AV650" s="143"/>
      <c r="AW650" s="143"/>
      <c r="AX650" s="143"/>
    </row>
    <row r="651" spans="1:50" x14ac:dyDescent="0.25">
      <c r="A651" s="45"/>
      <c r="B651" s="45"/>
      <c r="C651" s="45"/>
      <c r="D651" s="46"/>
      <c r="E651" s="46"/>
      <c r="J651" s="191"/>
      <c r="K651" s="191"/>
      <c r="L651" s="191"/>
      <c r="M651" s="191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8"/>
      <c r="AB651" s="46"/>
      <c r="AC651" s="206"/>
      <c r="AD651" s="206"/>
      <c r="AE651" s="46"/>
      <c r="AF651" s="206"/>
      <c r="AG651" s="206"/>
      <c r="AL651" s="46"/>
      <c r="AT651" s="45"/>
      <c r="AV651" s="143"/>
      <c r="AW651" s="143"/>
      <c r="AX651" s="143"/>
    </row>
    <row r="652" spans="1:50" x14ac:dyDescent="0.25">
      <c r="A652" s="45"/>
      <c r="B652" s="45"/>
      <c r="C652" s="45"/>
      <c r="D652" s="46"/>
      <c r="E652" s="46"/>
      <c r="J652" s="191"/>
      <c r="K652" s="191"/>
      <c r="L652" s="191"/>
      <c r="M652" s="191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8"/>
      <c r="AB652" s="46"/>
      <c r="AC652" s="206"/>
      <c r="AD652" s="206"/>
      <c r="AE652" s="46"/>
      <c r="AF652" s="206"/>
      <c r="AG652" s="206"/>
      <c r="AL652" s="46"/>
      <c r="AT652" s="45"/>
      <c r="AV652" s="143"/>
      <c r="AW652" s="143"/>
      <c r="AX652" s="143"/>
    </row>
    <row r="653" spans="1:50" x14ac:dyDescent="0.25">
      <c r="A653" s="45"/>
      <c r="B653" s="45"/>
      <c r="C653" s="45"/>
      <c r="D653" s="46"/>
      <c r="E653" s="46"/>
      <c r="J653" s="191"/>
      <c r="K653" s="191"/>
      <c r="L653" s="191"/>
      <c r="M653" s="191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8"/>
      <c r="AB653" s="46"/>
      <c r="AC653" s="206"/>
      <c r="AD653" s="206"/>
      <c r="AE653" s="46"/>
      <c r="AF653" s="206"/>
      <c r="AG653" s="206"/>
      <c r="AL653" s="46"/>
      <c r="AT653" s="45"/>
      <c r="AV653" s="143"/>
      <c r="AW653" s="143"/>
      <c r="AX653" s="143"/>
    </row>
    <row r="654" spans="1:50" x14ac:dyDescent="0.25">
      <c r="A654" s="45"/>
      <c r="B654" s="45"/>
      <c r="C654" s="45"/>
      <c r="D654" s="46"/>
      <c r="E654" s="46"/>
      <c r="J654" s="191"/>
      <c r="K654" s="191"/>
      <c r="L654" s="191"/>
      <c r="M654" s="191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8"/>
      <c r="AB654" s="46"/>
      <c r="AC654" s="206"/>
      <c r="AD654" s="206"/>
      <c r="AE654" s="46"/>
      <c r="AF654" s="206"/>
      <c r="AG654" s="206"/>
      <c r="AL654" s="46"/>
      <c r="AT654" s="45"/>
      <c r="AV654" s="143"/>
      <c r="AW654" s="143"/>
      <c r="AX654" s="143"/>
    </row>
    <row r="655" spans="1:50" x14ac:dyDescent="0.25">
      <c r="A655" s="45"/>
      <c r="B655" s="45"/>
      <c r="C655" s="45"/>
      <c r="D655" s="46"/>
      <c r="E655" s="46"/>
      <c r="J655" s="191"/>
      <c r="K655" s="191"/>
      <c r="L655" s="191"/>
      <c r="M655" s="191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8"/>
      <c r="AB655" s="46"/>
      <c r="AC655" s="206"/>
      <c r="AD655" s="206"/>
      <c r="AE655" s="46"/>
      <c r="AF655" s="206"/>
      <c r="AG655" s="206"/>
      <c r="AL655" s="46"/>
      <c r="AT655" s="45"/>
      <c r="AV655" s="143"/>
      <c r="AW655" s="143"/>
      <c r="AX655" s="143"/>
    </row>
    <row r="656" spans="1:50" x14ac:dyDescent="0.25">
      <c r="A656" s="45"/>
      <c r="B656" s="45"/>
      <c r="C656" s="45"/>
      <c r="D656" s="46"/>
      <c r="E656" s="46"/>
      <c r="J656" s="191"/>
      <c r="K656" s="191"/>
      <c r="L656" s="191"/>
      <c r="M656" s="191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8"/>
      <c r="AB656" s="46"/>
      <c r="AC656" s="206"/>
      <c r="AD656" s="206"/>
      <c r="AE656" s="46"/>
      <c r="AF656" s="206"/>
      <c r="AG656" s="206"/>
      <c r="AL656" s="46"/>
      <c r="AT656" s="45"/>
      <c r="AV656" s="143"/>
      <c r="AW656" s="143"/>
      <c r="AX656" s="143"/>
    </row>
    <row r="657" spans="1:50" x14ac:dyDescent="0.25">
      <c r="A657" s="45"/>
      <c r="B657" s="45"/>
      <c r="C657" s="45"/>
      <c r="D657" s="46"/>
      <c r="E657" s="46"/>
      <c r="J657" s="191"/>
      <c r="K657" s="191"/>
      <c r="L657" s="191"/>
      <c r="M657" s="191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8"/>
      <c r="AB657" s="46"/>
      <c r="AC657" s="206"/>
      <c r="AD657" s="206"/>
      <c r="AE657" s="46"/>
      <c r="AF657" s="206"/>
      <c r="AG657" s="206"/>
      <c r="AL657" s="46"/>
      <c r="AT657" s="45"/>
      <c r="AV657" s="143"/>
      <c r="AW657" s="143"/>
      <c r="AX657" s="143"/>
    </row>
    <row r="658" spans="1:50" x14ac:dyDescent="0.25">
      <c r="A658" s="45"/>
      <c r="B658" s="45"/>
      <c r="C658" s="45"/>
      <c r="D658" s="46"/>
      <c r="E658" s="46"/>
      <c r="J658" s="191"/>
      <c r="K658" s="191"/>
      <c r="L658" s="191"/>
      <c r="M658" s="191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8"/>
      <c r="AB658" s="46"/>
      <c r="AC658" s="206"/>
      <c r="AD658" s="206"/>
      <c r="AE658" s="46"/>
      <c r="AF658" s="206"/>
      <c r="AG658" s="206"/>
      <c r="AL658" s="46"/>
      <c r="AT658" s="45"/>
      <c r="AV658" s="143"/>
      <c r="AW658" s="143"/>
      <c r="AX658" s="143"/>
    </row>
    <row r="659" spans="1:50" x14ac:dyDescent="0.25">
      <c r="A659" s="45"/>
      <c r="B659" s="45"/>
      <c r="C659" s="45"/>
      <c r="D659" s="46"/>
      <c r="E659" s="46"/>
      <c r="J659" s="191"/>
      <c r="K659" s="191"/>
      <c r="L659" s="191"/>
      <c r="M659" s="191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8"/>
      <c r="AB659" s="46"/>
      <c r="AC659" s="206"/>
      <c r="AD659" s="206"/>
      <c r="AE659" s="46"/>
      <c r="AF659" s="206"/>
      <c r="AG659" s="206"/>
      <c r="AL659" s="46"/>
      <c r="AT659" s="45"/>
      <c r="AV659" s="143"/>
      <c r="AW659" s="143"/>
      <c r="AX659" s="143"/>
    </row>
    <row r="660" spans="1:50" x14ac:dyDescent="0.25">
      <c r="A660" s="45"/>
      <c r="B660" s="45"/>
      <c r="C660" s="45"/>
      <c r="D660" s="46"/>
      <c r="E660" s="46"/>
      <c r="J660" s="191"/>
      <c r="K660" s="191"/>
      <c r="L660" s="191"/>
      <c r="M660" s="191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8"/>
      <c r="AB660" s="46"/>
      <c r="AC660" s="206"/>
      <c r="AD660" s="206"/>
      <c r="AE660" s="46"/>
      <c r="AF660" s="206"/>
      <c r="AG660" s="206"/>
      <c r="AL660" s="46"/>
      <c r="AT660" s="45"/>
      <c r="AV660" s="143"/>
      <c r="AW660" s="143"/>
      <c r="AX660" s="143"/>
    </row>
    <row r="661" spans="1:50" x14ac:dyDescent="0.25">
      <c r="A661" s="45"/>
      <c r="B661" s="45"/>
      <c r="C661" s="45"/>
      <c r="D661" s="46"/>
      <c r="E661" s="46"/>
      <c r="J661" s="191"/>
      <c r="K661" s="191"/>
      <c r="L661" s="191"/>
      <c r="M661" s="191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8"/>
      <c r="AB661" s="46"/>
      <c r="AC661" s="206"/>
      <c r="AD661" s="206"/>
      <c r="AE661" s="46"/>
      <c r="AF661" s="206"/>
      <c r="AG661" s="206"/>
      <c r="AL661" s="46"/>
      <c r="AT661" s="45"/>
      <c r="AV661" s="143"/>
      <c r="AW661" s="143"/>
      <c r="AX661" s="143"/>
    </row>
    <row r="662" spans="1:50" x14ac:dyDescent="0.25">
      <c r="A662" s="45"/>
      <c r="B662" s="45"/>
      <c r="C662" s="45"/>
      <c r="D662" s="46"/>
      <c r="E662" s="46"/>
      <c r="J662" s="191"/>
      <c r="K662" s="191"/>
      <c r="L662" s="191"/>
      <c r="M662" s="191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8"/>
      <c r="AB662" s="46"/>
      <c r="AC662" s="206"/>
      <c r="AD662" s="206"/>
      <c r="AE662" s="46"/>
      <c r="AF662" s="206"/>
      <c r="AG662" s="206"/>
      <c r="AL662" s="46"/>
      <c r="AT662" s="45"/>
      <c r="AV662" s="143"/>
      <c r="AW662" s="143"/>
      <c r="AX662" s="143"/>
    </row>
    <row r="663" spans="1:50" x14ac:dyDescent="0.25">
      <c r="A663" s="45"/>
      <c r="B663" s="45"/>
      <c r="C663" s="45"/>
      <c r="D663" s="46"/>
      <c r="E663" s="46"/>
      <c r="J663" s="191"/>
      <c r="K663" s="191"/>
      <c r="L663" s="191"/>
      <c r="M663" s="191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8"/>
      <c r="AB663" s="46"/>
      <c r="AC663" s="206"/>
      <c r="AD663" s="206"/>
      <c r="AE663" s="46"/>
      <c r="AF663" s="206"/>
      <c r="AG663" s="206"/>
      <c r="AL663" s="46"/>
      <c r="AT663" s="45"/>
      <c r="AV663" s="143"/>
      <c r="AW663" s="143"/>
      <c r="AX663" s="143"/>
    </row>
    <row r="664" spans="1:50" x14ac:dyDescent="0.25">
      <c r="A664" s="45"/>
      <c r="B664" s="45"/>
      <c r="C664" s="45"/>
      <c r="D664" s="46"/>
      <c r="E664" s="46"/>
      <c r="J664" s="191"/>
      <c r="K664" s="191"/>
      <c r="L664" s="191"/>
      <c r="M664" s="191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8"/>
      <c r="AB664" s="46"/>
      <c r="AC664" s="206"/>
      <c r="AD664" s="206"/>
      <c r="AE664" s="46"/>
      <c r="AF664" s="206"/>
      <c r="AG664" s="206"/>
      <c r="AL664" s="46"/>
      <c r="AT664" s="45"/>
      <c r="AV664" s="143"/>
      <c r="AW664" s="143"/>
      <c r="AX664" s="143"/>
    </row>
    <row r="665" spans="1:50" x14ac:dyDescent="0.25">
      <c r="A665" s="45"/>
      <c r="B665" s="45"/>
      <c r="C665" s="45"/>
      <c r="D665" s="46"/>
      <c r="E665" s="46"/>
      <c r="J665" s="191"/>
      <c r="K665" s="191"/>
      <c r="L665" s="191"/>
      <c r="M665" s="191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8"/>
      <c r="AB665" s="46"/>
      <c r="AC665" s="206"/>
      <c r="AD665" s="206"/>
      <c r="AE665" s="46"/>
      <c r="AF665" s="206"/>
      <c r="AG665" s="206"/>
      <c r="AL665" s="46"/>
      <c r="AT665" s="45"/>
      <c r="AV665" s="143"/>
      <c r="AW665" s="143"/>
      <c r="AX665" s="143"/>
    </row>
    <row r="666" spans="1:50" x14ac:dyDescent="0.25">
      <c r="A666" s="45"/>
      <c r="B666" s="45"/>
      <c r="C666" s="45"/>
      <c r="D666" s="46"/>
      <c r="E666" s="46"/>
      <c r="J666" s="191"/>
      <c r="K666" s="191"/>
      <c r="L666" s="191"/>
      <c r="M666" s="191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8"/>
      <c r="AB666" s="46"/>
      <c r="AC666" s="206"/>
      <c r="AD666" s="206"/>
      <c r="AE666" s="46"/>
      <c r="AF666" s="206"/>
      <c r="AG666" s="206"/>
      <c r="AL666" s="46"/>
      <c r="AT666" s="45"/>
      <c r="AV666" s="143"/>
      <c r="AW666" s="143"/>
      <c r="AX666" s="143"/>
    </row>
    <row r="667" spans="1:50" x14ac:dyDescent="0.25">
      <c r="A667" s="45"/>
      <c r="B667" s="45"/>
      <c r="C667" s="45"/>
      <c r="D667" s="46"/>
      <c r="E667" s="46"/>
      <c r="J667" s="191"/>
      <c r="K667" s="191"/>
      <c r="L667" s="191"/>
      <c r="M667" s="191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8"/>
      <c r="AB667" s="46"/>
      <c r="AC667" s="206"/>
      <c r="AD667" s="206"/>
      <c r="AE667" s="46"/>
      <c r="AF667" s="206"/>
      <c r="AG667" s="206"/>
      <c r="AL667" s="46"/>
      <c r="AT667" s="45"/>
      <c r="AV667" s="143"/>
      <c r="AW667" s="143"/>
      <c r="AX667" s="143"/>
    </row>
    <row r="668" spans="1:50" x14ac:dyDescent="0.25">
      <c r="A668" s="45"/>
      <c r="B668" s="45"/>
      <c r="C668" s="45"/>
      <c r="D668" s="46"/>
      <c r="E668" s="46"/>
      <c r="J668" s="191"/>
      <c r="K668" s="191"/>
      <c r="L668" s="191"/>
      <c r="M668" s="191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8"/>
      <c r="AB668" s="46"/>
      <c r="AC668" s="206"/>
      <c r="AD668" s="206"/>
      <c r="AE668" s="46"/>
      <c r="AF668" s="206"/>
      <c r="AG668" s="206"/>
      <c r="AL668" s="46"/>
      <c r="AT668" s="45"/>
      <c r="AV668" s="143"/>
      <c r="AW668" s="143"/>
      <c r="AX668" s="143"/>
    </row>
    <row r="669" spans="1:50" x14ac:dyDescent="0.25">
      <c r="A669" s="45"/>
      <c r="B669" s="45"/>
      <c r="C669" s="45"/>
      <c r="D669" s="46"/>
      <c r="E669" s="46"/>
      <c r="J669" s="191"/>
      <c r="K669" s="191"/>
      <c r="L669" s="191"/>
      <c r="M669" s="191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8"/>
      <c r="AB669" s="46"/>
      <c r="AC669" s="206"/>
      <c r="AD669" s="206"/>
      <c r="AE669" s="46"/>
      <c r="AF669" s="206"/>
      <c r="AG669" s="206"/>
      <c r="AL669" s="46"/>
      <c r="AT669" s="45"/>
      <c r="AV669" s="143"/>
      <c r="AW669" s="143"/>
      <c r="AX669" s="143"/>
    </row>
    <row r="670" spans="1:50" x14ac:dyDescent="0.25">
      <c r="A670" s="45"/>
      <c r="B670" s="45"/>
      <c r="C670" s="45"/>
      <c r="D670" s="46"/>
      <c r="E670" s="46"/>
      <c r="J670" s="191"/>
      <c r="K670" s="191"/>
      <c r="L670" s="191"/>
      <c r="M670" s="191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8"/>
      <c r="AB670" s="46"/>
      <c r="AC670" s="206"/>
      <c r="AD670" s="206"/>
      <c r="AE670" s="46"/>
      <c r="AF670" s="206"/>
      <c r="AG670" s="206"/>
      <c r="AL670" s="46"/>
      <c r="AT670" s="45"/>
      <c r="AV670" s="143"/>
      <c r="AW670" s="143"/>
      <c r="AX670" s="143"/>
    </row>
    <row r="671" spans="1:50" x14ac:dyDescent="0.25">
      <c r="A671" s="45"/>
      <c r="B671" s="45"/>
      <c r="C671" s="45"/>
      <c r="D671" s="46"/>
      <c r="E671" s="46"/>
      <c r="J671" s="191"/>
      <c r="K671" s="191"/>
      <c r="L671" s="191"/>
      <c r="M671" s="191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8"/>
      <c r="AB671" s="46"/>
      <c r="AC671" s="206"/>
      <c r="AD671" s="206"/>
      <c r="AE671" s="46"/>
      <c r="AF671" s="206"/>
      <c r="AG671" s="206"/>
      <c r="AL671" s="46"/>
      <c r="AT671" s="45"/>
      <c r="AV671" s="143"/>
      <c r="AW671" s="143"/>
      <c r="AX671" s="143"/>
    </row>
    <row r="672" spans="1:50" x14ac:dyDescent="0.25">
      <c r="A672" s="45"/>
      <c r="B672" s="45"/>
      <c r="C672" s="45"/>
      <c r="D672" s="46"/>
      <c r="E672" s="46"/>
      <c r="J672" s="191"/>
      <c r="K672" s="191"/>
      <c r="L672" s="191"/>
      <c r="M672" s="191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8"/>
      <c r="AB672" s="46"/>
      <c r="AC672" s="206"/>
      <c r="AD672" s="206"/>
      <c r="AE672" s="46"/>
      <c r="AF672" s="206"/>
      <c r="AG672" s="206"/>
      <c r="AL672" s="46"/>
      <c r="AT672" s="45"/>
      <c r="AV672" s="143"/>
      <c r="AW672" s="143"/>
      <c r="AX672" s="143"/>
    </row>
    <row r="673" spans="1:50" x14ac:dyDescent="0.25">
      <c r="A673" s="45"/>
      <c r="B673" s="45"/>
      <c r="C673" s="45"/>
      <c r="D673" s="46"/>
      <c r="E673" s="46"/>
      <c r="J673" s="191"/>
      <c r="K673" s="191"/>
      <c r="L673" s="191"/>
      <c r="M673" s="191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8"/>
      <c r="AB673" s="46"/>
      <c r="AC673" s="206"/>
      <c r="AD673" s="206"/>
      <c r="AE673" s="46"/>
      <c r="AF673" s="206"/>
      <c r="AG673" s="206"/>
      <c r="AL673" s="46"/>
      <c r="AT673" s="45"/>
      <c r="AV673" s="143"/>
      <c r="AW673" s="143"/>
      <c r="AX673" s="143"/>
    </row>
    <row r="674" spans="1:50" x14ac:dyDescent="0.25">
      <c r="A674" s="45"/>
      <c r="B674" s="45"/>
      <c r="C674" s="45"/>
      <c r="D674" s="46"/>
      <c r="E674" s="46"/>
      <c r="J674" s="191"/>
      <c r="K674" s="191"/>
      <c r="L674" s="191"/>
      <c r="M674" s="191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8"/>
      <c r="AB674" s="46"/>
      <c r="AC674" s="206"/>
      <c r="AD674" s="206"/>
      <c r="AE674" s="46"/>
      <c r="AF674" s="206"/>
      <c r="AG674" s="206"/>
      <c r="AL674" s="46"/>
      <c r="AT674" s="45"/>
      <c r="AV674" s="143"/>
      <c r="AW674" s="143"/>
      <c r="AX674" s="143"/>
    </row>
    <row r="675" spans="1:50" x14ac:dyDescent="0.25">
      <c r="A675" s="45"/>
      <c r="B675" s="45"/>
      <c r="C675" s="45"/>
      <c r="D675" s="46"/>
      <c r="E675" s="46"/>
      <c r="J675" s="191"/>
      <c r="K675" s="191"/>
      <c r="L675" s="191"/>
      <c r="M675" s="191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8"/>
      <c r="AB675" s="46"/>
      <c r="AC675" s="206"/>
      <c r="AD675" s="206"/>
      <c r="AE675" s="46"/>
      <c r="AF675" s="206"/>
      <c r="AG675" s="206"/>
      <c r="AL675" s="46"/>
      <c r="AT675" s="45"/>
      <c r="AV675" s="143"/>
      <c r="AW675" s="143"/>
      <c r="AX675" s="143"/>
    </row>
    <row r="676" spans="1:50" x14ac:dyDescent="0.25">
      <c r="A676" s="45"/>
      <c r="B676" s="45"/>
      <c r="C676" s="45"/>
      <c r="D676" s="46"/>
      <c r="E676" s="46"/>
      <c r="J676" s="191"/>
      <c r="K676" s="191"/>
      <c r="L676" s="191"/>
      <c r="M676" s="191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8"/>
      <c r="AB676" s="46"/>
      <c r="AC676" s="206"/>
      <c r="AD676" s="206"/>
      <c r="AE676" s="46"/>
      <c r="AF676" s="206"/>
      <c r="AG676" s="206"/>
      <c r="AL676" s="46"/>
      <c r="AT676" s="45"/>
      <c r="AV676" s="143"/>
      <c r="AW676" s="143"/>
      <c r="AX676" s="143"/>
    </row>
    <row r="677" spans="1:50" x14ac:dyDescent="0.25">
      <c r="A677" s="45"/>
      <c r="B677" s="45"/>
      <c r="C677" s="45"/>
      <c r="D677" s="46"/>
      <c r="E677" s="46"/>
      <c r="J677" s="191"/>
      <c r="K677" s="191"/>
      <c r="L677" s="191"/>
      <c r="M677" s="191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8"/>
      <c r="AB677" s="46"/>
      <c r="AC677" s="206"/>
      <c r="AD677" s="206"/>
      <c r="AE677" s="46"/>
      <c r="AF677" s="206"/>
      <c r="AG677" s="206"/>
      <c r="AL677" s="46"/>
      <c r="AT677" s="45"/>
      <c r="AV677" s="143"/>
      <c r="AW677" s="143"/>
      <c r="AX677" s="143"/>
    </row>
    <row r="678" spans="1:50" x14ac:dyDescent="0.25">
      <c r="A678" s="45"/>
      <c r="B678" s="45"/>
      <c r="C678" s="45"/>
      <c r="D678" s="46"/>
      <c r="E678" s="46"/>
      <c r="J678" s="191"/>
      <c r="K678" s="191"/>
      <c r="L678" s="191"/>
      <c r="M678" s="191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8"/>
      <c r="AB678" s="46"/>
      <c r="AC678" s="206"/>
      <c r="AD678" s="206"/>
      <c r="AE678" s="46"/>
      <c r="AF678" s="206"/>
      <c r="AG678" s="206"/>
      <c r="AL678" s="46"/>
      <c r="AT678" s="45"/>
      <c r="AV678" s="143"/>
      <c r="AW678" s="143"/>
      <c r="AX678" s="143"/>
    </row>
    <row r="679" spans="1:50" x14ac:dyDescent="0.25">
      <c r="A679" s="45"/>
      <c r="B679" s="45"/>
      <c r="C679" s="45"/>
      <c r="D679" s="46"/>
      <c r="E679" s="46"/>
      <c r="J679" s="191"/>
      <c r="K679" s="191"/>
      <c r="L679" s="191"/>
      <c r="M679" s="191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8"/>
      <c r="AB679" s="46"/>
      <c r="AC679" s="206"/>
      <c r="AD679" s="206"/>
      <c r="AE679" s="46"/>
      <c r="AF679" s="206"/>
      <c r="AG679" s="206"/>
      <c r="AL679" s="46"/>
      <c r="AT679" s="45"/>
      <c r="AV679" s="143"/>
      <c r="AW679" s="143"/>
      <c r="AX679" s="143"/>
    </row>
    <row r="680" spans="1:50" x14ac:dyDescent="0.25">
      <c r="A680" s="45"/>
      <c r="B680" s="45"/>
      <c r="C680" s="45"/>
      <c r="D680" s="46"/>
      <c r="E680" s="46"/>
      <c r="J680" s="191"/>
      <c r="K680" s="191"/>
      <c r="L680" s="191"/>
      <c r="M680" s="191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8"/>
      <c r="AB680" s="46"/>
      <c r="AC680" s="206"/>
      <c r="AD680" s="206"/>
      <c r="AE680" s="46"/>
      <c r="AF680" s="206"/>
      <c r="AG680" s="206"/>
      <c r="AL680" s="46"/>
      <c r="AT680" s="45"/>
      <c r="AV680" s="143"/>
      <c r="AW680" s="143"/>
      <c r="AX680" s="143"/>
    </row>
    <row r="681" spans="1:50" x14ac:dyDescent="0.25">
      <c r="A681" s="45"/>
      <c r="B681" s="45"/>
      <c r="C681" s="45"/>
      <c r="D681" s="46"/>
      <c r="E681" s="46"/>
      <c r="J681" s="191"/>
      <c r="K681" s="191"/>
      <c r="L681" s="191"/>
      <c r="M681" s="191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8"/>
      <c r="AB681" s="46"/>
      <c r="AC681" s="206"/>
      <c r="AD681" s="206"/>
      <c r="AE681" s="46"/>
      <c r="AF681" s="206"/>
      <c r="AG681" s="206"/>
      <c r="AL681" s="46"/>
      <c r="AT681" s="45"/>
      <c r="AV681" s="143"/>
      <c r="AW681" s="143"/>
      <c r="AX681" s="143"/>
    </row>
    <row r="682" spans="1:50" x14ac:dyDescent="0.25">
      <c r="A682" s="45"/>
      <c r="B682" s="45"/>
      <c r="C682" s="45"/>
      <c r="D682" s="46"/>
      <c r="E682" s="46"/>
      <c r="J682" s="191"/>
      <c r="K682" s="191"/>
      <c r="L682" s="191"/>
      <c r="M682" s="191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8"/>
      <c r="AB682" s="46"/>
      <c r="AC682" s="206"/>
      <c r="AD682" s="206"/>
      <c r="AE682" s="46"/>
      <c r="AF682" s="206"/>
      <c r="AG682" s="206"/>
      <c r="AL682" s="46"/>
      <c r="AT682" s="45"/>
      <c r="AV682" s="143"/>
      <c r="AW682" s="143"/>
      <c r="AX682" s="143"/>
    </row>
    <row r="683" spans="1:50" x14ac:dyDescent="0.25">
      <c r="A683" s="45"/>
      <c r="B683" s="45"/>
      <c r="C683" s="45"/>
      <c r="D683" s="46"/>
      <c r="E683" s="46"/>
      <c r="J683" s="191"/>
      <c r="K683" s="191"/>
      <c r="L683" s="191"/>
      <c r="M683" s="191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8"/>
      <c r="AB683" s="46"/>
      <c r="AC683" s="206"/>
      <c r="AD683" s="206"/>
      <c r="AE683" s="46"/>
      <c r="AF683" s="206"/>
      <c r="AG683" s="206"/>
      <c r="AL683" s="46"/>
      <c r="AT683" s="45"/>
      <c r="AV683" s="143"/>
      <c r="AW683" s="143"/>
      <c r="AX683" s="143"/>
    </row>
    <row r="684" spans="1:50" x14ac:dyDescent="0.25">
      <c r="A684" s="45"/>
      <c r="B684" s="45"/>
      <c r="C684" s="45"/>
      <c r="D684" s="46"/>
      <c r="E684" s="46"/>
      <c r="J684" s="191"/>
      <c r="K684" s="191"/>
      <c r="L684" s="191"/>
      <c r="M684" s="191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8"/>
      <c r="AB684" s="46"/>
      <c r="AC684" s="206"/>
      <c r="AD684" s="206"/>
      <c r="AE684" s="46"/>
      <c r="AF684" s="206"/>
      <c r="AG684" s="206"/>
      <c r="AL684" s="46"/>
      <c r="AT684" s="45"/>
      <c r="AV684" s="143"/>
      <c r="AW684" s="143"/>
      <c r="AX684" s="143"/>
    </row>
    <row r="685" spans="1:50" x14ac:dyDescent="0.25">
      <c r="A685" s="45"/>
      <c r="B685" s="45"/>
      <c r="C685" s="45"/>
      <c r="D685" s="46"/>
      <c r="E685" s="46"/>
      <c r="J685" s="191"/>
      <c r="K685" s="191"/>
      <c r="L685" s="191"/>
      <c r="M685" s="191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8"/>
      <c r="AB685" s="46"/>
      <c r="AC685" s="206"/>
      <c r="AD685" s="206"/>
      <c r="AE685" s="46"/>
      <c r="AF685" s="206"/>
      <c r="AG685" s="206"/>
      <c r="AL685" s="46"/>
      <c r="AT685" s="45"/>
      <c r="AV685" s="143"/>
      <c r="AW685" s="143"/>
      <c r="AX685" s="143"/>
    </row>
    <row r="686" spans="1:50" x14ac:dyDescent="0.25">
      <c r="A686" s="45"/>
      <c r="B686" s="45"/>
      <c r="C686" s="45"/>
      <c r="D686" s="46"/>
      <c r="E686" s="46"/>
      <c r="J686" s="191"/>
      <c r="K686" s="191"/>
      <c r="L686" s="191"/>
      <c r="M686" s="191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8"/>
      <c r="AB686" s="46"/>
      <c r="AC686" s="206"/>
      <c r="AD686" s="206"/>
      <c r="AE686" s="46"/>
      <c r="AF686" s="206"/>
      <c r="AG686" s="206"/>
      <c r="AL686" s="46"/>
      <c r="AT686" s="45"/>
      <c r="AV686" s="143"/>
      <c r="AW686" s="143"/>
      <c r="AX686" s="143"/>
    </row>
    <row r="687" spans="1:50" x14ac:dyDescent="0.25">
      <c r="A687" s="45"/>
      <c r="B687" s="45"/>
      <c r="C687" s="45"/>
      <c r="D687" s="46"/>
      <c r="E687" s="46"/>
      <c r="J687" s="191"/>
      <c r="K687" s="191"/>
      <c r="L687" s="191"/>
      <c r="M687" s="191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8"/>
      <c r="AB687" s="46"/>
      <c r="AC687" s="206"/>
      <c r="AD687" s="206"/>
      <c r="AE687" s="46"/>
      <c r="AF687" s="206"/>
      <c r="AG687" s="206"/>
      <c r="AL687" s="46"/>
      <c r="AT687" s="45"/>
      <c r="AV687" s="143"/>
      <c r="AW687" s="143"/>
      <c r="AX687" s="143"/>
    </row>
    <row r="688" spans="1:50" x14ac:dyDescent="0.25">
      <c r="A688" s="45"/>
      <c r="B688" s="45"/>
      <c r="C688" s="45"/>
      <c r="D688" s="46"/>
      <c r="E688" s="46"/>
      <c r="J688" s="191"/>
      <c r="K688" s="191"/>
      <c r="L688" s="191"/>
      <c r="M688" s="191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8"/>
      <c r="AB688" s="46"/>
      <c r="AC688" s="206"/>
      <c r="AD688" s="206"/>
      <c r="AE688" s="46"/>
      <c r="AF688" s="206"/>
      <c r="AG688" s="206"/>
      <c r="AL688" s="46"/>
      <c r="AT688" s="45"/>
      <c r="AV688" s="143"/>
      <c r="AW688" s="143"/>
      <c r="AX688" s="143"/>
    </row>
    <row r="689" spans="1:50" x14ac:dyDescent="0.25">
      <c r="A689" s="45"/>
      <c r="B689" s="45"/>
      <c r="C689" s="45"/>
      <c r="D689" s="46"/>
      <c r="E689" s="46"/>
      <c r="J689" s="191"/>
      <c r="K689" s="191"/>
      <c r="L689" s="191"/>
      <c r="M689" s="191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8"/>
      <c r="AB689" s="46"/>
      <c r="AC689" s="206"/>
      <c r="AD689" s="206"/>
      <c r="AE689" s="46"/>
      <c r="AF689" s="206"/>
      <c r="AG689" s="206"/>
      <c r="AL689" s="46"/>
      <c r="AT689" s="45"/>
      <c r="AV689" s="143"/>
      <c r="AW689" s="143"/>
      <c r="AX689" s="143"/>
    </row>
    <row r="690" spans="1:50" x14ac:dyDescent="0.25">
      <c r="A690" s="45"/>
      <c r="B690" s="45"/>
      <c r="C690" s="45"/>
      <c r="D690" s="46"/>
      <c r="E690" s="46"/>
      <c r="J690" s="191"/>
      <c r="K690" s="191"/>
      <c r="L690" s="191"/>
      <c r="M690" s="191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8"/>
      <c r="AB690" s="46"/>
      <c r="AC690" s="206"/>
      <c r="AD690" s="206"/>
      <c r="AE690" s="46"/>
      <c r="AF690" s="206"/>
      <c r="AG690" s="206"/>
      <c r="AL690" s="46"/>
      <c r="AT690" s="45"/>
      <c r="AV690" s="143"/>
      <c r="AW690" s="143"/>
      <c r="AX690" s="143"/>
    </row>
    <row r="691" spans="1:50" x14ac:dyDescent="0.25">
      <c r="A691" s="45"/>
      <c r="B691" s="45"/>
      <c r="C691" s="45"/>
      <c r="D691" s="46"/>
      <c r="E691" s="46"/>
      <c r="J691" s="191"/>
      <c r="K691" s="191"/>
      <c r="L691" s="191"/>
      <c r="M691" s="191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8"/>
      <c r="AB691" s="46"/>
      <c r="AC691" s="206"/>
      <c r="AD691" s="206"/>
      <c r="AE691" s="46"/>
      <c r="AF691" s="206"/>
      <c r="AG691" s="206"/>
      <c r="AL691" s="46"/>
      <c r="AT691" s="45"/>
      <c r="AV691" s="143"/>
      <c r="AW691" s="143"/>
      <c r="AX691" s="143"/>
    </row>
    <row r="692" spans="1:50" x14ac:dyDescent="0.25">
      <c r="A692" s="45"/>
      <c r="B692" s="45"/>
      <c r="C692" s="45"/>
      <c r="D692" s="46"/>
      <c r="E692" s="46"/>
      <c r="J692" s="191"/>
      <c r="K692" s="191"/>
      <c r="L692" s="191"/>
      <c r="M692" s="191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8"/>
      <c r="AB692" s="46"/>
      <c r="AC692" s="206"/>
      <c r="AD692" s="206"/>
      <c r="AE692" s="46"/>
      <c r="AF692" s="206"/>
      <c r="AG692" s="206"/>
      <c r="AL692" s="46"/>
      <c r="AT692" s="45"/>
      <c r="AV692" s="143"/>
      <c r="AW692" s="143"/>
      <c r="AX692" s="143"/>
    </row>
    <row r="693" spans="1:50" x14ac:dyDescent="0.25">
      <c r="A693" s="45"/>
      <c r="B693" s="45"/>
      <c r="C693" s="45"/>
      <c r="D693" s="46"/>
      <c r="E693" s="46"/>
      <c r="J693" s="191"/>
      <c r="K693" s="191"/>
      <c r="L693" s="191"/>
      <c r="M693" s="191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8"/>
      <c r="AB693" s="46"/>
      <c r="AC693" s="206"/>
      <c r="AD693" s="206"/>
      <c r="AE693" s="46"/>
      <c r="AF693" s="206"/>
      <c r="AG693" s="206"/>
      <c r="AL693" s="46"/>
      <c r="AT693" s="45"/>
      <c r="AV693" s="143"/>
      <c r="AW693" s="143"/>
      <c r="AX693" s="143"/>
    </row>
    <row r="694" spans="1:50" x14ac:dyDescent="0.25">
      <c r="A694" s="45"/>
      <c r="B694" s="45"/>
      <c r="C694" s="45"/>
      <c r="D694" s="46"/>
      <c r="E694" s="46"/>
      <c r="J694" s="191"/>
      <c r="K694" s="191"/>
      <c r="L694" s="191"/>
      <c r="M694" s="191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8"/>
      <c r="AB694" s="46"/>
      <c r="AC694" s="206"/>
      <c r="AD694" s="206"/>
      <c r="AE694" s="46"/>
      <c r="AF694" s="206"/>
      <c r="AG694" s="206"/>
      <c r="AL694" s="46"/>
      <c r="AT694" s="45"/>
      <c r="AV694" s="143"/>
      <c r="AW694" s="143"/>
      <c r="AX694" s="143"/>
    </row>
    <row r="695" spans="1:50" x14ac:dyDescent="0.25">
      <c r="A695" s="45"/>
      <c r="B695" s="45"/>
      <c r="C695" s="45"/>
      <c r="D695" s="46"/>
      <c r="E695" s="46"/>
      <c r="J695" s="191"/>
      <c r="K695" s="191"/>
      <c r="L695" s="191"/>
      <c r="M695" s="191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8"/>
      <c r="AB695" s="46"/>
      <c r="AC695" s="206"/>
      <c r="AD695" s="206"/>
      <c r="AE695" s="46"/>
      <c r="AF695" s="206"/>
      <c r="AG695" s="206"/>
      <c r="AL695" s="46"/>
      <c r="AT695" s="45"/>
      <c r="AV695" s="143"/>
      <c r="AW695" s="143"/>
      <c r="AX695" s="143"/>
    </row>
    <row r="696" spans="1:50" x14ac:dyDescent="0.25">
      <c r="A696" s="45"/>
      <c r="B696" s="45"/>
      <c r="C696" s="45"/>
      <c r="D696" s="46"/>
      <c r="E696" s="46"/>
      <c r="J696" s="191"/>
      <c r="K696" s="191"/>
      <c r="L696" s="191"/>
      <c r="M696" s="191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8"/>
      <c r="AB696" s="46"/>
      <c r="AC696" s="206"/>
      <c r="AD696" s="206"/>
      <c r="AE696" s="46"/>
      <c r="AF696" s="206"/>
      <c r="AG696" s="206"/>
      <c r="AL696" s="46"/>
      <c r="AT696" s="45"/>
      <c r="AV696" s="143"/>
      <c r="AW696" s="143"/>
      <c r="AX696" s="143"/>
    </row>
    <row r="697" spans="1:50" x14ac:dyDescent="0.25">
      <c r="A697" s="45"/>
      <c r="B697" s="45"/>
      <c r="C697" s="45"/>
      <c r="D697" s="46"/>
      <c r="E697" s="46"/>
      <c r="J697" s="191"/>
      <c r="K697" s="191"/>
      <c r="L697" s="191"/>
      <c r="M697" s="191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8"/>
      <c r="AB697" s="46"/>
      <c r="AC697" s="206"/>
      <c r="AD697" s="206"/>
      <c r="AE697" s="46"/>
      <c r="AF697" s="206"/>
      <c r="AG697" s="206"/>
      <c r="AL697" s="46"/>
      <c r="AT697" s="45"/>
      <c r="AV697" s="143"/>
      <c r="AW697" s="143"/>
      <c r="AX697" s="143"/>
    </row>
    <row r="698" spans="1:50" x14ac:dyDescent="0.25">
      <c r="A698" s="45"/>
      <c r="B698" s="45"/>
      <c r="C698" s="45"/>
      <c r="D698" s="46"/>
      <c r="E698" s="46"/>
      <c r="J698" s="191"/>
      <c r="K698" s="191"/>
      <c r="L698" s="191"/>
      <c r="M698" s="191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8"/>
      <c r="AB698" s="46"/>
      <c r="AC698" s="206"/>
      <c r="AD698" s="206"/>
      <c r="AE698" s="46"/>
      <c r="AF698" s="206"/>
      <c r="AG698" s="206"/>
      <c r="AL698" s="46"/>
      <c r="AT698" s="45"/>
      <c r="AV698" s="143"/>
      <c r="AW698" s="143"/>
      <c r="AX698" s="143"/>
    </row>
    <row r="699" spans="1:50" x14ac:dyDescent="0.25">
      <c r="A699" s="45"/>
      <c r="B699" s="45"/>
      <c r="C699" s="45"/>
      <c r="D699" s="46"/>
      <c r="E699" s="46"/>
      <c r="J699" s="191"/>
      <c r="K699" s="191"/>
      <c r="L699" s="191"/>
      <c r="M699" s="191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8"/>
      <c r="AB699" s="46"/>
      <c r="AC699" s="206"/>
      <c r="AD699" s="206"/>
      <c r="AE699" s="46"/>
      <c r="AF699" s="206"/>
      <c r="AG699" s="206"/>
      <c r="AL699" s="46"/>
      <c r="AT699" s="45"/>
      <c r="AV699" s="143"/>
      <c r="AW699" s="143"/>
      <c r="AX699" s="143"/>
    </row>
    <row r="700" spans="1:50" x14ac:dyDescent="0.25">
      <c r="A700" s="45"/>
      <c r="B700" s="45"/>
      <c r="C700" s="45"/>
      <c r="D700" s="46"/>
      <c r="E700" s="46"/>
      <c r="J700" s="191"/>
      <c r="K700" s="191"/>
      <c r="L700" s="191"/>
      <c r="M700" s="191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8"/>
      <c r="AB700" s="46"/>
      <c r="AC700" s="206"/>
      <c r="AD700" s="206"/>
      <c r="AE700" s="46"/>
      <c r="AF700" s="206"/>
      <c r="AG700" s="206"/>
      <c r="AL700" s="46"/>
      <c r="AT700" s="45"/>
      <c r="AV700" s="143"/>
      <c r="AW700" s="143"/>
      <c r="AX700" s="143"/>
    </row>
    <row r="701" spans="1:50" x14ac:dyDescent="0.25">
      <c r="A701" s="45"/>
      <c r="B701" s="45"/>
      <c r="C701" s="45"/>
      <c r="D701" s="46"/>
      <c r="E701" s="46"/>
      <c r="J701" s="191"/>
      <c r="K701" s="191"/>
      <c r="L701" s="191"/>
      <c r="M701" s="191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8"/>
      <c r="AB701" s="46"/>
      <c r="AC701" s="206"/>
      <c r="AD701" s="206"/>
      <c r="AE701" s="46"/>
      <c r="AF701" s="206"/>
      <c r="AG701" s="206"/>
      <c r="AL701" s="46"/>
      <c r="AT701" s="45"/>
      <c r="AV701" s="143"/>
      <c r="AW701" s="143"/>
      <c r="AX701" s="143"/>
    </row>
    <row r="702" spans="1:50" x14ac:dyDescent="0.25">
      <c r="A702" s="45"/>
      <c r="B702" s="45"/>
      <c r="C702" s="45"/>
      <c r="D702" s="46"/>
      <c r="E702" s="46"/>
      <c r="J702" s="191"/>
      <c r="K702" s="191"/>
      <c r="L702" s="191"/>
      <c r="M702" s="191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8"/>
      <c r="AB702" s="46"/>
      <c r="AC702" s="206"/>
      <c r="AD702" s="206"/>
      <c r="AE702" s="46"/>
      <c r="AF702" s="206"/>
      <c r="AG702" s="206"/>
      <c r="AL702" s="46"/>
      <c r="AT702" s="45"/>
      <c r="AV702" s="143"/>
      <c r="AW702" s="143"/>
      <c r="AX702" s="143"/>
    </row>
    <row r="703" spans="1:50" x14ac:dyDescent="0.25">
      <c r="A703" s="45"/>
      <c r="B703" s="45"/>
      <c r="C703" s="45"/>
      <c r="D703" s="46"/>
      <c r="E703" s="46"/>
      <c r="J703" s="191"/>
      <c r="K703" s="191"/>
      <c r="L703" s="191"/>
      <c r="M703" s="191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8"/>
      <c r="AB703" s="46"/>
      <c r="AC703" s="206"/>
      <c r="AD703" s="206"/>
      <c r="AE703" s="46"/>
      <c r="AF703" s="206"/>
      <c r="AG703" s="206"/>
      <c r="AL703" s="46"/>
      <c r="AT703" s="45"/>
      <c r="AV703" s="143"/>
      <c r="AW703" s="143"/>
      <c r="AX703" s="143"/>
    </row>
    <row r="704" spans="1:50" x14ac:dyDescent="0.25">
      <c r="A704" s="45"/>
      <c r="B704" s="45"/>
      <c r="C704" s="45"/>
      <c r="D704" s="46"/>
      <c r="E704" s="46"/>
      <c r="J704" s="191"/>
      <c r="K704" s="191"/>
      <c r="L704" s="191"/>
      <c r="M704" s="191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8"/>
      <c r="AB704" s="46"/>
      <c r="AC704" s="206"/>
      <c r="AD704" s="206"/>
      <c r="AE704" s="46"/>
      <c r="AF704" s="206"/>
      <c r="AG704" s="206"/>
      <c r="AL704" s="46"/>
      <c r="AT704" s="45"/>
      <c r="AV704" s="143"/>
      <c r="AW704" s="143"/>
      <c r="AX704" s="143"/>
    </row>
    <row r="705" spans="1:50" x14ac:dyDescent="0.25">
      <c r="A705" s="45"/>
      <c r="B705" s="45"/>
      <c r="C705" s="45"/>
      <c r="D705" s="46"/>
      <c r="E705" s="46"/>
      <c r="J705" s="191"/>
      <c r="K705" s="191"/>
      <c r="L705" s="191"/>
      <c r="M705" s="191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8"/>
      <c r="AB705" s="46"/>
      <c r="AC705" s="206"/>
      <c r="AD705" s="206"/>
      <c r="AE705" s="46"/>
      <c r="AF705" s="206"/>
      <c r="AG705" s="206"/>
      <c r="AL705" s="46"/>
      <c r="AT705" s="45"/>
      <c r="AV705" s="143"/>
      <c r="AW705" s="143"/>
      <c r="AX705" s="143"/>
    </row>
    <row r="706" spans="1:50" x14ac:dyDescent="0.25">
      <c r="A706" s="45"/>
      <c r="B706" s="45"/>
      <c r="C706" s="45"/>
      <c r="D706" s="46"/>
      <c r="E706" s="46"/>
      <c r="J706" s="191"/>
      <c r="K706" s="191"/>
      <c r="L706" s="191"/>
      <c r="M706" s="191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8"/>
      <c r="AB706" s="46"/>
      <c r="AC706" s="206"/>
      <c r="AD706" s="206"/>
      <c r="AE706" s="46"/>
      <c r="AF706" s="206"/>
      <c r="AG706" s="206"/>
      <c r="AL706" s="46"/>
      <c r="AT706" s="45"/>
      <c r="AV706" s="143"/>
      <c r="AW706" s="143"/>
      <c r="AX706" s="143"/>
    </row>
    <row r="707" spans="1:50" x14ac:dyDescent="0.25">
      <c r="A707" s="45"/>
      <c r="B707" s="45"/>
      <c r="C707" s="45"/>
      <c r="D707" s="46"/>
      <c r="E707" s="46"/>
      <c r="J707" s="191"/>
      <c r="K707" s="191"/>
      <c r="L707" s="191"/>
      <c r="M707" s="191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8"/>
      <c r="AB707" s="46"/>
      <c r="AC707" s="206"/>
      <c r="AD707" s="206"/>
      <c r="AE707" s="46"/>
      <c r="AF707" s="206"/>
      <c r="AG707" s="206"/>
      <c r="AL707" s="46"/>
      <c r="AT707" s="45"/>
      <c r="AV707" s="143"/>
      <c r="AW707" s="143"/>
      <c r="AX707" s="143"/>
    </row>
    <row r="708" spans="1:50" x14ac:dyDescent="0.25">
      <c r="A708" s="45"/>
      <c r="B708" s="45"/>
      <c r="C708" s="45"/>
      <c r="D708" s="46"/>
      <c r="E708" s="46"/>
      <c r="J708" s="191"/>
      <c r="K708" s="191"/>
      <c r="L708" s="191"/>
      <c r="M708" s="191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8"/>
      <c r="AB708" s="46"/>
      <c r="AC708" s="206"/>
      <c r="AD708" s="206"/>
      <c r="AE708" s="46"/>
      <c r="AF708" s="206"/>
      <c r="AG708" s="206"/>
      <c r="AL708" s="46"/>
      <c r="AT708" s="45"/>
    </row>
    <row r="709" spans="1:50" x14ac:dyDescent="0.25">
      <c r="A709" s="45"/>
      <c r="B709" s="45"/>
      <c r="C709" s="45"/>
      <c r="D709" s="46"/>
      <c r="E709" s="46"/>
      <c r="J709" s="191"/>
      <c r="K709" s="191"/>
      <c r="L709" s="191"/>
      <c r="M709" s="191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8"/>
      <c r="AB709" s="46"/>
      <c r="AC709" s="206"/>
      <c r="AD709" s="206"/>
      <c r="AE709" s="46"/>
      <c r="AF709" s="206"/>
      <c r="AG709" s="206"/>
      <c r="AL709" s="46"/>
      <c r="AT709" s="45"/>
    </row>
    <row r="710" spans="1:50" x14ac:dyDescent="0.25">
      <c r="A710" s="45"/>
      <c r="B710" s="45"/>
      <c r="C710" s="45"/>
      <c r="D710" s="46"/>
      <c r="E710" s="46"/>
      <c r="J710" s="191"/>
      <c r="K710" s="191"/>
      <c r="L710" s="191"/>
      <c r="M710" s="191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8"/>
      <c r="AB710" s="46"/>
      <c r="AC710" s="206"/>
      <c r="AD710" s="206"/>
      <c r="AE710" s="46"/>
      <c r="AF710" s="206"/>
      <c r="AG710" s="206"/>
      <c r="AL710" s="46"/>
      <c r="AT710" s="45"/>
    </row>
    <row r="711" spans="1:50" x14ac:dyDescent="0.25">
      <c r="A711" s="45"/>
      <c r="B711" s="45"/>
      <c r="C711" s="45"/>
      <c r="D711" s="46"/>
      <c r="E711" s="46"/>
      <c r="J711" s="191"/>
      <c r="K711" s="191"/>
      <c r="L711" s="191"/>
      <c r="M711" s="191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B711" s="46"/>
      <c r="AC711" s="206"/>
      <c r="AD711" s="206"/>
      <c r="AE711" s="46"/>
      <c r="AF711" s="206"/>
      <c r="AG711" s="206"/>
      <c r="AL711" s="46"/>
      <c r="AT711" s="45"/>
    </row>
  </sheetData>
  <autoFilter ref="A4:IE548"/>
  <sortState ref="A12:IE550">
    <sortCondition ref="Z12:Z550"/>
    <sortCondition ref="AA12:AA550"/>
    <sortCondition ref="P12:P550"/>
    <sortCondition ref="R12:R550"/>
  </sortState>
  <mergeCells count="24">
    <mergeCell ref="AU2:AU3"/>
    <mergeCell ref="AV2:AV3"/>
    <mergeCell ref="AT2:AT3"/>
    <mergeCell ref="A2:A3"/>
    <mergeCell ref="B2:B3"/>
    <mergeCell ref="D2:D3"/>
    <mergeCell ref="E2:E3"/>
    <mergeCell ref="N2:N3"/>
    <mergeCell ref="F2:I2"/>
    <mergeCell ref="J2:M2"/>
    <mergeCell ref="V2:V3"/>
    <mergeCell ref="W2:W3"/>
    <mergeCell ref="X2:AA2"/>
    <mergeCell ref="AS2:AS3"/>
    <mergeCell ref="AB2:AL2"/>
    <mergeCell ref="AM2:AR2"/>
    <mergeCell ref="C2:C3"/>
    <mergeCell ref="U2:U3"/>
    <mergeCell ref="O2:O3"/>
    <mergeCell ref="P2:P3"/>
    <mergeCell ref="Q2:Q3"/>
    <mergeCell ref="R2:R3"/>
    <mergeCell ref="S2:S3"/>
    <mergeCell ref="T2:T3"/>
  </mergeCells>
  <pageMargins left="0.25" right="0.25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5"/>
  <sheetViews>
    <sheetView workbookViewId="0">
      <pane ySplit="1" topLeftCell="A407" activePane="bottomLeft" state="frozen"/>
      <selection pane="bottomLeft" activeCell="B430" sqref="B430:C430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9" width="6.85546875" customWidth="1"/>
    <col min="10" max="10" width="30.7109375" customWidth="1"/>
    <col min="11" max="11" width="5.28515625" customWidth="1"/>
    <col min="12" max="12" width="10.5703125" customWidth="1"/>
    <col min="13" max="13" width="26" customWidth="1"/>
    <col min="14" max="14" width="11.85546875" customWidth="1"/>
    <col min="15" max="15" width="15.5703125" customWidth="1"/>
    <col min="16" max="17" width="20.5703125" customWidth="1"/>
    <col min="18" max="18" width="13" customWidth="1"/>
    <col min="19" max="19" width="13.5703125" customWidth="1"/>
    <col min="20" max="20" width="15" customWidth="1"/>
    <col min="21" max="21" width="13" customWidth="1"/>
    <col min="22" max="22" width="14.140625" customWidth="1"/>
    <col min="23" max="23" width="14.42578125" customWidth="1"/>
    <col min="24" max="24" width="13.28515625" customWidth="1"/>
    <col min="25" max="25" width="14.28515625" customWidth="1"/>
    <col min="26" max="26" width="14.42578125" customWidth="1"/>
    <col min="27" max="27" width="14.28515625" customWidth="1"/>
    <col min="28" max="28" width="14.5703125" customWidth="1"/>
    <col min="29" max="30" width="13.85546875" customWidth="1"/>
    <col min="31" max="31" width="11" customWidth="1"/>
    <col min="32" max="33" width="14.42578125" customWidth="1"/>
    <col min="34" max="34" width="13.85546875" customWidth="1"/>
    <col min="35" max="35" width="14" customWidth="1"/>
    <col min="36" max="36" width="12.85546875" customWidth="1"/>
  </cols>
  <sheetData>
    <row r="1" spans="1:36" x14ac:dyDescent="0.25">
      <c r="A1" s="9" t="s">
        <v>0</v>
      </c>
      <c r="B1" s="21" t="s">
        <v>262</v>
      </c>
      <c r="C1" s="21" t="s">
        <v>263</v>
      </c>
      <c r="D1" s="21" t="s">
        <v>264</v>
      </c>
      <c r="E1" s="21" t="s">
        <v>214</v>
      </c>
      <c r="F1" s="21" t="s">
        <v>276</v>
      </c>
      <c r="G1" s="9" t="s">
        <v>267</v>
      </c>
      <c r="H1" s="9" t="s">
        <v>268</v>
      </c>
      <c r="I1" s="9" t="s">
        <v>296</v>
      </c>
      <c r="J1" s="9" t="s">
        <v>275</v>
      </c>
      <c r="K1" s="9" t="s">
        <v>269</v>
      </c>
      <c r="L1" s="9" t="s">
        <v>297</v>
      </c>
      <c r="M1" s="9" t="s">
        <v>273</v>
      </c>
      <c r="N1" s="9" t="s">
        <v>270</v>
      </c>
      <c r="O1" s="9" t="s">
        <v>306</v>
      </c>
      <c r="P1" s="9" t="s">
        <v>277</v>
      </c>
      <c r="Q1" s="9" t="s">
        <v>298</v>
      </c>
      <c r="R1" s="9" t="s">
        <v>274</v>
      </c>
      <c r="S1" s="9" t="s">
        <v>278</v>
      </c>
      <c r="T1" s="9" t="s">
        <v>279</v>
      </c>
      <c r="U1" s="9" t="s">
        <v>280</v>
      </c>
      <c r="V1" s="9" t="s">
        <v>281</v>
      </c>
      <c r="W1" s="9" t="s">
        <v>282</v>
      </c>
      <c r="X1" s="9" t="s">
        <v>283</v>
      </c>
      <c r="Y1" s="9" t="s">
        <v>284</v>
      </c>
      <c r="Z1" s="9" t="s">
        <v>285</v>
      </c>
      <c r="AA1" s="9" t="s">
        <v>286</v>
      </c>
      <c r="AB1" s="9" t="s">
        <v>287</v>
      </c>
      <c r="AC1" s="9" t="s">
        <v>288</v>
      </c>
      <c r="AD1" s="9" t="s">
        <v>289</v>
      </c>
      <c r="AE1" s="9" t="s">
        <v>290</v>
      </c>
      <c r="AF1" s="9" t="s">
        <v>291</v>
      </c>
      <c r="AG1" s="9" t="s">
        <v>292</v>
      </c>
      <c r="AH1" s="9" t="s">
        <v>293</v>
      </c>
      <c r="AI1" s="9" t="s">
        <v>294</v>
      </c>
      <c r="AJ1" s="37" t="s">
        <v>301</v>
      </c>
    </row>
    <row r="2" spans="1:36" ht="67.5" x14ac:dyDescent="0.25">
      <c r="A2" s="21">
        <v>1</v>
      </c>
      <c r="B2" s="21">
        <v>107.165343784337</v>
      </c>
      <c r="C2" s="21">
        <v>52.580927912907001</v>
      </c>
      <c r="D2" s="21"/>
      <c r="E2" s="22" t="s">
        <v>233</v>
      </c>
      <c r="F2" s="22" t="s">
        <v>1</v>
      </c>
      <c r="G2" s="21" t="s">
        <v>2</v>
      </c>
      <c r="H2" s="21"/>
      <c r="I2" s="21">
        <v>0</v>
      </c>
      <c r="J2" s="21"/>
      <c r="K2" s="21" t="s">
        <v>4</v>
      </c>
      <c r="L2" s="21">
        <v>1</v>
      </c>
      <c r="M2" s="22" t="s">
        <v>221</v>
      </c>
      <c r="N2" s="21" t="s">
        <v>5</v>
      </c>
      <c r="O2" s="21">
        <v>1</v>
      </c>
      <c r="P2" s="22" t="s">
        <v>218</v>
      </c>
      <c r="Q2" s="24" t="s">
        <v>302</v>
      </c>
      <c r="R2" s="21" t="s">
        <v>6</v>
      </c>
      <c r="S2" s="21"/>
      <c r="T2" s="21"/>
      <c r="U2" s="22" t="s">
        <v>121</v>
      </c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/>
      <c r="AH2" s="21"/>
      <c r="AI2" s="21"/>
      <c r="AJ2" s="44" t="s">
        <v>307</v>
      </c>
    </row>
    <row r="3" spans="1:36" ht="45" x14ac:dyDescent="0.25">
      <c r="A3" s="21">
        <v>2</v>
      </c>
      <c r="B3" s="21">
        <v>106.698333333333</v>
      </c>
      <c r="C3" s="21">
        <v>52.418333333333301</v>
      </c>
      <c r="D3" s="21"/>
      <c r="E3" s="22" t="s">
        <v>122</v>
      </c>
      <c r="F3" s="22" t="s">
        <v>7</v>
      </c>
      <c r="G3" s="22" t="s">
        <v>111</v>
      </c>
      <c r="H3" s="21"/>
      <c r="I3" s="21">
        <v>0</v>
      </c>
      <c r="J3" s="21"/>
      <c r="K3" s="21"/>
      <c r="L3" s="21">
        <v>0</v>
      </c>
      <c r="M3" s="22" t="s">
        <v>8</v>
      </c>
      <c r="N3" s="21" t="s">
        <v>5</v>
      </c>
      <c r="O3" s="21">
        <v>1</v>
      </c>
      <c r="P3" s="22" t="s">
        <v>105</v>
      </c>
      <c r="Q3" s="24">
        <v>3</v>
      </c>
      <c r="R3" s="21" t="s">
        <v>6</v>
      </c>
      <c r="S3" s="21"/>
      <c r="T3" s="21"/>
      <c r="U3" s="22" t="s">
        <v>121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44" t="s">
        <v>308</v>
      </c>
    </row>
    <row r="4" spans="1:36" ht="101.25" x14ac:dyDescent="0.25">
      <c r="A4" s="21">
        <v>3</v>
      </c>
      <c r="B4" s="21">
        <v>106.70333333333301</v>
      </c>
      <c r="C4" s="21">
        <v>52.413333333333298</v>
      </c>
      <c r="D4" s="21"/>
      <c r="E4" s="22" t="s">
        <v>134</v>
      </c>
      <c r="F4" s="22" t="s">
        <v>112</v>
      </c>
      <c r="G4" s="21" t="s">
        <v>9</v>
      </c>
      <c r="H4" s="21"/>
      <c r="I4" s="21">
        <v>0</v>
      </c>
      <c r="J4" s="21" t="s">
        <v>113</v>
      </c>
      <c r="K4" s="21" t="s">
        <v>4</v>
      </c>
      <c r="L4" s="21">
        <v>1</v>
      </c>
      <c r="M4" s="22" t="s">
        <v>104</v>
      </c>
      <c r="N4" s="21" t="s">
        <v>5</v>
      </c>
      <c r="O4" s="21">
        <v>1</v>
      </c>
      <c r="P4" s="24" t="s">
        <v>300</v>
      </c>
      <c r="Q4" s="24" t="s">
        <v>303</v>
      </c>
      <c r="R4" s="21" t="s">
        <v>6</v>
      </c>
      <c r="S4" s="21"/>
      <c r="T4" s="21"/>
      <c r="U4" s="22" t="s">
        <v>123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44" t="s">
        <v>309</v>
      </c>
    </row>
    <row r="5" spans="1:36" ht="33.75" x14ac:dyDescent="0.25">
      <c r="A5" s="21">
        <v>4</v>
      </c>
      <c r="B5" s="21">
        <v>106.71</v>
      </c>
      <c r="C5" s="21">
        <v>52.408333333333303</v>
      </c>
      <c r="D5" s="21"/>
      <c r="E5" s="21"/>
      <c r="F5" s="22" t="s">
        <v>46</v>
      </c>
      <c r="G5" s="22" t="s">
        <v>10</v>
      </c>
      <c r="H5" s="21"/>
      <c r="I5" s="21">
        <v>0</v>
      </c>
      <c r="J5" s="21"/>
      <c r="K5" s="21"/>
      <c r="L5" s="21">
        <v>0</v>
      </c>
      <c r="M5" s="22"/>
      <c r="N5" s="21" t="s">
        <v>5</v>
      </c>
      <c r="O5" s="21">
        <v>1</v>
      </c>
      <c r="P5" s="24" t="s">
        <v>105</v>
      </c>
      <c r="Q5" s="24">
        <v>3</v>
      </c>
      <c r="R5" s="21" t="s">
        <v>6</v>
      </c>
      <c r="S5" s="21"/>
      <c r="T5" s="21"/>
      <c r="U5" s="22" t="s">
        <v>123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44" t="s">
        <v>308</v>
      </c>
    </row>
    <row r="6" spans="1:36" ht="33.75" x14ac:dyDescent="0.25">
      <c r="A6" s="21">
        <v>5</v>
      </c>
      <c r="B6" s="21">
        <v>106.46</v>
      </c>
      <c r="C6" s="21">
        <v>52.371666666666698</v>
      </c>
      <c r="D6" s="21"/>
      <c r="E6" s="21"/>
      <c r="F6" s="22" t="s">
        <v>46</v>
      </c>
      <c r="G6" s="22" t="s">
        <v>11</v>
      </c>
      <c r="H6" s="21"/>
      <c r="I6" s="21">
        <v>0</v>
      </c>
      <c r="J6" s="21"/>
      <c r="K6" s="21"/>
      <c r="L6" s="21">
        <v>0</v>
      </c>
      <c r="M6" s="22"/>
      <c r="N6" s="21" t="s">
        <v>5</v>
      </c>
      <c r="O6" s="21">
        <v>1</v>
      </c>
      <c r="P6" s="24" t="s">
        <v>105</v>
      </c>
      <c r="Q6" s="24">
        <v>3</v>
      </c>
      <c r="R6" s="21" t="s">
        <v>6</v>
      </c>
      <c r="S6" s="21"/>
      <c r="T6" s="21"/>
      <c r="U6" s="22" t="s">
        <v>123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44" t="s">
        <v>308</v>
      </c>
    </row>
    <row r="7" spans="1:36" ht="33.75" x14ac:dyDescent="0.25">
      <c r="A7" s="21">
        <v>6</v>
      </c>
      <c r="B7" s="21">
        <v>106.551666666667</v>
      </c>
      <c r="C7" s="21">
        <v>52.381666666666703</v>
      </c>
      <c r="D7" s="21"/>
      <c r="E7" s="21"/>
      <c r="F7" s="22" t="s">
        <v>46</v>
      </c>
      <c r="G7" s="22" t="s">
        <v>12</v>
      </c>
      <c r="H7" s="21"/>
      <c r="I7" s="21">
        <v>0</v>
      </c>
      <c r="J7" s="21"/>
      <c r="K7" s="21"/>
      <c r="L7" s="21">
        <v>0</v>
      </c>
      <c r="M7" s="22"/>
      <c r="N7" s="21" t="s">
        <v>5</v>
      </c>
      <c r="O7" s="21">
        <v>1</v>
      </c>
      <c r="P7" s="24" t="s">
        <v>105</v>
      </c>
      <c r="Q7" s="24">
        <v>3</v>
      </c>
      <c r="R7" s="21" t="s">
        <v>6</v>
      </c>
      <c r="S7" s="21"/>
      <c r="T7" s="21"/>
      <c r="U7" s="22" t="s">
        <v>123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44" t="s">
        <v>308</v>
      </c>
    </row>
    <row r="8" spans="1:36" ht="33.75" x14ac:dyDescent="0.25">
      <c r="A8" s="21">
        <v>7</v>
      </c>
      <c r="B8" s="21">
        <v>106.57402264060499</v>
      </c>
      <c r="C8" s="21">
        <v>52.397723106739299</v>
      </c>
      <c r="D8" s="21"/>
      <c r="E8" s="21"/>
      <c r="F8" s="22" t="s">
        <v>46</v>
      </c>
      <c r="G8" s="22" t="s">
        <v>13</v>
      </c>
      <c r="H8" s="21"/>
      <c r="I8" s="21">
        <v>0</v>
      </c>
      <c r="J8" s="21"/>
      <c r="K8" s="21"/>
      <c r="L8" s="21">
        <v>0</v>
      </c>
      <c r="M8" s="22"/>
      <c r="N8" s="21" t="s">
        <v>5</v>
      </c>
      <c r="O8" s="21">
        <v>1</v>
      </c>
      <c r="P8" s="24" t="s">
        <v>105</v>
      </c>
      <c r="Q8" s="24">
        <v>3</v>
      </c>
      <c r="R8" s="21" t="s">
        <v>6</v>
      </c>
      <c r="S8" s="21"/>
      <c r="T8" s="21"/>
      <c r="U8" s="22" t="s">
        <v>123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44" t="s">
        <v>308</v>
      </c>
    </row>
    <row r="9" spans="1:36" ht="33.75" x14ac:dyDescent="0.25">
      <c r="A9" s="21">
        <v>8</v>
      </c>
      <c r="B9" s="21">
        <v>106.136666666667</v>
      </c>
      <c r="C9" s="21">
        <v>51.965000000000003</v>
      </c>
      <c r="D9" s="21"/>
      <c r="E9" s="21"/>
      <c r="F9" s="22" t="s">
        <v>46</v>
      </c>
      <c r="G9" s="22" t="s">
        <v>14</v>
      </c>
      <c r="H9" s="21"/>
      <c r="I9" s="21">
        <v>0</v>
      </c>
      <c r="J9" s="21"/>
      <c r="K9" s="21"/>
      <c r="L9" s="21">
        <v>0</v>
      </c>
      <c r="M9" s="22"/>
      <c r="N9" s="21" t="s">
        <v>5</v>
      </c>
      <c r="O9" s="21">
        <v>1</v>
      </c>
      <c r="P9" s="24" t="s">
        <v>105</v>
      </c>
      <c r="Q9" s="24">
        <v>3</v>
      </c>
      <c r="R9" s="21" t="s">
        <v>6</v>
      </c>
      <c r="S9" s="21"/>
      <c r="T9" s="21"/>
      <c r="U9" s="22" t="s">
        <v>123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44" t="s">
        <v>308</v>
      </c>
    </row>
    <row r="10" spans="1:36" ht="33.75" x14ac:dyDescent="0.25">
      <c r="A10" s="21">
        <v>9</v>
      </c>
      <c r="B10" s="21">
        <v>107.165343784337</v>
      </c>
      <c r="C10" s="21">
        <v>52.580927912907001</v>
      </c>
      <c r="D10" s="21"/>
      <c r="E10" s="21"/>
      <c r="F10" s="22" t="s">
        <v>46</v>
      </c>
      <c r="G10" s="22" t="s">
        <v>15</v>
      </c>
      <c r="H10" s="21"/>
      <c r="I10" s="21">
        <v>0</v>
      </c>
      <c r="J10" s="21"/>
      <c r="K10" s="21"/>
      <c r="L10" s="21">
        <v>0</v>
      </c>
      <c r="M10" s="22"/>
      <c r="N10" s="21" t="s">
        <v>5</v>
      </c>
      <c r="O10" s="21">
        <v>1</v>
      </c>
      <c r="P10" s="24" t="s">
        <v>105</v>
      </c>
      <c r="Q10" s="24">
        <v>3</v>
      </c>
      <c r="R10" s="21" t="s">
        <v>6</v>
      </c>
      <c r="S10" s="21"/>
      <c r="T10" s="21"/>
      <c r="U10" s="22" t="s">
        <v>123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44" t="s">
        <v>308</v>
      </c>
    </row>
    <row r="11" spans="1:36" ht="33.75" x14ac:dyDescent="0.25">
      <c r="A11" s="21">
        <v>10</v>
      </c>
      <c r="B11" s="21">
        <v>106.265</v>
      </c>
      <c r="C11" s="21">
        <v>52.28</v>
      </c>
      <c r="D11" s="21"/>
      <c r="E11" s="21"/>
      <c r="F11" s="22" t="s">
        <v>61</v>
      </c>
      <c r="G11" s="22" t="s">
        <v>16</v>
      </c>
      <c r="H11" s="21"/>
      <c r="I11" s="21">
        <v>0</v>
      </c>
      <c r="J11" s="21"/>
      <c r="K11" s="21"/>
      <c r="L11" s="21">
        <v>0</v>
      </c>
      <c r="M11" s="22"/>
      <c r="N11" s="21" t="s">
        <v>5</v>
      </c>
      <c r="O11" s="21">
        <v>1</v>
      </c>
      <c r="P11" s="24" t="s">
        <v>105</v>
      </c>
      <c r="Q11" s="24">
        <v>3</v>
      </c>
      <c r="R11" s="21" t="s">
        <v>6</v>
      </c>
      <c r="S11" s="21"/>
      <c r="T11" s="21"/>
      <c r="U11" s="22" t="s">
        <v>123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44" t="s">
        <v>308</v>
      </c>
    </row>
    <row r="12" spans="1:36" ht="33.75" x14ac:dyDescent="0.25">
      <c r="A12" s="21">
        <v>11</v>
      </c>
      <c r="B12" s="21">
        <v>106.260761548293</v>
      </c>
      <c r="C12" s="21">
        <v>52.268540341072303</v>
      </c>
      <c r="D12" s="21"/>
      <c r="E12" s="21"/>
      <c r="F12" s="22" t="s">
        <v>62</v>
      </c>
      <c r="G12" s="22" t="s">
        <v>17</v>
      </c>
      <c r="H12" s="21"/>
      <c r="I12" s="21">
        <v>0</v>
      </c>
      <c r="J12" s="21"/>
      <c r="K12" s="21"/>
      <c r="L12" s="21">
        <v>0</v>
      </c>
      <c r="M12" s="22"/>
      <c r="N12" s="21" t="s">
        <v>5</v>
      </c>
      <c r="O12" s="21">
        <v>1</v>
      </c>
      <c r="P12" s="24" t="s">
        <v>105</v>
      </c>
      <c r="Q12" s="24">
        <v>3</v>
      </c>
      <c r="R12" s="21" t="s">
        <v>6</v>
      </c>
      <c r="S12" s="21"/>
      <c r="T12" s="21"/>
      <c r="U12" s="22" t="s">
        <v>123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44" t="s">
        <v>308</v>
      </c>
    </row>
    <row r="13" spans="1:36" ht="45" x14ac:dyDescent="0.25">
      <c r="A13" s="21">
        <v>12</v>
      </c>
      <c r="B13" s="21">
        <v>106.116666666667</v>
      </c>
      <c r="C13" s="21">
        <v>52.1816666666667</v>
      </c>
      <c r="D13" s="21"/>
      <c r="E13" s="21" t="s">
        <v>125</v>
      </c>
      <c r="F13" s="22" t="s">
        <v>63</v>
      </c>
      <c r="G13" s="22" t="s">
        <v>18</v>
      </c>
      <c r="H13" s="21" t="s">
        <v>3</v>
      </c>
      <c r="I13" s="21">
        <v>1</v>
      </c>
      <c r="J13" s="21"/>
      <c r="K13" s="21" t="s">
        <v>4</v>
      </c>
      <c r="L13" s="21">
        <v>1</v>
      </c>
      <c r="M13" s="22" t="s">
        <v>124</v>
      </c>
      <c r="N13" s="21" t="s">
        <v>5</v>
      </c>
      <c r="O13" s="21">
        <v>1</v>
      </c>
      <c r="P13" s="24" t="s">
        <v>105</v>
      </c>
      <c r="Q13" s="24">
        <v>3</v>
      </c>
      <c r="R13" s="21" t="s">
        <v>6</v>
      </c>
      <c r="S13" s="21"/>
      <c r="T13" s="21"/>
      <c r="U13" s="22" t="s">
        <v>123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44" t="s">
        <v>310</v>
      </c>
    </row>
    <row r="14" spans="1:36" ht="33.75" x14ac:dyDescent="0.25">
      <c r="A14" s="21">
        <v>13</v>
      </c>
      <c r="B14" s="21">
        <v>106.221033333333</v>
      </c>
      <c r="C14" s="21">
        <v>52.293550000000003</v>
      </c>
      <c r="D14" s="21"/>
      <c r="E14" s="21"/>
      <c r="F14" s="22" t="s">
        <v>46</v>
      </c>
      <c r="G14" s="22" t="s">
        <v>19</v>
      </c>
      <c r="H14" s="21"/>
      <c r="I14" s="21">
        <v>0</v>
      </c>
      <c r="J14" s="21"/>
      <c r="K14" s="21"/>
      <c r="L14" s="21">
        <v>0</v>
      </c>
      <c r="M14" s="22"/>
      <c r="N14" s="21" t="s">
        <v>5</v>
      </c>
      <c r="O14" s="21">
        <v>1</v>
      </c>
      <c r="P14" s="24" t="s">
        <v>105</v>
      </c>
      <c r="Q14" s="24">
        <v>3</v>
      </c>
      <c r="R14" s="21" t="s">
        <v>6</v>
      </c>
      <c r="S14" s="21"/>
      <c r="T14" s="21"/>
      <c r="U14" s="22" t="s">
        <v>123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44" t="s">
        <v>308</v>
      </c>
    </row>
    <row r="15" spans="1:36" ht="33.75" x14ac:dyDescent="0.25">
      <c r="A15" s="21">
        <v>14</v>
      </c>
      <c r="B15" s="21">
        <v>106.21283333333299</v>
      </c>
      <c r="C15" s="21">
        <v>52.293333333333301</v>
      </c>
      <c r="D15" s="21"/>
      <c r="E15" s="21"/>
      <c r="F15" s="22" t="s">
        <v>46</v>
      </c>
      <c r="G15" s="22" t="s">
        <v>20</v>
      </c>
      <c r="H15" s="21"/>
      <c r="I15" s="21">
        <v>0</v>
      </c>
      <c r="J15" s="21"/>
      <c r="K15" s="21"/>
      <c r="L15" s="21">
        <v>0</v>
      </c>
      <c r="M15" s="22"/>
      <c r="N15" s="21" t="s">
        <v>5</v>
      </c>
      <c r="O15" s="21">
        <v>1</v>
      </c>
      <c r="P15" s="24" t="s">
        <v>105</v>
      </c>
      <c r="Q15" s="24">
        <v>3</v>
      </c>
      <c r="R15" s="21" t="s">
        <v>6</v>
      </c>
      <c r="S15" s="21"/>
      <c r="T15" s="21"/>
      <c r="U15" s="22" t="s">
        <v>123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4" t="s">
        <v>308</v>
      </c>
    </row>
    <row r="16" spans="1:36" ht="33.75" x14ac:dyDescent="0.25">
      <c r="A16" s="21">
        <v>15</v>
      </c>
      <c r="B16" s="21">
        <v>107.36450000000001</v>
      </c>
      <c r="C16" s="21">
        <v>52.6368333333333</v>
      </c>
      <c r="D16" s="21"/>
      <c r="E16" s="21"/>
      <c r="F16" s="22" t="s">
        <v>46</v>
      </c>
      <c r="G16" s="22" t="s">
        <v>21</v>
      </c>
      <c r="H16" s="21"/>
      <c r="I16" s="21">
        <v>0</v>
      </c>
      <c r="J16" s="21"/>
      <c r="K16" s="21"/>
      <c r="L16" s="21">
        <v>0</v>
      </c>
      <c r="M16" s="22"/>
      <c r="N16" s="21" t="s">
        <v>5</v>
      </c>
      <c r="O16" s="21">
        <v>1</v>
      </c>
      <c r="P16" s="24" t="s">
        <v>105</v>
      </c>
      <c r="Q16" s="24">
        <v>3</v>
      </c>
      <c r="R16" s="21" t="s">
        <v>6</v>
      </c>
      <c r="S16" s="21"/>
      <c r="T16" s="21"/>
      <c r="U16" s="22" t="s">
        <v>123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44" t="s">
        <v>308</v>
      </c>
    </row>
    <row r="17" spans="1:36" ht="56.25" x14ac:dyDescent="0.25">
      <c r="A17" s="21">
        <v>16</v>
      </c>
      <c r="B17" s="21">
        <v>107.362716666667</v>
      </c>
      <c r="C17" s="21">
        <v>52.6417</v>
      </c>
      <c r="D17" s="21"/>
      <c r="E17" s="21"/>
      <c r="F17" s="22" t="s">
        <v>227</v>
      </c>
      <c r="G17" s="22" t="s">
        <v>22</v>
      </c>
      <c r="H17" s="21"/>
      <c r="I17" s="21">
        <v>0</v>
      </c>
      <c r="J17" s="21"/>
      <c r="K17" s="25" t="s">
        <v>102</v>
      </c>
      <c r="L17" s="25">
        <v>2</v>
      </c>
      <c r="M17" s="22" t="s">
        <v>127</v>
      </c>
      <c r="N17" s="21" t="s">
        <v>5</v>
      </c>
      <c r="O17" s="21">
        <v>1</v>
      </c>
      <c r="P17" s="24" t="s">
        <v>102</v>
      </c>
      <c r="Q17" s="24">
        <v>2</v>
      </c>
      <c r="R17" s="21" t="s">
        <v>6</v>
      </c>
      <c r="S17" s="21"/>
      <c r="T17" s="21"/>
      <c r="U17" s="22" t="s">
        <v>126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44" t="s">
        <v>311</v>
      </c>
    </row>
    <row r="18" spans="1:36" ht="33.75" x14ac:dyDescent="0.25">
      <c r="A18" s="21">
        <v>17</v>
      </c>
      <c r="B18" s="21">
        <v>106.14433333333299</v>
      </c>
      <c r="C18" s="21">
        <v>52.0758333333333</v>
      </c>
      <c r="D18" s="21"/>
      <c r="E18" s="21"/>
      <c r="F18" s="22" t="s">
        <v>46</v>
      </c>
      <c r="G18" s="22" t="s">
        <v>23</v>
      </c>
      <c r="H18" s="21"/>
      <c r="I18" s="21">
        <v>0</v>
      </c>
      <c r="J18" s="21"/>
      <c r="K18" s="25"/>
      <c r="L18" s="21">
        <v>0</v>
      </c>
      <c r="M18" s="22"/>
      <c r="N18" s="21" t="s">
        <v>5</v>
      </c>
      <c r="O18" s="21">
        <v>1</v>
      </c>
      <c r="P18" s="24" t="s">
        <v>105</v>
      </c>
      <c r="Q18" s="24">
        <v>3</v>
      </c>
      <c r="R18" s="21" t="s">
        <v>6</v>
      </c>
      <c r="S18" s="21"/>
      <c r="T18" s="21"/>
      <c r="U18" s="22" t="s">
        <v>126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44" t="s">
        <v>308</v>
      </c>
    </row>
    <row r="19" spans="1:36" ht="33.75" x14ac:dyDescent="0.25">
      <c r="A19" s="21">
        <v>18</v>
      </c>
      <c r="B19" s="21">
        <v>106.142666666667</v>
      </c>
      <c r="C19" s="21">
        <v>52.069333333333297</v>
      </c>
      <c r="D19" s="21"/>
      <c r="E19" s="21"/>
      <c r="F19" s="22" t="s">
        <v>64</v>
      </c>
      <c r="G19" s="22" t="s">
        <v>24</v>
      </c>
      <c r="H19" s="21"/>
      <c r="I19" s="21">
        <v>0</v>
      </c>
      <c r="J19" s="21"/>
      <c r="K19" s="25"/>
      <c r="L19" s="21">
        <v>0</v>
      </c>
      <c r="M19" s="22"/>
      <c r="N19" s="21" t="s">
        <v>5</v>
      </c>
      <c r="O19" s="21">
        <v>1</v>
      </c>
      <c r="P19" s="24" t="s">
        <v>105</v>
      </c>
      <c r="Q19" s="24">
        <v>3</v>
      </c>
      <c r="R19" s="21" t="s">
        <v>6</v>
      </c>
      <c r="S19" s="21"/>
      <c r="T19" s="21"/>
      <c r="U19" s="22" t="s">
        <v>123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44" t="s">
        <v>308</v>
      </c>
    </row>
    <row r="20" spans="1:36" ht="33.75" x14ac:dyDescent="0.25">
      <c r="A20" s="21">
        <v>19</v>
      </c>
      <c r="B20" s="21">
        <v>106.1</v>
      </c>
      <c r="C20" s="21">
        <v>52.073166666666701</v>
      </c>
      <c r="D20" s="21"/>
      <c r="E20" s="21"/>
      <c r="F20" s="22" t="s">
        <v>46</v>
      </c>
      <c r="G20" s="22" t="s">
        <v>25</v>
      </c>
      <c r="H20" s="21"/>
      <c r="I20" s="21">
        <v>0</v>
      </c>
      <c r="J20" s="21"/>
      <c r="K20" s="25"/>
      <c r="L20" s="21">
        <v>0</v>
      </c>
      <c r="M20" s="22"/>
      <c r="N20" s="21" t="s">
        <v>5</v>
      </c>
      <c r="O20" s="21">
        <v>1</v>
      </c>
      <c r="P20" s="24" t="s">
        <v>105</v>
      </c>
      <c r="Q20" s="24">
        <v>3</v>
      </c>
      <c r="R20" s="21" t="s">
        <v>6</v>
      </c>
      <c r="S20" s="21"/>
      <c r="T20" s="21"/>
      <c r="U20" s="22" t="s">
        <v>123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44" t="s">
        <v>308</v>
      </c>
    </row>
    <row r="21" spans="1:36" ht="33.75" x14ac:dyDescent="0.25">
      <c r="A21" s="21">
        <v>20</v>
      </c>
      <c r="B21" s="21">
        <v>106.145666666667</v>
      </c>
      <c r="C21" s="21">
        <v>52.032833333333301</v>
      </c>
      <c r="D21" s="21"/>
      <c r="E21" s="21"/>
      <c r="F21" s="22" t="s">
        <v>65</v>
      </c>
      <c r="G21" s="22" t="s">
        <v>26</v>
      </c>
      <c r="H21" s="21"/>
      <c r="I21" s="21">
        <v>0</v>
      </c>
      <c r="J21" s="21"/>
      <c r="K21" s="25"/>
      <c r="L21" s="21">
        <v>0</v>
      </c>
      <c r="M21" s="22"/>
      <c r="N21" s="21" t="s">
        <v>5</v>
      </c>
      <c r="O21" s="21">
        <v>1</v>
      </c>
      <c r="P21" s="24" t="s">
        <v>105</v>
      </c>
      <c r="Q21" s="24">
        <v>3</v>
      </c>
      <c r="R21" s="21" t="s">
        <v>6</v>
      </c>
      <c r="S21" s="21"/>
      <c r="T21" s="21"/>
      <c r="U21" s="22" t="s">
        <v>123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44" t="s">
        <v>308</v>
      </c>
    </row>
    <row r="22" spans="1:36" ht="33.75" x14ac:dyDescent="0.25">
      <c r="A22" s="21">
        <v>21</v>
      </c>
      <c r="B22" s="21">
        <v>106.1555</v>
      </c>
      <c r="C22" s="21">
        <v>51.981666666666698</v>
      </c>
      <c r="D22" s="21"/>
      <c r="E22" s="21"/>
      <c r="F22" s="22" t="s">
        <v>46</v>
      </c>
      <c r="G22" s="22" t="s">
        <v>27</v>
      </c>
      <c r="H22" s="21"/>
      <c r="I22" s="21">
        <v>0</v>
      </c>
      <c r="J22" s="21"/>
      <c r="K22" s="25"/>
      <c r="L22" s="21">
        <v>0</v>
      </c>
      <c r="M22" s="22"/>
      <c r="N22" s="21" t="s">
        <v>5</v>
      </c>
      <c r="O22" s="21">
        <v>1</v>
      </c>
      <c r="P22" s="24" t="s">
        <v>105</v>
      </c>
      <c r="Q22" s="24">
        <v>3</v>
      </c>
      <c r="R22" s="21" t="s">
        <v>6</v>
      </c>
      <c r="S22" s="21"/>
      <c r="T22" s="21"/>
      <c r="U22" s="22" t="s">
        <v>123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44" t="s">
        <v>308</v>
      </c>
    </row>
    <row r="23" spans="1:36" ht="33.75" x14ac:dyDescent="0.25">
      <c r="A23" s="21">
        <v>22</v>
      </c>
      <c r="B23" s="21">
        <v>106.158333333333</v>
      </c>
      <c r="C23" s="21">
        <v>52.013611111111103</v>
      </c>
      <c r="D23" s="21"/>
      <c r="E23" s="21"/>
      <c r="F23" s="22" t="s">
        <v>66</v>
      </c>
      <c r="G23" s="22" t="s">
        <v>28</v>
      </c>
      <c r="H23" s="21"/>
      <c r="I23" s="21">
        <v>0</v>
      </c>
      <c r="J23" s="21"/>
      <c r="K23" s="25"/>
      <c r="L23" s="21">
        <v>0</v>
      </c>
      <c r="M23" s="22"/>
      <c r="N23" s="21" t="s">
        <v>5</v>
      </c>
      <c r="O23" s="21">
        <v>1</v>
      </c>
      <c r="P23" s="24" t="s">
        <v>105</v>
      </c>
      <c r="Q23" s="24">
        <v>3</v>
      </c>
      <c r="R23" s="21" t="s">
        <v>6</v>
      </c>
      <c r="S23" s="21"/>
      <c r="T23" s="21"/>
      <c r="U23" s="22" t="s">
        <v>123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44" t="s">
        <v>308</v>
      </c>
    </row>
    <row r="24" spans="1:36" ht="33.75" x14ac:dyDescent="0.25">
      <c r="A24" s="21">
        <v>23</v>
      </c>
      <c r="B24" s="21">
        <v>106.131</v>
      </c>
      <c r="C24" s="21">
        <v>52.015277777777797</v>
      </c>
      <c r="D24" s="21"/>
      <c r="E24" s="21"/>
      <c r="F24" s="22" t="s">
        <v>46</v>
      </c>
      <c r="G24" s="22" t="s">
        <v>29</v>
      </c>
      <c r="H24" s="21"/>
      <c r="I24" s="21">
        <v>0</v>
      </c>
      <c r="J24" s="21"/>
      <c r="K24" s="25"/>
      <c r="L24" s="21">
        <v>0</v>
      </c>
      <c r="M24" s="22"/>
      <c r="N24" s="21" t="s">
        <v>5</v>
      </c>
      <c r="O24" s="21">
        <v>1</v>
      </c>
      <c r="P24" s="24" t="s">
        <v>105</v>
      </c>
      <c r="Q24" s="24">
        <v>3</v>
      </c>
      <c r="R24" s="21" t="s">
        <v>6</v>
      </c>
      <c r="S24" s="21"/>
      <c r="T24" s="21"/>
      <c r="U24" s="22" t="s">
        <v>123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44" t="s">
        <v>308</v>
      </c>
    </row>
    <row r="25" spans="1:36" ht="33.75" x14ac:dyDescent="0.25">
      <c r="A25" s="21">
        <v>24</v>
      </c>
      <c r="B25" s="21">
        <v>106.246</v>
      </c>
      <c r="C25" s="21">
        <v>52.112166666666702</v>
      </c>
      <c r="D25" s="21"/>
      <c r="E25" s="21"/>
      <c r="F25" s="22" t="s">
        <v>46</v>
      </c>
      <c r="G25" s="22" t="s">
        <v>30</v>
      </c>
      <c r="H25" s="21"/>
      <c r="I25" s="21">
        <v>0</v>
      </c>
      <c r="J25" s="21"/>
      <c r="K25" s="25"/>
      <c r="L25" s="21">
        <v>0</v>
      </c>
      <c r="M25" s="22"/>
      <c r="N25" s="21" t="s">
        <v>5</v>
      </c>
      <c r="O25" s="21">
        <v>1</v>
      </c>
      <c r="P25" s="24" t="s">
        <v>105</v>
      </c>
      <c r="Q25" s="24">
        <v>3</v>
      </c>
      <c r="R25" s="21" t="s">
        <v>6</v>
      </c>
      <c r="S25" s="21"/>
      <c r="T25" s="21"/>
      <c r="U25" s="22" t="s">
        <v>123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44" t="s">
        <v>308</v>
      </c>
    </row>
    <row r="26" spans="1:36" ht="33.75" x14ac:dyDescent="0.25">
      <c r="A26" s="21">
        <v>25</v>
      </c>
      <c r="B26" s="21">
        <v>106.214666666667</v>
      </c>
      <c r="C26" s="21">
        <v>52.116999999999997</v>
      </c>
      <c r="D26" s="21"/>
      <c r="E26" s="21"/>
      <c r="F26" s="22" t="s">
        <v>46</v>
      </c>
      <c r="G26" s="22" t="s">
        <v>31</v>
      </c>
      <c r="H26" s="21"/>
      <c r="I26" s="21">
        <v>0</v>
      </c>
      <c r="J26" s="21"/>
      <c r="K26" s="25"/>
      <c r="L26" s="21">
        <v>0</v>
      </c>
      <c r="M26" s="22"/>
      <c r="N26" s="21" t="s">
        <v>5</v>
      </c>
      <c r="O26" s="21">
        <v>1</v>
      </c>
      <c r="P26" s="24" t="s">
        <v>105</v>
      </c>
      <c r="Q26" s="24">
        <v>3</v>
      </c>
      <c r="R26" s="21" t="s">
        <v>6</v>
      </c>
      <c r="S26" s="21"/>
      <c r="T26" s="21"/>
      <c r="U26" s="22" t="s">
        <v>123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44" t="s">
        <v>308</v>
      </c>
    </row>
    <row r="27" spans="1:36" ht="33.75" x14ac:dyDescent="0.25">
      <c r="A27" s="21">
        <v>26</v>
      </c>
      <c r="B27" s="21">
        <v>106.131333333333</v>
      </c>
      <c r="C27" s="21">
        <v>52.118166666666703</v>
      </c>
      <c r="D27" s="21"/>
      <c r="E27" s="21"/>
      <c r="F27" s="22" t="s">
        <v>46</v>
      </c>
      <c r="G27" s="22" t="s">
        <v>32</v>
      </c>
      <c r="H27" s="21"/>
      <c r="I27" s="21">
        <v>0</v>
      </c>
      <c r="J27" s="21"/>
      <c r="K27" s="25"/>
      <c r="L27" s="21">
        <v>0</v>
      </c>
      <c r="M27" s="22"/>
      <c r="N27" s="21" t="s">
        <v>5</v>
      </c>
      <c r="O27" s="21">
        <v>1</v>
      </c>
      <c r="P27" s="24" t="s">
        <v>105</v>
      </c>
      <c r="Q27" s="24">
        <v>3</v>
      </c>
      <c r="R27" s="21" t="s">
        <v>6</v>
      </c>
      <c r="S27" s="21"/>
      <c r="T27" s="21"/>
      <c r="U27" s="22" t="s">
        <v>123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44" t="s">
        <v>308</v>
      </c>
    </row>
    <row r="28" spans="1:36" ht="33.75" x14ac:dyDescent="0.25">
      <c r="A28" s="21">
        <v>27</v>
      </c>
      <c r="B28" s="21">
        <v>106.149166666667</v>
      </c>
      <c r="C28" s="21">
        <v>52.125500000000002</v>
      </c>
      <c r="D28" s="21"/>
      <c r="E28" s="21"/>
      <c r="F28" s="22" t="s">
        <v>46</v>
      </c>
      <c r="G28" s="22" t="s">
        <v>33</v>
      </c>
      <c r="H28" s="21"/>
      <c r="I28" s="21">
        <v>0</v>
      </c>
      <c r="J28" s="21"/>
      <c r="K28" s="25"/>
      <c r="L28" s="21">
        <v>0</v>
      </c>
      <c r="M28" s="22"/>
      <c r="N28" s="21" t="s">
        <v>5</v>
      </c>
      <c r="O28" s="21">
        <v>1</v>
      </c>
      <c r="P28" s="24" t="s">
        <v>105</v>
      </c>
      <c r="Q28" s="24">
        <v>3</v>
      </c>
      <c r="R28" s="21" t="s">
        <v>6</v>
      </c>
      <c r="S28" s="21"/>
      <c r="T28" s="21"/>
      <c r="U28" s="22" t="s">
        <v>123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44" t="s">
        <v>308</v>
      </c>
    </row>
    <row r="29" spans="1:36" ht="33.75" x14ac:dyDescent="0.25">
      <c r="A29" s="21">
        <v>28</v>
      </c>
      <c r="B29" s="21">
        <v>106.116666666667</v>
      </c>
      <c r="C29" s="21">
        <v>52.183333333333302</v>
      </c>
      <c r="D29" s="21"/>
      <c r="E29" s="21"/>
      <c r="F29" s="22" t="s">
        <v>67</v>
      </c>
      <c r="G29" s="22" t="s">
        <v>34</v>
      </c>
      <c r="H29" s="21"/>
      <c r="I29" s="21">
        <v>0</v>
      </c>
      <c r="J29" s="21"/>
      <c r="K29" s="25"/>
      <c r="L29" s="21">
        <v>0</v>
      </c>
      <c r="M29" s="22"/>
      <c r="N29" s="21" t="s">
        <v>5</v>
      </c>
      <c r="O29" s="21">
        <v>1</v>
      </c>
      <c r="P29" s="24" t="s">
        <v>105</v>
      </c>
      <c r="Q29" s="24">
        <v>3</v>
      </c>
      <c r="R29" s="21" t="s">
        <v>6</v>
      </c>
      <c r="S29" s="21"/>
      <c r="T29" s="21"/>
      <c r="U29" s="22" t="s">
        <v>123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44" t="s">
        <v>308</v>
      </c>
    </row>
    <row r="30" spans="1:36" x14ac:dyDescent="0.25">
      <c r="A30" s="21">
        <v>29</v>
      </c>
      <c r="B30" s="21">
        <v>106.18833333333301</v>
      </c>
      <c r="C30" s="21">
        <v>52.185000000000002</v>
      </c>
      <c r="D30" s="21"/>
      <c r="E30" s="21"/>
      <c r="F30" s="22" t="s">
        <v>46</v>
      </c>
      <c r="G30" s="22" t="s">
        <v>35</v>
      </c>
      <c r="H30" s="21"/>
      <c r="I30" s="21">
        <v>0</v>
      </c>
      <c r="J30" s="21"/>
      <c r="K30" s="25"/>
      <c r="L30" s="21">
        <v>0</v>
      </c>
      <c r="M30" s="22" t="s">
        <v>86</v>
      </c>
      <c r="N30" s="21" t="s">
        <v>5</v>
      </c>
      <c r="O30" s="21">
        <v>1</v>
      </c>
      <c r="P30" s="24" t="s">
        <v>102</v>
      </c>
      <c r="Q30" s="24">
        <v>2</v>
      </c>
      <c r="R30" s="21" t="s">
        <v>6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44" t="s">
        <v>312</v>
      </c>
    </row>
    <row r="31" spans="1:36" ht="33.75" x14ac:dyDescent="0.25">
      <c r="A31" s="21">
        <v>30</v>
      </c>
      <c r="B31" s="21">
        <v>106.99</v>
      </c>
      <c r="C31" s="21">
        <v>52.503333333333302</v>
      </c>
      <c r="D31" s="21"/>
      <c r="E31" s="21"/>
      <c r="F31" s="22" t="s">
        <v>68</v>
      </c>
      <c r="G31" s="22" t="s">
        <v>36</v>
      </c>
      <c r="H31" s="21"/>
      <c r="I31" s="21">
        <v>0</v>
      </c>
      <c r="J31" s="21"/>
      <c r="K31" s="25"/>
      <c r="L31" s="21">
        <v>0</v>
      </c>
      <c r="M31" s="22"/>
      <c r="N31" s="21" t="s">
        <v>5</v>
      </c>
      <c r="O31" s="21">
        <v>1</v>
      </c>
      <c r="P31" s="24" t="s">
        <v>105</v>
      </c>
      <c r="Q31" s="24">
        <v>3</v>
      </c>
      <c r="R31" s="21" t="s">
        <v>6</v>
      </c>
      <c r="S31" s="21"/>
      <c r="T31" s="21"/>
      <c r="U31" s="22" t="s">
        <v>123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44" t="s">
        <v>308</v>
      </c>
    </row>
    <row r="32" spans="1:36" ht="33.75" x14ac:dyDescent="0.25">
      <c r="A32" s="21">
        <v>31</v>
      </c>
      <c r="B32" s="21">
        <v>106.24</v>
      </c>
      <c r="C32" s="21">
        <v>52.231666666666698</v>
      </c>
      <c r="D32" s="21"/>
      <c r="E32" s="21"/>
      <c r="F32" s="22" t="s">
        <v>46</v>
      </c>
      <c r="G32" s="22" t="s">
        <v>37</v>
      </c>
      <c r="H32" s="21"/>
      <c r="I32" s="21">
        <v>0</v>
      </c>
      <c r="J32" s="21"/>
      <c r="K32" s="25"/>
      <c r="L32" s="21">
        <v>0</v>
      </c>
      <c r="M32" s="22"/>
      <c r="N32" s="21" t="s">
        <v>5</v>
      </c>
      <c r="O32" s="21">
        <v>1</v>
      </c>
      <c r="P32" s="24" t="s">
        <v>105</v>
      </c>
      <c r="Q32" s="24">
        <v>3</v>
      </c>
      <c r="R32" s="21" t="s">
        <v>6</v>
      </c>
      <c r="S32" s="21"/>
      <c r="T32" s="21"/>
      <c r="U32" s="22" t="s">
        <v>123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44" t="s">
        <v>308</v>
      </c>
    </row>
    <row r="33" spans="1:36" ht="33.75" x14ac:dyDescent="0.25">
      <c r="A33" s="21">
        <v>32</v>
      </c>
      <c r="B33" s="21">
        <v>106.146666666667</v>
      </c>
      <c r="C33" s="21">
        <v>52.167499999999997</v>
      </c>
      <c r="D33" s="21"/>
      <c r="E33" s="21"/>
      <c r="F33" s="22" t="s">
        <v>46</v>
      </c>
      <c r="G33" s="22" t="s">
        <v>38</v>
      </c>
      <c r="H33" s="21"/>
      <c r="I33" s="21">
        <v>0</v>
      </c>
      <c r="J33" s="21"/>
      <c r="K33" s="25"/>
      <c r="L33" s="21">
        <v>0</v>
      </c>
      <c r="M33" s="22"/>
      <c r="N33" s="21" t="s">
        <v>5</v>
      </c>
      <c r="O33" s="21">
        <v>1</v>
      </c>
      <c r="P33" s="24" t="s">
        <v>105</v>
      </c>
      <c r="Q33" s="24">
        <v>3</v>
      </c>
      <c r="R33" s="21" t="s">
        <v>6</v>
      </c>
      <c r="S33" s="21"/>
      <c r="T33" s="21"/>
      <c r="U33" s="22" t="s">
        <v>123</v>
      </c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44" t="s">
        <v>308</v>
      </c>
    </row>
    <row r="34" spans="1:36" ht="33.75" x14ac:dyDescent="0.25">
      <c r="A34" s="21">
        <v>33</v>
      </c>
      <c r="B34" s="21">
        <v>106.538333333333</v>
      </c>
      <c r="C34" s="21">
        <v>52.379166666666698</v>
      </c>
      <c r="D34" s="21"/>
      <c r="E34" s="21"/>
      <c r="F34" s="22" t="s">
        <v>69</v>
      </c>
      <c r="G34" s="22" t="s">
        <v>39</v>
      </c>
      <c r="H34" s="21"/>
      <c r="I34" s="21">
        <v>0</v>
      </c>
      <c r="J34" s="21"/>
      <c r="K34" s="25"/>
      <c r="L34" s="21">
        <v>0</v>
      </c>
      <c r="M34" s="22"/>
      <c r="N34" s="21" t="s">
        <v>5</v>
      </c>
      <c r="O34" s="21">
        <v>1</v>
      </c>
      <c r="P34" s="24" t="s">
        <v>105</v>
      </c>
      <c r="Q34" s="24">
        <v>3</v>
      </c>
      <c r="R34" s="21" t="s">
        <v>6</v>
      </c>
      <c r="S34" s="21"/>
      <c r="T34" s="21"/>
      <c r="U34" s="22" t="s">
        <v>123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44" t="s">
        <v>308</v>
      </c>
    </row>
    <row r="35" spans="1:36" ht="33.75" x14ac:dyDescent="0.25">
      <c r="A35" s="21">
        <v>34</v>
      </c>
      <c r="B35" s="21">
        <v>106.64083333333301</v>
      </c>
      <c r="C35" s="21">
        <v>52.3883333333306</v>
      </c>
      <c r="D35" s="21"/>
      <c r="E35" s="21"/>
      <c r="F35" s="22" t="s">
        <v>46</v>
      </c>
      <c r="G35" s="22" t="s">
        <v>40</v>
      </c>
      <c r="H35" s="21"/>
      <c r="I35" s="21">
        <v>0</v>
      </c>
      <c r="J35" s="21"/>
      <c r="K35" s="25"/>
      <c r="L35" s="21">
        <v>0</v>
      </c>
      <c r="M35" s="22"/>
      <c r="N35" s="21" t="s">
        <v>5</v>
      </c>
      <c r="O35" s="21">
        <v>1</v>
      </c>
      <c r="P35" s="24" t="s">
        <v>105</v>
      </c>
      <c r="Q35" s="24">
        <v>3</v>
      </c>
      <c r="R35" s="21" t="s">
        <v>6</v>
      </c>
      <c r="S35" s="21"/>
      <c r="T35" s="21"/>
      <c r="U35" s="22" t="s">
        <v>123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44" t="s">
        <v>308</v>
      </c>
    </row>
    <row r="36" spans="1:36" ht="33.75" x14ac:dyDescent="0.25">
      <c r="A36" s="21">
        <v>35</v>
      </c>
      <c r="B36" s="21">
        <v>106.85</v>
      </c>
      <c r="C36" s="21">
        <v>52.44</v>
      </c>
      <c r="D36" s="21"/>
      <c r="E36" s="21"/>
      <c r="F36" s="22" t="s">
        <v>46</v>
      </c>
      <c r="G36" s="22" t="s">
        <v>41</v>
      </c>
      <c r="H36" s="21"/>
      <c r="I36" s="21">
        <v>0</v>
      </c>
      <c r="J36" s="21"/>
      <c r="K36" s="25"/>
      <c r="L36" s="21">
        <v>0</v>
      </c>
      <c r="M36" s="22"/>
      <c r="N36" s="21" t="s">
        <v>5</v>
      </c>
      <c r="O36" s="21">
        <v>1</v>
      </c>
      <c r="P36" s="24" t="s">
        <v>105</v>
      </c>
      <c r="Q36" s="24">
        <v>3</v>
      </c>
      <c r="R36" s="21" t="s">
        <v>6</v>
      </c>
      <c r="S36" s="21"/>
      <c r="T36" s="21"/>
      <c r="U36" s="22" t="s">
        <v>123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44" t="s">
        <v>308</v>
      </c>
    </row>
    <row r="37" spans="1:36" ht="33.75" x14ac:dyDescent="0.25">
      <c r="A37" s="21">
        <v>36</v>
      </c>
      <c r="B37" s="21">
        <v>106.49833333333299</v>
      </c>
      <c r="C37" s="21">
        <v>52.408333333333303</v>
      </c>
      <c r="D37" s="21"/>
      <c r="E37" s="21"/>
      <c r="F37" s="22" t="s">
        <v>46</v>
      </c>
      <c r="G37" s="22" t="s">
        <v>42</v>
      </c>
      <c r="H37" s="21"/>
      <c r="I37" s="21">
        <v>0</v>
      </c>
      <c r="J37" s="21"/>
      <c r="K37" s="25"/>
      <c r="L37" s="21">
        <v>0</v>
      </c>
      <c r="M37" s="22"/>
      <c r="N37" s="21" t="s">
        <v>5</v>
      </c>
      <c r="O37" s="21">
        <v>1</v>
      </c>
      <c r="P37" s="24" t="s">
        <v>105</v>
      </c>
      <c r="Q37" s="24">
        <v>3</v>
      </c>
      <c r="R37" s="21" t="s">
        <v>6</v>
      </c>
      <c r="S37" s="21"/>
      <c r="T37" s="21"/>
      <c r="U37" s="22" t="s">
        <v>123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44" t="s">
        <v>308</v>
      </c>
    </row>
    <row r="38" spans="1:36" ht="33.75" x14ac:dyDescent="0.25">
      <c r="A38" s="21">
        <v>37</v>
      </c>
      <c r="B38" s="21">
        <v>106.771666666667</v>
      </c>
      <c r="C38" s="21">
        <v>52.401666666666699</v>
      </c>
      <c r="D38" s="21"/>
      <c r="E38" s="21"/>
      <c r="F38" s="22" t="s">
        <v>46</v>
      </c>
      <c r="G38" s="22" t="s">
        <v>43</v>
      </c>
      <c r="H38" s="21"/>
      <c r="I38" s="21">
        <v>0</v>
      </c>
      <c r="J38" s="21"/>
      <c r="K38" s="25"/>
      <c r="L38" s="21">
        <v>0</v>
      </c>
      <c r="M38" s="22"/>
      <c r="N38" s="21" t="s">
        <v>5</v>
      </c>
      <c r="O38" s="21">
        <v>1</v>
      </c>
      <c r="P38" s="24" t="s">
        <v>105</v>
      </c>
      <c r="Q38" s="24">
        <v>3</v>
      </c>
      <c r="R38" s="21" t="s">
        <v>6</v>
      </c>
      <c r="S38" s="21"/>
      <c r="T38" s="21"/>
      <c r="U38" s="22" t="s">
        <v>126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44" t="s">
        <v>308</v>
      </c>
    </row>
    <row r="39" spans="1:36" ht="90" x14ac:dyDescent="0.25">
      <c r="A39" s="21">
        <v>38</v>
      </c>
      <c r="B39" s="21">
        <v>108.388888888889</v>
      </c>
      <c r="C39" s="21">
        <v>53.305833333333297</v>
      </c>
      <c r="D39" s="21"/>
      <c r="E39" s="21"/>
      <c r="F39" s="22" t="s">
        <v>228</v>
      </c>
      <c r="G39" s="22" t="s">
        <v>44</v>
      </c>
      <c r="H39" s="21" t="s">
        <v>295</v>
      </c>
      <c r="I39" s="21">
        <v>4</v>
      </c>
      <c r="J39" s="21"/>
      <c r="K39" s="24" t="s">
        <v>103</v>
      </c>
      <c r="L39" s="24" t="s">
        <v>299</v>
      </c>
      <c r="M39" s="22" t="s">
        <v>128</v>
      </c>
      <c r="N39" s="21" t="s">
        <v>5</v>
      </c>
      <c r="O39" s="21">
        <v>1</v>
      </c>
      <c r="P39" s="24" t="s">
        <v>107</v>
      </c>
      <c r="Q39" s="24" t="s">
        <v>304</v>
      </c>
      <c r="R39" s="21" t="s">
        <v>6</v>
      </c>
      <c r="S39" s="21"/>
      <c r="T39" s="21"/>
      <c r="U39" s="26" t="s">
        <v>235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44" t="s">
        <v>313</v>
      </c>
    </row>
    <row r="40" spans="1:36" ht="101.25" x14ac:dyDescent="0.25">
      <c r="A40" s="21">
        <v>39</v>
      </c>
      <c r="B40" s="21">
        <v>105.914444444444</v>
      </c>
      <c r="C40" s="21">
        <v>51.744444444444397</v>
      </c>
      <c r="D40" s="21"/>
      <c r="E40" s="21"/>
      <c r="F40" s="22" t="s">
        <v>70</v>
      </c>
      <c r="G40" s="22" t="s">
        <v>45</v>
      </c>
      <c r="H40" s="22" t="s">
        <v>108</v>
      </c>
      <c r="I40" s="22">
        <v>2</v>
      </c>
      <c r="J40" s="21"/>
      <c r="K40" s="21"/>
      <c r="L40" s="21">
        <v>0</v>
      </c>
      <c r="M40" s="22" t="s">
        <v>87</v>
      </c>
      <c r="N40" s="21" t="s">
        <v>5</v>
      </c>
      <c r="O40" s="21">
        <v>1</v>
      </c>
      <c r="P40" s="21"/>
      <c r="Q40" s="29">
        <v>0</v>
      </c>
      <c r="R40" s="21" t="s">
        <v>6</v>
      </c>
      <c r="S40" s="21"/>
      <c r="T40" s="21"/>
      <c r="U40" s="26" t="s">
        <v>129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44" t="s">
        <v>314</v>
      </c>
    </row>
    <row r="41" spans="1:36" ht="45" x14ac:dyDescent="0.25">
      <c r="A41" s="21">
        <v>40</v>
      </c>
      <c r="B41" s="21">
        <v>103.813888888889</v>
      </c>
      <c r="C41" s="21">
        <v>51.6736111111111</v>
      </c>
      <c r="D41" s="21">
        <v>550</v>
      </c>
      <c r="E41" s="21"/>
      <c r="F41" s="22" t="s">
        <v>229</v>
      </c>
      <c r="G41" s="22"/>
      <c r="H41" s="22" t="s">
        <v>108</v>
      </c>
      <c r="I41" s="22">
        <v>2</v>
      </c>
      <c r="J41" s="21"/>
      <c r="K41" s="21"/>
      <c r="L41" s="21">
        <v>0</v>
      </c>
      <c r="M41" s="22" t="s">
        <v>130</v>
      </c>
      <c r="N41" s="25" t="s">
        <v>101</v>
      </c>
      <c r="O41" s="25">
        <v>0</v>
      </c>
      <c r="P41" s="21"/>
      <c r="Q41" s="29">
        <v>0</v>
      </c>
      <c r="R41" s="21" t="s">
        <v>6</v>
      </c>
      <c r="S41" s="21"/>
      <c r="T41" s="21"/>
      <c r="U41" s="26" t="s">
        <v>234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44" t="s">
        <v>315</v>
      </c>
    </row>
    <row r="42" spans="1:36" ht="56.25" x14ac:dyDescent="0.25">
      <c r="A42" s="21">
        <v>41</v>
      </c>
      <c r="B42" s="21">
        <v>104.202777777778</v>
      </c>
      <c r="C42" s="21">
        <v>51.616666666666703</v>
      </c>
      <c r="D42" s="22" t="s">
        <v>137</v>
      </c>
      <c r="E42" s="21"/>
      <c r="F42" s="22" t="s">
        <v>230</v>
      </c>
      <c r="G42" s="22"/>
      <c r="H42" s="22" t="s">
        <v>108</v>
      </c>
      <c r="I42" s="22">
        <v>2</v>
      </c>
      <c r="J42" s="21" t="s">
        <v>113</v>
      </c>
      <c r="K42" s="21"/>
      <c r="L42" s="21">
        <v>0</v>
      </c>
      <c r="M42" s="22" t="s">
        <v>222</v>
      </c>
      <c r="N42" s="25" t="s">
        <v>101</v>
      </c>
      <c r="O42" s="25">
        <v>0</v>
      </c>
      <c r="P42" s="21"/>
      <c r="Q42" s="29">
        <v>0</v>
      </c>
      <c r="R42" s="21" t="s">
        <v>6</v>
      </c>
      <c r="S42" s="21"/>
      <c r="T42" s="21"/>
      <c r="U42" s="26" t="s">
        <v>234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44" t="s">
        <v>315</v>
      </c>
    </row>
    <row r="43" spans="1:36" ht="22.5" x14ac:dyDescent="0.25">
      <c r="A43" s="21">
        <v>42</v>
      </c>
      <c r="B43" s="21">
        <v>104.283333333333</v>
      </c>
      <c r="C43" s="21">
        <v>51.556944444444397</v>
      </c>
      <c r="D43" s="21">
        <v>757</v>
      </c>
      <c r="E43" s="21"/>
      <c r="F43" s="22" t="s">
        <v>71</v>
      </c>
      <c r="G43" s="22" t="s">
        <v>46</v>
      </c>
      <c r="H43" s="22" t="s">
        <v>108</v>
      </c>
      <c r="I43" s="22">
        <v>2</v>
      </c>
      <c r="J43" s="21"/>
      <c r="K43" s="21"/>
      <c r="L43" s="21">
        <v>0</v>
      </c>
      <c r="M43" s="22" t="s">
        <v>131</v>
      </c>
      <c r="N43" s="25" t="s">
        <v>101</v>
      </c>
      <c r="O43" s="25">
        <v>0</v>
      </c>
      <c r="P43" s="21"/>
      <c r="Q43" s="29">
        <v>0</v>
      </c>
      <c r="R43" s="21" t="s">
        <v>6</v>
      </c>
      <c r="S43" s="21"/>
      <c r="T43" s="21"/>
      <c r="U43" s="26" t="s">
        <v>234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44" t="s">
        <v>315</v>
      </c>
    </row>
    <row r="44" spans="1:36" ht="45" x14ac:dyDescent="0.25">
      <c r="A44" s="21">
        <v>43</v>
      </c>
      <c r="B44" s="21">
        <v>104.5</v>
      </c>
      <c r="C44" s="21">
        <v>51.519444444444403</v>
      </c>
      <c r="D44" s="27" t="s">
        <v>136</v>
      </c>
      <c r="E44" s="21"/>
      <c r="F44" s="22" t="s">
        <v>72</v>
      </c>
      <c r="G44" s="22" t="s">
        <v>47</v>
      </c>
      <c r="H44" s="22" t="s">
        <v>108</v>
      </c>
      <c r="I44" s="22">
        <v>2</v>
      </c>
      <c r="J44" s="21" t="s">
        <v>113</v>
      </c>
      <c r="K44" s="21"/>
      <c r="L44" s="21">
        <v>0</v>
      </c>
      <c r="M44" s="26" t="s">
        <v>132</v>
      </c>
      <c r="N44" s="25" t="s">
        <v>101</v>
      </c>
      <c r="O44" s="25">
        <v>0</v>
      </c>
      <c r="P44" s="21"/>
      <c r="Q44" s="29">
        <v>0</v>
      </c>
      <c r="R44" s="21" t="s">
        <v>6</v>
      </c>
      <c r="S44" s="21"/>
      <c r="T44" s="21"/>
      <c r="U44" s="26" t="s">
        <v>234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44" t="s">
        <v>315</v>
      </c>
    </row>
    <row r="45" spans="1:36" ht="67.5" x14ac:dyDescent="0.25">
      <c r="A45" s="21">
        <v>44</v>
      </c>
      <c r="B45" s="21">
        <v>104.62222222222201</v>
      </c>
      <c r="C45" s="21">
        <v>51.505555555555603</v>
      </c>
      <c r="D45" s="21">
        <v>285</v>
      </c>
      <c r="E45" s="21"/>
      <c r="F45" s="22" t="s">
        <v>73</v>
      </c>
      <c r="G45" s="22" t="s">
        <v>48</v>
      </c>
      <c r="H45" s="22" t="s">
        <v>108</v>
      </c>
      <c r="I45" s="22">
        <v>2</v>
      </c>
      <c r="J45" s="21"/>
      <c r="K45" s="21"/>
      <c r="L45" s="21">
        <v>0</v>
      </c>
      <c r="M45" s="22" t="s">
        <v>223</v>
      </c>
      <c r="N45" s="25" t="s">
        <v>101</v>
      </c>
      <c r="O45" s="25">
        <v>0</v>
      </c>
      <c r="P45" s="21"/>
      <c r="Q45" s="29">
        <v>0</v>
      </c>
      <c r="R45" s="21" t="s">
        <v>6</v>
      </c>
      <c r="S45" s="21"/>
      <c r="T45" s="21"/>
      <c r="U45" s="26" t="s">
        <v>234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44" t="s">
        <v>315</v>
      </c>
    </row>
    <row r="46" spans="1:36" ht="56.25" x14ac:dyDescent="0.25">
      <c r="A46" s="21">
        <v>45</v>
      </c>
      <c r="B46" s="21">
        <v>104.611111111111</v>
      </c>
      <c r="C46" s="21">
        <v>51.774999999999999</v>
      </c>
      <c r="D46" s="21">
        <v>775</v>
      </c>
      <c r="E46" s="21"/>
      <c r="F46" s="22" t="s">
        <v>231</v>
      </c>
      <c r="G46" s="22" t="s">
        <v>49</v>
      </c>
      <c r="H46" s="22" t="s">
        <v>108</v>
      </c>
      <c r="I46" s="22">
        <v>2</v>
      </c>
      <c r="J46" s="21"/>
      <c r="K46" s="21"/>
      <c r="L46" s="21">
        <v>0</v>
      </c>
      <c r="M46" s="22" t="s">
        <v>117</v>
      </c>
      <c r="N46" s="25" t="s">
        <v>101</v>
      </c>
      <c r="O46" s="25">
        <v>0</v>
      </c>
      <c r="P46" s="21"/>
      <c r="Q46" s="29">
        <v>0</v>
      </c>
      <c r="R46" s="21" t="s">
        <v>6</v>
      </c>
      <c r="S46" s="21"/>
      <c r="T46" s="21"/>
      <c r="U46" s="26" t="s">
        <v>234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44" t="s">
        <v>315</v>
      </c>
    </row>
    <row r="47" spans="1:36" ht="67.5" x14ac:dyDescent="0.25">
      <c r="A47" s="21">
        <v>46</v>
      </c>
      <c r="B47" s="21">
        <v>104.736111111111</v>
      </c>
      <c r="C47" s="21">
        <v>51.559722222222199</v>
      </c>
      <c r="D47" s="21">
        <v>625</v>
      </c>
      <c r="E47" s="21"/>
      <c r="F47" s="22" t="s">
        <v>255</v>
      </c>
      <c r="G47" s="22"/>
      <c r="H47" s="22" t="s">
        <v>108</v>
      </c>
      <c r="I47" s="22">
        <v>2</v>
      </c>
      <c r="J47" s="21" t="s">
        <v>113</v>
      </c>
      <c r="K47" s="21"/>
      <c r="L47" s="21">
        <v>0</v>
      </c>
      <c r="M47" s="22" t="s">
        <v>116</v>
      </c>
      <c r="N47" s="25" t="s">
        <v>101</v>
      </c>
      <c r="O47" s="25">
        <v>0</v>
      </c>
      <c r="P47" s="21"/>
      <c r="Q47" s="29">
        <v>0</v>
      </c>
      <c r="R47" s="21" t="s">
        <v>6</v>
      </c>
      <c r="S47" s="21"/>
      <c r="T47" s="21"/>
      <c r="U47" s="26" t="s">
        <v>234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44" t="s">
        <v>315</v>
      </c>
    </row>
    <row r="48" spans="1:36" ht="78.75" x14ac:dyDescent="0.25">
      <c r="A48" s="21">
        <v>47</v>
      </c>
      <c r="B48" s="21">
        <v>104.85833333333299</v>
      </c>
      <c r="C48" s="21">
        <v>51.533333333333303</v>
      </c>
      <c r="D48" s="22" t="s">
        <v>138</v>
      </c>
      <c r="E48" s="21"/>
      <c r="F48" s="22" t="s">
        <v>74</v>
      </c>
      <c r="G48" s="22"/>
      <c r="H48" s="22" t="s">
        <v>108</v>
      </c>
      <c r="I48" s="22">
        <v>2</v>
      </c>
      <c r="J48" s="21" t="s">
        <v>113</v>
      </c>
      <c r="K48" s="21"/>
      <c r="L48" s="21">
        <v>0</v>
      </c>
      <c r="M48" s="26" t="s">
        <v>224</v>
      </c>
      <c r="N48" s="25" t="s">
        <v>101</v>
      </c>
      <c r="O48" s="25">
        <v>0</v>
      </c>
      <c r="P48" s="21"/>
      <c r="Q48" s="29">
        <v>0</v>
      </c>
      <c r="R48" s="21" t="s">
        <v>6</v>
      </c>
      <c r="S48" s="21"/>
      <c r="T48" s="21"/>
      <c r="U48" s="26" t="s">
        <v>234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44" t="s">
        <v>315</v>
      </c>
    </row>
    <row r="49" spans="1:36" ht="67.5" x14ac:dyDescent="0.25">
      <c r="A49" s="21">
        <v>48</v>
      </c>
      <c r="B49" s="21">
        <v>105.01111111111101</v>
      </c>
      <c r="C49" s="21">
        <v>51.5833333333333</v>
      </c>
      <c r="D49" s="21">
        <v>197</v>
      </c>
      <c r="E49" s="21"/>
      <c r="F49" s="22" t="s">
        <v>75</v>
      </c>
      <c r="G49" s="22"/>
      <c r="H49" s="22" t="s">
        <v>108</v>
      </c>
      <c r="I49" s="22">
        <v>2</v>
      </c>
      <c r="J49" s="21" t="s">
        <v>113</v>
      </c>
      <c r="K49" s="21"/>
      <c r="L49" s="21">
        <v>0</v>
      </c>
      <c r="M49" s="26" t="s">
        <v>115</v>
      </c>
      <c r="N49" s="25" t="s">
        <v>101</v>
      </c>
      <c r="O49" s="25">
        <v>0</v>
      </c>
      <c r="P49" s="21"/>
      <c r="Q49" s="29">
        <v>0</v>
      </c>
      <c r="R49" s="21" t="s">
        <v>6</v>
      </c>
      <c r="S49" s="21"/>
      <c r="T49" s="21"/>
      <c r="U49" s="26" t="s">
        <v>234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44" t="s">
        <v>315</v>
      </c>
    </row>
    <row r="50" spans="1:36" ht="22.5" x14ac:dyDescent="0.25">
      <c r="A50" s="21">
        <v>49</v>
      </c>
      <c r="B50" s="21">
        <v>105.27361111111099</v>
      </c>
      <c r="C50" s="21">
        <v>51.608333333333299</v>
      </c>
      <c r="D50" s="21">
        <v>98</v>
      </c>
      <c r="E50" s="21"/>
      <c r="F50" s="22" t="s">
        <v>50</v>
      </c>
      <c r="G50" s="22"/>
      <c r="H50" s="22" t="s">
        <v>108</v>
      </c>
      <c r="I50" s="22">
        <v>2</v>
      </c>
      <c r="J50" s="21"/>
      <c r="K50" s="21"/>
      <c r="L50" s="21">
        <v>0</v>
      </c>
      <c r="M50" s="22" t="s">
        <v>232</v>
      </c>
      <c r="N50" s="25" t="s">
        <v>101</v>
      </c>
      <c r="O50" s="25">
        <v>0</v>
      </c>
      <c r="P50" s="21"/>
      <c r="Q50" s="29">
        <v>0</v>
      </c>
      <c r="R50" s="21" t="s">
        <v>6</v>
      </c>
      <c r="S50" s="21"/>
      <c r="T50" s="21"/>
      <c r="U50" s="26" t="s">
        <v>234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44" t="s">
        <v>315</v>
      </c>
    </row>
    <row r="51" spans="1:36" ht="67.5" x14ac:dyDescent="0.25">
      <c r="A51" s="21">
        <v>50</v>
      </c>
      <c r="B51" s="21">
        <v>105.47499999999999</v>
      </c>
      <c r="C51" s="21">
        <v>51.991666666666703</v>
      </c>
      <c r="D51" s="21">
        <v>979</v>
      </c>
      <c r="E51" s="21"/>
      <c r="F51" s="22" t="s">
        <v>256</v>
      </c>
      <c r="G51" s="22"/>
      <c r="H51" s="22" t="s">
        <v>108</v>
      </c>
      <c r="I51" s="22">
        <v>2</v>
      </c>
      <c r="J51" s="21"/>
      <c r="K51" s="21"/>
      <c r="L51" s="21">
        <v>0</v>
      </c>
      <c r="M51" s="22" t="s">
        <v>133</v>
      </c>
      <c r="N51" s="25" t="s">
        <v>101</v>
      </c>
      <c r="O51" s="25">
        <v>0</v>
      </c>
      <c r="P51" s="21" t="s">
        <v>105</v>
      </c>
      <c r="Q51" s="24">
        <v>3</v>
      </c>
      <c r="R51" s="21" t="s">
        <v>6</v>
      </c>
      <c r="S51" s="21"/>
      <c r="T51" s="21"/>
      <c r="U51" s="26" t="s">
        <v>234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44" t="s">
        <v>316</v>
      </c>
    </row>
    <row r="52" spans="1:36" ht="45" x14ac:dyDescent="0.25">
      <c r="A52" s="21">
        <v>51</v>
      </c>
      <c r="B52" s="21">
        <v>105.883333333333</v>
      </c>
      <c r="C52" s="21">
        <v>51.766666666666701</v>
      </c>
      <c r="D52" s="22" t="s">
        <v>139</v>
      </c>
      <c r="E52" s="21"/>
      <c r="F52" s="22" t="s">
        <v>51</v>
      </c>
      <c r="G52" s="22" t="s">
        <v>77</v>
      </c>
      <c r="H52" s="22" t="s">
        <v>108</v>
      </c>
      <c r="I52" s="22">
        <v>2</v>
      </c>
      <c r="J52" s="21"/>
      <c r="K52" s="21"/>
      <c r="L52" s="21">
        <v>0</v>
      </c>
      <c r="M52" s="22" t="s">
        <v>225</v>
      </c>
      <c r="N52" s="25" t="s">
        <v>101</v>
      </c>
      <c r="O52" s="25">
        <v>0</v>
      </c>
      <c r="P52" s="21"/>
      <c r="Q52" s="29">
        <v>0</v>
      </c>
      <c r="R52" s="21" t="s">
        <v>6</v>
      </c>
      <c r="S52" s="21"/>
      <c r="T52" s="21"/>
      <c r="U52" s="26" t="s">
        <v>234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44" t="s">
        <v>315</v>
      </c>
    </row>
    <row r="53" spans="1:36" ht="45" x14ac:dyDescent="0.25">
      <c r="A53" s="21">
        <v>52</v>
      </c>
      <c r="B53" s="21">
        <v>106.01111111111101</v>
      </c>
      <c r="C53" s="21">
        <v>51.872222222222199</v>
      </c>
      <c r="D53" s="21" t="s">
        <v>140</v>
      </c>
      <c r="E53" s="21"/>
      <c r="F53" s="22" t="s">
        <v>257</v>
      </c>
      <c r="G53" s="22" t="s">
        <v>52</v>
      </c>
      <c r="H53" s="22" t="s">
        <v>108</v>
      </c>
      <c r="I53" s="22">
        <v>2</v>
      </c>
      <c r="J53" s="21" t="s">
        <v>113</v>
      </c>
      <c r="K53" s="21"/>
      <c r="L53" s="21">
        <v>0</v>
      </c>
      <c r="M53" s="22" t="s">
        <v>88</v>
      </c>
      <c r="N53" s="25" t="s">
        <v>101</v>
      </c>
      <c r="O53" s="25">
        <v>0</v>
      </c>
      <c r="P53" s="21"/>
      <c r="Q53" s="29">
        <v>0</v>
      </c>
      <c r="R53" s="21" t="s">
        <v>6</v>
      </c>
      <c r="S53" s="21"/>
      <c r="T53" s="21"/>
      <c r="U53" s="26" t="s">
        <v>234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44" t="s">
        <v>315</v>
      </c>
    </row>
    <row r="54" spans="1:36" ht="45" x14ac:dyDescent="0.25">
      <c r="A54" s="21">
        <v>53</v>
      </c>
      <c r="B54" s="21">
        <v>105.941666666667</v>
      </c>
      <c r="C54" s="21">
        <v>51.983333333333299</v>
      </c>
      <c r="D54" s="21">
        <v>658</v>
      </c>
      <c r="E54" s="22" t="s">
        <v>258</v>
      </c>
      <c r="F54" s="22" t="s">
        <v>53</v>
      </c>
      <c r="G54" s="22"/>
      <c r="H54" s="22" t="s">
        <v>108</v>
      </c>
      <c r="I54" s="22">
        <v>2</v>
      </c>
      <c r="J54" s="21"/>
      <c r="K54" s="21"/>
      <c r="L54" s="21">
        <v>0</v>
      </c>
      <c r="M54" s="22" t="s">
        <v>118</v>
      </c>
      <c r="N54" s="25" t="s">
        <v>101</v>
      </c>
      <c r="O54" s="25">
        <v>0</v>
      </c>
      <c r="P54" s="21"/>
      <c r="Q54" s="29">
        <v>0</v>
      </c>
      <c r="R54" s="21" t="s">
        <v>6</v>
      </c>
      <c r="S54" s="21"/>
      <c r="T54" s="21"/>
      <c r="U54" s="26" t="s">
        <v>234</v>
      </c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44" t="s">
        <v>315</v>
      </c>
    </row>
    <row r="55" spans="1:36" ht="45" x14ac:dyDescent="0.25">
      <c r="A55" s="21">
        <v>54</v>
      </c>
      <c r="B55" s="21">
        <v>105.919444444444</v>
      </c>
      <c r="C55" s="21">
        <v>52.045833333333299</v>
      </c>
      <c r="D55" s="21">
        <v>658</v>
      </c>
      <c r="E55" s="21"/>
      <c r="F55" s="22" t="s">
        <v>54</v>
      </c>
      <c r="G55" s="22"/>
      <c r="H55" s="22" t="s">
        <v>108</v>
      </c>
      <c r="I55" s="22">
        <v>2</v>
      </c>
      <c r="J55" s="21"/>
      <c r="K55" s="21"/>
      <c r="L55" s="21">
        <v>0</v>
      </c>
      <c r="M55" s="22" t="s">
        <v>89</v>
      </c>
      <c r="N55" s="25" t="s">
        <v>101</v>
      </c>
      <c r="O55" s="25">
        <v>0</v>
      </c>
      <c r="P55" s="21"/>
      <c r="Q55" s="29">
        <v>0</v>
      </c>
      <c r="R55" s="21" t="s">
        <v>6</v>
      </c>
      <c r="S55" s="21"/>
      <c r="T55" s="21"/>
      <c r="U55" s="26" t="s">
        <v>234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44" t="s">
        <v>315</v>
      </c>
    </row>
    <row r="56" spans="1:36" ht="67.5" x14ac:dyDescent="0.25">
      <c r="A56" s="21">
        <v>55</v>
      </c>
      <c r="B56" s="21">
        <v>105.866666666667</v>
      </c>
      <c r="C56" s="21">
        <v>52.058333333333302</v>
      </c>
      <c r="D56" s="22" t="s">
        <v>141</v>
      </c>
      <c r="E56" s="21"/>
      <c r="F56" s="22" t="s">
        <v>78</v>
      </c>
      <c r="G56" s="22" t="s">
        <v>55</v>
      </c>
      <c r="H56" s="22" t="s">
        <v>108</v>
      </c>
      <c r="I56" s="22">
        <v>2</v>
      </c>
      <c r="J56" s="21"/>
      <c r="K56" s="21"/>
      <c r="L56" s="21">
        <v>0</v>
      </c>
      <c r="M56" s="22" t="s">
        <v>119</v>
      </c>
      <c r="N56" s="25" t="s">
        <v>101</v>
      </c>
      <c r="O56" s="25">
        <v>0</v>
      </c>
      <c r="P56" s="21"/>
      <c r="Q56" s="29">
        <v>0</v>
      </c>
      <c r="R56" s="21" t="s">
        <v>6</v>
      </c>
      <c r="S56" s="21"/>
      <c r="T56" s="21"/>
      <c r="U56" s="26" t="s">
        <v>234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44" t="s">
        <v>315</v>
      </c>
    </row>
    <row r="57" spans="1:36" ht="45" x14ac:dyDescent="0.25">
      <c r="A57" s="21">
        <v>56</v>
      </c>
      <c r="B57" s="21">
        <v>106.02500000000001</v>
      </c>
      <c r="C57" s="21">
        <v>52.116666666666703</v>
      </c>
      <c r="D57" s="22" t="s">
        <v>142</v>
      </c>
      <c r="E57" s="21"/>
      <c r="F57" s="22" t="s">
        <v>56</v>
      </c>
      <c r="G57" s="22"/>
      <c r="H57" s="22" t="s">
        <v>108</v>
      </c>
      <c r="I57" s="22">
        <v>2</v>
      </c>
      <c r="J57" s="21" t="s">
        <v>113</v>
      </c>
      <c r="K57" s="21"/>
      <c r="L57" s="21">
        <v>0</v>
      </c>
      <c r="M57" s="22" t="s">
        <v>90</v>
      </c>
      <c r="N57" s="25" t="s">
        <v>101</v>
      </c>
      <c r="O57" s="25">
        <v>0</v>
      </c>
      <c r="P57" s="21"/>
      <c r="Q57" s="29">
        <v>0</v>
      </c>
      <c r="R57" s="21" t="s">
        <v>6</v>
      </c>
      <c r="S57" s="21"/>
      <c r="T57" s="21"/>
      <c r="U57" s="26" t="s">
        <v>234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44" t="s">
        <v>315</v>
      </c>
    </row>
    <row r="58" spans="1:36" ht="78.75" x14ac:dyDescent="0.25">
      <c r="A58" s="21">
        <v>57</v>
      </c>
      <c r="B58" s="21">
        <v>105.9</v>
      </c>
      <c r="C58" s="21">
        <v>52.158333333333303</v>
      </c>
      <c r="D58" s="21">
        <v>76</v>
      </c>
      <c r="E58" s="21"/>
      <c r="F58" s="22" t="s">
        <v>79</v>
      </c>
      <c r="G58" s="22" t="s">
        <v>46</v>
      </c>
      <c r="H58" s="22" t="s">
        <v>108</v>
      </c>
      <c r="I58" s="22">
        <v>2</v>
      </c>
      <c r="J58" s="21" t="s">
        <v>113</v>
      </c>
      <c r="K58" s="21"/>
      <c r="L58" s="21">
        <v>0</v>
      </c>
      <c r="M58" s="26" t="s">
        <v>226</v>
      </c>
      <c r="N58" s="25" t="s">
        <v>101</v>
      </c>
      <c r="O58" s="25">
        <v>0</v>
      </c>
      <c r="P58" s="21"/>
      <c r="Q58" s="29">
        <v>0</v>
      </c>
      <c r="R58" s="21" t="s">
        <v>6</v>
      </c>
      <c r="S58" s="21"/>
      <c r="T58" s="21"/>
      <c r="U58" s="26" t="s">
        <v>234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4" t="s">
        <v>315</v>
      </c>
    </row>
    <row r="59" spans="1:36" ht="45" x14ac:dyDescent="0.25">
      <c r="A59" s="21">
        <v>58</v>
      </c>
      <c r="B59" s="21">
        <v>106.058333333333</v>
      </c>
      <c r="C59" s="21">
        <v>52.358333333333299</v>
      </c>
      <c r="D59" s="21"/>
      <c r="E59" s="21"/>
      <c r="F59" s="22"/>
      <c r="G59" s="22" t="s">
        <v>46</v>
      </c>
      <c r="H59" s="22" t="s">
        <v>108</v>
      </c>
      <c r="I59" s="22">
        <v>2</v>
      </c>
      <c r="J59" s="21"/>
      <c r="K59" s="21"/>
      <c r="L59" s="21">
        <v>0</v>
      </c>
      <c r="M59" s="22" t="s">
        <v>91</v>
      </c>
      <c r="N59" s="25" t="s">
        <v>101</v>
      </c>
      <c r="O59" s="25">
        <v>0</v>
      </c>
      <c r="P59" s="21"/>
      <c r="Q59" s="29">
        <v>0</v>
      </c>
      <c r="R59" s="21" t="s">
        <v>6</v>
      </c>
      <c r="S59" s="21"/>
      <c r="T59" s="21"/>
      <c r="U59" s="26" t="s">
        <v>234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4" t="s">
        <v>315</v>
      </c>
    </row>
    <row r="60" spans="1:36" ht="45" x14ac:dyDescent="0.25">
      <c r="A60" s="21">
        <v>59</v>
      </c>
      <c r="B60" s="21">
        <v>106.10833333333299</v>
      </c>
      <c r="C60" s="21">
        <v>52.424999999999997</v>
      </c>
      <c r="D60" s="21"/>
      <c r="E60" s="21"/>
      <c r="F60" s="22"/>
      <c r="G60" s="22" t="s">
        <v>46</v>
      </c>
      <c r="H60" s="22" t="s">
        <v>108</v>
      </c>
      <c r="I60" s="22">
        <v>2</v>
      </c>
      <c r="J60" s="21"/>
      <c r="K60" s="21"/>
      <c r="L60" s="21">
        <v>0</v>
      </c>
      <c r="M60" s="22" t="s">
        <v>92</v>
      </c>
      <c r="N60" s="25" t="s">
        <v>101</v>
      </c>
      <c r="O60" s="25">
        <v>0</v>
      </c>
      <c r="P60" s="21"/>
      <c r="Q60" s="29">
        <v>0</v>
      </c>
      <c r="R60" s="21" t="s">
        <v>6</v>
      </c>
      <c r="S60" s="21"/>
      <c r="T60" s="21"/>
      <c r="U60" s="26" t="s">
        <v>234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44" t="s">
        <v>315</v>
      </c>
    </row>
    <row r="61" spans="1:36" ht="67.5" x14ac:dyDescent="0.25">
      <c r="A61" s="21">
        <v>60</v>
      </c>
      <c r="B61" s="21">
        <v>106.583333333333</v>
      </c>
      <c r="C61" s="21">
        <v>52.533333333333303</v>
      </c>
      <c r="D61" s="21">
        <v>164</v>
      </c>
      <c r="E61" s="21"/>
      <c r="F61" s="22" t="s">
        <v>57</v>
      </c>
      <c r="G61" s="22"/>
      <c r="H61" s="22" t="s">
        <v>108</v>
      </c>
      <c r="I61" s="22">
        <v>2</v>
      </c>
      <c r="J61" s="21" t="s">
        <v>113</v>
      </c>
      <c r="K61" s="21"/>
      <c r="L61" s="21">
        <v>0</v>
      </c>
      <c r="M61" s="26" t="s">
        <v>259</v>
      </c>
      <c r="N61" s="25" t="s">
        <v>101</v>
      </c>
      <c r="O61" s="25">
        <v>0</v>
      </c>
      <c r="P61" s="21"/>
      <c r="Q61" s="29">
        <v>0</v>
      </c>
      <c r="R61" s="21" t="s">
        <v>6</v>
      </c>
      <c r="S61" s="21"/>
      <c r="T61" s="21"/>
      <c r="U61" s="26" t="s">
        <v>234</v>
      </c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44" t="s">
        <v>315</v>
      </c>
    </row>
    <row r="62" spans="1:36" ht="67.5" x14ac:dyDescent="0.25">
      <c r="A62" s="21">
        <v>61</v>
      </c>
      <c r="B62" s="21">
        <v>106.866666666667</v>
      </c>
      <c r="C62" s="21">
        <v>52.580555555555598</v>
      </c>
      <c r="D62" s="21">
        <v>820</v>
      </c>
      <c r="E62" s="21"/>
      <c r="F62" s="22" t="s">
        <v>57</v>
      </c>
      <c r="G62" s="22"/>
      <c r="H62" s="22" t="s">
        <v>108</v>
      </c>
      <c r="I62" s="22">
        <v>2</v>
      </c>
      <c r="J62" s="21" t="s">
        <v>113</v>
      </c>
      <c r="K62" s="21"/>
      <c r="L62" s="21">
        <v>0</v>
      </c>
      <c r="M62" s="26" t="s">
        <v>93</v>
      </c>
      <c r="N62" s="25" t="s">
        <v>101</v>
      </c>
      <c r="O62" s="25">
        <v>0</v>
      </c>
      <c r="P62" s="21"/>
      <c r="Q62" s="29">
        <v>0</v>
      </c>
      <c r="R62" s="21" t="s">
        <v>6</v>
      </c>
      <c r="S62" s="21"/>
      <c r="T62" s="21"/>
      <c r="U62" s="26" t="s">
        <v>234</v>
      </c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44" t="s">
        <v>315</v>
      </c>
    </row>
    <row r="63" spans="1:36" ht="101.25" x14ac:dyDescent="0.25">
      <c r="A63" s="21">
        <v>62</v>
      </c>
      <c r="B63" s="21">
        <v>108.40694444444399</v>
      </c>
      <c r="C63" s="21">
        <v>53.240277777777798</v>
      </c>
      <c r="D63" s="28" t="s">
        <v>143</v>
      </c>
      <c r="E63" s="21"/>
      <c r="F63" s="22" t="s">
        <v>58</v>
      </c>
      <c r="G63" s="22"/>
      <c r="H63" s="22" t="s">
        <v>108</v>
      </c>
      <c r="I63" s="22">
        <v>2</v>
      </c>
      <c r="J63" s="21" t="s">
        <v>113</v>
      </c>
      <c r="K63" s="21"/>
      <c r="L63" s="21">
        <v>0</v>
      </c>
      <c r="M63" s="26" t="s">
        <v>94</v>
      </c>
      <c r="N63" s="25" t="s">
        <v>101</v>
      </c>
      <c r="O63" s="25">
        <v>0</v>
      </c>
      <c r="P63" s="21"/>
      <c r="Q63" s="29">
        <v>0</v>
      </c>
      <c r="R63" s="21" t="s">
        <v>6</v>
      </c>
      <c r="S63" s="21"/>
      <c r="T63" s="21"/>
      <c r="U63" s="26" t="s">
        <v>234</v>
      </c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44" t="s">
        <v>315</v>
      </c>
    </row>
    <row r="64" spans="1:36" ht="56.25" x14ac:dyDescent="0.25">
      <c r="A64" s="21">
        <v>63</v>
      </c>
      <c r="B64" s="21">
        <v>108.741666666667</v>
      </c>
      <c r="C64" s="21">
        <v>53.358333333333299</v>
      </c>
      <c r="D64" s="21">
        <v>37</v>
      </c>
      <c r="E64" s="21"/>
      <c r="F64" s="22" t="s">
        <v>59</v>
      </c>
      <c r="G64" s="22"/>
      <c r="H64" s="22" t="s">
        <v>108</v>
      </c>
      <c r="I64" s="22">
        <v>2</v>
      </c>
      <c r="J64" s="21"/>
      <c r="K64" s="21"/>
      <c r="L64" s="21">
        <v>0</v>
      </c>
      <c r="M64" s="22" t="s">
        <v>95</v>
      </c>
      <c r="N64" s="25" t="s">
        <v>101</v>
      </c>
      <c r="O64" s="25">
        <v>0</v>
      </c>
      <c r="P64" s="21"/>
      <c r="Q64" s="29">
        <v>0</v>
      </c>
      <c r="R64" s="21" t="s">
        <v>6</v>
      </c>
      <c r="S64" s="21"/>
      <c r="T64" s="21"/>
      <c r="U64" s="26" t="s">
        <v>234</v>
      </c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44" t="s">
        <v>315</v>
      </c>
    </row>
    <row r="65" spans="1:36" ht="56.25" x14ac:dyDescent="0.25">
      <c r="A65" s="21">
        <v>64</v>
      </c>
      <c r="B65" s="21">
        <v>108.7</v>
      </c>
      <c r="C65" s="21">
        <v>53.391388888888898</v>
      </c>
      <c r="D65" s="21">
        <v>125</v>
      </c>
      <c r="E65" s="21"/>
      <c r="F65" s="22"/>
      <c r="G65" s="22" t="s">
        <v>46</v>
      </c>
      <c r="H65" s="22" t="s">
        <v>108</v>
      </c>
      <c r="I65" s="22">
        <v>2</v>
      </c>
      <c r="J65" s="21"/>
      <c r="K65" s="21"/>
      <c r="L65" s="21">
        <v>0</v>
      </c>
      <c r="M65" s="22" t="s">
        <v>96</v>
      </c>
      <c r="N65" s="25" t="s">
        <v>101</v>
      </c>
      <c r="O65" s="25">
        <v>0</v>
      </c>
      <c r="P65" s="21"/>
      <c r="Q65" s="29">
        <v>0</v>
      </c>
      <c r="R65" s="21" t="s">
        <v>6</v>
      </c>
      <c r="S65" s="21"/>
      <c r="T65" s="21"/>
      <c r="U65" s="26" t="s">
        <v>234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44" t="s">
        <v>315</v>
      </c>
    </row>
    <row r="66" spans="1:36" ht="45" x14ac:dyDescent="0.25">
      <c r="A66" s="21">
        <v>65</v>
      </c>
      <c r="B66" s="21">
        <v>108.7</v>
      </c>
      <c r="C66" s="21">
        <v>53.316666666666698</v>
      </c>
      <c r="D66" s="21">
        <v>8</v>
      </c>
      <c r="E66" s="21"/>
      <c r="F66" s="22"/>
      <c r="G66" s="22" t="s">
        <v>46</v>
      </c>
      <c r="H66" s="22" t="s">
        <v>108</v>
      </c>
      <c r="I66" s="22">
        <v>2</v>
      </c>
      <c r="J66" s="21"/>
      <c r="K66" s="21"/>
      <c r="L66" s="21">
        <v>0</v>
      </c>
      <c r="M66" s="22" t="s">
        <v>120</v>
      </c>
      <c r="N66" s="25" t="s">
        <v>101</v>
      </c>
      <c r="O66" s="25">
        <v>0</v>
      </c>
      <c r="P66" s="21"/>
      <c r="Q66" s="29">
        <v>0</v>
      </c>
      <c r="R66" s="21" t="s">
        <v>6</v>
      </c>
      <c r="S66" s="21"/>
      <c r="T66" s="21"/>
      <c r="U66" s="26" t="s">
        <v>234</v>
      </c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44" t="s">
        <v>315</v>
      </c>
    </row>
    <row r="67" spans="1:36" ht="33.75" x14ac:dyDescent="0.25">
      <c r="A67" s="21">
        <v>66</v>
      </c>
      <c r="B67" s="21">
        <v>105.98055555555599</v>
      </c>
      <c r="C67" s="21">
        <v>52.172222222222203</v>
      </c>
      <c r="D67" s="21">
        <v>80</v>
      </c>
      <c r="E67" s="21"/>
      <c r="F67" s="22" t="s">
        <v>82</v>
      </c>
      <c r="G67" s="22"/>
      <c r="H67" s="22" t="s">
        <v>109</v>
      </c>
      <c r="I67" s="22">
        <v>3</v>
      </c>
      <c r="J67" s="21"/>
      <c r="K67" s="21"/>
      <c r="L67" s="21">
        <v>0</v>
      </c>
      <c r="M67" s="22" t="s">
        <v>97</v>
      </c>
      <c r="N67" s="25" t="s">
        <v>101</v>
      </c>
      <c r="O67" s="25">
        <v>0</v>
      </c>
      <c r="P67" s="21"/>
      <c r="Q67" s="29">
        <v>0</v>
      </c>
      <c r="R67" s="21" t="s">
        <v>6</v>
      </c>
      <c r="S67" s="21"/>
      <c r="T67" s="21"/>
      <c r="U67" s="26" t="s">
        <v>234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44" t="s">
        <v>317</v>
      </c>
    </row>
    <row r="68" spans="1:36" ht="33.75" x14ac:dyDescent="0.25">
      <c r="A68" s="21">
        <v>67</v>
      </c>
      <c r="B68" s="21">
        <v>106.05</v>
      </c>
      <c r="C68" s="21">
        <v>52.191666666666698</v>
      </c>
      <c r="D68" s="21">
        <v>130</v>
      </c>
      <c r="E68" s="21"/>
      <c r="F68" s="22" t="s">
        <v>253</v>
      </c>
      <c r="G68" s="22"/>
      <c r="H68" s="22" t="s">
        <v>109</v>
      </c>
      <c r="I68" s="22">
        <v>3</v>
      </c>
      <c r="J68" s="21"/>
      <c r="K68" s="21"/>
      <c r="L68" s="21">
        <v>0</v>
      </c>
      <c r="M68" s="22" t="s">
        <v>98</v>
      </c>
      <c r="N68" s="25" t="s">
        <v>101</v>
      </c>
      <c r="O68" s="25">
        <v>0</v>
      </c>
      <c r="P68" s="21"/>
      <c r="Q68" s="29">
        <v>0</v>
      </c>
      <c r="R68" s="21" t="s">
        <v>6</v>
      </c>
      <c r="S68" s="21"/>
      <c r="T68" s="21"/>
      <c r="U68" s="26" t="s">
        <v>234</v>
      </c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44" t="s">
        <v>317</v>
      </c>
    </row>
    <row r="69" spans="1:36" ht="33.75" x14ac:dyDescent="0.25">
      <c r="A69" s="21">
        <v>68</v>
      </c>
      <c r="B69" s="21">
        <v>106.116666666667</v>
      </c>
      <c r="C69" s="21">
        <v>52.225000000000001</v>
      </c>
      <c r="D69" s="21">
        <v>60</v>
      </c>
      <c r="E69" s="21"/>
      <c r="F69" s="22" t="s">
        <v>254</v>
      </c>
      <c r="G69" s="22"/>
      <c r="H69" s="22" t="s">
        <v>109</v>
      </c>
      <c r="I69" s="22">
        <v>3</v>
      </c>
      <c r="J69" s="21"/>
      <c r="K69" s="21"/>
      <c r="L69" s="21">
        <v>0</v>
      </c>
      <c r="M69" s="22" t="s">
        <v>99</v>
      </c>
      <c r="N69" s="25" t="s">
        <v>101</v>
      </c>
      <c r="O69" s="25">
        <v>0</v>
      </c>
      <c r="P69" s="21"/>
      <c r="Q69" s="29">
        <v>0</v>
      </c>
      <c r="R69" s="21" t="s">
        <v>6</v>
      </c>
      <c r="S69" s="21"/>
      <c r="T69" s="21"/>
      <c r="U69" s="26" t="s">
        <v>234</v>
      </c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44" t="s">
        <v>317</v>
      </c>
    </row>
    <row r="70" spans="1:36" ht="56.25" x14ac:dyDescent="0.25">
      <c r="A70" s="21">
        <v>69</v>
      </c>
      <c r="B70" s="21">
        <v>107.362716666667</v>
      </c>
      <c r="C70" s="21">
        <v>52.641666666666701</v>
      </c>
      <c r="D70" s="21"/>
      <c r="E70" s="21"/>
      <c r="F70" s="22" t="s">
        <v>83</v>
      </c>
      <c r="G70" s="22"/>
      <c r="H70" s="29"/>
      <c r="I70" s="21">
        <v>0</v>
      </c>
      <c r="J70" s="21"/>
      <c r="K70" s="21" t="s">
        <v>102</v>
      </c>
      <c r="L70" s="21">
        <v>2</v>
      </c>
      <c r="M70" s="22" t="s">
        <v>100</v>
      </c>
      <c r="N70" s="21" t="s">
        <v>5</v>
      </c>
      <c r="O70" s="21">
        <v>1</v>
      </c>
      <c r="P70" s="21" t="s">
        <v>102</v>
      </c>
      <c r="Q70" s="24">
        <v>2</v>
      </c>
      <c r="R70" s="21" t="s">
        <v>6</v>
      </c>
      <c r="S70" s="21"/>
      <c r="T70" s="21"/>
      <c r="U70" s="26" t="s">
        <v>234</v>
      </c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44" t="s">
        <v>311</v>
      </c>
    </row>
    <row r="71" spans="1:36" x14ac:dyDescent="0.25">
      <c r="A71" s="21">
        <v>70</v>
      </c>
      <c r="B71" s="21">
        <v>108.308248158403</v>
      </c>
      <c r="C71" s="21">
        <v>54.085941443161701</v>
      </c>
      <c r="D71" s="21"/>
      <c r="E71" s="21"/>
      <c r="F71" s="22" t="s">
        <v>46</v>
      </c>
      <c r="G71" s="22" t="s">
        <v>46</v>
      </c>
      <c r="H71" s="29" t="s">
        <v>3</v>
      </c>
      <c r="I71" s="21">
        <v>1</v>
      </c>
      <c r="J71" s="21"/>
      <c r="K71" s="21"/>
      <c r="L71" s="21">
        <v>0</v>
      </c>
      <c r="M71" s="22" t="s">
        <v>219</v>
      </c>
      <c r="N71" s="21" t="s">
        <v>5</v>
      </c>
      <c r="O71" s="21">
        <v>1</v>
      </c>
      <c r="P71" s="29"/>
      <c r="Q71" s="29">
        <v>0</v>
      </c>
      <c r="R71" s="21" t="s">
        <v>6</v>
      </c>
      <c r="S71" s="21"/>
      <c r="T71" s="21"/>
      <c r="U71" s="26" t="s">
        <v>234</v>
      </c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44" t="s">
        <v>318</v>
      </c>
    </row>
    <row r="72" spans="1:36" x14ac:dyDescent="0.25">
      <c r="A72" s="21">
        <v>71</v>
      </c>
      <c r="B72" s="21">
        <v>108.34706641717899</v>
      </c>
      <c r="C72" s="21">
        <v>54.137007590749498</v>
      </c>
      <c r="D72" s="21"/>
      <c r="E72" s="21"/>
      <c r="F72" s="22" t="s">
        <v>46</v>
      </c>
      <c r="G72" s="22" t="s">
        <v>46</v>
      </c>
      <c r="H72" s="29" t="s">
        <v>3</v>
      </c>
      <c r="I72" s="21">
        <v>1</v>
      </c>
      <c r="J72" s="21"/>
      <c r="K72" s="21"/>
      <c r="L72" s="21">
        <v>0</v>
      </c>
      <c r="M72" s="22" t="s">
        <v>219</v>
      </c>
      <c r="N72" s="21" t="s">
        <v>5</v>
      </c>
      <c r="O72" s="21">
        <v>1</v>
      </c>
      <c r="P72" s="29"/>
      <c r="Q72" s="29">
        <v>0</v>
      </c>
      <c r="R72" s="21" t="s">
        <v>6</v>
      </c>
      <c r="S72" s="21"/>
      <c r="T72" s="21"/>
      <c r="U72" s="26" t="s">
        <v>234</v>
      </c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44" t="s">
        <v>318</v>
      </c>
    </row>
    <row r="73" spans="1:36" x14ac:dyDescent="0.25">
      <c r="A73" s="21">
        <v>72</v>
      </c>
      <c r="B73" s="21">
        <v>108.988648869489</v>
      </c>
      <c r="C73" s="21">
        <v>53.942833934514397</v>
      </c>
      <c r="D73" s="21"/>
      <c r="E73" s="21"/>
      <c r="F73" s="22" t="s">
        <v>46</v>
      </c>
      <c r="G73" s="22" t="s">
        <v>46</v>
      </c>
      <c r="H73" s="29" t="s">
        <v>3</v>
      </c>
      <c r="I73" s="21">
        <v>1</v>
      </c>
      <c r="J73" s="21"/>
      <c r="K73" s="21"/>
      <c r="L73" s="21">
        <v>0</v>
      </c>
      <c r="M73" s="22" t="s">
        <v>219</v>
      </c>
      <c r="N73" s="21" t="s">
        <v>5</v>
      </c>
      <c r="O73" s="21">
        <v>1</v>
      </c>
      <c r="P73" s="29"/>
      <c r="Q73" s="29">
        <v>0</v>
      </c>
      <c r="R73" s="21" t="s">
        <v>6</v>
      </c>
      <c r="S73" s="21"/>
      <c r="T73" s="21"/>
      <c r="U73" s="26" t="s">
        <v>234</v>
      </c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44" t="s">
        <v>318</v>
      </c>
    </row>
    <row r="74" spans="1:36" x14ac:dyDescent="0.25">
      <c r="A74" s="21">
        <v>73</v>
      </c>
      <c r="B74" s="21">
        <v>109.267297722667</v>
      </c>
      <c r="C74" s="21">
        <v>53.999007328062298</v>
      </c>
      <c r="D74" s="21"/>
      <c r="E74" s="21"/>
      <c r="F74" s="22" t="s">
        <v>46</v>
      </c>
      <c r="G74" s="22" t="s">
        <v>46</v>
      </c>
      <c r="H74" s="29" t="s">
        <v>3</v>
      </c>
      <c r="I74" s="21">
        <v>1</v>
      </c>
      <c r="J74" s="21"/>
      <c r="K74" s="21"/>
      <c r="L74" s="21">
        <v>0</v>
      </c>
      <c r="M74" s="22" t="s">
        <v>219</v>
      </c>
      <c r="N74" s="21" t="s">
        <v>5</v>
      </c>
      <c r="O74" s="21">
        <v>1</v>
      </c>
      <c r="P74" s="29"/>
      <c r="Q74" s="29">
        <v>0</v>
      </c>
      <c r="R74" s="21" t="s">
        <v>6</v>
      </c>
      <c r="S74" s="21"/>
      <c r="T74" s="21"/>
      <c r="U74" s="26" t="s">
        <v>234</v>
      </c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44" t="s">
        <v>318</v>
      </c>
    </row>
    <row r="75" spans="1:36" x14ac:dyDescent="0.25">
      <c r="A75" s="21">
        <v>74</v>
      </c>
      <c r="B75" s="21">
        <v>109.416127560761</v>
      </c>
      <c r="C75" s="21">
        <v>54.095677111123699</v>
      </c>
      <c r="D75" s="21"/>
      <c r="E75" s="21"/>
      <c r="F75" s="22" t="s">
        <v>46</v>
      </c>
      <c r="G75" s="22" t="s">
        <v>46</v>
      </c>
      <c r="H75" s="29" t="s">
        <v>3</v>
      </c>
      <c r="I75" s="21">
        <v>1</v>
      </c>
      <c r="J75" s="21"/>
      <c r="K75" s="21"/>
      <c r="L75" s="21">
        <v>0</v>
      </c>
      <c r="M75" s="22" t="s">
        <v>219</v>
      </c>
      <c r="N75" s="21" t="s">
        <v>5</v>
      </c>
      <c r="O75" s="21">
        <v>1</v>
      </c>
      <c r="P75" s="29"/>
      <c r="Q75" s="29">
        <v>0</v>
      </c>
      <c r="R75" s="21" t="s">
        <v>6</v>
      </c>
      <c r="S75" s="21"/>
      <c r="T75" s="21"/>
      <c r="U75" s="26" t="s">
        <v>234</v>
      </c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44" t="s">
        <v>318</v>
      </c>
    </row>
    <row r="76" spans="1:36" x14ac:dyDescent="0.25">
      <c r="A76" s="21">
        <v>75</v>
      </c>
      <c r="B76" s="21">
        <v>109.41013852573499</v>
      </c>
      <c r="C76" s="21">
        <v>54.293202524742298</v>
      </c>
      <c r="D76" s="21"/>
      <c r="E76" s="21"/>
      <c r="F76" s="22" t="s">
        <v>46</v>
      </c>
      <c r="G76" s="22" t="s">
        <v>46</v>
      </c>
      <c r="H76" s="29" t="s">
        <v>3</v>
      </c>
      <c r="I76" s="21">
        <v>1</v>
      </c>
      <c r="J76" s="21"/>
      <c r="K76" s="21"/>
      <c r="L76" s="21">
        <v>0</v>
      </c>
      <c r="M76" s="22" t="s">
        <v>219</v>
      </c>
      <c r="N76" s="21" t="s">
        <v>5</v>
      </c>
      <c r="O76" s="21">
        <v>1</v>
      </c>
      <c r="P76" s="29"/>
      <c r="Q76" s="29">
        <v>0</v>
      </c>
      <c r="R76" s="21" t="s">
        <v>6</v>
      </c>
      <c r="S76" s="21"/>
      <c r="T76" s="21"/>
      <c r="U76" s="26" t="s">
        <v>234</v>
      </c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44" t="s">
        <v>318</v>
      </c>
    </row>
    <row r="77" spans="1:36" x14ac:dyDescent="0.25">
      <c r="A77" s="21">
        <v>76</v>
      </c>
      <c r="B77" s="21">
        <v>109.475210273759</v>
      </c>
      <c r="C77" s="21">
        <v>54.712629487289398</v>
      </c>
      <c r="D77" s="21"/>
      <c r="E77" s="21"/>
      <c r="F77" s="22" t="s">
        <v>46</v>
      </c>
      <c r="G77" s="22" t="s">
        <v>46</v>
      </c>
      <c r="H77" s="29" t="s">
        <v>3</v>
      </c>
      <c r="I77" s="21">
        <v>1</v>
      </c>
      <c r="J77" s="21"/>
      <c r="K77" s="21"/>
      <c r="L77" s="21">
        <v>0</v>
      </c>
      <c r="M77" s="22" t="s">
        <v>219</v>
      </c>
      <c r="N77" s="21" t="s">
        <v>5</v>
      </c>
      <c r="O77" s="21">
        <v>1</v>
      </c>
      <c r="P77" s="29"/>
      <c r="Q77" s="29">
        <v>0</v>
      </c>
      <c r="R77" s="21" t="s">
        <v>6</v>
      </c>
      <c r="S77" s="21"/>
      <c r="T77" s="21"/>
      <c r="U77" s="26" t="s">
        <v>234</v>
      </c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44" t="s">
        <v>318</v>
      </c>
    </row>
    <row r="78" spans="1:36" ht="22.5" x14ac:dyDescent="0.25">
      <c r="A78" s="21">
        <v>77</v>
      </c>
      <c r="B78" s="21">
        <v>109.556733228951</v>
      </c>
      <c r="C78" s="21">
        <v>54.6527261675989</v>
      </c>
      <c r="D78" s="21"/>
      <c r="E78" s="21"/>
      <c r="F78" s="22" t="s">
        <v>46</v>
      </c>
      <c r="G78" s="22" t="s">
        <v>46</v>
      </c>
      <c r="H78" s="26" t="s">
        <v>108</v>
      </c>
      <c r="I78" s="22">
        <v>2</v>
      </c>
      <c r="J78" s="21"/>
      <c r="K78" s="21"/>
      <c r="L78" s="21">
        <v>0</v>
      </c>
      <c r="M78" s="22" t="s">
        <v>46</v>
      </c>
      <c r="N78" s="21" t="s">
        <v>101</v>
      </c>
      <c r="O78" s="25">
        <v>0</v>
      </c>
      <c r="P78" s="29"/>
      <c r="Q78" s="29">
        <v>0</v>
      </c>
      <c r="R78" s="21" t="s">
        <v>6</v>
      </c>
      <c r="S78" s="21"/>
      <c r="T78" s="21"/>
      <c r="U78" s="26" t="s">
        <v>234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44" t="s">
        <v>315</v>
      </c>
    </row>
    <row r="79" spans="1:36" x14ac:dyDescent="0.25">
      <c r="A79" s="21">
        <v>78</v>
      </c>
      <c r="B79" s="21">
        <v>108.93463140826</v>
      </c>
      <c r="C79" s="21">
        <v>53.514579523241203</v>
      </c>
      <c r="D79" s="21"/>
      <c r="E79" s="21"/>
      <c r="F79" s="22" t="s">
        <v>46</v>
      </c>
      <c r="G79" s="22" t="s">
        <v>46</v>
      </c>
      <c r="H79" s="29" t="s">
        <v>3</v>
      </c>
      <c r="I79" s="21">
        <v>1</v>
      </c>
      <c r="J79" s="21"/>
      <c r="K79" s="21"/>
      <c r="L79" s="21">
        <v>0</v>
      </c>
      <c r="M79" s="22" t="s">
        <v>219</v>
      </c>
      <c r="N79" s="21" t="s">
        <v>5</v>
      </c>
      <c r="O79" s="21">
        <v>1</v>
      </c>
      <c r="P79" s="29"/>
      <c r="Q79" s="29">
        <v>0</v>
      </c>
      <c r="R79" s="21" t="s">
        <v>6</v>
      </c>
      <c r="S79" s="21"/>
      <c r="T79" s="21"/>
      <c r="U79" s="26" t="s">
        <v>234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44" t="s">
        <v>318</v>
      </c>
    </row>
    <row r="80" spans="1:36" x14ac:dyDescent="0.25">
      <c r="A80" s="21">
        <v>79</v>
      </c>
      <c r="B80" s="21">
        <v>109.701180026133</v>
      </c>
      <c r="C80" s="21">
        <v>55.753172523613301</v>
      </c>
      <c r="D80" s="21"/>
      <c r="E80" s="21"/>
      <c r="F80" s="22" t="s">
        <v>46</v>
      </c>
      <c r="G80" s="22" t="s">
        <v>46</v>
      </c>
      <c r="H80" s="29" t="s">
        <v>3</v>
      </c>
      <c r="I80" s="21">
        <v>1</v>
      </c>
      <c r="J80" s="21"/>
      <c r="K80" s="21"/>
      <c r="L80" s="21">
        <v>0</v>
      </c>
      <c r="M80" s="22" t="s">
        <v>219</v>
      </c>
      <c r="N80" s="21" t="s">
        <v>5</v>
      </c>
      <c r="O80" s="21">
        <v>1</v>
      </c>
      <c r="P80" s="29"/>
      <c r="Q80" s="29">
        <v>0</v>
      </c>
      <c r="R80" s="21" t="s">
        <v>6</v>
      </c>
      <c r="S80" s="21"/>
      <c r="T80" s="21"/>
      <c r="U80" s="26" t="s">
        <v>234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44" t="s">
        <v>318</v>
      </c>
    </row>
    <row r="81" spans="1:36" x14ac:dyDescent="0.25">
      <c r="A81" s="21">
        <v>80</v>
      </c>
      <c r="B81" s="21">
        <v>109.811761396553</v>
      </c>
      <c r="C81" s="21">
        <v>55.7230999158785</v>
      </c>
      <c r="D81" s="21"/>
      <c r="E81" s="21"/>
      <c r="F81" s="22" t="s">
        <v>46</v>
      </c>
      <c r="G81" s="22" t="s">
        <v>46</v>
      </c>
      <c r="H81" s="29" t="s">
        <v>3</v>
      </c>
      <c r="I81" s="21">
        <v>1</v>
      </c>
      <c r="J81" s="21"/>
      <c r="K81" s="21"/>
      <c r="L81" s="21">
        <v>0</v>
      </c>
      <c r="M81" s="22" t="s">
        <v>219</v>
      </c>
      <c r="N81" s="21" t="s">
        <v>5</v>
      </c>
      <c r="O81" s="21">
        <v>1</v>
      </c>
      <c r="P81" s="29"/>
      <c r="Q81" s="29">
        <v>0</v>
      </c>
      <c r="R81" s="21" t="s">
        <v>6</v>
      </c>
      <c r="S81" s="21"/>
      <c r="T81" s="21"/>
      <c r="U81" s="26" t="s">
        <v>234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44" t="s">
        <v>318</v>
      </c>
    </row>
    <row r="82" spans="1:36" x14ac:dyDescent="0.25">
      <c r="A82" s="21">
        <v>81</v>
      </c>
      <c r="B82" s="21">
        <v>109.2360290748</v>
      </c>
      <c r="C82" s="21">
        <v>55.3834801083255</v>
      </c>
      <c r="D82" s="21"/>
      <c r="E82" s="21"/>
      <c r="F82" s="22" t="s">
        <v>46</v>
      </c>
      <c r="G82" s="22" t="s">
        <v>46</v>
      </c>
      <c r="H82" s="29" t="s">
        <v>3</v>
      </c>
      <c r="I82" s="21">
        <v>1</v>
      </c>
      <c r="J82" s="21"/>
      <c r="K82" s="21"/>
      <c r="L82" s="21">
        <v>0</v>
      </c>
      <c r="M82" s="22" t="s">
        <v>219</v>
      </c>
      <c r="N82" s="21" t="s">
        <v>5</v>
      </c>
      <c r="O82" s="21">
        <v>1</v>
      </c>
      <c r="P82" s="29"/>
      <c r="Q82" s="29">
        <v>0</v>
      </c>
      <c r="R82" s="21" t="s">
        <v>6</v>
      </c>
      <c r="S82" s="21"/>
      <c r="T82" s="21"/>
      <c r="U82" s="26" t="s">
        <v>234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44" t="s">
        <v>318</v>
      </c>
    </row>
    <row r="83" spans="1:36" x14ac:dyDescent="0.25">
      <c r="A83" s="21">
        <v>82</v>
      </c>
      <c r="B83" s="21">
        <v>108.95570773585401</v>
      </c>
      <c r="C83" s="21">
        <v>53.462328469998297</v>
      </c>
      <c r="D83" s="21"/>
      <c r="E83" s="21"/>
      <c r="F83" s="22" t="s">
        <v>46</v>
      </c>
      <c r="G83" s="22" t="s">
        <v>46</v>
      </c>
      <c r="H83" s="29" t="s">
        <v>3</v>
      </c>
      <c r="I83" s="21">
        <v>1</v>
      </c>
      <c r="J83" s="21"/>
      <c r="K83" s="21"/>
      <c r="L83" s="21">
        <v>0</v>
      </c>
      <c r="M83" s="22" t="s">
        <v>219</v>
      </c>
      <c r="N83" s="21" t="s">
        <v>5</v>
      </c>
      <c r="O83" s="21">
        <v>1</v>
      </c>
      <c r="P83" s="29"/>
      <c r="Q83" s="29">
        <v>0</v>
      </c>
      <c r="R83" s="21" t="s">
        <v>6</v>
      </c>
      <c r="S83" s="21"/>
      <c r="T83" s="21"/>
      <c r="U83" s="26" t="s">
        <v>234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44" t="s">
        <v>318</v>
      </c>
    </row>
    <row r="84" spans="1:36" x14ac:dyDescent="0.25">
      <c r="A84" s="21">
        <v>83</v>
      </c>
      <c r="B84" s="21">
        <v>108.936214768257</v>
      </c>
      <c r="C84" s="21">
        <v>53.343664219667303</v>
      </c>
      <c r="D84" s="21"/>
      <c r="E84" s="21"/>
      <c r="F84" s="22" t="s">
        <v>46</v>
      </c>
      <c r="G84" s="22" t="s">
        <v>46</v>
      </c>
      <c r="H84" s="29"/>
      <c r="I84" s="21">
        <v>0</v>
      </c>
      <c r="J84" s="21"/>
      <c r="K84" s="21"/>
      <c r="L84" s="21">
        <v>0</v>
      </c>
      <c r="M84" s="23"/>
      <c r="N84" s="21" t="s">
        <v>101</v>
      </c>
      <c r="O84" s="25">
        <v>0</v>
      </c>
      <c r="P84" s="22" t="s">
        <v>220</v>
      </c>
      <c r="Q84" s="22">
        <v>4</v>
      </c>
      <c r="R84" s="21" t="s">
        <v>6</v>
      </c>
      <c r="S84" s="21"/>
      <c r="T84" s="21"/>
      <c r="U84" s="26" t="s">
        <v>234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44" t="s">
        <v>319</v>
      </c>
    </row>
    <row r="85" spans="1:36" x14ac:dyDescent="0.25">
      <c r="A85" s="21">
        <v>84</v>
      </c>
      <c r="B85" s="21">
        <v>107.624865563234</v>
      </c>
      <c r="C85" s="21">
        <v>52.715558523012398</v>
      </c>
      <c r="D85" s="21"/>
      <c r="E85" s="21"/>
      <c r="F85" s="22" t="s">
        <v>46</v>
      </c>
      <c r="G85" s="22" t="s">
        <v>46</v>
      </c>
      <c r="H85" s="29"/>
      <c r="I85" s="21">
        <v>0</v>
      </c>
      <c r="J85" s="21"/>
      <c r="K85" s="21"/>
      <c r="L85" s="21">
        <v>0</v>
      </c>
      <c r="M85" s="23"/>
      <c r="N85" s="21" t="s">
        <v>101</v>
      </c>
      <c r="O85" s="25">
        <v>0</v>
      </c>
      <c r="P85" s="22" t="s">
        <v>220</v>
      </c>
      <c r="Q85" s="22">
        <v>4</v>
      </c>
      <c r="R85" s="21" t="s">
        <v>6</v>
      </c>
      <c r="S85" s="21"/>
      <c r="T85" s="21"/>
      <c r="U85" s="26" t="s">
        <v>234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44" t="s">
        <v>319</v>
      </c>
    </row>
    <row r="86" spans="1:36" x14ac:dyDescent="0.25">
      <c r="A86" s="21">
        <v>85</v>
      </c>
      <c r="B86" s="21">
        <v>107.282651136876</v>
      </c>
      <c r="C86" s="21">
        <v>52.595702248426498</v>
      </c>
      <c r="D86" s="21"/>
      <c r="E86" s="21"/>
      <c r="F86" s="22" t="s">
        <v>46</v>
      </c>
      <c r="G86" s="22" t="s">
        <v>46</v>
      </c>
      <c r="H86" s="29"/>
      <c r="I86" s="21">
        <v>0</v>
      </c>
      <c r="J86" s="21"/>
      <c r="K86" s="21"/>
      <c r="L86" s="21">
        <v>0</v>
      </c>
      <c r="M86" s="23"/>
      <c r="N86" s="21" t="s">
        <v>101</v>
      </c>
      <c r="O86" s="25">
        <v>0</v>
      </c>
      <c r="P86" s="22" t="s">
        <v>220</v>
      </c>
      <c r="Q86" s="22">
        <v>4</v>
      </c>
      <c r="R86" s="21" t="s">
        <v>6</v>
      </c>
      <c r="S86" s="21"/>
      <c r="T86" s="21"/>
      <c r="U86" s="26" t="s">
        <v>234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44" t="s">
        <v>319</v>
      </c>
    </row>
    <row r="87" spans="1:36" x14ac:dyDescent="0.25">
      <c r="A87" s="21">
        <v>86</v>
      </c>
      <c r="B87" s="21">
        <v>105.17693594108999</v>
      </c>
      <c r="C87" s="21">
        <v>51.574508879475601</v>
      </c>
      <c r="D87" s="21"/>
      <c r="E87" s="21"/>
      <c r="F87" s="22" t="s">
        <v>46</v>
      </c>
      <c r="G87" s="22" t="s">
        <v>46</v>
      </c>
      <c r="H87" s="29"/>
      <c r="I87" s="21">
        <v>0</v>
      </c>
      <c r="J87" s="21"/>
      <c r="K87" s="21"/>
      <c r="L87" s="21">
        <v>0</v>
      </c>
      <c r="M87" s="23"/>
      <c r="N87" s="21" t="s">
        <v>5</v>
      </c>
      <c r="O87" s="21">
        <v>1</v>
      </c>
      <c r="P87" s="22" t="s">
        <v>220</v>
      </c>
      <c r="Q87" s="22">
        <v>4</v>
      </c>
      <c r="R87" s="21" t="s">
        <v>6</v>
      </c>
      <c r="S87" s="21"/>
      <c r="T87" s="21"/>
      <c r="U87" s="26" t="s">
        <v>234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44" t="s">
        <v>320</v>
      </c>
    </row>
    <row r="88" spans="1:36" x14ac:dyDescent="0.25">
      <c r="A88" s="21">
        <v>87</v>
      </c>
      <c r="B88" s="21">
        <v>105.222304670334</v>
      </c>
      <c r="C88" s="21">
        <v>51.555744716519399</v>
      </c>
      <c r="D88" s="21"/>
      <c r="E88" s="21"/>
      <c r="F88" s="22" t="s">
        <v>46</v>
      </c>
      <c r="G88" s="22" t="s">
        <v>46</v>
      </c>
      <c r="H88" s="29"/>
      <c r="I88" s="21">
        <v>0</v>
      </c>
      <c r="J88" s="21"/>
      <c r="K88" s="21"/>
      <c r="L88" s="21">
        <v>0</v>
      </c>
      <c r="M88" s="23"/>
      <c r="N88" s="21" t="s">
        <v>101</v>
      </c>
      <c r="O88" s="25">
        <v>0</v>
      </c>
      <c r="P88" s="22" t="s">
        <v>220</v>
      </c>
      <c r="Q88" s="22">
        <v>4</v>
      </c>
      <c r="R88" s="21" t="s">
        <v>6</v>
      </c>
      <c r="S88" s="21"/>
      <c r="T88" s="21"/>
      <c r="U88" s="26" t="s">
        <v>234</v>
      </c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44" t="s">
        <v>319</v>
      </c>
    </row>
    <row r="89" spans="1:36" x14ac:dyDescent="0.25">
      <c r="A89" s="21">
        <v>88</v>
      </c>
      <c r="B89" s="21">
        <v>108.616688238175</v>
      </c>
      <c r="C89" s="21">
        <v>53.284931126934303</v>
      </c>
      <c r="D89" s="21"/>
      <c r="E89" s="21"/>
      <c r="F89" s="22" t="s">
        <v>46</v>
      </c>
      <c r="G89" s="22" t="s">
        <v>46</v>
      </c>
      <c r="H89" s="29"/>
      <c r="I89" s="21">
        <v>0</v>
      </c>
      <c r="J89" s="21"/>
      <c r="K89" s="21"/>
      <c r="L89" s="21">
        <v>0</v>
      </c>
      <c r="M89" s="23"/>
      <c r="N89" s="21" t="s">
        <v>101</v>
      </c>
      <c r="O89" s="25">
        <v>0</v>
      </c>
      <c r="P89" s="22" t="s">
        <v>220</v>
      </c>
      <c r="Q89" s="22">
        <v>4</v>
      </c>
      <c r="R89" s="21" t="s">
        <v>6</v>
      </c>
      <c r="S89" s="21"/>
      <c r="T89" s="21"/>
      <c r="U89" s="26" t="s">
        <v>234</v>
      </c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44" t="s">
        <v>319</v>
      </c>
    </row>
    <row r="90" spans="1:36" x14ac:dyDescent="0.25">
      <c r="A90" s="21">
        <v>89</v>
      </c>
      <c r="B90" s="21">
        <v>109.50398370932599</v>
      </c>
      <c r="C90" s="21">
        <v>54.229234676444101</v>
      </c>
      <c r="D90" s="21"/>
      <c r="E90" s="21"/>
      <c r="F90" s="22" t="s">
        <v>46</v>
      </c>
      <c r="G90" s="22" t="s">
        <v>46</v>
      </c>
      <c r="H90" s="29"/>
      <c r="I90" s="21">
        <v>0</v>
      </c>
      <c r="J90" s="21"/>
      <c r="K90" s="21"/>
      <c r="L90" s="21">
        <v>0</v>
      </c>
      <c r="M90" s="23"/>
      <c r="N90" s="21" t="s">
        <v>101</v>
      </c>
      <c r="O90" s="25">
        <v>0</v>
      </c>
      <c r="P90" s="22" t="s">
        <v>220</v>
      </c>
      <c r="Q90" s="22">
        <v>4</v>
      </c>
      <c r="R90" s="21" t="s">
        <v>6</v>
      </c>
      <c r="S90" s="21"/>
      <c r="T90" s="21"/>
      <c r="U90" s="26" t="s">
        <v>234</v>
      </c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44" t="s">
        <v>319</v>
      </c>
    </row>
    <row r="91" spans="1:36" x14ac:dyDescent="0.25">
      <c r="A91" s="21">
        <v>90</v>
      </c>
      <c r="B91" s="30">
        <v>104.483070373535</v>
      </c>
      <c r="C91" s="30">
        <v>51.516968489994198</v>
      </c>
      <c r="D91" s="23"/>
      <c r="E91" s="23"/>
      <c r="F91" s="23"/>
      <c r="G91" s="23"/>
      <c r="H91" s="31"/>
      <c r="I91" s="21">
        <v>0</v>
      </c>
      <c r="J91" s="23"/>
      <c r="K91" s="23"/>
      <c r="L91" s="21">
        <v>0</v>
      </c>
      <c r="M91" s="23"/>
      <c r="N91" s="21" t="s">
        <v>5</v>
      </c>
      <c r="O91" s="21">
        <v>1</v>
      </c>
      <c r="P91" s="21" t="s">
        <v>105</v>
      </c>
      <c r="Q91" s="24">
        <v>3</v>
      </c>
      <c r="R91" s="21" t="s">
        <v>6</v>
      </c>
      <c r="S91" s="23"/>
      <c r="T91" s="23"/>
      <c r="U91" s="23"/>
      <c r="V91" s="31" t="s">
        <v>144</v>
      </c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44" t="s">
        <v>308</v>
      </c>
    </row>
    <row r="92" spans="1:36" x14ac:dyDescent="0.25">
      <c r="A92" s="21">
        <v>91</v>
      </c>
      <c r="B92" s="30">
        <v>105.433259010315</v>
      </c>
      <c r="C92" s="30">
        <v>52.016717265699803</v>
      </c>
      <c r="D92" s="23"/>
      <c r="E92" s="23"/>
      <c r="F92" s="23"/>
      <c r="G92" s="23"/>
      <c r="H92" s="31"/>
      <c r="I92" s="21">
        <v>0</v>
      </c>
      <c r="J92" s="23"/>
      <c r="K92" s="23"/>
      <c r="L92" s="21">
        <v>0</v>
      </c>
      <c r="M92" s="23"/>
      <c r="N92" s="21" t="s">
        <v>5</v>
      </c>
      <c r="O92" s="21">
        <v>1</v>
      </c>
      <c r="P92" s="21" t="s">
        <v>105</v>
      </c>
      <c r="Q92" s="24">
        <v>3</v>
      </c>
      <c r="R92" s="21" t="s">
        <v>6</v>
      </c>
      <c r="S92" s="23"/>
      <c r="T92" s="23"/>
      <c r="U92" s="23"/>
      <c r="V92" s="31" t="s">
        <v>144</v>
      </c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44" t="s">
        <v>308</v>
      </c>
    </row>
    <row r="93" spans="1:36" x14ac:dyDescent="0.25">
      <c r="A93" s="21">
        <v>92</v>
      </c>
      <c r="B93" s="30">
        <v>106.14955902099599</v>
      </c>
      <c r="C93" s="30">
        <v>51.966692438172601</v>
      </c>
      <c r="D93" s="23"/>
      <c r="E93" s="23"/>
      <c r="F93" s="23"/>
      <c r="G93" s="23"/>
      <c r="H93" s="31"/>
      <c r="I93" s="21">
        <v>0</v>
      </c>
      <c r="J93" s="23"/>
      <c r="K93" s="23"/>
      <c r="L93" s="21">
        <v>0</v>
      </c>
      <c r="M93" s="23"/>
      <c r="N93" s="21" t="s">
        <v>5</v>
      </c>
      <c r="O93" s="21">
        <v>1</v>
      </c>
      <c r="P93" s="21" t="s">
        <v>105</v>
      </c>
      <c r="Q93" s="24">
        <v>3</v>
      </c>
      <c r="R93" s="21" t="s">
        <v>6</v>
      </c>
      <c r="S93" s="23"/>
      <c r="T93" s="23"/>
      <c r="U93" s="23"/>
      <c r="V93" s="31" t="s">
        <v>144</v>
      </c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44" t="s">
        <v>308</v>
      </c>
    </row>
    <row r="94" spans="1:36" x14ac:dyDescent="0.25">
      <c r="A94" s="21">
        <v>93</v>
      </c>
      <c r="B94" s="30">
        <v>106.233072280884</v>
      </c>
      <c r="C94" s="30">
        <v>52.099967824494598</v>
      </c>
      <c r="D94" s="23"/>
      <c r="E94" s="23"/>
      <c r="F94" s="23"/>
      <c r="G94" s="23"/>
      <c r="H94" s="31"/>
      <c r="I94" s="21">
        <v>0</v>
      </c>
      <c r="J94" s="23"/>
      <c r="K94" s="23"/>
      <c r="L94" s="21">
        <v>0</v>
      </c>
      <c r="M94" s="23"/>
      <c r="N94" s="21" t="s">
        <v>5</v>
      </c>
      <c r="O94" s="21">
        <v>1</v>
      </c>
      <c r="P94" s="21" t="s">
        <v>105</v>
      </c>
      <c r="Q94" s="24">
        <v>3</v>
      </c>
      <c r="R94" s="21" t="s">
        <v>6</v>
      </c>
      <c r="S94" s="23"/>
      <c r="T94" s="23"/>
      <c r="U94" s="23"/>
      <c r="V94" s="31" t="s">
        <v>144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44" t="s">
        <v>308</v>
      </c>
    </row>
    <row r="95" spans="1:36" x14ac:dyDescent="0.25">
      <c r="A95" s="21">
        <v>94</v>
      </c>
      <c r="B95" s="30">
        <v>105.885028839111</v>
      </c>
      <c r="C95" s="30">
        <v>52.4152991052907</v>
      </c>
      <c r="D95" s="23"/>
      <c r="E95" s="23"/>
      <c r="F95" s="23"/>
      <c r="G95" s="23"/>
      <c r="H95" s="31"/>
      <c r="I95" s="21">
        <v>0</v>
      </c>
      <c r="J95" s="23"/>
      <c r="K95" s="23"/>
      <c r="L95" s="21">
        <v>0</v>
      </c>
      <c r="M95" s="23"/>
      <c r="N95" s="21" t="s">
        <v>5</v>
      </c>
      <c r="O95" s="21">
        <v>1</v>
      </c>
      <c r="P95" s="21" t="s">
        <v>105</v>
      </c>
      <c r="Q95" s="24">
        <v>3</v>
      </c>
      <c r="R95" s="21" t="s">
        <v>6</v>
      </c>
      <c r="S95" s="23"/>
      <c r="T95" s="23"/>
      <c r="U95" s="23"/>
      <c r="V95" s="31" t="s">
        <v>144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44" t="s">
        <v>308</v>
      </c>
    </row>
    <row r="96" spans="1:36" x14ac:dyDescent="0.25">
      <c r="A96" s="21">
        <v>95</v>
      </c>
      <c r="B96" s="30">
        <v>106.56600952148401</v>
      </c>
      <c r="C96" s="30">
        <v>52.383143863597802</v>
      </c>
      <c r="D96" s="23"/>
      <c r="E96" s="23"/>
      <c r="F96" s="23"/>
      <c r="G96" s="23"/>
      <c r="H96" s="31"/>
      <c r="I96" s="21">
        <v>0</v>
      </c>
      <c r="J96" s="23"/>
      <c r="K96" s="23"/>
      <c r="L96" s="21">
        <v>0</v>
      </c>
      <c r="M96" s="23"/>
      <c r="N96" s="21" t="s">
        <v>5</v>
      </c>
      <c r="O96" s="21">
        <v>1</v>
      </c>
      <c r="P96" s="21" t="s">
        <v>105</v>
      </c>
      <c r="Q96" s="24">
        <v>3</v>
      </c>
      <c r="R96" s="21" t="s">
        <v>6</v>
      </c>
      <c r="S96" s="23"/>
      <c r="T96" s="23"/>
      <c r="U96" s="23"/>
      <c r="V96" s="31" t="s">
        <v>144</v>
      </c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44" t="s">
        <v>308</v>
      </c>
    </row>
    <row r="97" spans="1:36" x14ac:dyDescent="0.25">
      <c r="A97" s="21">
        <v>96</v>
      </c>
      <c r="B97" s="30">
        <v>106.682739257813</v>
      </c>
      <c r="C97" s="30">
        <v>52.3999052195609</v>
      </c>
      <c r="D97" s="23"/>
      <c r="E97" s="23"/>
      <c r="F97" s="23"/>
      <c r="G97" s="23"/>
      <c r="H97" s="31"/>
      <c r="I97" s="21">
        <v>0</v>
      </c>
      <c r="J97" s="23"/>
      <c r="K97" s="23"/>
      <c r="L97" s="21">
        <v>0</v>
      </c>
      <c r="M97" s="23"/>
      <c r="N97" s="21" t="s">
        <v>5</v>
      </c>
      <c r="O97" s="21">
        <v>1</v>
      </c>
      <c r="P97" s="21" t="s">
        <v>105</v>
      </c>
      <c r="Q97" s="24">
        <v>3</v>
      </c>
      <c r="R97" s="21" t="s">
        <v>6</v>
      </c>
      <c r="S97" s="23"/>
      <c r="T97" s="23"/>
      <c r="U97" s="23"/>
      <c r="V97" s="31" t="s">
        <v>144</v>
      </c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44" t="s">
        <v>308</v>
      </c>
    </row>
    <row r="98" spans="1:36" x14ac:dyDescent="0.25">
      <c r="A98" s="21">
        <v>97</v>
      </c>
      <c r="B98" s="30">
        <v>106.715698242188</v>
      </c>
      <c r="C98" s="30">
        <v>52.416660210793196</v>
      </c>
      <c r="D98" s="23"/>
      <c r="E98" s="23"/>
      <c r="F98" s="23"/>
      <c r="G98" s="23"/>
      <c r="H98" s="31"/>
      <c r="I98" s="21">
        <v>0</v>
      </c>
      <c r="J98" s="23"/>
      <c r="K98" s="23"/>
      <c r="L98" s="21">
        <v>0</v>
      </c>
      <c r="M98" s="23"/>
      <c r="N98" s="21" t="s">
        <v>5</v>
      </c>
      <c r="O98" s="21">
        <v>1</v>
      </c>
      <c r="P98" s="21" t="s">
        <v>105</v>
      </c>
      <c r="Q98" s="24">
        <v>3</v>
      </c>
      <c r="R98" s="21" t="s">
        <v>6</v>
      </c>
      <c r="S98" s="23"/>
      <c r="T98" s="23"/>
      <c r="U98" s="23"/>
      <c r="V98" s="31" t="s">
        <v>144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44" t="s">
        <v>308</v>
      </c>
    </row>
    <row r="99" spans="1:36" x14ac:dyDescent="0.25">
      <c r="A99" s="21">
        <v>98</v>
      </c>
      <c r="B99" s="30">
        <v>106.96632385253901</v>
      </c>
      <c r="C99" s="30">
        <v>52.499085712421298</v>
      </c>
      <c r="D99" s="23"/>
      <c r="E99" s="23"/>
      <c r="F99" s="23"/>
      <c r="G99" s="23"/>
      <c r="H99" s="31"/>
      <c r="I99" s="21">
        <v>0</v>
      </c>
      <c r="J99" s="23"/>
      <c r="K99" s="23"/>
      <c r="L99" s="21">
        <v>0</v>
      </c>
      <c r="M99" s="23"/>
      <c r="N99" s="21" t="s">
        <v>5</v>
      </c>
      <c r="O99" s="21">
        <v>1</v>
      </c>
      <c r="P99" s="21" t="s">
        <v>105</v>
      </c>
      <c r="Q99" s="24">
        <v>3</v>
      </c>
      <c r="R99" s="21" t="s">
        <v>6</v>
      </c>
      <c r="S99" s="23"/>
      <c r="T99" s="23"/>
      <c r="U99" s="23"/>
      <c r="V99" s="31" t="s">
        <v>144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44" t="s">
        <v>308</v>
      </c>
    </row>
    <row r="100" spans="1:36" x14ac:dyDescent="0.25">
      <c r="A100" s="21">
        <v>99</v>
      </c>
      <c r="B100" s="30">
        <v>106.883926391602</v>
      </c>
      <c r="C100" s="30">
        <v>52.466050361889501</v>
      </c>
      <c r="D100" s="23"/>
      <c r="E100" s="23"/>
      <c r="F100" s="23"/>
      <c r="G100" s="23"/>
      <c r="H100" s="31"/>
      <c r="I100" s="21">
        <v>0</v>
      </c>
      <c r="J100" s="23"/>
      <c r="K100" s="23"/>
      <c r="L100" s="21">
        <v>0</v>
      </c>
      <c r="M100" s="23"/>
      <c r="N100" s="21" t="s">
        <v>5</v>
      </c>
      <c r="O100" s="21">
        <v>1</v>
      </c>
      <c r="P100" s="21" t="s">
        <v>105</v>
      </c>
      <c r="Q100" s="24">
        <v>3</v>
      </c>
      <c r="R100" s="21" t="s">
        <v>6</v>
      </c>
      <c r="S100" s="23"/>
      <c r="T100" s="23"/>
      <c r="U100" s="23"/>
      <c r="V100" s="31" t="s">
        <v>144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44" t="s">
        <v>308</v>
      </c>
    </row>
    <row r="101" spans="1:36" x14ac:dyDescent="0.25">
      <c r="A101" s="21">
        <v>100</v>
      </c>
      <c r="B101" s="30">
        <v>107.081680297852</v>
      </c>
      <c r="C101" s="30">
        <v>52.550053603613698</v>
      </c>
      <c r="D101" s="23"/>
      <c r="E101" s="23"/>
      <c r="F101" s="23"/>
      <c r="G101" s="23"/>
      <c r="H101" s="31"/>
      <c r="I101" s="21">
        <v>0</v>
      </c>
      <c r="J101" s="23"/>
      <c r="K101" s="23"/>
      <c r="L101" s="21">
        <v>0</v>
      </c>
      <c r="M101" s="23"/>
      <c r="N101" s="21" t="s">
        <v>5</v>
      </c>
      <c r="O101" s="21">
        <v>1</v>
      </c>
      <c r="P101" s="21" t="s">
        <v>105</v>
      </c>
      <c r="Q101" s="24">
        <v>3</v>
      </c>
      <c r="R101" s="21" t="s">
        <v>6</v>
      </c>
      <c r="S101" s="23"/>
      <c r="T101" s="23"/>
      <c r="U101" s="23"/>
      <c r="V101" s="31" t="s">
        <v>144</v>
      </c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44" t="s">
        <v>308</v>
      </c>
    </row>
    <row r="102" spans="1:36" x14ac:dyDescent="0.25">
      <c r="A102" s="21">
        <v>101</v>
      </c>
      <c r="B102" s="30">
        <v>107.114639282227</v>
      </c>
      <c r="C102" s="30">
        <v>52.567586244454802</v>
      </c>
      <c r="D102" s="23"/>
      <c r="E102" s="23"/>
      <c r="F102" s="23"/>
      <c r="G102" s="23"/>
      <c r="H102" s="31"/>
      <c r="I102" s="21">
        <v>0</v>
      </c>
      <c r="J102" s="23"/>
      <c r="K102" s="23"/>
      <c r="L102" s="21">
        <v>0</v>
      </c>
      <c r="M102" s="23"/>
      <c r="N102" s="21" t="s">
        <v>5</v>
      </c>
      <c r="O102" s="21">
        <v>1</v>
      </c>
      <c r="P102" s="21" t="s">
        <v>105</v>
      </c>
      <c r="Q102" s="24">
        <v>3</v>
      </c>
      <c r="R102" s="21" t="s">
        <v>6</v>
      </c>
      <c r="S102" s="23"/>
      <c r="T102" s="23"/>
      <c r="U102" s="23"/>
      <c r="V102" s="31" t="s">
        <v>144</v>
      </c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44" t="s">
        <v>308</v>
      </c>
    </row>
    <row r="103" spans="1:36" x14ac:dyDescent="0.25">
      <c r="A103" s="21">
        <v>102</v>
      </c>
      <c r="B103" s="30">
        <v>107.215576171875</v>
      </c>
      <c r="C103" s="30">
        <v>52.583443072905801</v>
      </c>
      <c r="D103" s="23"/>
      <c r="E103" s="23"/>
      <c r="F103" s="23"/>
      <c r="G103" s="23"/>
      <c r="H103" s="31"/>
      <c r="I103" s="21">
        <v>0</v>
      </c>
      <c r="J103" s="23"/>
      <c r="K103" s="23"/>
      <c r="L103" s="21">
        <v>0</v>
      </c>
      <c r="M103" s="23"/>
      <c r="N103" s="21" t="s">
        <v>5</v>
      </c>
      <c r="O103" s="21">
        <v>1</v>
      </c>
      <c r="P103" s="21" t="s">
        <v>105</v>
      </c>
      <c r="Q103" s="24">
        <v>3</v>
      </c>
      <c r="R103" s="21" t="s">
        <v>6</v>
      </c>
      <c r="S103" s="23"/>
      <c r="T103" s="23"/>
      <c r="U103" s="23"/>
      <c r="V103" s="31" t="s">
        <v>144</v>
      </c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44" t="s">
        <v>308</v>
      </c>
    </row>
    <row r="104" spans="1:36" x14ac:dyDescent="0.25">
      <c r="A104" s="21">
        <v>103</v>
      </c>
      <c r="B104" s="30">
        <v>107.282180786133</v>
      </c>
      <c r="C104" s="30">
        <v>52.600545324995998</v>
      </c>
      <c r="D104" s="23"/>
      <c r="E104" s="23"/>
      <c r="F104" s="23"/>
      <c r="G104" s="23"/>
      <c r="H104" s="31"/>
      <c r="I104" s="21">
        <v>0</v>
      </c>
      <c r="J104" s="23"/>
      <c r="K104" s="23"/>
      <c r="L104" s="21">
        <v>0</v>
      </c>
      <c r="M104" s="23"/>
      <c r="N104" s="21" t="s">
        <v>5</v>
      </c>
      <c r="O104" s="21">
        <v>1</v>
      </c>
      <c r="P104" s="21" t="s">
        <v>105</v>
      </c>
      <c r="Q104" s="24">
        <v>3</v>
      </c>
      <c r="R104" s="21" t="s">
        <v>6</v>
      </c>
      <c r="S104" s="23"/>
      <c r="T104" s="23"/>
      <c r="U104" s="23"/>
      <c r="V104" s="31" t="s">
        <v>144</v>
      </c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44" t="s">
        <v>308</v>
      </c>
    </row>
    <row r="105" spans="1:36" x14ac:dyDescent="0.25">
      <c r="A105" s="21">
        <v>104</v>
      </c>
      <c r="B105" s="30">
        <v>107.36595153808599</v>
      </c>
      <c r="C105" s="30">
        <v>52.649729197309398</v>
      </c>
      <c r="D105" s="23"/>
      <c r="E105" s="23"/>
      <c r="F105" s="23"/>
      <c r="G105" s="23"/>
      <c r="H105" s="31"/>
      <c r="I105" s="21">
        <v>0</v>
      </c>
      <c r="J105" s="23"/>
      <c r="K105" s="23"/>
      <c r="L105" s="21">
        <v>0</v>
      </c>
      <c r="M105" s="23"/>
      <c r="N105" s="21" t="s">
        <v>5</v>
      </c>
      <c r="O105" s="21">
        <v>1</v>
      </c>
      <c r="P105" s="21" t="s">
        <v>105</v>
      </c>
      <c r="Q105" s="24">
        <v>3</v>
      </c>
      <c r="R105" s="21" t="s">
        <v>6</v>
      </c>
      <c r="S105" s="23"/>
      <c r="T105" s="23"/>
      <c r="U105" s="23"/>
      <c r="V105" s="31" t="s">
        <v>144</v>
      </c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44" t="s">
        <v>308</v>
      </c>
    </row>
    <row r="106" spans="1:36" x14ac:dyDescent="0.25">
      <c r="A106" s="21">
        <v>105</v>
      </c>
      <c r="B106" s="30">
        <v>106.734237670898</v>
      </c>
      <c r="C106" s="30">
        <v>52.832950830209299</v>
      </c>
      <c r="D106" s="23"/>
      <c r="E106" s="23"/>
      <c r="F106" s="23"/>
      <c r="G106" s="23"/>
      <c r="H106" s="31"/>
      <c r="I106" s="21">
        <v>0</v>
      </c>
      <c r="J106" s="23"/>
      <c r="K106" s="23"/>
      <c r="L106" s="21">
        <v>0</v>
      </c>
      <c r="M106" s="23"/>
      <c r="N106" s="21" t="s">
        <v>5</v>
      </c>
      <c r="O106" s="21">
        <v>1</v>
      </c>
      <c r="P106" s="21" t="s">
        <v>105</v>
      </c>
      <c r="Q106" s="24">
        <v>3</v>
      </c>
      <c r="R106" s="21" t="s">
        <v>6</v>
      </c>
      <c r="S106" s="23"/>
      <c r="T106" s="23"/>
      <c r="U106" s="23"/>
      <c r="V106" s="31" t="s">
        <v>144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44" t="s">
        <v>308</v>
      </c>
    </row>
    <row r="107" spans="1:36" x14ac:dyDescent="0.25">
      <c r="A107" s="21">
        <v>106</v>
      </c>
      <c r="B107" s="30">
        <v>108.79898071289099</v>
      </c>
      <c r="C107" s="30">
        <v>53.483551274923002</v>
      </c>
      <c r="D107" s="23"/>
      <c r="E107" s="23"/>
      <c r="F107" s="23"/>
      <c r="G107" s="23"/>
      <c r="H107" s="31"/>
      <c r="I107" s="21">
        <v>0</v>
      </c>
      <c r="J107" s="23"/>
      <c r="K107" s="23"/>
      <c r="L107" s="21">
        <v>0</v>
      </c>
      <c r="M107" s="23"/>
      <c r="N107" s="21" t="s">
        <v>5</v>
      </c>
      <c r="O107" s="21">
        <v>1</v>
      </c>
      <c r="P107" s="21" t="s">
        <v>105</v>
      </c>
      <c r="Q107" s="24">
        <v>3</v>
      </c>
      <c r="R107" s="21" t="s">
        <v>6</v>
      </c>
      <c r="S107" s="23"/>
      <c r="T107" s="23"/>
      <c r="U107" s="23"/>
      <c r="V107" s="31" t="s">
        <v>144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44" t="s">
        <v>308</v>
      </c>
    </row>
    <row r="108" spans="1:36" x14ac:dyDescent="0.25">
      <c r="A108" s="21">
        <v>107</v>
      </c>
      <c r="B108" s="30">
        <v>108.93287658691401</v>
      </c>
      <c r="C108" s="30">
        <v>53.550099314556199</v>
      </c>
      <c r="D108" s="23"/>
      <c r="E108" s="23"/>
      <c r="F108" s="23"/>
      <c r="G108" s="23"/>
      <c r="H108" s="31"/>
      <c r="I108" s="21">
        <v>0</v>
      </c>
      <c r="J108" s="23"/>
      <c r="K108" s="23"/>
      <c r="L108" s="21">
        <v>0</v>
      </c>
      <c r="M108" s="23"/>
      <c r="N108" s="21" t="s">
        <v>5</v>
      </c>
      <c r="O108" s="21">
        <v>1</v>
      </c>
      <c r="P108" s="21" t="s">
        <v>105</v>
      </c>
      <c r="Q108" s="24">
        <v>3</v>
      </c>
      <c r="R108" s="21" t="s">
        <v>6</v>
      </c>
      <c r="S108" s="23"/>
      <c r="T108" s="23"/>
      <c r="U108" s="23"/>
      <c r="V108" s="31" t="s">
        <v>144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44" t="s">
        <v>308</v>
      </c>
    </row>
    <row r="109" spans="1:36" x14ac:dyDescent="0.25">
      <c r="A109" s="21">
        <v>108</v>
      </c>
      <c r="B109" s="30">
        <v>109.082565307617</v>
      </c>
      <c r="C109" s="30">
        <v>53.6002473730086</v>
      </c>
      <c r="D109" s="23"/>
      <c r="E109" s="23"/>
      <c r="F109" s="23"/>
      <c r="G109" s="23"/>
      <c r="H109" s="31"/>
      <c r="I109" s="21">
        <v>0</v>
      </c>
      <c r="J109" s="23"/>
      <c r="K109" s="23"/>
      <c r="L109" s="21">
        <v>0</v>
      </c>
      <c r="M109" s="23"/>
      <c r="N109" s="21" t="s">
        <v>5</v>
      </c>
      <c r="O109" s="21">
        <v>1</v>
      </c>
      <c r="P109" s="21" t="s">
        <v>105</v>
      </c>
      <c r="Q109" s="24">
        <v>3</v>
      </c>
      <c r="R109" s="21" t="s">
        <v>6</v>
      </c>
      <c r="S109" s="23"/>
      <c r="T109" s="23"/>
      <c r="U109" s="23"/>
      <c r="V109" s="31" t="s">
        <v>144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44" t="s">
        <v>308</v>
      </c>
    </row>
    <row r="110" spans="1:36" ht="22.5" x14ac:dyDescent="0.25">
      <c r="A110" s="21">
        <v>109</v>
      </c>
      <c r="B110" s="28">
        <v>105.6486</v>
      </c>
      <c r="C110" s="28">
        <v>51.927399999999999</v>
      </c>
      <c r="D110" s="22">
        <v>1280</v>
      </c>
      <c r="E110" s="23"/>
      <c r="F110" s="23"/>
      <c r="G110" s="22" t="s">
        <v>148</v>
      </c>
      <c r="H110" s="22" t="s">
        <v>108</v>
      </c>
      <c r="I110" s="22">
        <v>2</v>
      </c>
      <c r="J110" s="23"/>
      <c r="K110" s="23"/>
      <c r="L110" s="21">
        <v>0</v>
      </c>
      <c r="M110" s="26">
        <v>2000</v>
      </c>
      <c r="N110" s="21" t="s">
        <v>5</v>
      </c>
      <c r="O110" s="21">
        <v>1</v>
      </c>
      <c r="P110" s="23"/>
      <c r="Q110" s="29">
        <v>0</v>
      </c>
      <c r="R110" s="21" t="s">
        <v>6</v>
      </c>
      <c r="S110" s="23"/>
      <c r="T110" s="23"/>
      <c r="U110" s="23"/>
      <c r="V110" s="31" t="s">
        <v>144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44" t="s">
        <v>314</v>
      </c>
    </row>
    <row r="111" spans="1:36" ht="45.75" x14ac:dyDescent="0.25">
      <c r="A111" s="21">
        <v>110</v>
      </c>
      <c r="B111" s="28">
        <v>105.54900000000001</v>
      </c>
      <c r="C111" s="28">
        <v>51.877099999999999</v>
      </c>
      <c r="D111" s="22">
        <v>1380</v>
      </c>
      <c r="E111" s="32" t="s">
        <v>237</v>
      </c>
      <c r="F111" s="23"/>
      <c r="G111" s="22" t="s">
        <v>149</v>
      </c>
      <c r="H111" s="22" t="s">
        <v>108</v>
      </c>
      <c r="I111" s="22">
        <v>2</v>
      </c>
      <c r="J111" s="23"/>
      <c r="K111" s="23"/>
      <c r="L111" s="21">
        <v>0</v>
      </c>
      <c r="M111" s="26">
        <v>2003</v>
      </c>
      <c r="N111" s="21" t="s">
        <v>5</v>
      </c>
      <c r="O111" s="21">
        <v>1</v>
      </c>
      <c r="P111" s="23"/>
      <c r="Q111" s="29">
        <v>0</v>
      </c>
      <c r="R111" s="21" t="s">
        <v>6</v>
      </c>
      <c r="S111" s="23"/>
      <c r="T111" s="23"/>
      <c r="U111" s="23"/>
      <c r="V111" s="31" t="s">
        <v>144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44" t="s">
        <v>314</v>
      </c>
    </row>
    <row r="112" spans="1:36" ht="22.5" x14ac:dyDescent="0.25">
      <c r="A112" s="21">
        <v>111</v>
      </c>
      <c r="B112" s="28">
        <v>106.7692</v>
      </c>
      <c r="C112" s="28">
        <v>52.589500000000001</v>
      </c>
      <c r="D112" s="22">
        <v>900</v>
      </c>
      <c r="E112" s="23"/>
      <c r="F112" s="23"/>
      <c r="G112" s="22" t="s">
        <v>150</v>
      </c>
      <c r="H112" s="22" t="s">
        <v>108</v>
      </c>
      <c r="I112" s="22">
        <v>2</v>
      </c>
      <c r="J112" s="23"/>
      <c r="K112" s="23"/>
      <c r="L112" s="21">
        <v>0</v>
      </c>
      <c r="M112" s="26">
        <v>2005</v>
      </c>
      <c r="N112" s="21" t="s">
        <v>5</v>
      </c>
      <c r="O112" s="21">
        <v>1</v>
      </c>
      <c r="P112" s="23"/>
      <c r="Q112" s="29">
        <v>0</v>
      </c>
      <c r="R112" s="21" t="s">
        <v>6</v>
      </c>
      <c r="S112" s="23"/>
      <c r="T112" s="23"/>
      <c r="U112" s="23"/>
      <c r="V112" s="31" t="s">
        <v>144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44" t="s">
        <v>314</v>
      </c>
    </row>
    <row r="113" spans="1:36" ht="22.5" x14ac:dyDescent="0.25">
      <c r="A113" s="21">
        <v>112</v>
      </c>
      <c r="B113" s="28">
        <v>106.61109999999999</v>
      </c>
      <c r="C113" s="28">
        <v>52.502600000000001</v>
      </c>
      <c r="D113" s="22">
        <v>415</v>
      </c>
      <c r="E113" s="23"/>
      <c r="F113" s="23"/>
      <c r="G113" s="22" t="s">
        <v>151</v>
      </c>
      <c r="H113" s="22" t="s">
        <v>108</v>
      </c>
      <c r="I113" s="22">
        <v>2</v>
      </c>
      <c r="J113" s="23"/>
      <c r="K113" s="23"/>
      <c r="L113" s="21">
        <v>0</v>
      </c>
      <c r="M113" s="26">
        <v>2006</v>
      </c>
      <c r="N113" s="21" t="s">
        <v>5</v>
      </c>
      <c r="O113" s="21">
        <v>1</v>
      </c>
      <c r="P113" s="23"/>
      <c r="Q113" s="29">
        <v>0</v>
      </c>
      <c r="R113" s="21" t="s">
        <v>6</v>
      </c>
      <c r="S113" s="23"/>
      <c r="T113" s="23"/>
      <c r="U113" s="23"/>
      <c r="V113" s="31" t="s">
        <v>144</v>
      </c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44" t="s">
        <v>314</v>
      </c>
    </row>
    <row r="114" spans="1:36" ht="22.5" x14ac:dyDescent="0.25">
      <c r="A114" s="21">
        <v>113</v>
      </c>
      <c r="B114" s="28">
        <v>105.6032</v>
      </c>
      <c r="C114" s="28">
        <v>51.907600000000002</v>
      </c>
      <c r="D114" s="22">
        <v>1307</v>
      </c>
      <c r="E114" s="23"/>
      <c r="F114" s="23"/>
      <c r="G114" s="22" t="s">
        <v>152</v>
      </c>
      <c r="H114" s="22" t="s">
        <v>108</v>
      </c>
      <c r="I114" s="22">
        <v>2</v>
      </c>
      <c r="J114" s="23"/>
      <c r="K114" s="23"/>
      <c r="L114" s="21">
        <v>0</v>
      </c>
      <c r="M114" s="26">
        <v>2006</v>
      </c>
      <c r="N114" s="21" t="s">
        <v>5</v>
      </c>
      <c r="O114" s="21">
        <v>1</v>
      </c>
      <c r="P114" s="23"/>
      <c r="Q114" s="29">
        <v>0</v>
      </c>
      <c r="R114" s="21" t="s">
        <v>6</v>
      </c>
      <c r="S114" s="23"/>
      <c r="T114" s="23"/>
      <c r="U114" s="23"/>
      <c r="V114" s="31" t="s">
        <v>144</v>
      </c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44" t="s">
        <v>314</v>
      </c>
    </row>
    <row r="115" spans="1:36" ht="22.5" x14ac:dyDescent="0.25">
      <c r="A115" s="21">
        <v>114</v>
      </c>
      <c r="B115" s="28">
        <v>106.81489999999999</v>
      </c>
      <c r="C115" s="28">
        <v>52.600099999999998</v>
      </c>
      <c r="D115" s="22">
        <v>1005</v>
      </c>
      <c r="E115" s="23"/>
      <c r="F115" s="23"/>
      <c r="G115" s="22" t="s">
        <v>153</v>
      </c>
      <c r="H115" s="22" t="s">
        <v>108</v>
      </c>
      <c r="I115" s="22">
        <v>2</v>
      </c>
      <c r="J115" s="23"/>
      <c r="K115" s="23"/>
      <c r="L115" s="21">
        <v>0</v>
      </c>
      <c r="M115" s="26">
        <v>2007</v>
      </c>
      <c r="N115" s="21" t="s">
        <v>5</v>
      </c>
      <c r="O115" s="21">
        <v>1</v>
      </c>
      <c r="P115" s="23"/>
      <c r="Q115" s="29">
        <v>0</v>
      </c>
      <c r="R115" s="21" t="s">
        <v>6</v>
      </c>
      <c r="S115" s="23"/>
      <c r="T115" s="23"/>
      <c r="U115" s="23"/>
      <c r="V115" s="31" t="s">
        <v>144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44" t="s">
        <v>314</v>
      </c>
    </row>
    <row r="116" spans="1:36" ht="22.5" x14ac:dyDescent="0.25">
      <c r="A116" s="21">
        <v>115</v>
      </c>
      <c r="B116" s="28">
        <v>105.80970000000001</v>
      </c>
      <c r="C116" s="28">
        <v>52.173699999999997</v>
      </c>
      <c r="D116" s="22">
        <v>825</v>
      </c>
      <c r="E116" s="23"/>
      <c r="F116" s="23"/>
      <c r="G116" s="22" t="s">
        <v>154</v>
      </c>
      <c r="H116" s="22" t="s">
        <v>108</v>
      </c>
      <c r="I116" s="22">
        <v>2</v>
      </c>
      <c r="J116" s="23"/>
      <c r="K116" s="23"/>
      <c r="L116" s="21">
        <v>0</v>
      </c>
      <c r="M116" s="26">
        <v>2007</v>
      </c>
      <c r="N116" s="21" t="s">
        <v>5</v>
      </c>
      <c r="O116" s="21">
        <v>1</v>
      </c>
      <c r="P116" s="23"/>
      <c r="Q116" s="29">
        <v>0</v>
      </c>
      <c r="R116" s="21" t="s">
        <v>6</v>
      </c>
      <c r="S116" s="23"/>
      <c r="T116" s="23"/>
      <c r="U116" s="23"/>
      <c r="V116" s="31" t="s">
        <v>144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44" t="s">
        <v>314</v>
      </c>
    </row>
    <row r="117" spans="1:36" ht="22.5" x14ac:dyDescent="0.25">
      <c r="A117" s="21">
        <v>116</v>
      </c>
      <c r="B117" s="28">
        <v>105.3493</v>
      </c>
      <c r="C117" s="28">
        <v>51.976199999999999</v>
      </c>
      <c r="D117" s="22">
        <v>410</v>
      </c>
      <c r="E117" s="23"/>
      <c r="F117" s="23"/>
      <c r="G117" s="22" t="s">
        <v>155</v>
      </c>
      <c r="H117" s="22" t="s">
        <v>146</v>
      </c>
      <c r="I117" s="21">
        <v>4</v>
      </c>
      <c r="J117" s="23"/>
      <c r="K117" s="23"/>
      <c r="L117" s="21">
        <v>0</v>
      </c>
      <c r="M117" s="26" t="s">
        <v>167</v>
      </c>
      <c r="N117" s="21" t="s">
        <v>5</v>
      </c>
      <c r="O117" s="21">
        <v>1</v>
      </c>
      <c r="P117" s="23"/>
      <c r="Q117" s="29">
        <v>0</v>
      </c>
      <c r="R117" s="21" t="s">
        <v>6</v>
      </c>
      <c r="S117" s="23"/>
      <c r="T117" s="23"/>
      <c r="U117" s="23"/>
      <c r="V117" s="31" t="s">
        <v>144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44" t="s">
        <v>321</v>
      </c>
    </row>
    <row r="118" spans="1:36" ht="22.5" x14ac:dyDescent="0.25">
      <c r="A118" s="21">
        <v>117</v>
      </c>
      <c r="B118" s="28">
        <v>107.1675</v>
      </c>
      <c r="C118" s="28">
        <v>52.882399999999997</v>
      </c>
      <c r="D118" s="22">
        <v>1402</v>
      </c>
      <c r="E118" s="21" t="s">
        <v>236</v>
      </c>
      <c r="F118" s="23"/>
      <c r="G118" s="22" t="s">
        <v>157</v>
      </c>
      <c r="H118" s="22" t="s">
        <v>146</v>
      </c>
      <c r="I118" s="21">
        <v>4</v>
      </c>
      <c r="J118" s="23"/>
      <c r="K118" s="23"/>
      <c r="L118" s="21">
        <v>0</v>
      </c>
      <c r="M118" s="26">
        <v>2009</v>
      </c>
      <c r="N118" s="21" t="s">
        <v>5</v>
      </c>
      <c r="O118" s="21">
        <v>1</v>
      </c>
      <c r="P118" s="23"/>
      <c r="Q118" s="29">
        <v>0</v>
      </c>
      <c r="R118" s="21" t="s">
        <v>6</v>
      </c>
      <c r="S118" s="23"/>
      <c r="T118" s="23"/>
      <c r="U118" s="23"/>
      <c r="V118" s="31" t="s">
        <v>144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44" t="s">
        <v>321</v>
      </c>
    </row>
    <row r="119" spans="1:36" ht="22.5" x14ac:dyDescent="0.25">
      <c r="A119" s="21">
        <v>118</v>
      </c>
      <c r="B119" s="28">
        <v>105.8433</v>
      </c>
      <c r="C119" s="28">
        <v>52.036000000000001</v>
      </c>
      <c r="D119" s="22">
        <v>500</v>
      </c>
      <c r="E119" s="23"/>
      <c r="F119" s="23"/>
      <c r="G119" s="22" t="s">
        <v>55</v>
      </c>
      <c r="H119" s="22" t="s">
        <v>146</v>
      </c>
      <c r="I119" s="21">
        <v>4</v>
      </c>
      <c r="J119" s="23"/>
      <c r="K119" s="23"/>
      <c r="L119" s="21">
        <v>0</v>
      </c>
      <c r="M119" s="26">
        <v>2010</v>
      </c>
      <c r="N119" s="21" t="s">
        <v>5</v>
      </c>
      <c r="O119" s="21">
        <v>1</v>
      </c>
      <c r="P119" s="23"/>
      <c r="Q119" s="29">
        <v>0</v>
      </c>
      <c r="R119" s="21" t="s">
        <v>6</v>
      </c>
      <c r="S119" s="23"/>
      <c r="T119" s="23"/>
      <c r="U119" s="23"/>
      <c r="V119" s="31" t="s">
        <v>144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44" t="s">
        <v>321</v>
      </c>
    </row>
    <row r="120" spans="1:36" ht="22.5" x14ac:dyDescent="0.25">
      <c r="A120" s="21">
        <v>119</v>
      </c>
      <c r="B120" s="28">
        <v>106.71299999999999</v>
      </c>
      <c r="C120" s="28">
        <v>52.566699999999997</v>
      </c>
      <c r="D120" s="22">
        <v>675</v>
      </c>
      <c r="E120" s="23"/>
      <c r="F120" s="23"/>
      <c r="G120" s="22" t="s">
        <v>158</v>
      </c>
      <c r="H120" s="22" t="s">
        <v>108</v>
      </c>
      <c r="I120" s="22">
        <v>2</v>
      </c>
      <c r="J120" s="23"/>
      <c r="K120" s="23"/>
      <c r="L120" s="21">
        <v>0</v>
      </c>
      <c r="M120" s="26">
        <v>2010</v>
      </c>
      <c r="N120" s="21" t="s">
        <v>5</v>
      </c>
      <c r="O120" s="21">
        <v>1</v>
      </c>
      <c r="P120" s="23"/>
      <c r="Q120" s="29">
        <v>0</v>
      </c>
      <c r="R120" s="21" t="s">
        <v>6</v>
      </c>
      <c r="S120" s="23"/>
      <c r="T120" s="23"/>
      <c r="U120" s="23"/>
      <c r="V120" s="31" t="s">
        <v>144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44" t="s">
        <v>314</v>
      </c>
    </row>
    <row r="121" spans="1:36" ht="22.5" x14ac:dyDescent="0.25">
      <c r="A121" s="21">
        <v>120</v>
      </c>
      <c r="B121" s="28">
        <v>106.7251</v>
      </c>
      <c r="C121" s="28">
        <v>52.587899999999998</v>
      </c>
      <c r="D121" s="22">
        <v>741</v>
      </c>
      <c r="E121" s="23"/>
      <c r="F121" s="23"/>
      <c r="G121" s="22" t="s">
        <v>159</v>
      </c>
      <c r="H121" s="22" t="s">
        <v>108</v>
      </c>
      <c r="I121" s="22">
        <v>2</v>
      </c>
      <c r="J121" s="23"/>
      <c r="K121" s="23"/>
      <c r="L121" s="21">
        <v>0</v>
      </c>
      <c r="M121" s="26">
        <v>2010</v>
      </c>
      <c r="N121" s="21" t="s">
        <v>5</v>
      </c>
      <c r="O121" s="21">
        <v>1</v>
      </c>
      <c r="P121" s="23"/>
      <c r="Q121" s="29">
        <v>0</v>
      </c>
      <c r="R121" s="21" t="s">
        <v>6</v>
      </c>
      <c r="S121" s="23"/>
      <c r="T121" s="23"/>
      <c r="U121" s="23"/>
      <c r="V121" s="31" t="s">
        <v>144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44" t="s">
        <v>314</v>
      </c>
    </row>
    <row r="122" spans="1:36" ht="22.5" x14ac:dyDescent="0.25">
      <c r="A122" s="21">
        <v>121</v>
      </c>
      <c r="B122" s="28">
        <v>106.655</v>
      </c>
      <c r="C122" s="28">
        <v>52.532499999999999</v>
      </c>
      <c r="D122" s="22">
        <v>531</v>
      </c>
      <c r="E122" s="23"/>
      <c r="F122" s="23"/>
      <c r="G122" s="22" t="s">
        <v>160</v>
      </c>
      <c r="H122" s="22" t="s">
        <v>108</v>
      </c>
      <c r="I122" s="22">
        <v>2</v>
      </c>
      <c r="J122" s="23"/>
      <c r="K122" s="23"/>
      <c r="L122" s="21">
        <v>0</v>
      </c>
      <c r="M122" s="26">
        <v>2010</v>
      </c>
      <c r="N122" s="21" t="s">
        <v>5</v>
      </c>
      <c r="O122" s="21">
        <v>1</v>
      </c>
      <c r="P122" s="23"/>
      <c r="Q122" s="29">
        <v>0</v>
      </c>
      <c r="R122" s="21" t="s">
        <v>6</v>
      </c>
      <c r="S122" s="23"/>
      <c r="T122" s="23"/>
      <c r="U122" s="23"/>
      <c r="V122" s="31" t="s">
        <v>144</v>
      </c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44" t="s">
        <v>314</v>
      </c>
    </row>
    <row r="123" spans="1:36" ht="22.5" x14ac:dyDescent="0.25">
      <c r="A123" s="21">
        <v>122</v>
      </c>
      <c r="B123" s="28">
        <v>107.2548</v>
      </c>
      <c r="C123" s="28">
        <v>52.934800000000003</v>
      </c>
      <c r="D123" s="22">
        <v>1396</v>
      </c>
      <c r="E123" s="23"/>
      <c r="F123" s="23"/>
      <c r="G123" s="22" t="s">
        <v>161</v>
      </c>
      <c r="H123" s="22" t="s">
        <v>108</v>
      </c>
      <c r="I123" s="22">
        <v>2</v>
      </c>
      <c r="J123" s="23"/>
      <c r="K123" s="23"/>
      <c r="L123" s="21">
        <v>0</v>
      </c>
      <c r="M123" s="26">
        <v>2010</v>
      </c>
      <c r="N123" s="21" t="s">
        <v>5</v>
      </c>
      <c r="O123" s="21">
        <v>1</v>
      </c>
      <c r="P123" s="23"/>
      <c r="Q123" s="29">
        <v>0</v>
      </c>
      <c r="R123" s="21" t="s">
        <v>6</v>
      </c>
      <c r="S123" s="23"/>
      <c r="T123" s="23"/>
      <c r="U123" s="23"/>
      <c r="V123" s="31" t="s">
        <v>144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44" t="s">
        <v>314</v>
      </c>
    </row>
    <row r="124" spans="1:36" ht="22.5" x14ac:dyDescent="0.25">
      <c r="A124" s="21">
        <v>123</v>
      </c>
      <c r="B124" s="28">
        <v>106.663</v>
      </c>
      <c r="C124" s="28">
        <v>52.519500000000001</v>
      </c>
      <c r="D124" s="22">
        <v>425</v>
      </c>
      <c r="E124" s="23"/>
      <c r="F124" s="23"/>
      <c r="G124" s="22" t="s">
        <v>162</v>
      </c>
      <c r="H124" s="22" t="s">
        <v>108</v>
      </c>
      <c r="I124" s="22">
        <v>2</v>
      </c>
      <c r="J124" s="23"/>
      <c r="K124" s="23"/>
      <c r="L124" s="21">
        <v>0</v>
      </c>
      <c r="M124" s="26">
        <v>2010</v>
      </c>
      <c r="N124" s="21" t="s">
        <v>5</v>
      </c>
      <c r="O124" s="21">
        <v>1</v>
      </c>
      <c r="P124" s="23"/>
      <c r="Q124" s="29">
        <v>0</v>
      </c>
      <c r="R124" s="21" t="s">
        <v>6</v>
      </c>
      <c r="S124" s="23"/>
      <c r="T124" s="23"/>
      <c r="U124" s="23"/>
      <c r="V124" s="31" t="s">
        <v>144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44" t="s">
        <v>314</v>
      </c>
    </row>
    <row r="125" spans="1:36" ht="22.5" x14ac:dyDescent="0.25">
      <c r="A125" s="21">
        <v>124</v>
      </c>
      <c r="B125" s="28">
        <v>106.6771</v>
      </c>
      <c r="C125" s="28">
        <v>52.517099999999999</v>
      </c>
      <c r="D125" s="22">
        <v>419</v>
      </c>
      <c r="E125" s="23"/>
      <c r="F125" s="23"/>
      <c r="G125" s="22" t="s">
        <v>163</v>
      </c>
      <c r="H125" s="22" t="s">
        <v>108</v>
      </c>
      <c r="I125" s="22">
        <v>2</v>
      </c>
      <c r="J125" s="23"/>
      <c r="K125" s="23"/>
      <c r="L125" s="21">
        <v>0</v>
      </c>
      <c r="M125" s="26">
        <v>2011</v>
      </c>
      <c r="N125" s="21" t="s">
        <v>5</v>
      </c>
      <c r="O125" s="21">
        <v>1</v>
      </c>
      <c r="P125" s="23"/>
      <c r="Q125" s="29">
        <v>0</v>
      </c>
      <c r="R125" s="21" t="s">
        <v>6</v>
      </c>
      <c r="S125" s="23"/>
      <c r="T125" s="23"/>
      <c r="U125" s="23"/>
      <c r="V125" s="31" t="s">
        <v>144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44" t="s">
        <v>314</v>
      </c>
    </row>
    <row r="126" spans="1:36" x14ac:dyDescent="0.25">
      <c r="A126" s="21">
        <v>125</v>
      </c>
      <c r="B126" s="28">
        <v>106.5882</v>
      </c>
      <c r="C126" s="28">
        <v>52.5047</v>
      </c>
      <c r="D126" s="22">
        <v>489</v>
      </c>
      <c r="E126" s="23"/>
      <c r="F126" s="23"/>
      <c r="G126" s="22" t="s">
        <v>164</v>
      </c>
      <c r="H126" s="22" t="s">
        <v>146</v>
      </c>
      <c r="I126" s="21">
        <v>4</v>
      </c>
      <c r="J126" s="23"/>
      <c r="K126" s="23"/>
      <c r="L126" s="21">
        <v>0</v>
      </c>
      <c r="M126" s="26">
        <v>2011</v>
      </c>
      <c r="N126" s="21" t="s">
        <v>5</v>
      </c>
      <c r="O126" s="21">
        <v>1</v>
      </c>
      <c r="P126" s="23"/>
      <c r="Q126" s="29">
        <v>0</v>
      </c>
      <c r="R126" s="21" t="s">
        <v>6</v>
      </c>
      <c r="S126" s="23"/>
      <c r="T126" s="23"/>
      <c r="U126" s="23"/>
      <c r="V126" s="31" t="s">
        <v>144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44" t="s">
        <v>321</v>
      </c>
    </row>
    <row r="127" spans="1:36" ht="22.5" x14ac:dyDescent="0.25">
      <c r="A127" s="21">
        <v>126</v>
      </c>
      <c r="B127" s="28">
        <v>106.74979999999999</v>
      </c>
      <c r="C127" s="28">
        <v>52.588299999999997</v>
      </c>
      <c r="D127" s="22">
        <v>835</v>
      </c>
      <c r="E127" s="23"/>
      <c r="F127" s="23"/>
      <c r="G127" s="22" t="s">
        <v>165</v>
      </c>
      <c r="H127" s="22" t="s">
        <v>108</v>
      </c>
      <c r="I127" s="22">
        <v>2</v>
      </c>
      <c r="J127" s="23"/>
      <c r="K127" s="23"/>
      <c r="L127" s="21">
        <v>0</v>
      </c>
      <c r="M127" s="26">
        <v>2011</v>
      </c>
      <c r="N127" s="21" t="s">
        <v>5</v>
      </c>
      <c r="O127" s="21">
        <v>1</v>
      </c>
      <c r="P127" s="23"/>
      <c r="Q127" s="29">
        <v>0</v>
      </c>
      <c r="R127" s="21" t="s">
        <v>6</v>
      </c>
      <c r="S127" s="23"/>
      <c r="T127" s="23"/>
      <c r="U127" s="23"/>
      <c r="V127" s="31" t="s">
        <v>144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44" t="s">
        <v>314</v>
      </c>
    </row>
    <row r="128" spans="1:36" x14ac:dyDescent="0.25">
      <c r="A128" s="21">
        <v>127</v>
      </c>
      <c r="B128" s="28">
        <v>106.8691</v>
      </c>
      <c r="C128" s="28">
        <v>52.933799999999998</v>
      </c>
      <c r="D128" s="22">
        <v>1134</v>
      </c>
      <c r="E128" s="23"/>
      <c r="F128" s="23"/>
      <c r="G128" s="22">
        <v>13</v>
      </c>
      <c r="H128" s="22" t="s">
        <v>146</v>
      </c>
      <c r="I128" s="21">
        <v>4</v>
      </c>
      <c r="J128" s="23"/>
      <c r="K128" s="23"/>
      <c r="L128" s="21">
        <v>0</v>
      </c>
      <c r="M128" s="26">
        <v>2011</v>
      </c>
      <c r="N128" s="21" t="s">
        <v>5</v>
      </c>
      <c r="O128" s="21">
        <v>1</v>
      </c>
      <c r="P128" s="23"/>
      <c r="Q128" s="29">
        <v>0</v>
      </c>
      <c r="R128" s="21" t="s">
        <v>6</v>
      </c>
      <c r="S128" s="23"/>
      <c r="T128" s="23"/>
      <c r="U128" s="23"/>
      <c r="V128" s="31" t="s">
        <v>144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44" t="s">
        <v>321</v>
      </c>
    </row>
    <row r="129" spans="1:36" ht="22.5" x14ac:dyDescent="0.25">
      <c r="A129" s="21">
        <v>128</v>
      </c>
      <c r="B129" s="28">
        <v>106.9438</v>
      </c>
      <c r="C129" s="28">
        <v>52.960099999999997</v>
      </c>
      <c r="D129" s="22">
        <v>1280</v>
      </c>
      <c r="E129" s="23"/>
      <c r="F129" s="23"/>
      <c r="G129" s="22" t="s">
        <v>166</v>
      </c>
      <c r="H129" s="22" t="s">
        <v>108</v>
      </c>
      <c r="I129" s="22">
        <v>2</v>
      </c>
      <c r="J129" s="23"/>
      <c r="K129" s="23"/>
      <c r="L129" s="21">
        <v>0</v>
      </c>
      <c r="M129" s="26">
        <v>2011</v>
      </c>
      <c r="N129" s="21" t="s">
        <v>5</v>
      </c>
      <c r="O129" s="21">
        <v>1</v>
      </c>
      <c r="P129" s="23"/>
      <c r="Q129" s="29">
        <v>0</v>
      </c>
      <c r="R129" s="21" t="s">
        <v>6</v>
      </c>
      <c r="S129" s="23"/>
      <c r="T129" s="23"/>
      <c r="U129" s="23"/>
      <c r="V129" s="31" t="s">
        <v>144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44" t="s">
        <v>314</v>
      </c>
    </row>
    <row r="130" spans="1:36" ht="22.5" x14ac:dyDescent="0.25">
      <c r="A130" s="21">
        <v>129</v>
      </c>
      <c r="B130" s="21">
        <v>108.082984991776</v>
      </c>
      <c r="C130" s="21">
        <v>53.4900423450324</v>
      </c>
      <c r="D130" s="21"/>
      <c r="E130" s="23"/>
      <c r="F130" s="21"/>
      <c r="G130" s="21"/>
      <c r="H130" s="22" t="s">
        <v>108</v>
      </c>
      <c r="I130" s="22">
        <v>2</v>
      </c>
      <c r="J130" s="21"/>
      <c r="K130" s="21"/>
      <c r="L130" s="21">
        <v>0</v>
      </c>
      <c r="M130" s="21"/>
      <c r="N130" s="21" t="s">
        <v>5</v>
      </c>
      <c r="O130" s="21">
        <v>1</v>
      </c>
      <c r="P130" s="21"/>
      <c r="Q130" s="29">
        <v>0</v>
      </c>
      <c r="R130" s="21" t="s">
        <v>6</v>
      </c>
      <c r="S130" s="23"/>
      <c r="T130" s="23"/>
      <c r="U130" s="23"/>
      <c r="V130" s="31" t="s">
        <v>144</v>
      </c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44" t="s">
        <v>314</v>
      </c>
    </row>
    <row r="131" spans="1:36" ht="22.5" x14ac:dyDescent="0.25">
      <c r="A131" s="21">
        <v>130</v>
      </c>
      <c r="B131" s="21">
        <v>107.897789579698</v>
      </c>
      <c r="C131" s="21">
        <v>53.404292475695499</v>
      </c>
      <c r="D131" s="21"/>
      <c r="E131" s="23"/>
      <c r="F131" s="21"/>
      <c r="G131" s="21" t="s">
        <v>194</v>
      </c>
      <c r="H131" s="22" t="s">
        <v>108</v>
      </c>
      <c r="I131" s="22">
        <v>2</v>
      </c>
      <c r="J131" s="21"/>
      <c r="K131" s="21"/>
      <c r="L131" s="21">
        <v>0</v>
      </c>
      <c r="M131" s="21"/>
      <c r="N131" s="21" t="s">
        <v>5</v>
      </c>
      <c r="O131" s="21">
        <v>1</v>
      </c>
      <c r="P131" s="21"/>
      <c r="Q131" s="29">
        <v>0</v>
      </c>
      <c r="R131" s="21" t="s">
        <v>6</v>
      </c>
      <c r="S131" s="23"/>
      <c r="T131" s="23"/>
      <c r="U131" s="23"/>
      <c r="V131" s="31" t="s">
        <v>144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44" t="s">
        <v>314</v>
      </c>
    </row>
    <row r="132" spans="1:36" ht="22.5" x14ac:dyDescent="0.25">
      <c r="A132" s="21">
        <v>131</v>
      </c>
      <c r="B132" s="21">
        <v>107.57638613594</v>
      </c>
      <c r="C132" s="21">
        <v>52.839231789561602</v>
      </c>
      <c r="D132" s="21"/>
      <c r="E132" s="23"/>
      <c r="F132" s="21"/>
      <c r="G132" s="21" t="s">
        <v>195</v>
      </c>
      <c r="H132" s="22" t="s">
        <v>108</v>
      </c>
      <c r="I132" s="22">
        <v>2</v>
      </c>
      <c r="J132" s="21"/>
      <c r="K132" s="21"/>
      <c r="L132" s="21">
        <v>0</v>
      </c>
      <c r="M132" s="21"/>
      <c r="N132" s="21" t="s">
        <v>5</v>
      </c>
      <c r="O132" s="21">
        <v>1</v>
      </c>
      <c r="P132" s="21"/>
      <c r="Q132" s="29">
        <v>0</v>
      </c>
      <c r="R132" s="21" t="s">
        <v>6</v>
      </c>
      <c r="S132" s="23"/>
      <c r="T132" s="23"/>
      <c r="U132" s="23"/>
      <c r="V132" s="31" t="s">
        <v>144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44" t="s">
        <v>314</v>
      </c>
    </row>
    <row r="133" spans="1:36" ht="22.5" x14ac:dyDescent="0.25">
      <c r="A133" s="21">
        <v>132</v>
      </c>
      <c r="B133" s="21">
        <v>106.660260395099</v>
      </c>
      <c r="C133" s="21">
        <v>52.625128560994398</v>
      </c>
      <c r="D133" s="21"/>
      <c r="E133" s="23"/>
      <c r="F133" s="21"/>
      <c r="G133" s="21"/>
      <c r="H133" s="22" t="s">
        <v>108</v>
      </c>
      <c r="I133" s="22">
        <v>2</v>
      </c>
      <c r="J133" s="21"/>
      <c r="K133" s="21"/>
      <c r="L133" s="21">
        <v>0</v>
      </c>
      <c r="M133" s="21"/>
      <c r="N133" s="21" t="s">
        <v>5</v>
      </c>
      <c r="O133" s="21">
        <v>1</v>
      </c>
      <c r="P133" s="21"/>
      <c r="Q133" s="29">
        <v>0</v>
      </c>
      <c r="R133" s="21" t="s">
        <v>6</v>
      </c>
      <c r="S133" s="23"/>
      <c r="T133" s="23"/>
      <c r="U133" s="23"/>
      <c r="V133" s="31" t="s">
        <v>144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44" t="s">
        <v>314</v>
      </c>
    </row>
    <row r="134" spans="1:36" ht="34.5" x14ac:dyDescent="0.25">
      <c r="A134" s="21">
        <v>133</v>
      </c>
      <c r="B134" s="21">
        <v>105.959064027276</v>
      </c>
      <c r="C134" s="21">
        <v>52.364778812917301</v>
      </c>
      <c r="D134" s="21"/>
      <c r="E134" s="32" t="s">
        <v>238</v>
      </c>
      <c r="F134" s="21"/>
      <c r="G134" s="21" t="s">
        <v>196</v>
      </c>
      <c r="H134" s="22" t="s">
        <v>108</v>
      </c>
      <c r="I134" s="22">
        <v>2</v>
      </c>
      <c r="J134" s="21" t="s">
        <v>113</v>
      </c>
      <c r="K134" s="21"/>
      <c r="L134" s="21">
        <v>0</v>
      </c>
      <c r="M134" s="21"/>
      <c r="N134" s="21" t="s">
        <v>5</v>
      </c>
      <c r="O134" s="21">
        <v>1</v>
      </c>
      <c r="P134" s="21"/>
      <c r="Q134" s="29">
        <v>0</v>
      </c>
      <c r="R134" s="21" t="s">
        <v>6</v>
      </c>
      <c r="S134" s="23"/>
      <c r="T134" s="23"/>
      <c r="U134" s="23"/>
      <c r="V134" s="31" t="s">
        <v>144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44" t="s">
        <v>314</v>
      </c>
    </row>
    <row r="135" spans="1:36" ht="22.5" x14ac:dyDescent="0.25">
      <c r="A135" s="21">
        <v>134</v>
      </c>
      <c r="B135" s="21">
        <v>105.768426491748</v>
      </c>
      <c r="C135" s="21">
        <v>52.012203695949701</v>
      </c>
      <c r="D135" s="21"/>
      <c r="E135" s="23"/>
      <c r="F135" s="21"/>
      <c r="G135" s="21"/>
      <c r="H135" s="22" t="s">
        <v>108</v>
      </c>
      <c r="I135" s="22">
        <v>2</v>
      </c>
      <c r="J135" s="21"/>
      <c r="K135" s="21"/>
      <c r="L135" s="21">
        <v>0</v>
      </c>
      <c r="M135" s="21"/>
      <c r="N135" s="21" t="s">
        <v>5</v>
      </c>
      <c r="O135" s="21">
        <v>1</v>
      </c>
      <c r="P135" s="21"/>
      <c r="Q135" s="29">
        <v>0</v>
      </c>
      <c r="R135" s="21" t="s">
        <v>6</v>
      </c>
      <c r="S135" s="23"/>
      <c r="T135" s="23"/>
      <c r="U135" s="23"/>
      <c r="V135" s="31" t="s">
        <v>144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44" t="s">
        <v>314</v>
      </c>
    </row>
    <row r="136" spans="1:36" ht="22.5" x14ac:dyDescent="0.25">
      <c r="A136" s="21">
        <v>135</v>
      </c>
      <c r="B136" s="21">
        <v>105.40406328066</v>
      </c>
      <c r="C136" s="21">
        <v>51.9402092168609</v>
      </c>
      <c r="D136" s="21"/>
      <c r="E136" s="23"/>
      <c r="F136" s="21"/>
      <c r="G136" s="21"/>
      <c r="H136" s="22" t="s">
        <v>108</v>
      </c>
      <c r="I136" s="22">
        <v>2</v>
      </c>
      <c r="J136" s="21"/>
      <c r="K136" s="21"/>
      <c r="L136" s="21">
        <v>0</v>
      </c>
      <c r="M136" s="21"/>
      <c r="N136" s="21" t="s">
        <v>5</v>
      </c>
      <c r="O136" s="21">
        <v>1</v>
      </c>
      <c r="P136" s="21"/>
      <c r="Q136" s="29">
        <v>0</v>
      </c>
      <c r="R136" s="21" t="s">
        <v>6</v>
      </c>
      <c r="S136" s="23"/>
      <c r="T136" s="23"/>
      <c r="U136" s="23"/>
      <c r="V136" s="31" t="s">
        <v>144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44" t="s">
        <v>314</v>
      </c>
    </row>
    <row r="137" spans="1:36" ht="22.5" x14ac:dyDescent="0.25">
      <c r="A137" s="21">
        <v>136</v>
      </c>
      <c r="B137" s="21">
        <v>104.75762982317799</v>
      </c>
      <c r="C137" s="21">
        <v>51.598717065013801</v>
      </c>
      <c r="D137" s="21"/>
      <c r="E137" s="23"/>
      <c r="F137" s="21"/>
      <c r="G137" s="21"/>
      <c r="H137" s="22" t="s">
        <v>108</v>
      </c>
      <c r="I137" s="22">
        <v>2</v>
      </c>
      <c r="J137" s="21"/>
      <c r="K137" s="21"/>
      <c r="L137" s="21">
        <v>0</v>
      </c>
      <c r="M137" s="21"/>
      <c r="N137" s="21" t="s">
        <v>5</v>
      </c>
      <c r="O137" s="21">
        <v>1</v>
      </c>
      <c r="P137" s="21"/>
      <c r="Q137" s="29">
        <v>0</v>
      </c>
      <c r="R137" s="21" t="s">
        <v>6</v>
      </c>
      <c r="S137" s="23"/>
      <c r="T137" s="23"/>
      <c r="U137" s="23"/>
      <c r="V137" s="31" t="s">
        <v>144</v>
      </c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44" t="s">
        <v>314</v>
      </c>
    </row>
    <row r="138" spans="1:36" ht="22.5" x14ac:dyDescent="0.25">
      <c r="A138" s="21">
        <v>137</v>
      </c>
      <c r="B138" s="21">
        <v>104.926946453895</v>
      </c>
      <c r="C138" s="21">
        <v>51.597438163113502</v>
      </c>
      <c r="D138" s="21"/>
      <c r="E138" s="23"/>
      <c r="F138" s="21"/>
      <c r="G138" s="21" t="s">
        <v>197</v>
      </c>
      <c r="H138" s="22" t="s">
        <v>108</v>
      </c>
      <c r="I138" s="22">
        <v>2</v>
      </c>
      <c r="J138" s="21"/>
      <c r="K138" s="21"/>
      <c r="L138" s="21">
        <v>0</v>
      </c>
      <c r="M138" s="21"/>
      <c r="N138" s="21" t="s">
        <v>5</v>
      </c>
      <c r="O138" s="21">
        <v>1</v>
      </c>
      <c r="P138" s="21"/>
      <c r="Q138" s="29">
        <v>0</v>
      </c>
      <c r="R138" s="21" t="s">
        <v>6</v>
      </c>
      <c r="S138" s="23"/>
      <c r="T138" s="23"/>
      <c r="U138" s="23"/>
      <c r="V138" s="31" t="s">
        <v>144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44" t="s">
        <v>314</v>
      </c>
    </row>
    <row r="139" spans="1:36" ht="22.5" x14ac:dyDescent="0.25">
      <c r="A139" s="21">
        <v>138</v>
      </c>
      <c r="B139" s="21">
        <v>105.47929188967299</v>
      </c>
      <c r="C139" s="21">
        <v>51.6808391141778</v>
      </c>
      <c r="D139" s="21"/>
      <c r="E139" s="23"/>
      <c r="F139" s="21"/>
      <c r="G139" s="21"/>
      <c r="H139" s="22" t="s">
        <v>108</v>
      </c>
      <c r="I139" s="22">
        <v>2</v>
      </c>
      <c r="J139" s="21"/>
      <c r="K139" s="21"/>
      <c r="L139" s="21">
        <v>0</v>
      </c>
      <c r="M139" s="21"/>
      <c r="N139" s="21" t="s">
        <v>5</v>
      </c>
      <c r="O139" s="21">
        <v>1</v>
      </c>
      <c r="P139" s="21"/>
      <c r="Q139" s="29">
        <v>0</v>
      </c>
      <c r="R139" s="21" t="s">
        <v>6</v>
      </c>
      <c r="S139" s="23"/>
      <c r="T139" s="23"/>
      <c r="U139" s="23"/>
      <c r="V139" s="31" t="s">
        <v>144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44" t="s">
        <v>314</v>
      </c>
    </row>
    <row r="140" spans="1:36" ht="22.5" x14ac:dyDescent="0.25">
      <c r="A140" s="21">
        <v>139</v>
      </c>
      <c r="B140" s="21">
        <v>106.4295</v>
      </c>
      <c r="C140" s="21">
        <v>52.389866666666599</v>
      </c>
      <c r="D140" s="33">
        <v>6</v>
      </c>
      <c r="E140" s="23"/>
      <c r="F140" s="23"/>
      <c r="G140" s="21" t="s">
        <v>173</v>
      </c>
      <c r="H140" s="23"/>
      <c r="I140" s="21">
        <v>0</v>
      </c>
      <c r="J140" s="23"/>
      <c r="K140" s="21" t="s">
        <v>4</v>
      </c>
      <c r="L140" s="21">
        <v>1</v>
      </c>
      <c r="M140" s="34"/>
      <c r="N140" s="21" t="s">
        <v>5</v>
      </c>
      <c r="O140" s="21">
        <v>1</v>
      </c>
      <c r="P140" s="21" t="s">
        <v>203</v>
      </c>
      <c r="Q140" s="21">
        <v>1</v>
      </c>
      <c r="R140" s="21" t="s">
        <v>6</v>
      </c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35" t="s">
        <v>170</v>
      </c>
      <c r="AD140" s="23"/>
      <c r="AE140" s="23"/>
      <c r="AF140" s="23"/>
      <c r="AG140" s="23"/>
      <c r="AH140" s="23"/>
      <c r="AI140" s="23"/>
      <c r="AJ140" s="44" t="s">
        <v>322</v>
      </c>
    </row>
    <row r="141" spans="1:36" ht="22.5" x14ac:dyDescent="0.25">
      <c r="A141" s="21">
        <v>140</v>
      </c>
      <c r="B141" s="21">
        <v>106.2658</v>
      </c>
      <c r="C141" s="21">
        <v>52.376033333333197</v>
      </c>
      <c r="D141" s="33">
        <v>17.399999600000001</v>
      </c>
      <c r="E141" s="23"/>
      <c r="F141" s="23"/>
      <c r="G141" s="21" t="s">
        <v>174</v>
      </c>
      <c r="H141" s="23"/>
      <c r="I141" s="21">
        <v>0</v>
      </c>
      <c r="J141" s="23"/>
      <c r="K141" s="21" t="s">
        <v>4</v>
      </c>
      <c r="L141" s="21">
        <v>1</v>
      </c>
      <c r="M141" s="34"/>
      <c r="N141" s="21" t="s">
        <v>5</v>
      </c>
      <c r="O141" s="21">
        <v>1</v>
      </c>
      <c r="P141" s="21" t="s">
        <v>203</v>
      </c>
      <c r="Q141" s="21">
        <v>1</v>
      </c>
      <c r="R141" s="21" t="s">
        <v>6</v>
      </c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35" t="s">
        <v>170</v>
      </c>
      <c r="AD141" s="23"/>
      <c r="AE141" s="23"/>
      <c r="AF141" s="23"/>
      <c r="AG141" s="23"/>
      <c r="AH141" s="23"/>
      <c r="AI141" s="23"/>
      <c r="AJ141" s="44" t="s">
        <v>322</v>
      </c>
    </row>
    <row r="142" spans="1:36" ht="22.5" x14ac:dyDescent="0.25">
      <c r="A142" s="21">
        <v>141</v>
      </c>
      <c r="B142" s="21">
        <v>106.19516666666701</v>
      </c>
      <c r="C142" s="21">
        <v>52.33925</v>
      </c>
      <c r="D142" s="33">
        <v>28</v>
      </c>
      <c r="E142" s="23"/>
      <c r="F142" s="23"/>
      <c r="G142" s="21" t="s">
        <v>175</v>
      </c>
      <c r="H142" s="23"/>
      <c r="I142" s="21">
        <v>0</v>
      </c>
      <c r="J142" s="23"/>
      <c r="K142" s="21" t="s">
        <v>4</v>
      </c>
      <c r="L142" s="21">
        <v>1</v>
      </c>
      <c r="M142" s="34"/>
      <c r="N142" s="21" t="s">
        <v>5</v>
      </c>
      <c r="O142" s="21">
        <v>1</v>
      </c>
      <c r="P142" s="21" t="s">
        <v>203</v>
      </c>
      <c r="Q142" s="21">
        <v>1</v>
      </c>
      <c r="R142" s="21" t="s">
        <v>6</v>
      </c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35" t="s">
        <v>170</v>
      </c>
      <c r="AD142" s="23"/>
      <c r="AE142" s="23"/>
      <c r="AF142" s="23"/>
      <c r="AG142" s="23"/>
      <c r="AH142" s="23"/>
      <c r="AI142" s="23"/>
      <c r="AJ142" s="44" t="s">
        <v>322</v>
      </c>
    </row>
    <row r="143" spans="1:36" ht="22.5" x14ac:dyDescent="0.25">
      <c r="A143" s="21">
        <v>142</v>
      </c>
      <c r="B143" s="21">
        <v>106.219033333333</v>
      </c>
      <c r="C143" s="21">
        <v>52.2923166666667</v>
      </c>
      <c r="D143" s="33">
        <v>12.100000400000001</v>
      </c>
      <c r="E143" s="23"/>
      <c r="F143" s="23"/>
      <c r="G143" s="21" t="s">
        <v>176</v>
      </c>
      <c r="H143" s="23"/>
      <c r="I143" s="21">
        <v>0</v>
      </c>
      <c r="J143" s="23"/>
      <c r="K143" s="21" t="s">
        <v>4</v>
      </c>
      <c r="L143" s="21">
        <v>1</v>
      </c>
      <c r="M143" s="34"/>
      <c r="N143" s="21" t="s">
        <v>5</v>
      </c>
      <c r="O143" s="21">
        <v>1</v>
      </c>
      <c r="P143" s="21" t="s">
        <v>203</v>
      </c>
      <c r="Q143" s="21">
        <v>1</v>
      </c>
      <c r="R143" s="21" t="s">
        <v>6</v>
      </c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35" t="s">
        <v>170</v>
      </c>
      <c r="AD143" s="23"/>
      <c r="AE143" s="23"/>
      <c r="AF143" s="23"/>
      <c r="AG143" s="23"/>
      <c r="AH143" s="23"/>
      <c r="AI143" s="23"/>
      <c r="AJ143" s="44" t="s">
        <v>322</v>
      </c>
    </row>
    <row r="144" spans="1:36" ht="22.5" x14ac:dyDescent="0.25">
      <c r="A144" s="21">
        <v>143</v>
      </c>
      <c r="B144" s="21">
        <v>106.214583333333</v>
      </c>
      <c r="C144" s="21">
        <v>52.293866666666702</v>
      </c>
      <c r="D144" s="33">
        <v>14</v>
      </c>
      <c r="E144" s="23"/>
      <c r="F144" s="23"/>
      <c r="G144" s="21" t="s">
        <v>177</v>
      </c>
      <c r="H144" s="23"/>
      <c r="I144" s="21">
        <v>0</v>
      </c>
      <c r="J144" s="23"/>
      <c r="K144" s="21" t="s">
        <v>4</v>
      </c>
      <c r="L144" s="21">
        <v>1</v>
      </c>
      <c r="M144" s="34"/>
      <c r="N144" s="21" t="s">
        <v>5</v>
      </c>
      <c r="O144" s="21">
        <v>1</v>
      </c>
      <c r="P144" s="21" t="s">
        <v>203</v>
      </c>
      <c r="Q144" s="21">
        <v>1</v>
      </c>
      <c r="R144" s="21" t="s">
        <v>6</v>
      </c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35" t="s">
        <v>170</v>
      </c>
      <c r="AD144" s="23"/>
      <c r="AE144" s="23"/>
      <c r="AF144" s="23"/>
      <c r="AG144" s="23"/>
      <c r="AH144" s="23"/>
      <c r="AI144" s="23"/>
      <c r="AJ144" s="44" t="s">
        <v>322</v>
      </c>
    </row>
    <row r="145" spans="1:36" ht="22.5" x14ac:dyDescent="0.25">
      <c r="A145" s="21">
        <v>144</v>
      </c>
      <c r="B145" s="21">
        <v>106.153716666666</v>
      </c>
      <c r="C145" s="21">
        <v>52.265633333333199</v>
      </c>
      <c r="D145" s="33">
        <v>25</v>
      </c>
      <c r="E145" s="23"/>
      <c r="F145" s="23"/>
      <c r="G145" s="21" t="s">
        <v>178</v>
      </c>
      <c r="H145" s="23"/>
      <c r="I145" s="21">
        <v>0</v>
      </c>
      <c r="J145" s="23"/>
      <c r="K145" s="21" t="s">
        <v>4</v>
      </c>
      <c r="L145" s="21">
        <v>1</v>
      </c>
      <c r="M145" s="34"/>
      <c r="N145" s="21" t="s">
        <v>5</v>
      </c>
      <c r="O145" s="21">
        <v>1</v>
      </c>
      <c r="P145" s="21" t="s">
        <v>203</v>
      </c>
      <c r="Q145" s="21">
        <v>1</v>
      </c>
      <c r="R145" s="21" t="s">
        <v>6</v>
      </c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35" t="s">
        <v>171</v>
      </c>
      <c r="AD145" s="23"/>
      <c r="AE145" s="23"/>
      <c r="AF145" s="23"/>
      <c r="AG145" s="23"/>
      <c r="AH145" s="23"/>
      <c r="AI145" s="23"/>
      <c r="AJ145" s="44" t="s">
        <v>322</v>
      </c>
    </row>
    <row r="146" spans="1:36" ht="22.5" x14ac:dyDescent="0.25">
      <c r="A146" s="21">
        <v>145</v>
      </c>
      <c r="B146" s="21">
        <v>106.14955</v>
      </c>
      <c r="C146" s="21">
        <v>52.257599999999897</v>
      </c>
      <c r="D146" s="33">
        <v>23.399999600000001</v>
      </c>
      <c r="E146" s="23"/>
      <c r="F146" s="23"/>
      <c r="G146" s="21" t="s">
        <v>179</v>
      </c>
      <c r="H146" s="23"/>
      <c r="I146" s="21">
        <v>0</v>
      </c>
      <c r="J146" s="23"/>
      <c r="K146" s="21" t="s">
        <v>4</v>
      </c>
      <c r="L146" s="21">
        <v>1</v>
      </c>
      <c r="M146" s="34"/>
      <c r="N146" s="21" t="s">
        <v>5</v>
      </c>
      <c r="O146" s="21">
        <v>1</v>
      </c>
      <c r="P146" s="21" t="s">
        <v>203</v>
      </c>
      <c r="Q146" s="21">
        <v>1</v>
      </c>
      <c r="R146" s="21" t="s">
        <v>6</v>
      </c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35" t="s">
        <v>171</v>
      </c>
      <c r="AD146" s="23"/>
      <c r="AE146" s="23"/>
      <c r="AF146" s="23"/>
      <c r="AG146" s="23"/>
      <c r="AH146" s="23"/>
      <c r="AI146" s="23"/>
      <c r="AJ146" s="44" t="s">
        <v>322</v>
      </c>
    </row>
    <row r="147" spans="1:36" ht="22.5" x14ac:dyDescent="0.25">
      <c r="A147" s="21">
        <v>146</v>
      </c>
      <c r="B147" s="21">
        <v>106.187983333332</v>
      </c>
      <c r="C147" s="21">
        <v>52.226233333333198</v>
      </c>
      <c r="D147" s="33">
        <v>6.3000002000000004</v>
      </c>
      <c r="E147" s="23"/>
      <c r="F147" s="23"/>
      <c r="G147" s="21" t="s">
        <v>180</v>
      </c>
      <c r="H147" s="23"/>
      <c r="I147" s="21">
        <v>0</v>
      </c>
      <c r="J147" s="23"/>
      <c r="K147" s="21" t="s">
        <v>4</v>
      </c>
      <c r="L147" s="21">
        <v>1</v>
      </c>
      <c r="M147" s="34"/>
      <c r="N147" s="21" t="s">
        <v>5</v>
      </c>
      <c r="O147" s="21">
        <v>1</v>
      </c>
      <c r="P147" s="21" t="s">
        <v>203</v>
      </c>
      <c r="Q147" s="21">
        <v>1</v>
      </c>
      <c r="R147" s="21" t="s">
        <v>6</v>
      </c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35" t="s">
        <v>171</v>
      </c>
      <c r="AD147" s="23"/>
      <c r="AE147" s="23"/>
      <c r="AF147" s="23"/>
      <c r="AG147" s="23"/>
      <c r="AH147" s="23"/>
      <c r="AI147" s="23"/>
      <c r="AJ147" s="44" t="s">
        <v>322</v>
      </c>
    </row>
    <row r="148" spans="1:36" ht="22.5" x14ac:dyDescent="0.25">
      <c r="A148" s="21">
        <v>147</v>
      </c>
      <c r="B148" s="21">
        <v>106.155333333333</v>
      </c>
      <c r="C148" s="21">
        <v>52.197699999999898</v>
      </c>
      <c r="D148" s="33">
        <v>17.799999199999998</v>
      </c>
      <c r="E148" s="23"/>
      <c r="F148" s="23"/>
      <c r="G148" s="21" t="s">
        <v>181</v>
      </c>
      <c r="H148" s="23"/>
      <c r="I148" s="21">
        <v>0</v>
      </c>
      <c r="J148" s="23"/>
      <c r="K148" s="21" t="s">
        <v>4</v>
      </c>
      <c r="L148" s="21">
        <v>1</v>
      </c>
      <c r="M148" s="34"/>
      <c r="N148" s="21" t="s">
        <v>5</v>
      </c>
      <c r="O148" s="21">
        <v>1</v>
      </c>
      <c r="P148" s="21" t="s">
        <v>203</v>
      </c>
      <c r="Q148" s="21">
        <v>1</v>
      </c>
      <c r="R148" s="21" t="s">
        <v>6</v>
      </c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35" t="s">
        <v>171</v>
      </c>
      <c r="AD148" s="23"/>
      <c r="AE148" s="23"/>
      <c r="AF148" s="23"/>
      <c r="AG148" s="23"/>
      <c r="AH148" s="23"/>
      <c r="AI148" s="23"/>
      <c r="AJ148" s="44" t="s">
        <v>322</v>
      </c>
    </row>
    <row r="149" spans="1:36" ht="22.5" x14ac:dyDescent="0.25">
      <c r="A149" s="21">
        <v>148</v>
      </c>
      <c r="B149" s="21">
        <v>106.117949999999</v>
      </c>
      <c r="C149" s="21">
        <v>52.183033333333199</v>
      </c>
      <c r="D149" s="33">
        <v>29.700000800000002</v>
      </c>
      <c r="E149" s="23"/>
      <c r="F149" s="23"/>
      <c r="G149" s="21" t="s">
        <v>182</v>
      </c>
      <c r="H149" s="23"/>
      <c r="I149" s="21">
        <v>0</v>
      </c>
      <c r="J149" s="23"/>
      <c r="K149" s="21" t="s">
        <v>4</v>
      </c>
      <c r="L149" s="21">
        <v>1</v>
      </c>
      <c r="M149" s="34"/>
      <c r="N149" s="21" t="s">
        <v>5</v>
      </c>
      <c r="O149" s="21">
        <v>1</v>
      </c>
      <c r="P149" s="21" t="s">
        <v>203</v>
      </c>
      <c r="Q149" s="21">
        <v>1</v>
      </c>
      <c r="R149" s="21" t="s">
        <v>6</v>
      </c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35" t="s">
        <v>171</v>
      </c>
      <c r="AD149" s="23"/>
      <c r="AE149" s="23"/>
      <c r="AF149" s="23"/>
      <c r="AG149" s="23"/>
      <c r="AH149" s="23"/>
      <c r="AI149" s="23"/>
      <c r="AJ149" s="44" t="s">
        <v>322</v>
      </c>
    </row>
    <row r="150" spans="1:36" ht="22.5" x14ac:dyDescent="0.25">
      <c r="A150" s="21">
        <v>149</v>
      </c>
      <c r="B150" s="21">
        <v>106.147583333333</v>
      </c>
      <c r="C150" s="21">
        <v>52.167916666666599</v>
      </c>
      <c r="D150" s="33">
        <v>17.899999600000001</v>
      </c>
      <c r="E150" s="23"/>
      <c r="F150" s="23"/>
      <c r="G150" s="21" t="s">
        <v>183</v>
      </c>
      <c r="H150" s="23"/>
      <c r="I150" s="21">
        <v>0</v>
      </c>
      <c r="J150" s="23"/>
      <c r="K150" s="21" t="s">
        <v>4</v>
      </c>
      <c r="L150" s="21">
        <v>1</v>
      </c>
      <c r="M150" s="34"/>
      <c r="N150" s="21" t="s">
        <v>5</v>
      </c>
      <c r="O150" s="21">
        <v>1</v>
      </c>
      <c r="P150" s="21" t="s">
        <v>203</v>
      </c>
      <c r="Q150" s="21">
        <v>1</v>
      </c>
      <c r="R150" s="21" t="s">
        <v>6</v>
      </c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35" t="s">
        <v>171</v>
      </c>
      <c r="AD150" s="23"/>
      <c r="AE150" s="23"/>
      <c r="AF150" s="23"/>
      <c r="AG150" s="23"/>
      <c r="AH150" s="23"/>
      <c r="AI150" s="23"/>
      <c r="AJ150" s="44" t="s">
        <v>322</v>
      </c>
    </row>
    <row r="151" spans="1:36" ht="22.5" x14ac:dyDescent="0.25">
      <c r="A151" s="21">
        <v>150</v>
      </c>
      <c r="B151" s="21">
        <v>106.149816666666</v>
      </c>
      <c r="C151" s="21">
        <v>52.125783333333302</v>
      </c>
      <c r="D151" s="33">
        <v>14.800000199999999</v>
      </c>
      <c r="E151" s="23"/>
      <c r="F151" s="23"/>
      <c r="G151" s="21" t="s">
        <v>184</v>
      </c>
      <c r="H151" s="23"/>
      <c r="I151" s="21">
        <v>0</v>
      </c>
      <c r="J151" s="23"/>
      <c r="K151" s="21" t="s">
        <v>4</v>
      </c>
      <c r="L151" s="21">
        <v>1</v>
      </c>
      <c r="M151" s="34"/>
      <c r="N151" s="21" t="s">
        <v>5</v>
      </c>
      <c r="O151" s="21">
        <v>1</v>
      </c>
      <c r="P151" s="21" t="s">
        <v>203</v>
      </c>
      <c r="Q151" s="21">
        <v>1</v>
      </c>
      <c r="R151" s="21" t="s">
        <v>6</v>
      </c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35" t="s">
        <v>171</v>
      </c>
      <c r="AD151" s="23"/>
      <c r="AE151" s="23"/>
      <c r="AF151" s="23"/>
      <c r="AG151" s="23"/>
      <c r="AH151" s="23"/>
      <c r="AI151" s="23"/>
      <c r="AJ151" s="44" t="s">
        <v>322</v>
      </c>
    </row>
    <row r="152" spans="1:36" ht="22.5" x14ac:dyDescent="0.25">
      <c r="A152" s="21">
        <v>151</v>
      </c>
      <c r="B152" s="21">
        <v>106.129366666667</v>
      </c>
      <c r="C152" s="21">
        <v>52.118616666666703</v>
      </c>
      <c r="D152" s="33">
        <v>20</v>
      </c>
      <c r="E152" s="23"/>
      <c r="F152" s="23"/>
      <c r="G152" s="21" t="s">
        <v>185</v>
      </c>
      <c r="H152" s="23"/>
      <c r="I152" s="21">
        <v>0</v>
      </c>
      <c r="J152" s="23"/>
      <c r="K152" s="21" t="s">
        <v>4</v>
      </c>
      <c r="L152" s="21">
        <v>1</v>
      </c>
      <c r="M152" s="34"/>
      <c r="N152" s="21" t="s">
        <v>5</v>
      </c>
      <c r="O152" s="21">
        <v>1</v>
      </c>
      <c r="P152" s="21" t="s">
        <v>203</v>
      </c>
      <c r="Q152" s="21">
        <v>1</v>
      </c>
      <c r="R152" s="21" t="s">
        <v>6</v>
      </c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35" t="s">
        <v>171</v>
      </c>
      <c r="AD152" s="23"/>
      <c r="AE152" s="23"/>
      <c r="AF152" s="23"/>
      <c r="AG152" s="23"/>
      <c r="AH152" s="23"/>
      <c r="AI152" s="23"/>
      <c r="AJ152" s="44" t="s">
        <v>322</v>
      </c>
    </row>
    <row r="153" spans="1:36" ht="22.5" x14ac:dyDescent="0.25">
      <c r="A153" s="21">
        <v>152</v>
      </c>
      <c r="B153" s="21">
        <v>106.029566666666</v>
      </c>
      <c r="C153" s="21">
        <v>52.121299999999898</v>
      </c>
      <c r="D153" s="33">
        <v>55.700000799999998</v>
      </c>
      <c r="E153" s="23"/>
      <c r="F153" s="23"/>
      <c r="G153" s="21" t="s">
        <v>186</v>
      </c>
      <c r="H153" s="23"/>
      <c r="I153" s="21">
        <v>0</v>
      </c>
      <c r="J153" s="23"/>
      <c r="K153" s="21" t="s">
        <v>4</v>
      </c>
      <c r="L153" s="21">
        <v>1</v>
      </c>
      <c r="M153" s="34"/>
      <c r="N153" s="21" t="s">
        <v>5</v>
      </c>
      <c r="O153" s="21">
        <v>1</v>
      </c>
      <c r="P153" s="21" t="s">
        <v>203</v>
      </c>
      <c r="Q153" s="21">
        <v>1</v>
      </c>
      <c r="R153" s="21" t="s">
        <v>6</v>
      </c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35" t="s">
        <v>172</v>
      </c>
      <c r="AD153" s="23"/>
      <c r="AE153" s="23"/>
      <c r="AF153" s="23"/>
      <c r="AG153" s="23"/>
      <c r="AH153" s="23"/>
      <c r="AI153" s="23"/>
      <c r="AJ153" s="44" t="s">
        <v>322</v>
      </c>
    </row>
    <row r="154" spans="1:36" ht="22.5" x14ac:dyDescent="0.25">
      <c r="A154" s="21">
        <v>153</v>
      </c>
      <c r="B154" s="21">
        <v>106.098616666667</v>
      </c>
      <c r="C154" s="21">
        <v>52.1099999999999</v>
      </c>
      <c r="D154" s="33">
        <v>38</v>
      </c>
      <c r="E154" s="23"/>
      <c r="F154" s="23"/>
      <c r="G154" s="21" t="s">
        <v>187</v>
      </c>
      <c r="H154" s="23"/>
      <c r="I154" s="21">
        <v>0</v>
      </c>
      <c r="J154" s="23"/>
      <c r="K154" s="21" t="s">
        <v>4</v>
      </c>
      <c r="L154" s="21">
        <v>1</v>
      </c>
      <c r="M154" s="34"/>
      <c r="N154" s="21" t="s">
        <v>5</v>
      </c>
      <c r="O154" s="21">
        <v>1</v>
      </c>
      <c r="P154" s="21" t="s">
        <v>203</v>
      </c>
      <c r="Q154" s="21">
        <v>1</v>
      </c>
      <c r="R154" s="21" t="s">
        <v>6</v>
      </c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35" t="s">
        <v>172</v>
      </c>
      <c r="AD154" s="23"/>
      <c r="AE154" s="23"/>
      <c r="AF154" s="23"/>
      <c r="AG154" s="23"/>
      <c r="AH154" s="23"/>
      <c r="AI154" s="23"/>
      <c r="AJ154" s="44" t="s">
        <v>322</v>
      </c>
    </row>
    <row r="155" spans="1:36" ht="22.5" x14ac:dyDescent="0.25">
      <c r="A155" s="21">
        <v>154</v>
      </c>
      <c r="B155" s="21">
        <v>106.144033333333</v>
      </c>
      <c r="C155" s="21">
        <v>52.0768833333332</v>
      </c>
      <c r="D155" s="33">
        <v>11.699999800000001</v>
      </c>
      <c r="E155" s="23"/>
      <c r="F155" s="23"/>
      <c r="G155" s="21" t="s">
        <v>188</v>
      </c>
      <c r="H155" s="23"/>
      <c r="I155" s="21">
        <v>0</v>
      </c>
      <c r="J155" s="23"/>
      <c r="K155" s="21" t="s">
        <v>4</v>
      </c>
      <c r="L155" s="21">
        <v>1</v>
      </c>
      <c r="M155" s="34"/>
      <c r="N155" s="21" t="s">
        <v>5</v>
      </c>
      <c r="O155" s="21">
        <v>1</v>
      </c>
      <c r="P155" s="21" t="s">
        <v>203</v>
      </c>
      <c r="Q155" s="21">
        <v>1</v>
      </c>
      <c r="R155" s="21" t="s">
        <v>6</v>
      </c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35" t="s">
        <v>172</v>
      </c>
      <c r="AD155" s="23"/>
      <c r="AE155" s="23"/>
      <c r="AF155" s="23"/>
      <c r="AG155" s="23"/>
      <c r="AH155" s="23"/>
      <c r="AI155" s="23"/>
      <c r="AJ155" s="44" t="s">
        <v>322</v>
      </c>
    </row>
    <row r="156" spans="1:36" ht="22.5" x14ac:dyDescent="0.25">
      <c r="A156" s="21">
        <v>155</v>
      </c>
      <c r="B156" s="21">
        <v>106.143733333333</v>
      </c>
      <c r="C156" s="21">
        <v>52.0765666666667</v>
      </c>
      <c r="D156" s="33">
        <v>11.699999800000001</v>
      </c>
      <c r="E156" s="23"/>
      <c r="F156" s="23"/>
      <c r="G156" s="21" t="s">
        <v>189</v>
      </c>
      <c r="H156" s="23"/>
      <c r="I156" s="21">
        <v>0</v>
      </c>
      <c r="J156" s="23"/>
      <c r="K156" s="21" t="s">
        <v>4</v>
      </c>
      <c r="L156" s="21">
        <v>1</v>
      </c>
      <c r="M156" s="34"/>
      <c r="N156" s="21" t="s">
        <v>5</v>
      </c>
      <c r="O156" s="21">
        <v>1</v>
      </c>
      <c r="P156" s="21" t="s">
        <v>203</v>
      </c>
      <c r="Q156" s="21">
        <v>1</v>
      </c>
      <c r="R156" s="21" t="s">
        <v>6</v>
      </c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35" t="s">
        <v>172</v>
      </c>
      <c r="AD156" s="23"/>
      <c r="AE156" s="23"/>
      <c r="AF156" s="23"/>
      <c r="AG156" s="23"/>
      <c r="AH156" s="23"/>
      <c r="AI156" s="23"/>
      <c r="AJ156" s="44" t="s">
        <v>322</v>
      </c>
    </row>
    <row r="157" spans="1:36" ht="22.5" x14ac:dyDescent="0.25">
      <c r="A157" s="21">
        <v>156</v>
      </c>
      <c r="B157" s="21">
        <v>106.142349999999</v>
      </c>
      <c r="C157" s="21">
        <v>52.0692666666666</v>
      </c>
      <c r="D157" s="33">
        <v>11.199999800000001</v>
      </c>
      <c r="E157" s="23"/>
      <c r="F157" s="23"/>
      <c r="G157" s="21" t="s">
        <v>190</v>
      </c>
      <c r="H157" s="23"/>
      <c r="I157" s="21">
        <v>0</v>
      </c>
      <c r="J157" s="23"/>
      <c r="K157" s="21" t="s">
        <v>4</v>
      </c>
      <c r="L157" s="21">
        <v>1</v>
      </c>
      <c r="M157" s="34"/>
      <c r="N157" s="21" t="s">
        <v>5</v>
      </c>
      <c r="O157" s="21">
        <v>1</v>
      </c>
      <c r="P157" s="21" t="s">
        <v>203</v>
      </c>
      <c r="Q157" s="21">
        <v>1</v>
      </c>
      <c r="R157" s="21" t="s">
        <v>6</v>
      </c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35" t="s">
        <v>172</v>
      </c>
      <c r="AD157" s="23"/>
      <c r="AE157" s="23"/>
      <c r="AF157" s="23"/>
      <c r="AG157" s="23"/>
      <c r="AH157" s="23"/>
      <c r="AI157" s="23"/>
      <c r="AJ157" s="44" t="s">
        <v>322</v>
      </c>
    </row>
    <row r="158" spans="1:36" ht="22.5" x14ac:dyDescent="0.25">
      <c r="A158" s="21">
        <v>157</v>
      </c>
      <c r="B158" s="21">
        <v>106.14636666666701</v>
      </c>
      <c r="C158" s="21">
        <v>52.030299999999897</v>
      </c>
      <c r="D158" s="33">
        <v>6.6999997999999996</v>
      </c>
      <c r="E158" s="23"/>
      <c r="F158" s="23"/>
      <c r="G158" s="21" t="s">
        <v>191</v>
      </c>
      <c r="H158" s="23"/>
      <c r="I158" s="21">
        <v>0</v>
      </c>
      <c r="J158" s="23"/>
      <c r="K158" s="21" t="s">
        <v>4</v>
      </c>
      <c r="L158" s="21">
        <v>1</v>
      </c>
      <c r="M158" s="34"/>
      <c r="N158" s="21" t="s">
        <v>5</v>
      </c>
      <c r="O158" s="21">
        <v>1</v>
      </c>
      <c r="P158" s="21" t="s">
        <v>203</v>
      </c>
      <c r="Q158" s="21">
        <v>1</v>
      </c>
      <c r="R158" s="21" t="s">
        <v>6</v>
      </c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35" t="s">
        <v>172</v>
      </c>
      <c r="AD158" s="23"/>
      <c r="AE158" s="23"/>
      <c r="AF158" s="23"/>
      <c r="AG158" s="23"/>
      <c r="AH158" s="23"/>
      <c r="AI158" s="23"/>
      <c r="AJ158" s="44" t="s">
        <v>322</v>
      </c>
    </row>
    <row r="159" spans="1:36" ht="22.5" x14ac:dyDescent="0.25">
      <c r="A159" s="21">
        <v>158</v>
      </c>
      <c r="B159" s="21">
        <v>106.101483333332</v>
      </c>
      <c r="C159" s="21">
        <v>51.950216666666599</v>
      </c>
      <c r="D159" s="33">
        <v>8.1000004000000008</v>
      </c>
      <c r="E159" s="23"/>
      <c r="F159" s="23"/>
      <c r="G159" s="21" t="s">
        <v>192</v>
      </c>
      <c r="H159" s="23"/>
      <c r="I159" s="21">
        <v>0</v>
      </c>
      <c r="J159" s="23"/>
      <c r="K159" s="21" t="s">
        <v>4</v>
      </c>
      <c r="L159" s="21">
        <v>1</v>
      </c>
      <c r="M159" s="34"/>
      <c r="N159" s="21" t="s">
        <v>5</v>
      </c>
      <c r="O159" s="21">
        <v>1</v>
      </c>
      <c r="P159" s="21" t="s">
        <v>203</v>
      </c>
      <c r="Q159" s="21">
        <v>1</v>
      </c>
      <c r="R159" s="21" t="s">
        <v>6</v>
      </c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35" t="s">
        <v>172</v>
      </c>
      <c r="AD159" s="23"/>
      <c r="AE159" s="23"/>
      <c r="AF159" s="23"/>
      <c r="AG159" s="23"/>
      <c r="AH159" s="23"/>
      <c r="AI159" s="23"/>
      <c r="AJ159" s="44" t="s">
        <v>322</v>
      </c>
    </row>
    <row r="160" spans="1:36" ht="22.5" x14ac:dyDescent="0.25">
      <c r="A160" s="21">
        <v>159</v>
      </c>
      <c r="B160" s="29">
        <v>105.92441666666667</v>
      </c>
      <c r="C160" s="29">
        <v>51.737016666666669</v>
      </c>
      <c r="D160" s="36"/>
      <c r="E160" s="23"/>
      <c r="F160" s="23"/>
      <c r="G160" s="23"/>
      <c r="H160" s="21" t="s">
        <v>204</v>
      </c>
      <c r="I160" s="21">
        <v>1</v>
      </c>
      <c r="J160" s="23"/>
      <c r="K160" s="21" t="s">
        <v>4</v>
      </c>
      <c r="L160" s="21">
        <v>1</v>
      </c>
      <c r="M160" s="23"/>
      <c r="N160" s="21" t="s">
        <v>101</v>
      </c>
      <c r="O160" s="25">
        <v>0</v>
      </c>
      <c r="P160" s="22" t="s">
        <v>261</v>
      </c>
      <c r="Q160" s="21" t="s">
        <v>305</v>
      </c>
      <c r="R160" s="21" t="s">
        <v>6</v>
      </c>
      <c r="S160" s="23"/>
      <c r="T160" s="23"/>
      <c r="U160" s="23"/>
      <c r="V160" s="23"/>
      <c r="W160" s="35" t="s">
        <v>260</v>
      </c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44" t="s">
        <v>323</v>
      </c>
    </row>
    <row r="161" spans="1:36" ht="22.5" x14ac:dyDescent="0.25">
      <c r="A161" s="21">
        <v>160</v>
      </c>
      <c r="B161" s="29">
        <v>106.10053333333333</v>
      </c>
      <c r="C161" s="29">
        <v>51.94938333333333</v>
      </c>
      <c r="D161" s="29">
        <v>9.4</v>
      </c>
      <c r="E161" s="23"/>
      <c r="F161" s="23"/>
      <c r="G161" s="23"/>
      <c r="H161" s="21" t="s">
        <v>204</v>
      </c>
      <c r="I161" s="21">
        <v>1</v>
      </c>
      <c r="J161" s="23"/>
      <c r="K161" s="21" t="s">
        <v>4</v>
      </c>
      <c r="L161" s="21">
        <v>1</v>
      </c>
      <c r="M161" s="23"/>
      <c r="N161" s="21" t="s">
        <v>5</v>
      </c>
      <c r="O161" s="21">
        <v>1</v>
      </c>
      <c r="P161" s="21" t="s">
        <v>203</v>
      </c>
      <c r="Q161" s="21">
        <v>1</v>
      </c>
      <c r="R161" s="21" t="s">
        <v>6</v>
      </c>
      <c r="S161" s="23"/>
      <c r="T161" s="23"/>
      <c r="U161" s="23"/>
      <c r="V161" s="23"/>
      <c r="W161" s="35" t="s">
        <v>201</v>
      </c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44" t="s">
        <v>324</v>
      </c>
    </row>
    <row r="162" spans="1:36" ht="22.5" x14ac:dyDescent="0.25">
      <c r="A162" s="21">
        <v>161</v>
      </c>
      <c r="B162" s="29">
        <v>106.14573333333334</v>
      </c>
      <c r="C162" s="29">
        <v>52.031799999999997</v>
      </c>
      <c r="D162" s="29">
        <v>8.1</v>
      </c>
      <c r="E162" s="23"/>
      <c r="F162" s="23"/>
      <c r="G162" s="23"/>
      <c r="H162" s="21" t="s">
        <v>204</v>
      </c>
      <c r="I162" s="21">
        <v>1</v>
      </c>
      <c r="J162" s="23"/>
      <c r="K162" s="21" t="s">
        <v>4</v>
      </c>
      <c r="L162" s="21">
        <v>1</v>
      </c>
      <c r="M162" s="23"/>
      <c r="N162" s="21" t="s">
        <v>5</v>
      </c>
      <c r="O162" s="21">
        <v>1</v>
      </c>
      <c r="P162" s="21" t="s">
        <v>203</v>
      </c>
      <c r="Q162" s="21">
        <v>1</v>
      </c>
      <c r="R162" s="21" t="s">
        <v>6</v>
      </c>
      <c r="S162" s="23"/>
      <c r="T162" s="23"/>
      <c r="U162" s="23"/>
      <c r="V162" s="23"/>
      <c r="W162" s="35" t="s">
        <v>201</v>
      </c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44" t="s">
        <v>324</v>
      </c>
    </row>
    <row r="163" spans="1:36" ht="22.5" x14ac:dyDescent="0.25">
      <c r="A163" s="21">
        <v>162</v>
      </c>
      <c r="B163" s="29">
        <v>106.14263333333334</v>
      </c>
      <c r="C163" s="29">
        <v>52.069633333333336</v>
      </c>
      <c r="D163" s="29">
        <v>12.3</v>
      </c>
      <c r="E163" s="23"/>
      <c r="F163" s="23"/>
      <c r="G163" s="23"/>
      <c r="H163" s="21" t="s">
        <v>204</v>
      </c>
      <c r="I163" s="21">
        <v>1</v>
      </c>
      <c r="J163" s="23"/>
      <c r="K163" s="21" t="s">
        <v>4</v>
      </c>
      <c r="L163" s="21">
        <v>1</v>
      </c>
      <c r="M163" s="23"/>
      <c r="N163" s="21" t="s">
        <v>5</v>
      </c>
      <c r="O163" s="21">
        <v>1</v>
      </c>
      <c r="P163" s="21" t="s">
        <v>203</v>
      </c>
      <c r="Q163" s="21">
        <v>1</v>
      </c>
      <c r="R163" s="21" t="s">
        <v>6</v>
      </c>
      <c r="S163" s="23"/>
      <c r="T163" s="23"/>
      <c r="U163" s="23"/>
      <c r="V163" s="23"/>
      <c r="W163" s="35" t="s">
        <v>201</v>
      </c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44" t="s">
        <v>324</v>
      </c>
    </row>
    <row r="164" spans="1:36" ht="22.5" x14ac:dyDescent="0.25">
      <c r="A164" s="21">
        <v>163</v>
      </c>
      <c r="B164" s="29">
        <v>106.14421666666667</v>
      </c>
      <c r="C164" s="29">
        <v>52.075566666666667</v>
      </c>
      <c r="D164" s="29">
        <v>12.7</v>
      </c>
      <c r="E164" s="23"/>
      <c r="F164" s="23"/>
      <c r="G164" s="23"/>
      <c r="H164" s="21" t="s">
        <v>204</v>
      </c>
      <c r="I164" s="21">
        <v>1</v>
      </c>
      <c r="J164" s="23"/>
      <c r="K164" s="21" t="s">
        <v>4</v>
      </c>
      <c r="L164" s="21">
        <v>1</v>
      </c>
      <c r="M164" s="23"/>
      <c r="N164" s="21" t="s">
        <v>5</v>
      </c>
      <c r="O164" s="21">
        <v>1</v>
      </c>
      <c r="P164" s="21" t="s">
        <v>203</v>
      </c>
      <c r="Q164" s="21">
        <v>1</v>
      </c>
      <c r="R164" s="21" t="s">
        <v>6</v>
      </c>
      <c r="S164" s="23"/>
      <c r="T164" s="23"/>
      <c r="U164" s="23"/>
      <c r="V164" s="23"/>
      <c r="W164" s="35" t="s">
        <v>201</v>
      </c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44" t="s">
        <v>324</v>
      </c>
    </row>
    <row r="165" spans="1:36" ht="22.5" x14ac:dyDescent="0.25">
      <c r="A165" s="21">
        <v>164</v>
      </c>
      <c r="B165" s="29">
        <v>106.13111666666667</v>
      </c>
      <c r="C165" s="29">
        <v>52.118250000000003</v>
      </c>
      <c r="D165" s="29">
        <v>20.3</v>
      </c>
      <c r="E165" s="23"/>
      <c r="F165" s="23"/>
      <c r="G165" s="23"/>
      <c r="H165" s="21" t="s">
        <v>204</v>
      </c>
      <c r="I165" s="21">
        <v>1</v>
      </c>
      <c r="J165" s="23"/>
      <c r="K165" s="21" t="s">
        <v>4</v>
      </c>
      <c r="L165" s="21">
        <v>1</v>
      </c>
      <c r="M165" s="23"/>
      <c r="N165" s="21" t="s">
        <v>5</v>
      </c>
      <c r="O165" s="21">
        <v>1</v>
      </c>
      <c r="P165" s="21" t="s">
        <v>203</v>
      </c>
      <c r="Q165" s="21">
        <v>1</v>
      </c>
      <c r="R165" s="21" t="s">
        <v>6</v>
      </c>
      <c r="S165" s="23"/>
      <c r="T165" s="23"/>
      <c r="U165" s="23"/>
      <c r="V165" s="23"/>
      <c r="W165" s="35" t="s">
        <v>201</v>
      </c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44" t="s">
        <v>324</v>
      </c>
    </row>
    <row r="166" spans="1:36" ht="22.5" x14ac:dyDescent="0.25">
      <c r="A166" s="21">
        <v>165</v>
      </c>
      <c r="B166" s="29">
        <v>106.14704999999999</v>
      </c>
      <c r="C166" s="29">
        <v>52.16793333333333</v>
      </c>
      <c r="D166" s="29">
        <v>19.3</v>
      </c>
      <c r="E166" s="23"/>
      <c r="F166" s="23"/>
      <c r="G166" s="23"/>
      <c r="H166" s="21" t="s">
        <v>204</v>
      </c>
      <c r="I166" s="21">
        <v>1</v>
      </c>
      <c r="J166" s="23"/>
      <c r="K166" s="21" t="s">
        <v>4</v>
      </c>
      <c r="L166" s="21">
        <v>1</v>
      </c>
      <c r="M166" s="23"/>
      <c r="N166" s="21" t="s">
        <v>5</v>
      </c>
      <c r="O166" s="21">
        <v>1</v>
      </c>
      <c r="P166" s="21" t="s">
        <v>203</v>
      </c>
      <c r="Q166" s="21">
        <v>1</v>
      </c>
      <c r="R166" s="21" t="s">
        <v>6</v>
      </c>
      <c r="S166" s="23"/>
      <c r="T166" s="23"/>
      <c r="U166" s="23"/>
      <c r="V166" s="23"/>
      <c r="W166" s="35" t="s">
        <v>201</v>
      </c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44" t="s">
        <v>324</v>
      </c>
    </row>
    <row r="167" spans="1:36" ht="22.5" x14ac:dyDescent="0.25">
      <c r="A167" s="21">
        <v>166</v>
      </c>
      <c r="B167" s="29">
        <v>106.1168</v>
      </c>
      <c r="C167" s="29">
        <v>52.182033333333337</v>
      </c>
      <c r="D167" s="29">
        <v>27.9</v>
      </c>
      <c r="E167" s="23"/>
      <c r="F167" s="23"/>
      <c r="G167" s="23"/>
      <c r="H167" s="21" t="s">
        <v>204</v>
      </c>
      <c r="I167" s="21">
        <v>1</v>
      </c>
      <c r="J167" s="23"/>
      <c r="K167" s="21" t="s">
        <v>4</v>
      </c>
      <c r="L167" s="21">
        <v>1</v>
      </c>
      <c r="M167" s="23"/>
      <c r="N167" s="21" t="s">
        <v>5</v>
      </c>
      <c r="O167" s="21">
        <v>1</v>
      </c>
      <c r="P167" s="21" t="s">
        <v>203</v>
      </c>
      <c r="Q167" s="21">
        <v>1</v>
      </c>
      <c r="R167" s="21" t="s">
        <v>6</v>
      </c>
      <c r="S167" s="23"/>
      <c r="T167" s="23"/>
      <c r="U167" s="23"/>
      <c r="V167" s="23"/>
      <c r="W167" s="35" t="s">
        <v>201</v>
      </c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44" t="s">
        <v>324</v>
      </c>
    </row>
    <row r="168" spans="1:36" ht="22.5" x14ac:dyDescent="0.25">
      <c r="A168" s="21">
        <v>167</v>
      </c>
      <c r="B168" s="29">
        <v>106.2136</v>
      </c>
      <c r="C168" s="29">
        <v>52.293199999999999</v>
      </c>
      <c r="D168" s="29">
        <v>15.4</v>
      </c>
      <c r="E168" s="23"/>
      <c r="F168" s="23"/>
      <c r="G168" s="23"/>
      <c r="H168" s="21" t="s">
        <v>204</v>
      </c>
      <c r="I168" s="21">
        <v>1</v>
      </c>
      <c r="J168" s="23"/>
      <c r="K168" s="21" t="s">
        <v>4</v>
      </c>
      <c r="L168" s="21">
        <v>1</v>
      </c>
      <c r="M168" s="23"/>
      <c r="N168" s="21" t="s">
        <v>101</v>
      </c>
      <c r="O168" s="25">
        <v>0</v>
      </c>
      <c r="P168" s="22" t="s">
        <v>261</v>
      </c>
      <c r="Q168" s="21" t="s">
        <v>305</v>
      </c>
      <c r="R168" s="21" t="s">
        <v>6</v>
      </c>
      <c r="S168" s="23"/>
      <c r="T168" s="23"/>
      <c r="U168" s="23"/>
      <c r="V168" s="23"/>
      <c r="W168" s="35" t="s">
        <v>202</v>
      </c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44" t="s">
        <v>323</v>
      </c>
    </row>
    <row r="169" spans="1:36" ht="22.5" x14ac:dyDescent="0.25">
      <c r="A169" s="21">
        <v>168</v>
      </c>
      <c r="B169" s="29">
        <v>106.21998333333333</v>
      </c>
      <c r="C169" s="29">
        <v>52.293266666666668</v>
      </c>
      <c r="D169" s="29">
        <v>13.4</v>
      </c>
      <c r="E169" s="23"/>
      <c r="F169" s="23"/>
      <c r="G169" s="23"/>
      <c r="H169" s="21" t="s">
        <v>204</v>
      </c>
      <c r="I169" s="21">
        <v>1</v>
      </c>
      <c r="J169" s="23"/>
      <c r="K169" s="21" t="s">
        <v>4</v>
      </c>
      <c r="L169" s="21">
        <v>1</v>
      </c>
      <c r="M169" s="23"/>
      <c r="N169" s="21" t="s">
        <v>101</v>
      </c>
      <c r="O169" s="25">
        <v>0</v>
      </c>
      <c r="P169" s="22" t="s">
        <v>261</v>
      </c>
      <c r="Q169" s="21" t="s">
        <v>305</v>
      </c>
      <c r="R169" s="21" t="s">
        <v>6</v>
      </c>
      <c r="S169" s="23"/>
      <c r="T169" s="23"/>
      <c r="U169" s="23"/>
      <c r="V169" s="23"/>
      <c r="W169" s="35" t="s">
        <v>202</v>
      </c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44" t="s">
        <v>323</v>
      </c>
    </row>
    <row r="170" spans="1:36" ht="22.5" x14ac:dyDescent="0.25">
      <c r="A170" s="21">
        <v>169</v>
      </c>
      <c r="B170" s="29">
        <v>106.49988333333333</v>
      </c>
      <c r="C170" s="29">
        <v>52.408416666666668</v>
      </c>
      <c r="D170" s="29">
        <v>67</v>
      </c>
      <c r="E170" s="23"/>
      <c r="F170" s="23"/>
      <c r="G170" s="23"/>
      <c r="H170" s="21" t="s">
        <v>204</v>
      </c>
      <c r="I170" s="21">
        <v>1</v>
      </c>
      <c r="J170" s="23"/>
      <c r="K170" s="21" t="s">
        <v>4</v>
      </c>
      <c r="L170" s="21">
        <v>1</v>
      </c>
      <c r="M170" s="23"/>
      <c r="N170" s="21" t="s">
        <v>5</v>
      </c>
      <c r="O170" s="21">
        <v>1</v>
      </c>
      <c r="P170" s="21" t="s">
        <v>203</v>
      </c>
      <c r="Q170" s="21">
        <v>1</v>
      </c>
      <c r="R170" s="21" t="s">
        <v>6</v>
      </c>
      <c r="S170" s="23"/>
      <c r="T170" s="23"/>
      <c r="U170" s="23"/>
      <c r="V170" s="23"/>
      <c r="W170" s="35" t="s">
        <v>202</v>
      </c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44" t="s">
        <v>324</v>
      </c>
    </row>
    <row r="171" spans="1:36" ht="22.5" x14ac:dyDescent="0.25">
      <c r="A171" s="21">
        <v>170</v>
      </c>
      <c r="B171" s="29">
        <v>106.58718333333333</v>
      </c>
      <c r="C171" s="29">
        <v>52.409716666666668</v>
      </c>
      <c r="D171" s="29">
        <v>4.7</v>
      </c>
      <c r="E171" s="23"/>
      <c r="F171" s="23"/>
      <c r="G171" s="23"/>
      <c r="H171" s="21" t="s">
        <v>204</v>
      </c>
      <c r="I171" s="21">
        <v>1</v>
      </c>
      <c r="J171" s="23"/>
      <c r="K171" s="21" t="s">
        <v>4</v>
      </c>
      <c r="L171" s="21">
        <v>1</v>
      </c>
      <c r="M171" s="23"/>
      <c r="N171" s="21" t="s">
        <v>101</v>
      </c>
      <c r="O171" s="25">
        <v>0</v>
      </c>
      <c r="P171" s="22" t="s">
        <v>261</v>
      </c>
      <c r="Q171" s="21" t="s">
        <v>305</v>
      </c>
      <c r="R171" s="21" t="s">
        <v>6</v>
      </c>
      <c r="S171" s="23"/>
      <c r="T171" s="23"/>
      <c r="U171" s="23"/>
      <c r="V171" s="23"/>
      <c r="W171" s="35" t="s">
        <v>202</v>
      </c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44" t="s">
        <v>323</v>
      </c>
    </row>
    <row r="172" spans="1:36" ht="22.5" x14ac:dyDescent="0.25">
      <c r="A172" s="21">
        <v>171</v>
      </c>
      <c r="B172" s="29">
        <v>106.85043333333333</v>
      </c>
      <c r="C172" s="29">
        <v>52.439349999999997</v>
      </c>
      <c r="D172" s="29">
        <v>3.9</v>
      </c>
      <c r="E172" s="23"/>
      <c r="F172" s="23"/>
      <c r="G172" s="23"/>
      <c r="H172" s="21" t="s">
        <v>204</v>
      </c>
      <c r="I172" s="21">
        <v>1</v>
      </c>
      <c r="J172" s="23"/>
      <c r="K172" s="21" t="s">
        <v>4</v>
      </c>
      <c r="L172" s="21">
        <v>1</v>
      </c>
      <c r="M172" s="23"/>
      <c r="N172" s="21" t="s">
        <v>101</v>
      </c>
      <c r="O172" s="25">
        <v>0</v>
      </c>
      <c r="P172" s="22" t="s">
        <v>261</v>
      </c>
      <c r="Q172" s="21" t="s">
        <v>305</v>
      </c>
      <c r="R172" s="21" t="s">
        <v>6</v>
      </c>
      <c r="S172" s="23"/>
      <c r="T172" s="23"/>
      <c r="U172" s="23"/>
      <c r="V172" s="23"/>
      <c r="W172" s="35" t="s">
        <v>202</v>
      </c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44" t="s">
        <v>323</v>
      </c>
    </row>
    <row r="173" spans="1:36" ht="22.5" x14ac:dyDescent="0.25">
      <c r="A173" s="21">
        <v>172</v>
      </c>
      <c r="B173" s="29">
        <v>106.86873333333334</v>
      </c>
      <c r="C173" s="29">
        <v>52.452399999999997</v>
      </c>
      <c r="D173" s="29">
        <v>4.9000000000000004</v>
      </c>
      <c r="E173" s="23"/>
      <c r="F173" s="23"/>
      <c r="G173" s="23"/>
      <c r="H173" s="21" t="s">
        <v>204</v>
      </c>
      <c r="I173" s="21">
        <v>1</v>
      </c>
      <c r="J173" s="23"/>
      <c r="K173" s="21" t="s">
        <v>4</v>
      </c>
      <c r="L173" s="21">
        <v>1</v>
      </c>
      <c r="M173" s="23"/>
      <c r="N173" s="21" t="s">
        <v>101</v>
      </c>
      <c r="O173" s="25">
        <v>0</v>
      </c>
      <c r="P173" s="22" t="s">
        <v>261</v>
      </c>
      <c r="Q173" s="21" t="s">
        <v>305</v>
      </c>
      <c r="R173" s="21" t="s">
        <v>6</v>
      </c>
      <c r="S173" s="23"/>
      <c r="T173" s="23"/>
      <c r="U173" s="23"/>
      <c r="V173" s="23"/>
      <c r="W173" s="35" t="s">
        <v>202</v>
      </c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44" t="s">
        <v>323</v>
      </c>
    </row>
    <row r="174" spans="1:36" ht="22.5" x14ac:dyDescent="0.25">
      <c r="A174" s="21">
        <v>173</v>
      </c>
      <c r="B174" s="21">
        <v>105.82291666666667</v>
      </c>
      <c r="C174" s="21">
        <v>52.355966666666667</v>
      </c>
      <c r="D174" s="25">
        <v>24.9</v>
      </c>
      <c r="E174" s="21"/>
      <c r="F174" s="21"/>
      <c r="G174" s="21"/>
      <c r="H174" s="21" t="s">
        <v>204</v>
      </c>
      <c r="I174" s="21">
        <v>1</v>
      </c>
      <c r="J174" s="21"/>
      <c r="K174" s="21" t="s">
        <v>4</v>
      </c>
      <c r="L174" s="21">
        <v>1</v>
      </c>
      <c r="M174" s="21"/>
      <c r="N174" s="21" t="s">
        <v>5</v>
      </c>
      <c r="O174" s="21">
        <v>1</v>
      </c>
      <c r="P174" s="21" t="s">
        <v>203</v>
      </c>
      <c r="Q174" s="21">
        <v>1</v>
      </c>
      <c r="R174" s="21" t="s">
        <v>6</v>
      </c>
      <c r="S174" s="21"/>
      <c r="T174" s="21"/>
      <c r="U174" s="21"/>
      <c r="V174" s="21"/>
      <c r="W174" s="35" t="s">
        <v>202</v>
      </c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44" t="s">
        <v>324</v>
      </c>
    </row>
    <row r="175" spans="1:36" ht="22.5" x14ac:dyDescent="0.25">
      <c r="A175" s="21">
        <v>174</v>
      </c>
      <c r="B175" s="21">
        <v>105.81861111111111</v>
      </c>
      <c r="C175" s="21">
        <v>51.836388888888891</v>
      </c>
      <c r="D175" s="25"/>
      <c r="E175" s="21"/>
      <c r="F175" s="21"/>
      <c r="G175" s="21"/>
      <c r="H175" s="21" t="s">
        <v>204</v>
      </c>
      <c r="I175" s="21">
        <v>1</v>
      </c>
      <c r="J175" s="21"/>
      <c r="K175" s="21" t="s">
        <v>4</v>
      </c>
      <c r="L175" s="21">
        <v>1</v>
      </c>
      <c r="M175" s="21"/>
      <c r="N175" s="21" t="s">
        <v>5</v>
      </c>
      <c r="O175" s="21">
        <v>1</v>
      </c>
      <c r="P175" s="21" t="s">
        <v>203</v>
      </c>
      <c r="Q175" s="21">
        <v>1</v>
      </c>
      <c r="R175" s="21" t="s">
        <v>6</v>
      </c>
      <c r="S175" s="21"/>
      <c r="T175" s="21"/>
      <c r="U175" s="21"/>
      <c r="V175" s="21"/>
      <c r="W175" s="35" t="s">
        <v>217</v>
      </c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44" t="s">
        <v>324</v>
      </c>
    </row>
    <row r="176" spans="1:36" ht="22.5" x14ac:dyDescent="0.25">
      <c r="A176" s="21">
        <v>175</v>
      </c>
      <c r="B176" s="21" t="s">
        <v>199</v>
      </c>
      <c r="C176" s="21" t="s">
        <v>198</v>
      </c>
      <c r="D176" s="21">
        <v>10</v>
      </c>
      <c r="E176" s="22" t="s">
        <v>200</v>
      </c>
      <c r="F176" s="21"/>
      <c r="G176" s="21"/>
      <c r="H176" s="21" t="s">
        <v>109</v>
      </c>
      <c r="I176" s="22">
        <v>3</v>
      </c>
      <c r="J176" s="23"/>
      <c r="K176" s="23"/>
      <c r="L176" s="21">
        <v>0</v>
      </c>
      <c r="M176" s="23"/>
      <c r="N176" s="21" t="s">
        <v>5</v>
      </c>
      <c r="O176" s="21">
        <v>1</v>
      </c>
      <c r="P176" s="23"/>
      <c r="Q176" s="29">
        <v>0</v>
      </c>
      <c r="R176" s="21" t="s">
        <v>6</v>
      </c>
      <c r="S176" s="23"/>
      <c r="T176" s="23"/>
      <c r="U176" s="23"/>
      <c r="V176" s="23"/>
      <c r="W176" s="23"/>
      <c r="X176" s="21" t="s">
        <v>215</v>
      </c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44" t="s">
        <v>325</v>
      </c>
    </row>
    <row r="177" spans="1:36" x14ac:dyDescent="0.25">
      <c r="A177" s="21">
        <v>176</v>
      </c>
      <c r="B177" s="21">
        <v>105.88416666666667</v>
      </c>
      <c r="C177" s="21">
        <v>52.090833333333336</v>
      </c>
      <c r="D177" s="21"/>
      <c r="E177" s="22" t="s">
        <v>216</v>
      </c>
      <c r="F177" s="21"/>
      <c r="G177" s="21"/>
      <c r="H177" s="21" t="s">
        <v>109</v>
      </c>
      <c r="I177" s="22">
        <v>3</v>
      </c>
      <c r="J177" s="23"/>
      <c r="K177" s="23"/>
      <c r="L177" s="21">
        <v>0</v>
      </c>
      <c r="M177" s="23"/>
      <c r="N177" s="21" t="s">
        <v>5</v>
      </c>
      <c r="O177" s="21">
        <v>1</v>
      </c>
      <c r="P177" s="23"/>
      <c r="Q177" s="29">
        <v>0</v>
      </c>
      <c r="R177" s="21" t="s">
        <v>6</v>
      </c>
      <c r="S177" s="23"/>
      <c r="T177" s="23"/>
      <c r="U177" s="23"/>
      <c r="V177" s="23"/>
      <c r="W177" s="23"/>
      <c r="X177" s="21" t="s">
        <v>215</v>
      </c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44" t="s">
        <v>325</v>
      </c>
    </row>
    <row r="178" spans="1:36" x14ac:dyDescent="0.25">
      <c r="A178" s="21">
        <v>177</v>
      </c>
      <c r="B178" s="21">
        <v>105.98055555555599</v>
      </c>
      <c r="C178" s="21">
        <v>52.172222222222203</v>
      </c>
      <c r="D178" s="21">
        <v>80</v>
      </c>
      <c r="E178" s="22"/>
      <c r="F178" s="21" t="s">
        <v>82</v>
      </c>
      <c r="G178" s="21" t="s">
        <v>60</v>
      </c>
      <c r="H178" s="21" t="s">
        <v>109</v>
      </c>
      <c r="I178" s="22">
        <v>3</v>
      </c>
      <c r="J178" s="23"/>
      <c r="K178" s="23"/>
      <c r="L178" s="21">
        <v>0</v>
      </c>
      <c r="M178" s="23" t="s">
        <v>97</v>
      </c>
      <c r="N178" s="21" t="s">
        <v>101</v>
      </c>
      <c r="O178" s="25">
        <v>0</v>
      </c>
      <c r="P178" s="23"/>
      <c r="Q178" s="29">
        <v>0</v>
      </c>
      <c r="R178" s="21" t="s">
        <v>6</v>
      </c>
      <c r="S178" s="23"/>
      <c r="T178" s="23"/>
      <c r="U178" s="23"/>
      <c r="V178" s="23"/>
      <c r="W178" s="23"/>
      <c r="X178" s="21" t="s">
        <v>215</v>
      </c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44" t="s">
        <v>317</v>
      </c>
    </row>
    <row r="179" spans="1:36" x14ac:dyDescent="0.25">
      <c r="A179" s="21">
        <v>178</v>
      </c>
      <c r="B179" s="21">
        <v>106.05</v>
      </c>
      <c r="C179" s="21">
        <v>52.191666666666698</v>
      </c>
      <c r="D179" s="21">
        <v>130</v>
      </c>
      <c r="E179" s="22"/>
      <c r="F179" s="21" t="s">
        <v>253</v>
      </c>
      <c r="G179" s="21" t="s">
        <v>60</v>
      </c>
      <c r="H179" s="21" t="s">
        <v>109</v>
      </c>
      <c r="I179" s="22">
        <v>3</v>
      </c>
      <c r="J179" s="23"/>
      <c r="K179" s="23"/>
      <c r="L179" s="21">
        <v>0</v>
      </c>
      <c r="M179" s="23" t="s">
        <v>98</v>
      </c>
      <c r="N179" s="21" t="s">
        <v>101</v>
      </c>
      <c r="O179" s="25">
        <v>0</v>
      </c>
      <c r="P179" s="23"/>
      <c r="Q179" s="29">
        <v>0</v>
      </c>
      <c r="R179" s="21" t="s">
        <v>6</v>
      </c>
      <c r="S179" s="23"/>
      <c r="T179" s="23"/>
      <c r="U179" s="23"/>
      <c r="V179" s="23"/>
      <c r="W179" s="23"/>
      <c r="X179" s="21" t="s">
        <v>215</v>
      </c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44" t="s">
        <v>317</v>
      </c>
    </row>
    <row r="180" spans="1:36" x14ac:dyDescent="0.25">
      <c r="A180" s="21">
        <v>179</v>
      </c>
      <c r="B180" s="21">
        <v>106.116666666667</v>
      </c>
      <c r="C180" s="21">
        <v>52.225000000000001</v>
      </c>
      <c r="D180" s="21">
        <v>60</v>
      </c>
      <c r="E180" s="22"/>
      <c r="F180" s="21" t="s">
        <v>254</v>
      </c>
      <c r="G180" s="21" t="s">
        <v>60</v>
      </c>
      <c r="H180" s="21" t="s">
        <v>109</v>
      </c>
      <c r="I180" s="22">
        <v>3</v>
      </c>
      <c r="J180" s="23"/>
      <c r="K180" s="23"/>
      <c r="L180" s="21">
        <v>0</v>
      </c>
      <c r="M180" s="23" t="s">
        <v>99</v>
      </c>
      <c r="N180" s="21" t="s">
        <v>101</v>
      </c>
      <c r="O180" s="25">
        <v>0</v>
      </c>
      <c r="P180" s="23"/>
      <c r="Q180" s="29">
        <v>0</v>
      </c>
      <c r="R180" s="21" t="s">
        <v>6</v>
      </c>
      <c r="S180" s="23"/>
      <c r="T180" s="23"/>
      <c r="U180" s="23"/>
      <c r="V180" s="23"/>
      <c r="W180" s="23"/>
      <c r="X180" s="21" t="s">
        <v>215</v>
      </c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44" t="s">
        <v>317</v>
      </c>
    </row>
    <row r="181" spans="1:36" ht="67.5" x14ac:dyDescent="0.25">
      <c r="A181" s="21">
        <v>180</v>
      </c>
      <c r="B181" s="21">
        <v>106.395833</v>
      </c>
      <c r="C181" s="21">
        <v>52.59</v>
      </c>
      <c r="D181" s="23"/>
      <c r="E181" s="21" t="s">
        <v>239</v>
      </c>
      <c r="F181" s="22" t="s">
        <v>243</v>
      </c>
      <c r="G181" s="22"/>
      <c r="H181" s="29"/>
      <c r="I181" s="21">
        <v>0</v>
      </c>
      <c r="J181" s="21"/>
      <c r="K181" s="21"/>
      <c r="L181" s="21">
        <v>0</v>
      </c>
      <c r="M181" s="22" t="s">
        <v>241</v>
      </c>
      <c r="N181" s="21" t="s">
        <v>5</v>
      </c>
      <c r="O181" s="21">
        <v>1</v>
      </c>
      <c r="P181" s="21" t="s">
        <v>169</v>
      </c>
      <c r="Q181" s="21">
        <v>5</v>
      </c>
      <c r="R181" s="21" t="s">
        <v>6</v>
      </c>
      <c r="S181" s="23"/>
      <c r="T181" s="23"/>
      <c r="U181" s="23"/>
      <c r="V181" s="29" t="s">
        <v>209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44" t="s">
        <v>326</v>
      </c>
    </row>
    <row r="182" spans="1:36" ht="22.5" x14ac:dyDescent="0.25">
      <c r="A182" s="21">
        <v>181</v>
      </c>
      <c r="B182" s="21">
        <v>108.045556</v>
      </c>
      <c r="C182" s="21">
        <v>52.994999999999898</v>
      </c>
      <c r="D182" s="23"/>
      <c r="E182" s="21" t="s">
        <v>240</v>
      </c>
      <c r="F182" s="22" t="s">
        <v>84</v>
      </c>
      <c r="G182" s="22"/>
      <c r="H182" s="29"/>
      <c r="I182" s="21">
        <v>0</v>
      </c>
      <c r="J182" s="21"/>
      <c r="K182" s="21"/>
      <c r="L182" s="21">
        <v>0</v>
      </c>
      <c r="M182" s="22"/>
      <c r="N182" s="21" t="s">
        <v>5</v>
      </c>
      <c r="O182" s="21">
        <v>1</v>
      </c>
      <c r="P182" s="21" t="s">
        <v>169</v>
      </c>
      <c r="Q182" s="21">
        <v>5</v>
      </c>
      <c r="R182" s="21" t="s">
        <v>6</v>
      </c>
      <c r="S182" s="23"/>
      <c r="T182" s="23"/>
      <c r="U182" s="23"/>
      <c r="V182" s="29" t="s">
        <v>210</v>
      </c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44" t="s">
        <v>326</v>
      </c>
    </row>
    <row r="183" spans="1:36" ht="22.5" x14ac:dyDescent="0.25">
      <c r="A183" s="21">
        <v>182</v>
      </c>
      <c r="B183" s="21">
        <v>103.86666700000001</v>
      </c>
      <c r="C183" s="21">
        <v>51.677222</v>
      </c>
      <c r="D183" s="23"/>
      <c r="E183" s="21" t="s">
        <v>239</v>
      </c>
      <c r="F183" s="22" t="s">
        <v>242</v>
      </c>
      <c r="G183" s="22"/>
      <c r="H183" s="29"/>
      <c r="I183" s="21">
        <v>0</v>
      </c>
      <c r="J183" s="21"/>
      <c r="K183" s="21"/>
      <c r="L183" s="21">
        <v>0</v>
      </c>
      <c r="M183" s="22"/>
      <c r="N183" s="21" t="s">
        <v>5</v>
      </c>
      <c r="O183" s="21">
        <v>1</v>
      </c>
      <c r="P183" s="21" t="s">
        <v>169</v>
      </c>
      <c r="Q183" s="21">
        <v>5</v>
      </c>
      <c r="R183" s="21" t="s">
        <v>6</v>
      </c>
      <c r="S183" s="23"/>
      <c r="T183" s="23"/>
      <c r="U183" s="23"/>
      <c r="V183" s="29" t="s">
        <v>211</v>
      </c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44" t="s">
        <v>326</v>
      </c>
    </row>
    <row r="184" spans="1:36" x14ac:dyDescent="0.25">
      <c r="A184" s="21">
        <v>183</v>
      </c>
      <c r="B184" s="21">
        <v>108.541111</v>
      </c>
      <c r="C184" s="21">
        <v>53.524999999999899</v>
      </c>
      <c r="D184" s="23"/>
      <c r="E184" s="23"/>
      <c r="F184" s="23"/>
      <c r="G184" s="23"/>
      <c r="H184" s="31"/>
      <c r="I184" s="21">
        <v>0</v>
      </c>
      <c r="J184" s="23"/>
      <c r="K184" s="23"/>
      <c r="L184" s="21">
        <v>0</v>
      </c>
      <c r="M184" s="23"/>
      <c r="N184" s="21" t="s">
        <v>5</v>
      </c>
      <c r="O184" s="21">
        <v>1</v>
      </c>
      <c r="P184" s="21" t="s">
        <v>169</v>
      </c>
      <c r="Q184" s="21">
        <v>5</v>
      </c>
      <c r="R184" s="21" t="s">
        <v>6</v>
      </c>
      <c r="S184" s="23"/>
      <c r="T184" s="23"/>
      <c r="U184" s="23"/>
      <c r="V184" s="29" t="s">
        <v>211</v>
      </c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44" t="s">
        <v>326</v>
      </c>
    </row>
    <row r="185" spans="1:36" ht="33.75" x14ac:dyDescent="0.25">
      <c r="A185" s="21">
        <v>184</v>
      </c>
      <c r="B185" s="21">
        <v>108.468428156126</v>
      </c>
      <c r="C185" s="21">
        <v>53.487818380563297</v>
      </c>
      <c r="D185" s="21"/>
      <c r="E185" s="21" t="s">
        <v>135</v>
      </c>
      <c r="F185" s="22" t="s">
        <v>85</v>
      </c>
      <c r="G185" s="22"/>
      <c r="H185" s="29"/>
      <c r="I185" s="21">
        <v>0</v>
      </c>
      <c r="J185" s="21"/>
      <c r="K185" s="21"/>
      <c r="L185" s="21">
        <v>0</v>
      </c>
      <c r="M185" s="22" t="s">
        <v>244</v>
      </c>
      <c r="N185" s="21" t="s">
        <v>5</v>
      </c>
      <c r="O185" s="21">
        <v>1</v>
      </c>
      <c r="P185" s="21" t="s">
        <v>169</v>
      </c>
      <c r="Q185" s="21">
        <v>5</v>
      </c>
      <c r="R185" s="21" t="s">
        <v>6</v>
      </c>
      <c r="S185" s="21"/>
      <c r="T185" s="23"/>
      <c r="U185" s="23"/>
      <c r="V185" s="29" t="s">
        <v>211</v>
      </c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44" t="s">
        <v>326</v>
      </c>
    </row>
    <row r="186" spans="1:36" x14ac:dyDescent="0.25">
      <c r="A186" s="21">
        <v>185</v>
      </c>
      <c r="B186" s="21">
        <v>106.401</v>
      </c>
      <c r="C186" s="21">
        <v>52.588000000000001</v>
      </c>
      <c r="D186" s="23"/>
      <c r="E186" s="23"/>
      <c r="F186" s="23"/>
      <c r="G186" s="23"/>
      <c r="H186" s="31"/>
      <c r="I186" s="21">
        <v>0</v>
      </c>
      <c r="J186" s="23"/>
      <c r="K186" s="23"/>
      <c r="L186" s="21">
        <v>0</v>
      </c>
      <c r="M186" s="23"/>
      <c r="N186" s="21" t="s">
        <v>5</v>
      </c>
      <c r="O186" s="21">
        <v>1</v>
      </c>
      <c r="P186" s="21" t="s">
        <v>169</v>
      </c>
      <c r="Q186" s="21">
        <v>5</v>
      </c>
      <c r="R186" s="21" t="s">
        <v>6</v>
      </c>
      <c r="S186" s="23"/>
      <c r="T186" s="23"/>
      <c r="U186" s="23"/>
      <c r="V186" s="29" t="s">
        <v>210</v>
      </c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44" t="s">
        <v>326</v>
      </c>
    </row>
    <row r="187" spans="1:36" x14ac:dyDescent="0.25">
      <c r="A187" s="21">
        <v>186</v>
      </c>
      <c r="B187" s="21">
        <v>106.459</v>
      </c>
      <c r="C187" s="21">
        <v>52.607999999999997</v>
      </c>
      <c r="D187" s="23"/>
      <c r="E187" s="23"/>
      <c r="F187" s="23"/>
      <c r="G187" s="23"/>
      <c r="H187" s="31"/>
      <c r="I187" s="21">
        <v>0</v>
      </c>
      <c r="J187" s="23"/>
      <c r="K187" s="23"/>
      <c r="L187" s="21">
        <v>0</v>
      </c>
      <c r="M187" s="23"/>
      <c r="N187" s="21" t="s">
        <v>5</v>
      </c>
      <c r="O187" s="21">
        <v>1</v>
      </c>
      <c r="P187" s="21" t="s">
        <v>169</v>
      </c>
      <c r="Q187" s="21">
        <v>5</v>
      </c>
      <c r="R187" s="21" t="s">
        <v>6</v>
      </c>
      <c r="S187" s="23"/>
      <c r="T187" s="23"/>
      <c r="U187" s="23"/>
      <c r="V187" s="29" t="s">
        <v>212</v>
      </c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44" t="s">
        <v>326</v>
      </c>
    </row>
    <row r="188" spans="1:36" ht="22.5" x14ac:dyDescent="0.25">
      <c r="A188" s="21">
        <v>187</v>
      </c>
      <c r="B188" s="21">
        <v>108.389</v>
      </c>
      <c r="C188" s="21">
        <v>53.308999999999997</v>
      </c>
      <c r="D188" s="21"/>
      <c r="E188" s="21"/>
      <c r="F188" s="21"/>
      <c r="G188" s="21"/>
      <c r="H188" s="21"/>
      <c r="I188" s="21">
        <v>0</v>
      </c>
      <c r="J188" s="21"/>
      <c r="K188" s="21"/>
      <c r="L188" s="21">
        <v>0</v>
      </c>
      <c r="M188" s="21"/>
      <c r="N188" s="21" t="s">
        <v>5</v>
      </c>
      <c r="O188" s="21">
        <v>1</v>
      </c>
      <c r="P188" s="21" t="s">
        <v>193</v>
      </c>
      <c r="Q188" s="21">
        <v>6</v>
      </c>
      <c r="R188" s="21" t="s">
        <v>6</v>
      </c>
      <c r="S188" s="21"/>
      <c r="T188" s="21"/>
      <c r="U188" s="21"/>
      <c r="V188" s="22" t="s">
        <v>213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44" t="s">
        <v>327</v>
      </c>
    </row>
    <row r="189" spans="1:36" ht="22.5" x14ac:dyDescent="0.25">
      <c r="A189" s="21">
        <v>188</v>
      </c>
      <c r="B189" s="21">
        <v>108.462</v>
      </c>
      <c r="C189" s="21">
        <v>53.323999999999998</v>
      </c>
      <c r="D189" s="21"/>
      <c r="E189" s="21"/>
      <c r="F189" s="21"/>
      <c r="G189" s="21"/>
      <c r="H189" s="21"/>
      <c r="I189" s="21">
        <v>0</v>
      </c>
      <c r="J189" s="21"/>
      <c r="K189" s="21"/>
      <c r="L189" s="21">
        <v>0</v>
      </c>
      <c r="M189" s="21"/>
      <c r="N189" s="21" t="s">
        <v>5</v>
      </c>
      <c r="O189" s="21">
        <v>1</v>
      </c>
      <c r="P189" s="21" t="s">
        <v>193</v>
      </c>
      <c r="Q189" s="21">
        <v>6</v>
      </c>
      <c r="R189" s="21" t="s">
        <v>6</v>
      </c>
      <c r="S189" s="21"/>
      <c r="T189" s="21"/>
      <c r="U189" s="21"/>
      <c r="V189" s="22" t="s">
        <v>213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44" t="s">
        <v>327</v>
      </c>
    </row>
    <row r="190" spans="1:36" ht="22.5" x14ac:dyDescent="0.25">
      <c r="A190" s="21">
        <v>189</v>
      </c>
      <c r="B190" s="21">
        <v>108.473</v>
      </c>
      <c r="C190" s="21">
        <v>53.344999999999999</v>
      </c>
      <c r="D190" s="21"/>
      <c r="E190" s="21"/>
      <c r="F190" s="21"/>
      <c r="G190" s="21"/>
      <c r="H190" s="21"/>
      <c r="I190" s="21">
        <v>0</v>
      </c>
      <c r="J190" s="21"/>
      <c r="K190" s="21"/>
      <c r="L190" s="21">
        <v>0</v>
      </c>
      <c r="M190" s="21"/>
      <c r="N190" s="21" t="s">
        <v>5</v>
      </c>
      <c r="O190" s="21">
        <v>1</v>
      </c>
      <c r="P190" s="21" t="s">
        <v>193</v>
      </c>
      <c r="Q190" s="21">
        <v>6</v>
      </c>
      <c r="R190" s="21" t="s">
        <v>6</v>
      </c>
      <c r="S190" s="21"/>
      <c r="T190" s="21"/>
      <c r="U190" s="21"/>
      <c r="V190" s="22" t="s">
        <v>213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44" t="s">
        <v>327</v>
      </c>
    </row>
    <row r="191" spans="1:36" ht="22.5" x14ac:dyDescent="0.25">
      <c r="A191" s="21">
        <v>190</v>
      </c>
      <c r="B191" s="21">
        <v>108.491</v>
      </c>
      <c r="C191" s="21">
        <v>53.366</v>
      </c>
      <c r="D191" s="21"/>
      <c r="E191" s="21"/>
      <c r="F191" s="21"/>
      <c r="G191" s="21"/>
      <c r="H191" s="21"/>
      <c r="I191" s="21">
        <v>0</v>
      </c>
      <c r="J191" s="21"/>
      <c r="K191" s="21"/>
      <c r="L191" s="21">
        <v>0</v>
      </c>
      <c r="M191" s="21"/>
      <c r="N191" s="21" t="s">
        <v>5</v>
      </c>
      <c r="O191" s="21">
        <v>1</v>
      </c>
      <c r="P191" s="21" t="s">
        <v>193</v>
      </c>
      <c r="Q191" s="21">
        <v>6</v>
      </c>
      <c r="R191" s="21" t="s">
        <v>6</v>
      </c>
      <c r="S191" s="21"/>
      <c r="T191" s="21"/>
      <c r="U191" s="21"/>
      <c r="V191" s="22" t="s">
        <v>213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44" t="s">
        <v>327</v>
      </c>
    </row>
    <row r="192" spans="1:36" ht="22.5" x14ac:dyDescent="0.25">
      <c r="A192" s="21">
        <v>191</v>
      </c>
      <c r="B192" s="21">
        <v>108.49</v>
      </c>
      <c r="C192" s="21">
        <v>53.323999999999998</v>
      </c>
      <c r="D192" s="21"/>
      <c r="E192" s="21"/>
      <c r="F192" s="21"/>
      <c r="G192" s="21"/>
      <c r="H192" s="21"/>
      <c r="I192" s="21">
        <v>0</v>
      </c>
      <c r="J192" s="21"/>
      <c r="K192" s="21"/>
      <c r="L192" s="21">
        <v>0</v>
      </c>
      <c r="M192" s="21"/>
      <c r="N192" s="21" t="s">
        <v>5</v>
      </c>
      <c r="O192" s="21">
        <v>1</v>
      </c>
      <c r="P192" s="21" t="s">
        <v>193</v>
      </c>
      <c r="Q192" s="21">
        <v>6</v>
      </c>
      <c r="R192" s="21" t="s">
        <v>6</v>
      </c>
      <c r="S192" s="21"/>
      <c r="T192" s="21"/>
      <c r="U192" s="21"/>
      <c r="V192" s="22" t="s">
        <v>213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44" t="s">
        <v>327</v>
      </c>
    </row>
    <row r="193" spans="1:36" ht="22.5" x14ac:dyDescent="0.25">
      <c r="A193" s="21">
        <v>192</v>
      </c>
      <c r="B193" s="21">
        <v>108.527</v>
      </c>
      <c r="C193" s="21">
        <v>53.323999999999998</v>
      </c>
      <c r="D193" s="21"/>
      <c r="E193" s="21"/>
      <c r="F193" s="21"/>
      <c r="G193" s="21"/>
      <c r="H193" s="21"/>
      <c r="I193" s="21">
        <v>0</v>
      </c>
      <c r="J193" s="21"/>
      <c r="K193" s="21"/>
      <c r="L193" s="21">
        <v>0</v>
      </c>
      <c r="M193" s="21"/>
      <c r="N193" s="21" t="s">
        <v>5</v>
      </c>
      <c r="O193" s="21">
        <v>1</v>
      </c>
      <c r="P193" s="21" t="s">
        <v>193</v>
      </c>
      <c r="Q193" s="21">
        <v>6</v>
      </c>
      <c r="R193" s="21" t="s">
        <v>6</v>
      </c>
      <c r="S193" s="21"/>
      <c r="T193" s="21"/>
      <c r="U193" s="21"/>
      <c r="V193" s="22" t="s">
        <v>213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44" t="s">
        <v>327</v>
      </c>
    </row>
    <row r="194" spans="1:36" ht="22.5" x14ac:dyDescent="0.25">
      <c r="A194" s="21">
        <v>193</v>
      </c>
      <c r="B194" s="21">
        <v>108.26600000000001</v>
      </c>
      <c r="C194" s="21">
        <v>53.253999999999998</v>
      </c>
      <c r="D194" s="21"/>
      <c r="E194" s="21"/>
      <c r="F194" s="21"/>
      <c r="G194" s="21"/>
      <c r="H194" s="21"/>
      <c r="I194" s="21">
        <v>0</v>
      </c>
      <c r="J194" s="21"/>
      <c r="K194" s="21"/>
      <c r="L194" s="21">
        <v>0</v>
      </c>
      <c r="M194" s="21"/>
      <c r="N194" s="21" t="s">
        <v>5</v>
      </c>
      <c r="O194" s="21">
        <v>1</v>
      </c>
      <c r="P194" s="21" t="s">
        <v>193</v>
      </c>
      <c r="Q194" s="21">
        <v>6</v>
      </c>
      <c r="R194" s="21" t="s">
        <v>6</v>
      </c>
      <c r="S194" s="21"/>
      <c r="T194" s="21"/>
      <c r="U194" s="21"/>
      <c r="V194" s="22" t="s">
        <v>213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44" t="s">
        <v>327</v>
      </c>
    </row>
    <row r="195" spans="1:36" ht="22.5" x14ac:dyDescent="0.25">
      <c r="A195" s="21">
        <v>194</v>
      </c>
      <c r="B195" s="30">
        <v>106.680374145508</v>
      </c>
      <c r="C195" s="30">
        <v>52.367664337158203</v>
      </c>
      <c r="D195" s="23"/>
      <c r="E195" s="23"/>
      <c r="F195" s="23"/>
      <c r="G195" s="21"/>
      <c r="H195" s="29"/>
      <c r="I195" s="21">
        <v>0</v>
      </c>
      <c r="J195" s="21"/>
      <c r="K195" s="21"/>
      <c r="L195" s="21">
        <v>0</v>
      </c>
      <c r="M195" s="21"/>
      <c r="N195" s="21" t="s">
        <v>5</v>
      </c>
      <c r="O195" s="21">
        <v>1</v>
      </c>
      <c r="P195" s="21" t="s">
        <v>105</v>
      </c>
      <c r="Q195" s="24">
        <v>3</v>
      </c>
      <c r="R195" s="21" t="s">
        <v>6</v>
      </c>
      <c r="S195" s="21"/>
      <c r="T195" s="21"/>
      <c r="U195" s="23"/>
      <c r="V195" s="35" t="s">
        <v>205</v>
      </c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44" t="s">
        <v>308</v>
      </c>
    </row>
    <row r="196" spans="1:36" ht="22.5" x14ac:dyDescent="0.25">
      <c r="A196" s="21">
        <v>195</v>
      </c>
      <c r="B196" s="30">
        <v>106.097984313965</v>
      </c>
      <c r="C196" s="30">
        <v>52.109066009521499</v>
      </c>
      <c r="D196" s="23"/>
      <c r="E196" s="23"/>
      <c r="F196" s="23"/>
      <c r="G196" s="21"/>
      <c r="H196" s="29"/>
      <c r="I196" s="21">
        <v>0</v>
      </c>
      <c r="J196" s="21"/>
      <c r="K196" s="21"/>
      <c r="L196" s="21">
        <v>0</v>
      </c>
      <c r="M196" s="21"/>
      <c r="N196" s="21" t="s">
        <v>5</v>
      </c>
      <c r="O196" s="21">
        <v>1</v>
      </c>
      <c r="P196" s="21" t="s">
        <v>105</v>
      </c>
      <c r="Q196" s="24">
        <v>3</v>
      </c>
      <c r="R196" s="21" t="s">
        <v>6</v>
      </c>
      <c r="S196" s="21"/>
      <c r="T196" s="21"/>
      <c r="U196" s="23"/>
      <c r="V196" s="35" t="s">
        <v>205</v>
      </c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44" t="s">
        <v>308</v>
      </c>
    </row>
    <row r="197" spans="1:36" ht="22.5" x14ac:dyDescent="0.25">
      <c r="A197" s="21">
        <v>196</v>
      </c>
      <c r="B197" s="30">
        <v>106.183059692383</v>
      </c>
      <c r="C197" s="30">
        <v>52.3888969421387</v>
      </c>
      <c r="D197" s="23"/>
      <c r="E197" s="23"/>
      <c r="F197" s="23"/>
      <c r="G197" s="21"/>
      <c r="H197" s="29"/>
      <c r="I197" s="21">
        <v>0</v>
      </c>
      <c r="J197" s="21"/>
      <c r="K197" s="21"/>
      <c r="L197" s="21">
        <v>0</v>
      </c>
      <c r="M197" s="21"/>
      <c r="N197" s="21" t="s">
        <v>5</v>
      </c>
      <c r="O197" s="21">
        <v>1</v>
      </c>
      <c r="P197" s="21" t="s">
        <v>105</v>
      </c>
      <c r="Q197" s="24">
        <v>3</v>
      </c>
      <c r="R197" s="21" t="s">
        <v>6</v>
      </c>
      <c r="S197" s="21"/>
      <c r="T197" s="21"/>
      <c r="U197" s="23"/>
      <c r="V197" s="35" t="s">
        <v>205</v>
      </c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44" t="s">
        <v>308</v>
      </c>
    </row>
    <row r="198" spans="1:36" ht="22.5" x14ac:dyDescent="0.25">
      <c r="A198" s="21">
        <v>197</v>
      </c>
      <c r="B198" s="30">
        <v>106.18472290039099</v>
      </c>
      <c r="C198" s="30">
        <v>52.395256042480497</v>
      </c>
      <c r="D198" s="23"/>
      <c r="E198" s="23"/>
      <c r="F198" s="23"/>
      <c r="G198" s="21"/>
      <c r="H198" s="29"/>
      <c r="I198" s="21">
        <v>0</v>
      </c>
      <c r="J198" s="21"/>
      <c r="K198" s="21"/>
      <c r="L198" s="21">
        <v>0</v>
      </c>
      <c r="M198" s="21"/>
      <c r="N198" s="21" t="s">
        <v>5</v>
      </c>
      <c r="O198" s="21">
        <v>1</v>
      </c>
      <c r="P198" s="21" t="s">
        <v>105</v>
      </c>
      <c r="Q198" s="24">
        <v>3</v>
      </c>
      <c r="R198" s="21" t="s">
        <v>6</v>
      </c>
      <c r="S198" s="21"/>
      <c r="T198" s="21"/>
      <c r="U198" s="23"/>
      <c r="V198" s="35" t="s">
        <v>205</v>
      </c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44" t="s">
        <v>308</v>
      </c>
    </row>
    <row r="199" spans="1:36" ht="22.5" x14ac:dyDescent="0.25">
      <c r="A199" s="21">
        <v>198</v>
      </c>
      <c r="B199" s="30">
        <v>106.179611206055</v>
      </c>
      <c r="C199" s="30">
        <v>52.393394470214801</v>
      </c>
      <c r="D199" s="23"/>
      <c r="E199" s="23"/>
      <c r="F199" s="23"/>
      <c r="G199" s="21"/>
      <c r="H199" s="29"/>
      <c r="I199" s="21">
        <v>0</v>
      </c>
      <c r="J199" s="21"/>
      <c r="K199" s="21"/>
      <c r="L199" s="21">
        <v>0</v>
      </c>
      <c r="M199" s="21"/>
      <c r="N199" s="21" t="s">
        <v>5</v>
      </c>
      <c r="O199" s="21">
        <v>1</v>
      </c>
      <c r="P199" s="21" t="s">
        <v>105</v>
      </c>
      <c r="Q199" s="24">
        <v>3</v>
      </c>
      <c r="R199" s="21" t="s">
        <v>6</v>
      </c>
      <c r="S199" s="21"/>
      <c r="T199" s="21"/>
      <c r="U199" s="23"/>
      <c r="V199" s="35" t="s">
        <v>205</v>
      </c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44" t="s">
        <v>308</v>
      </c>
    </row>
    <row r="200" spans="1:36" ht="22.5" x14ac:dyDescent="0.25">
      <c r="A200" s="21">
        <v>199</v>
      </c>
      <c r="B200" s="30">
        <v>106.664184570313</v>
      </c>
      <c r="C200" s="30">
        <v>52.381057739257798</v>
      </c>
      <c r="D200" s="23"/>
      <c r="E200" s="23"/>
      <c r="F200" s="23"/>
      <c r="G200" s="21"/>
      <c r="H200" s="29"/>
      <c r="I200" s="21">
        <v>0</v>
      </c>
      <c r="J200" s="21"/>
      <c r="K200" s="21"/>
      <c r="L200" s="21">
        <v>0</v>
      </c>
      <c r="M200" s="21"/>
      <c r="N200" s="21" t="s">
        <v>5</v>
      </c>
      <c r="O200" s="21">
        <v>1</v>
      </c>
      <c r="P200" s="21" t="s">
        <v>105</v>
      </c>
      <c r="Q200" s="24">
        <v>3</v>
      </c>
      <c r="R200" s="21" t="s">
        <v>6</v>
      </c>
      <c r="S200" s="21"/>
      <c r="T200" s="21"/>
      <c r="U200" s="23"/>
      <c r="V200" s="35" t="s">
        <v>205</v>
      </c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44" t="s">
        <v>308</v>
      </c>
    </row>
    <row r="201" spans="1:36" ht="22.5" x14ac:dyDescent="0.25">
      <c r="A201" s="21">
        <v>200</v>
      </c>
      <c r="B201" s="30">
        <v>106.669303894043</v>
      </c>
      <c r="C201" s="30">
        <v>52.379402160644503</v>
      </c>
      <c r="D201" s="23"/>
      <c r="E201" s="23"/>
      <c r="F201" s="23"/>
      <c r="G201" s="21"/>
      <c r="H201" s="29"/>
      <c r="I201" s="21">
        <v>0</v>
      </c>
      <c r="J201" s="21"/>
      <c r="K201" s="21"/>
      <c r="L201" s="21">
        <v>0</v>
      </c>
      <c r="M201" s="21"/>
      <c r="N201" s="21" t="s">
        <v>5</v>
      </c>
      <c r="O201" s="21">
        <v>1</v>
      </c>
      <c r="P201" s="21" t="s">
        <v>105</v>
      </c>
      <c r="Q201" s="24">
        <v>3</v>
      </c>
      <c r="R201" s="21" t="s">
        <v>6</v>
      </c>
      <c r="S201" s="21"/>
      <c r="T201" s="21"/>
      <c r="U201" s="23"/>
      <c r="V201" s="35" t="s">
        <v>205</v>
      </c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44" t="s">
        <v>308</v>
      </c>
    </row>
    <row r="202" spans="1:36" ht="22.5" x14ac:dyDescent="0.25">
      <c r="A202" s="21">
        <v>201</v>
      </c>
      <c r="B202" s="30">
        <v>106.68259429931599</v>
      </c>
      <c r="C202" s="30">
        <v>52.398319244384801</v>
      </c>
      <c r="D202" s="23"/>
      <c r="E202" s="23"/>
      <c r="F202" s="23"/>
      <c r="G202" s="21"/>
      <c r="H202" s="29"/>
      <c r="I202" s="21">
        <v>0</v>
      </c>
      <c r="J202" s="21"/>
      <c r="K202" s="21"/>
      <c r="L202" s="21">
        <v>0</v>
      </c>
      <c r="M202" s="21"/>
      <c r="N202" s="21" t="s">
        <v>5</v>
      </c>
      <c r="O202" s="21">
        <v>1</v>
      </c>
      <c r="P202" s="21" t="s">
        <v>105</v>
      </c>
      <c r="Q202" s="24">
        <v>3</v>
      </c>
      <c r="R202" s="21" t="s">
        <v>6</v>
      </c>
      <c r="S202" s="21"/>
      <c r="T202" s="21"/>
      <c r="U202" s="23"/>
      <c r="V202" s="35" t="s">
        <v>205</v>
      </c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44" t="s">
        <v>308</v>
      </c>
    </row>
    <row r="203" spans="1:36" ht="22.5" x14ac:dyDescent="0.25">
      <c r="A203" s="21">
        <v>202</v>
      </c>
      <c r="B203" s="30">
        <v>106.92535400390599</v>
      </c>
      <c r="C203" s="30">
        <v>52.546535491943402</v>
      </c>
      <c r="D203" s="23"/>
      <c r="E203" s="23"/>
      <c r="F203" s="23"/>
      <c r="G203" s="21"/>
      <c r="H203" s="29"/>
      <c r="I203" s="21">
        <v>0</v>
      </c>
      <c r="J203" s="21"/>
      <c r="K203" s="21"/>
      <c r="L203" s="21">
        <v>0</v>
      </c>
      <c r="M203" s="21"/>
      <c r="N203" s="21" t="s">
        <v>5</v>
      </c>
      <c r="O203" s="21">
        <v>1</v>
      </c>
      <c r="P203" s="21" t="s">
        <v>105</v>
      </c>
      <c r="Q203" s="24">
        <v>3</v>
      </c>
      <c r="R203" s="21" t="s">
        <v>6</v>
      </c>
      <c r="S203" s="21"/>
      <c r="T203" s="21"/>
      <c r="U203" s="23"/>
      <c r="V203" s="35" t="s">
        <v>205</v>
      </c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44" t="s">
        <v>308</v>
      </c>
    </row>
    <row r="204" spans="1:36" ht="22.5" x14ac:dyDescent="0.25">
      <c r="A204" s="21">
        <v>203</v>
      </c>
      <c r="B204" s="30">
        <v>106.924667358398</v>
      </c>
      <c r="C204" s="30">
        <v>52.545753479003899</v>
      </c>
      <c r="D204" s="23"/>
      <c r="E204" s="23"/>
      <c r="F204" s="23"/>
      <c r="G204" s="21"/>
      <c r="H204" s="29"/>
      <c r="I204" s="21">
        <v>0</v>
      </c>
      <c r="J204" s="21"/>
      <c r="K204" s="21"/>
      <c r="L204" s="21">
        <v>0</v>
      </c>
      <c r="M204" s="21"/>
      <c r="N204" s="21" t="s">
        <v>5</v>
      </c>
      <c r="O204" s="21">
        <v>1</v>
      </c>
      <c r="P204" s="21" t="s">
        <v>105</v>
      </c>
      <c r="Q204" s="24">
        <v>3</v>
      </c>
      <c r="R204" s="21" t="s">
        <v>6</v>
      </c>
      <c r="S204" s="21"/>
      <c r="T204" s="21"/>
      <c r="U204" s="23"/>
      <c r="V204" s="35" t="s">
        <v>205</v>
      </c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44" t="s">
        <v>308</v>
      </c>
    </row>
    <row r="205" spans="1:36" ht="22.5" x14ac:dyDescent="0.25">
      <c r="A205" s="21">
        <v>204</v>
      </c>
      <c r="B205" s="30">
        <v>106.91855621337901</v>
      </c>
      <c r="C205" s="30">
        <v>52.542839050292997</v>
      </c>
      <c r="D205" s="23"/>
      <c r="E205" s="23"/>
      <c r="F205" s="23"/>
      <c r="G205" s="21"/>
      <c r="H205" s="29"/>
      <c r="I205" s="21">
        <v>0</v>
      </c>
      <c r="J205" s="21"/>
      <c r="K205" s="21"/>
      <c r="L205" s="21">
        <v>0</v>
      </c>
      <c r="M205" s="21"/>
      <c r="N205" s="21" t="s">
        <v>5</v>
      </c>
      <c r="O205" s="21">
        <v>1</v>
      </c>
      <c r="P205" s="21" t="s">
        <v>105</v>
      </c>
      <c r="Q205" s="24">
        <v>3</v>
      </c>
      <c r="R205" s="21" t="s">
        <v>6</v>
      </c>
      <c r="S205" s="21"/>
      <c r="T205" s="21"/>
      <c r="U205" s="23"/>
      <c r="V205" s="35" t="s">
        <v>205</v>
      </c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44" t="s">
        <v>308</v>
      </c>
    </row>
    <row r="206" spans="1:36" ht="22.5" x14ac:dyDescent="0.25">
      <c r="A206" s="21">
        <v>205</v>
      </c>
      <c r="B206" s="30">
        <v>106.906784057617</v>
      </c>
      <c r="C206" s="30">
        <v>52.535179138183601</v>
      </c>
      <c r="D206" s="23"/>
      <c r="E206" s="23"/>
      <c r="F206" s="23"/>
      <c r="G206" s="21"/>
      <c r="H206" s="29"/>
      <c r="I206" s="21">
        <v>0</v>
      </c>
      <c r="J206" s="21"/>
      <c r="K206" s="21"/>
      <c r="L206" s="21">
        <v>0</v>
      </c>
      <c r="M206" s="21"/>
      <c r="N206" s="21" t="s">
        <v>5</v>
      </c>
      <c r="O206" s="21">
        <v>1</v>
      </c>
      <c r="P206" s="21" t="s">
        <v>105</v>
      </c>
      <c r="Q206" s="24">
        <v>3</v>
      </c>
      <c r="R206" s="21" t="s">
        <v>6</v>
      </c>
      <c r="S206" s="21"/>
      <c r="T206" s="21"/>
      <c r="U206" s="23"/>
      <c r="V206" s="35" t="s">
        <v>205</v>
      </c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44" t="s">
        <v>308</v>
      </c>
    </row>
    <row r="207" spans="1:36" ht="22.5" x14ac:dyDescent="0.25">
      <c r="A207" s="21">
        <v>206</v>
      </c>
      <c r="B207" s="30">
        <v>106.91805267334</v>
      </c>
      <c r="C207" s="30">
        <v>52.549190521240199</v>
      </c>
      <c r="D207" s="23"/>
      <c r="E207" s="23"/>
      <c r="F207" s="23"/>
      <c r="G207" s="21"/>
      <c r="H207" s="29"/>
      <c r="I207" s="21">
        <v>0</v>
      </c>
      <c r="J207" s="21"/>
      <c r="K207" s="21"/>
      <c r="L207" s="21">
        <v>0</v>
      </c>
      <c r="M207" s="21"/>
      <c r="N207" s="21" t="s">
        <v>5</v>
      </c>
      <c r="O207" s="21">
        <v>1</v>
      </c>
      <c r="P207" s="21" t="s">
        <v>105</v>
      </c>
      <c r="Q207" s="24">
        <v>3</v>
      </c>
      <c r="R207" s="21" t="s">
        <v>6</v>
      </c>
      <c r="S207" s="21"/>
      <c r="T207" s="21"/>
      <c r="U207" s="23"/>
      <c r="V207" s="35" t="s">
        <v>205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44" t="s">
        <v>308</v>
      </c>
    </row>
    <row r="208" spans="1:36" ht="22.5" x14ac:dyDescent="0.25">
      <c r="A208" s="21">
        <v>207</v>
      </c>
      <c r="B208" s="30">
        <v>106.91729736328099</v>
      </c>
      <c r="C208" s="30">
        <v>52.543811798095703</v>
      </c>
      <c r="D208" s="23"/>
      <c r="E208" s="23"/>
      <c r="F208" s="23"/>
      <c r="G208" s="21"/>
      <c r="H208" s="29"/>
      <c r="I208" s="21">
        <v>0</v>
      </c>
      <c r="J208" s="21"/>
      <c r="K208" s="21"/>
      <c r="L208" s="21">
        <v>0</v>
      </c>
      <c r="M208" s="21"/>
      <c r="N208" s="21" t="s">
        <v>5</v>
      </c>
      <c r="O208" s="21">
        <v>1</v>
      </c>
      <c r="P208" s="21" t="s">
        <v>105</v>
      </c>
      <c r="Q208" s="24">
        <v>3</v>
      </c>
      <c r="R208" s="21" t="s">
        <v>6</v>
      </c>
      <c r="S208" s="21"/>
      <c r="T208" s="21"/>
      <c r="U208" s="23"/>
      <c r="V208" s="35" t="s">
        <v>205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44" t="s">
        <v>308</v>
      </c>
    </row>
    <row r="209" spans="1:36" ht="22.5" x14ac:dyDescent="0.25">
      <c r="A209" s="21">
        <v>208</v>
      </c>
      <c r="B209" s="30">
        <v>106.90860748291</v>
      </c>
      <c r="C209" s="30">
        <v>52.541336059570298</v>
      </c>
      <c r="D209" s="23"/>
      <c r="E209" s="23"/>
      <c r="F209" s="23"/>
      <c r="G209" s="21"/>
      <c r="H209" s="29"/>
      <c r="I209" s="21">
        <v>0</v>
      </c>
      <c r="J209" s="21"/>
      <c r="K209" s="21"/>
      <c r="L209" s="21">
        <v>0</v>
      </c>
      <c r="M209" s="21"/>
      <c r="N209" s="21" t="s">
        <v>5</v>
      </c>
      <c r="O209" s="21">
        <v>1</v>
      </c>
      <c r="P209" s="21" t="s">
        <v>105</v>
      </c>
      <c r="Q209" s="24">
        <v>3</v>
      </c>
      <c r="R209" s="21" t="s">
        <v>6</v>
      </c>
      <c r="S209" s="21"/>
      <c r="T209" s="21"/>
      <c r="U209" s="23"/>
      <c r="V209" s="35" t="s">
        <v>205</v>
      </c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44" t="s">
        <v>308</v>
      </c>
    </row>
    <row r="210" spans="1:36" ht="22.5" x14ac:dyDescent="0.25">
      <c r="A210" s="21">
        <v>209</v>
      </c>
      <c r="B210" s="30">
        <v>106.92685699462901</v>
      </c>
      <c r="C210" s="30">
        <v>52.518600463867202</v>
      </c>
      <c r="D210" s="23"/>
      <c r="E210" s="23"/>
      <c r="F210" s="23"/>
      <c r="G210" s="21"/>
      <c r="H210" s="29"/>
      <c r="I210" s="21">
        <v>0</v>
      </c>
      <c r="J210" s="21"/>
      <c r="K210" s="21"/>
      <c r="L210" s="21">
        <v>0</v>
      </c>
      <c r="M210" s="21"/>
      <c r="N210" s="21" t="s">
        <v>5</v>
      </c>
      <c r="O210" s="21">
        <v>1</v>
      </c>
      <c r="P210" s="21" t="s">
        <v>105</v>
      </c>
      <c r="Q210" s="24">
        <v>3</v>
      </c>
      <c r="R210" s="21" t="s">
        <v>6</v>
      </c>
      <c r="S210" s="21"/>
      <c r="T210" s="21"/>
      <c r="U210" s="23"/>
      <c r="V210" s="35" t="s">
        <v>205</v>
      </c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44" t="s">
        <v>308</v>
      </c>
    </row>
    <row r="211" spans="1:36" ht="22.5" x14ac:dyDescent="0.25">
      <c r="A211" s="21">
        <v>210</v>
      </c>
      <c r="B211" s="30">
        <v>106.908088684082</v>
      </c>
      <c r="C211" s="30">
        <v>52.475376129150398</v>
      </c>
      <c r="D211" s="23"/>
      <c r="E211" s="23"/>
      <c r="F211" s="23"/>
      <c r="G211" s="21"/>
      <c r="H211" s="29"/>
      <c r="I211" s="21">
        <v>0</v>
      </c>
      <c r="J211" s="21"/>
      <c r="K211" s="21"/>
      <c r="L211" s="21">
        <v>0</v>
      </c>
      <c r="M211" s="21"/>
      <c r="N211" s="21" t="s">
        <v>5</v>
      </c>
      <c r="O211" s="21">
        <v>1</v>
      </c>
      <c r="P211" s="21" t="s">
        <v>105</v>
      </c>
      <c r="Q211" s="24">
        <v>3</v>
      </c>
      <c r="R211" s="21" t="s">
        <v>6</v>
      </c>
      <c r="S211" s="21"/>
      <c r="T211" s="21"/>
      <c r="U211" s="23"/>
      <c r="V211" s="35" t="s">
        <v>205</v>
      </c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44" t="s">
        <v>308</v>
      </c>
    </row>
    <row r="212" spans="1:36" ht="22.5" x14ac:dyDescent="0.25">
      <c r="A212" s="21">
        <v>211</v>
      </c>
      <c r="B212" s="30">
        <v>106.791641235352</v>
      </c>
      <c r="C212" s="30">
        <v>52.4696655273438</v>
      </c>
      <c r="D212" s="23"/>
      <c r="E212" s="23"/>
      <c r="F212" s="23"/>
      <c r="G212" s="21"/>
      <c r="H212" s="29"/>
      <c r="I212" s="21">
        <v>0</v>
      </c>
      <c r="J212" s="21"/>
      <c r="K212" s="21"/>
      <c r="L212" s="21">
        <v>0</v>
      </c>
      <c r="M212" s="21"/>
      <c r="N212" s="21" t="s">
        <v>5</v>
      </c>
      <c r="O212" s="21">
        <v>1</v>
      </c>
      <c r="P212" s="21" t="s">
        <v>105</v>
      </c>
      <c r="Q212" s="24">
        <v>3</v>
      </c>
      <c r="R212" s="21" t="s">
        <v>6</v>
      </c>
      <c r="S212" s="21"/>
      <c r="T212" s="21"/>
      <c r="U212" s="23"/>
      <c r="V212" s="35" t="s">
        <v>205</v>
      </c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44" t="s">
        <v>308</v>
      </c>
    </row>
    <row r="213" spans="1:36" ht="22.5" x14ac:dyDescent="0.25">
      <c r="A213" s="21">
        <v>212</v>
      </c>
      <c r="B213" s="30">
        <v>106.78313446044901</v>
      </c>
      <c r="C213" s="30">
        <v>52.467967987060497</v>
      </c>
      <c r="D213" s="23"/>
      <c r="E213" s="23"/>
      <c r="F213" s="23"/>
      <c r="G213" s="21"/>
      <c r="H213" s="29"/>
      <c r="I213" s="21">
        <v>0</v>
      </c>
      <c r="J213" s="21"/>
      <c r="K213" s="21"/>
      <c r="L213" s="21">
        <v>0</v>
      </c>
      <c r="M213" s="21"/>
      <c r="N213" s="21" t="s">
        <v>5</v>
      </c>
      <c r="O213" s="21">
        <v>1</v>
      </c>
      <c r="P213" s="21" t="s">
        <v>105</v>
      </c>
      <c r="Q213" s="24">
        <v>3</v>
      </c>
      <c r="R213" s="21" t="s">
        <v>6</v>
      </c>
      <c r="S213" s="21"/>
      <c r="T213" s="21"/>
      <c r="U213" s="23"/>
      <c r="V213" s="35" t="s">
        <v>205</v>
      </c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44" t="s">
        <v>308</v>
      </c>
    </row>
    <row r="214" spans="1:36" ht="22.5" x14ac:dyDescent="0.25">
      <c r="A214" s="21">
        <v>213</v>
      </c>
      <c r="B214" s="30">
        <v>106.779907226563</v>
      </c>
      <c r="C214" s="30">
        <v>52.468334197997997</v>
      </c>
      <c r="D214" s="23"/>
      <c r="E214" s="23"/>
      <c r="F214" s="23"/>
      <c r="G214" s="21"/>
      <c r="H214" s="29"/>
      <c r="I214" s="21">
        <v>0</v>
      </c>
      <c r="J214" s="21"/>
      <c r="K214" s="21"/>
      <c r="L214" s="21">
        <v>0</v>
      </c>
      <c r="M214" s="21"/>
      <c r="N214" s="21" t="s">
        <v>5</v>
      </c>
      <c r="O214" s="21">
        <v>1</v>
      </c>
      <c r="P214" s="21" t="s">
        <v>105</v>
      </c>
      <c r="Q214" s="24">
        <v>3</v>
      </c>
      <c r="R214" s="21" t="s">
        <v>6</v>
      </c>
      <c r="S214" s="21"/>
      <c r="T214" s="21"/>
      <c r="U214" s="23"/>
      <c r="V214" s="35" t="s">
        <v>205</v>
      </c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44" t="s">
        <v>308</v>
      </c>
    </row>
    <row r="215" spans="1:36" ht="22.5" x14ac:dyDescent="0.25">
      <c r="A215" s="21">
        <v>214</v>
      </c>
      <c r="B215" s="30">
        <v>106.70542144775401</v>
      </c>
      <c r="C215" s="30">
        <v>52.452465057372997</v>
      </c>
      <c r="D215" s="23"/>
      <c r="E215" s="23"/>
      <c r="F215" s="23"/>
      <c r="G215" s="21"/>
      <c r="H215" s="29"/>
      <c r="I215" s="21">
        <v>0</v>
      </c>
      <c r="J215" s="21"/>
      <c r="K215" s="21"/>
      <c r="L215" s="21">
        <v>0</v>
      </c>
      <c r="M215" s="21"/>
      <c r="N215" s="21" t="s">
        <v>5</v>
      </c>
      <c r="O215" s="21">
        <v>1</v>
      </c>
      <c r="P215" s="21" t="s">
        <v>105</v>
      </c>
      <c r="Q215" s="24">
        <v>3</v>
      </c>
      <c r="R215" s="21" t="s">
        <v>6</v>
      </c>
      <c r="S215" s="21"/>
      <c r="T215" s="21"/>
      <c r="U215" s="23"/>
      <c r="V215" s="35" t="s">
        <v>205</v>
      </c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44" t="s">
        <v>308</v>
      </c>
    </row>
    <row r="216" spans="1:36" ht="22.5" x14ac:dyDescent="0.25">
      <c r="A216" s="21">
        <v>215</v>
      </c>
      <c r="B216" s="30">
        <v>106.70216369628901</v>
      </c>
      <c r="C216" s="30">
        <v>52.452033996582003</v>
      </c>
      <c r="D216" s="23"/>
      <c r="E216" s="23"/>
      <c r="F216" s="23"/>
      <c r="G216" s="21"/>
      <c r="H216" s="29"/>
      <c r="I216" s="21">
        <v>0</v>
      </c>
      <c r="J216" s="21"/>
      <c r="K216" s="21"/>
      <c r="L216" s="21">
        <v>0</v>
      </c>
      <c r="M216" s="21"/>
      <c r="N216" s="21" t="s">
        <v>5</v>
      </c>
      <c r="O216" s="21">
        <v>1</v>
      </c>
      <c r="P216" s="21" t="s">
        <v>105</v>
      </c>
      <c r="Q216" s="24">
        <v>3</v>
      </c>
      <c r="R216" s="21" t="s">
        <v>6</v>
      </c>
      <c r="S216" s="21"/>
      <c r="T216" s="21"/>
      <c r="U216" s="23"/>
      <c r="V216" s="35" t="s">
        <v>205</v>
      </c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44" t="s">
        <v>308</v>
      </c>
    </row>
    <row r="217" spans="1:36" ht="22.5" x14ac:dyDescent="0.25">
      <c r="A217" s="21">
        <v>216</v>
      </c>
      <c r="B217" s="30">
        <v>106.69979095459</v>
      </c>
      <c r="C217" s="30">
        <v>52.451118469238303</v>
      </c>
      <c r="D217" s="23"/>
      <c r="E217" s="23"/>
      <c r="F217" s="23"/>
      <c r="G217" s="21"/>
      <c r="H217" s="29"/>
      <c r="I217" s="21">
        <v>0</v>
      </c>
      <c r="J217" s="21"/>
      <c r="K217" s="21"/>
      <c r="L217" s="21">
        <v>0</v>
      </c>
      <c r="M217" s="21"/>
      <c r="N217" s="21" t="s">
        <v>5</v>
      </c>
      <c r="O217" s="21">
        <v>1</v>
      </c>
      <c r="P217" s="21" t="s">
        <v>105</v>
      </c>
      <c r="Q217" s="24">
        <v>3</v>
      </c>
      <c r="R217" s="21" t="s">
        <v>6</v>
      </c>
      <c r="S217" s="21"/>
      <c r="T217" s="21"/>
      <c r="U217" s="23"/>
      <c r="V217" s="35" t="s">
        <v>205</v>
      </c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44" t="s">
        <v>308</v>
      </c>
    </row>
    <row r="218" spans="1:36" ht="22.5" x14ac:dyDescent="0.25">
      <c r="A218" s="21">
        <v>217</v>
      </c>
      <c r="B218" s="30">
        <v>106.700393676758</v>
      </c>
      <c r="C218" s="30">
        <v>52.450000762939503</v>
      </c>
      <c r="D218" s="23"/>
      <c r="E218" s="23"/>
      <c r="F218" s="23"/>
      <c r="G218" s="21"/>
      <c r="H218" s="29"/>
      <c r="I218" s="21">
        <v>0</v>
      </c>
      <c r="J218" s="21"/>
      <c r="K218" s="21"/>
      <c r="L218" s="21">
        <v>0</v>
      </c>
      <c r="M218" s="21"/>
      <c r="N218" s="21" t="s">
        <v>5</v>
      </c>
      <c r="O218" s="21">
        <v>1</v>
      </c>
      <c r="P218" s="21" t="s">
        <v>105</v>
      </c>
      <c r="Q218" s="24">
        <v>3</v>
      </c>
      <c r="R218" s="21" t="s">
        <v>6</v>
      </c>
      <c r="S218" s="21"/>
      <c r="T218" s="21"/>
      <c r="U218" s="23"/>
      <c r="V218" s="35" t="s">
        <v>205</v>
      </c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44" t="s">
        <v>308</v>
      </c>
    </row>
    <row r="219" spans="1:36" ht="22.5" x14ac:dyDescent="0.25">
      <c r="A219" s="21">
        <v>218</v>
      </c>
      <c r="B219" s="30">
        <v>106.69792175293</v>
      </c>
      <c r="C219" s="30">
        <v>52.449718475341797</v>
      </c>
      <c r="D219" s="23"/>
      <c r="E219" s="23"/>
      <c r="F219" s="23"/>
      <c r="G219" s="21"/>
      <c r="H219" s="29"/>
      <c r="I219" s="21">
        <v>0</v>
      </c>
      <c r="J219" s="21"/>
      <c r="K219" s="21"/>
      <c r="L219" s="21">
        <v>0</v>
      </c>
      <c r="M219" s="21"/>
      <c r="N219" s="21" t="s">
        <v>5</v>
      </c>
      <c r="O219" s="21">
        <v>1</v>
      </c>
      <c r="P219" s="21" t="s">
        <v>105</v>
      </c>
      <c r="Q219" s="24">
        <v>3</v>
      </c>
      <c r="R219" s="21" t="s">
        <v>6</v>
      </c>
      <c r="S219" s="21"/>
      <c r="T219" s="21"/>
      <c r="U219" s="23"/>
      <c r="V219" s="35" t="s">
        <v>205</v>
      </c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44" t="s">
        <v>308</v>
      </c>
    </row>
    <row r="220" spans="1:36" ht="22.5" x14ac:dyDescent="0.25">
      <c r="A220" s="21">
        <v>219</v>
      </c>
      <c r="B220" s="30">
        <v>106.69980621337901</v>
      </c>
      <c r="C220" s="30">
        <v>52.448184967041001</v>
      </c>
      <c r="D220" s="23"/>
      <c r="E220" s="23"/>
      <c r="F220" s="23"/>
      <c r="G220" s="21"/>
      <c r="H220" s="29"/>
      <c r="I220" s="21">
        <v>0</v>
      </c>
      <c r="J220" s="21"/>
      <c r="K220" s="21"/>
      <c r="L220" s="21">
        <v>0</v>
      </c>
      <c r="M220" s="21"/>
      <c r="N220" s="21" t="s">
        <v>5</v>
      </c>
      <c r="O220" s="21">
        <v>1</v>
      </c>
      <c r="P220" s="21" t="s">
        <v>105</v>
      </c>
      <c r="Q220" s="24">
        <v>3</v>
      </c>
      <c r="R220" s="21" t="s">
        <v>6</v>
      </c>
      <c r="S220" s="21"/>
      <c r="T220" s="21"/>
      <c r="U220" s="23"/>
      <c r="V220" s="35" t="s">
        <v>205</v>
      </c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44" t="s">
        <v>308</v>
      </c>
    </row>
    <row r="221" spans="1:36" ht="22.5" x14ac:dyDescent="0.25">
      <c r="A221" s="21">
        <v>220</v>
      </c>
      <c r="B221" s="30">
        <v>106.694770812988</v>
      </c>
      <c r="C221" s="30">
        <v>52.448810577392599</v>
      </c>
      <c r="D221" s="23"/>
      <c r="E221" s="23"/>
      <c r="F221" s="23"/>
      <c r="G221" s="21"/>
      <c r="H221" s="29"/>
      <c r="I221" s="21">
        <v>0</v>
      </c>
      <c r="J221" s="21"/>
      <c r="K221" s="21"/>
      <c r="L221" s="21">
        <v>0</v>
      </c>
      <c r="M221" s="21"/>
      <c r="N221" s="21" t="s">
        <v>5</v>
      </c>
      <c r="O221" s="21">
        <v>1</v>
      </c>
      <c r="P221" s="21" t="s">
        <v>105</v>
      </c>
      <c r="Q221" s="24">
        <v>3</v>
      </c>
      <c r="R221" s="21" t="s">
        <v>6</v>
      </c>
      <c r="S221" s="21"/>
      <c r="T221" s="21"/>
      <c r="U221" s="23"/>
      <c r="V221" s="35" t="s">
        <v>205</v>
      </c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44" t="s">
        <v>308</v>
      </c>
    </row>
    <row r="222" spans="1:36" ht="22.5" x14ac:dyDescent="0.25">
      <c r="A222" s="21">
        <v>221</v>
      </c>
      <c r="B222" s="30">
        <v>106.69692230224599</v>
      </c>
      <c r="C222" s="30">
        <v>52.447513580322301</v>
      </c>
      <c r="D222" s="23"/>
      <c r="E222" s="23"/>
      <c r="F222" s="23"/>
      <c r="G222" s="21"/>
      <c r="H222" s="29"/>
      <c r="I222" s="21">
        <v>0</v>
      </c>
      <c r="J222" s="21"/>
      <c r="K222" s="21"/>
      <c r="L222" s="21">
        <v>0</v>
      </c>
      <c r="M222" s="21"/>
      <c r="N222" s="21" t="s">
        <v>5</v>
      </c>
      <c r="O222" s="21">
        <v>1</v>
      </c>
      <c r="P222" s="21" t="s">
        <v>105</v>
      </c>
      <c r="Q222" s="24">
        <v>3</v>
      </c>
      <c r="R222" s="21" t="s">
        <v>6</v>
      </c>
      <c r="S222" s="21"/>
      <c r="T222" s="21"/>
      <c r="U222" s="23"/>
      <c r="V222" s="35" t="s">
        <v>205</v>
      </c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44" t="s">
        <v>308</v>
      </c>
    </row>
    <row r="223" spans="1:36" ht="22.5" x14ac:dyDescent="0.25">
      <c r="A223" s="21">
        <v>222</v>
      </c>
      <c r="B223" s="30">
        <v>106.69458770752</v>
      </c>
      <c r="C223" s="30">
        <v>52.447544097900398</v>
      </c>
      <c r="D223" s="23"/>
      <c r="E223" s="23"/>
      <c r="F223" s="23"/>
      <c r="G223" s="21"/>
      <c r="H223" s="29"/>
      <c r="I223" s="21">
        <v>0</v>
      </c>
      <c r="J223" s="21"/>
      <c r="K223" s="21"/>
      <c r="L223" s="21">
        <v>0</v>
      </c>
      <c r="M223" s="21"/>
      <c r="N223" s="21" t="s">
        <v>5</v>
      </c>
      <c r="O223" s="21">
        <v>1</v>
      </c>
      <c r="P223" s="21" t="s">
        <v>105</v>
      </c>
      <c r="Q223" s="24">
        <v>3</v>
      </c>
      <c r="R223" s="21" t="s">
        <v>6</v>
      </c>
      <c r="S223" s="21"/>
      <c r="T223" s="21"/>
      <c r="U223" s="23"/>
      <c r="V223" s="35" t="s">
        <v>205</v>
      </c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44" t="s">
        <v>308</v>
      </c>
    </row>
    <row r="224" spans="1:36" ht="22.5" x14ac:dyDescent="0.25">
      <c r="A224" s="21">
        <v>223</v>
      </c>
      <c r="B224" s="30">
        <v>106.690475463867</v>
      </c>
      <c r="C224" s="30">
        <v>52.448474884033203</v>
      </c>
      <c r="D224" s="23"/>
      <c r="E224" s="23"/>
      <c r="F224" s="23"/>
      <c r="G224" s="21"/>
      <c r="H224" s="29"/>
      <c r="I224" s="21">
        <v>0</v>
      </c>
      <c r="J224" s="21"/>
      <c r="K224" s="21"/>
      <c r="L224" s="21">
        <v>0</v>
      </c>
      <c r="M224" s="21"/>
      <c r="N224" s="21" t="s">
        <v>5</v>
      </c>
      <c r="O224" s="21">
        <v>1</v>
      </c>
      <c r="P224" s="21" t="s">
        <v>105</v>
      </c>
      <c r="Q224" s="24">
        <v>3</v>
      </c>
      <c r="R224" s="21" t="s">
        <v>6</v>
      </c>
      <c r="S224" s="21"/>
      <c r="T224" s="21"/>
      <c r="U224" s="23"/>
      <c r="V224" s="35" t="s">
        <v>205</v>
      </c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44" t="s">
        <v>308</v>
      </c>
    </row>
    <row r="225" spans="1:36" ht="22.5" x14ac:dyDescent="0.25">
      <c r="A225" s="21">
        <v>224</v>
      </c>
      <c r="B225" s="30">
        <v>106.69197845459</v>
      </c>
      <c r="C225" s="30">
        <v>52.447109222412102</v>
      </c>
      <c r="D225" s="23"/>
      <c r="E225" s="23"/>
      <c r="F225" s="23"/>
      <c r="G225" s="21"/>
      <c r="H225" s="29"/>
      <c r="I225" s="21">
        <v>0</v>
      </c>
      <c r="J225" s="21"/>
      <c r="K225" s="21"/>
      <c r="L225" s="21">
        <v>0</v>
      </c>
      <c r="M225" s="21"/>
      <c r="N225" s="21" t="s">
        <v>5</v>
      </c>
      <c r="O225" s="21">
        <v>1</v>
      </c>
      <c r="P225" s="21" t="s">
        <v>105</v>
      </c>
      <c r="Q225" s="24">
        <v>3</v>
      </c>
      <c r="R225" s="21" t="s">
        <v>6</v>
      </c>
      <c r="S225" s="21"/>
      <c r="T225" s="21"/>
      <c r="U225" s="23"/>
      <c r="V225" s="35" t="s">
        <v>205</v>
      </c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44" t="s">
        <v>308</v>
      </c>
    </row>
    <row r="226" spans="1:36" ht="22.5" x14ac:dyDescent="0.25">
      <c r="A226" s="21">
        <v>225</v>
      </c>
      <c r="B226" s="30">
        <v>106.690536499023</v>
      </c>
      <c r="C226" s="30">
        <v>52.446651458740199</v>
      </c>
      <c r="D226" s="23"/>
      <c r="E226" s="23"/>
      <c r="F226" s="23"/>
      <c r="G226" s="21"/>
      <c r="H226" s="29"/>
      <c r="I226" s="21">
        <v>0</v>
      </c>
      <c r="J226" s="21"/>
      <c r="K226" s="21"/>
      <c r="L226" s="21">
        <v>0</v>
      </c>
      <c r="M226" s="21"/>
      <c r="N226" s="21" t="s">
        <v>5</v>
      </c>
      <c r="O226" s="21">
        <v>1</v>
      </c>
      <c r="P226" s="21" t="s">
        <v>105</v>
      </c>
      <c r="Q226" s="24">
        <v>3</v>
      </c>
      <c r="R226" s="21" t="s">
        <v>6</v>
      </c>
      <c r="S226" s="21"/>
      <c r="T226" s="21"/>
      <c r="U226" s="23"/>
      <c r="V226" s="35" t="s">
        <v>205</v>
      </c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44" t="s">
        <v>308</v>
      </c>
    </row>
    <row r="227" spans="1:36" ht="22.5" x14ac:dyDescent="0.25">
      <c r="A227" s="21">
        <v>226</v>
      </c>
      <c r="B227" s="30">
        <v>106.68556213378901</v>
      </c>
      <c r="C227" s="30">
        <v>52.445533752441399</v>
      </c>
      <c r="D227" s="23"/>
      <c r="E227" s="23"/>
      <c r="F227" s="23"/>
      <c r="G227" s="21"/>
      <c r="H227" s="29"/>
      <c r="I227" s="21">
        <v>0</v>
      </c>
      <c r="J227" s="21"/>
      <c r="K227" s="21"/>
      <c r="L227" s="21">
        <v>0</v>
      </c>
      <c r="M227" s="21"/>
      <c r="N227" s="21" t="s">
        <v>5</v>
      </c>
      <c r="O227" s="21">
        <v>1</v>
      </c>
      <c r="P227" s="21" t="s">
        <v>105</v>
      </c>
      <c r="Q227" s="24">
        <v>3</v>
      </c>
      <c r="R227" s="21" t="s">
        <v>6</v>
      </c>
      <c r="S227" s="21"/>
      <c r="T227" s="21"/>
      <c r="U227" s="23"/>
      <c r="V227" s="35" t="s">
        <v>205</v>
      </c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44" t="s">
        <v>308</v>
      </c>
    </row>
    <row r="228" spans="1:36" ht="22.5" x14ac:dyDescent="0.25">
      <c r="A228" s="21">
        <v>227</v>
      </c>
      <c r="B228" s="30">
        <v>106.678421020508</v>
      </c>
      <c r="C228" s="30">
        <v>52.445476531982401</v>
      </c>
      <c r="D228" s="23"/>
      <c r="E228" s="23"/>
      <c r="F228" s="23"/>
      <c r="G228" s="21"/>
      <c r="H228" s="29"/>
      <c r="I228" s="21">
        <v>0</v>
      </c>
      <c r="J228" s="21"/>
      <c r="K228" s="21"/>
      <c r="L228" s="21">
        <v>0</v>
      </c>
      <c r="M228" s="21"/>
      <c r="N228" s="21" t="s">
        <v>5</v>
      </c>
      <c r="O228" s="21">
        <v>1</v>
      </c>
      <c r="P228" s="21" t="s">
        <v>105</v>
      </c>
      <c r="Q228" s="24">
        <v>3</v>
      </c>
      <c r="R228" s="21" t="s">
        <v>6</v>
      </c>
      <c r="S228" s="21"/>
      <c r="T228" s="21"/>
      <c r="U228" s="23"/>
      <c r="V228" s="35" t="s">
        <v>205</v>
      </c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44" t="s">
        <v>308</v>
      </c>
    </row>
    <row r="229" spans="1:36" ht="22.5" x14ac:dyDescent="0.25">
      <c r="A229" s="21">
        <v>228</v>
      </c>
      <c r="B229" s="30">
        <v>106.67636871337901</v>
      </c>
      <c r="C229" s="30">
        <v>52.442653656005902</v>
      </c>
      <c r="D229" s="23"/>
      <c r="E229" s="23"/>
      <c r="F229" s="23"/>
      <c r="G229" s="21"/>
      <c r="H229" s="29"/>
      <c r="I229" s="21">
        <v>0</v>
      </c>
      <c r="J229" s="21"/>
      <c r="K229" s="21"/>
      <c r="L229" s="21">
        <v>0</v>
      </c>
      <c r="M229" s="21"/>
      <c r="N229" s="21" t="s">
        <v>5</v>
      </c>
      <c r="O229" s="21">
        <v>1</v>
      </c>
      <c r="P229" s="21" t="s">
        <v>105</v>
      </c>
      <c r="Q229" s="24">
        <v>3</v>
      </c>
      <c r="R229" s="21" t="s">
        <v>6</v>
      </c>
      <c r="S229" s="21"/>
      <c r="T229" s="21"/>
      <c r="U229" s="23"/>
      <c r="V229" s="35" t="s">
        <v>205</v>
      </c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44" t="s">
        <v>308</v>
      </c>
    </row>
    <row r="230" spans="1:36" ht="22.5" x14ac:dyDescent="0.25">
      <c r="A230" s="21">
        <v>229</v>
      </c>
      <c r="B230" s="30">
        <v>106.668342590332</v>
      </c>
      <c r="C230" s="30">
        <v>52.443241119384801</v>
      </c>
      <c r="D230" s="23"/>
      <c r="E230" s="23"/>
      <c r="F230" s="23"/>
      <c r="G230" s="21"/>
      <c r="H230" s="29"/>
      <c r="I230" s="21">
        <v>0</v>
      </c>
      <c r="J230" s="21"/>
      <c r="K230" s="21"/>
      <c r="L230" s="21">
        <v>0</v>
      </c>
      <c r="M230" s="21"/>
      <c r="N230" s="21" t="s">
        <v>5</v>
      </c>
      <c r="O230" s="21">
        <v>1</v>
      </c>
      <c r="P230" s="21" t="s">
        <v>105</v>
      </c>
      <c r="Q230" s="24">
        <v>3</v>
      </c>
      <c r="R230" s="21" t="s">
        <v>6</v>
      </c>
      <c r="S230" s="21"/>
      <c r="T230" s="21"/>
      <c r="U230" s="23"/>
      <c r="V230" s="35" t="s">
        <v>205</v>
      </c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44" t="s">
        <v>308</v>
      </c>
    </row>
    <row r="231" spans="1:36" ht="22.5" x14ac:dyDescent="0.25">
      <c r="A231" s="21">
        <v>230</v>
      </c>
      <c r="B231" s="30">
        <v>106.669075012207</v>
      </c>
      <c r="C231" s="30">
        <v>52.441883087158203</v>
      </c>
      <c r="D231" s="23"/>
      <c r="E231" s="23"/>
      <c r="F231" s="23"/>
      <c r="G231" s="21"/>
      <c r="H231" s="29"/>
      <c r="I231" s="21">
        <v>0</v>
      </c>
      <c r="J231" s="21"/>
      <c r="K231" s="21"/>
      <c r="L231" s="21">
        <v>0</v>
      </c>
      <c r="M231" s="21"/>
      <c r="N231" s="21" t="s">
        <v>5</v>
      </c>
      <c r="O231" s="21">
        <v>1</v>
      </c>
      <c r="P231" s="21" t="s">
        <v>105</v>
      </c>
      <c r="Q231" s="24">
        <v>3</v>
      </c>
      <c r="R231" s="21" t="s">
        <v>6</v>
      </c>
      <c r="S231" s="21"/>
      <c r="T231" s="21"/>
      <c r="U231" s="23"/>
      <c r="V231" s="35" t="s">
        <v>205</v>
      </c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44" t="s">
        <v>308</v>
      </c>
    </row>
    <row r="232" spans="1:36" ht="22.5" x14ac:dyDescent="0.25">
      <c r="A232" s="21">
        <v>231</v>
      </c>
      <c r="B232" s="30">
        <v>106.73529052734401</v>
      </c>
      <c r="C232" s="30">
        <v>52.410007476806598</v>
      </c>
      <c r="D232" s="23"/>
      <c r="E232" s="23"/>
      <c r="F232" s="23"/>
      <c r="G232" s="21"/>
      <c r="H232" s="29"/>
      <c r="I232" s="21">
        <v>0</v>
      </c>
      <c r="J232" s="21"/>
      <c r="K232" s="21"/>
      <c r="L232" s="21">
        <v>0</v>
      </c>
      <c r="M232" s="21"/>
      <c r="N232" s="21" t="s">
        <v>5</v>
      </c>
      <c r="O232" s="21">
        <v>1</v>
      </c>
      <c r="P232" s="21" t="s">
        <v>105</v>
      </c>
      <c r="Q232" s="24">
        <v>3</v>
      </c>
      <c r="R232" s="21" t="s">
        <v>6</v>
      </c>
      <c r="S232" s="21"/>
      <c r="T232" s="21"/>
      <c r="U232" s="23"/>
      <c r="V232" s="35" t="s">
        <v>205</v>
      </c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44" t="s">
        <v>308</v>
      </c>
    </row>
    <row r="233" spans="1:36" ht="22.5" x14ac:dyDescent="0.25">
      <c r="A233" s="21">
        <v>232</v>
      </c>
      <c r="B233" s="30">
        <v>106.73308563232401</v>
      </c>
      <c r="C233" s="30">
        <v>52.410118103027301</v>
      </c>
      <c r="D233" s="23"/>
      <c r="E233" s="23"/>
      <c r="F233" s="23"/>
      <c r="G233" s="21"/>
      <c r="H233" s="29"/>
      <c r="I233" s="21">
        <v>0</v>
      </c>
      <c r="J233" s="21"/>
      <c r="K233" s="21"/>
      <c r="L233" s="21">
        <v>0</v>
      </c>
      <c r="M233" s="21"/>
      <c r="N233" s="21" t="s">
        <v>5</v>
      </c>
      <c r="O233" s="21">
        <v>1</v>
      </c>
      <c r="P233" s="21" t="s">
        <v>105</v>
      </c>
      <c r="Q233" s="24">
        <v>3</v>
      </c>
      <c r="R233" s="21" t="s">
        <v>6</v>
      </c>
      <c r="S233" s="21"/>
      <c r="T233" s="21"/>
      <c r="U233" s="23"/>
      <c r="V233" s="35" t="s">
        <v>205</v>
      </c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44" t="s">
        <v>308</v>
      </c>
    </row>
    <row r="234" spans="1:36" ht="22.5" x14ac:dyDescent="0.25">
      <c r="A234" s="21">
        <v>233</v>
      </c>
      <c r="B234" s="30">
        <v>106.71242523193401</v>
      </c>
      <c r="C234" s="30">
        <v>52.405502319335902</v>
      </c>
      <c r="D234" s="23"/>
      <c r="E234" s="23"/>
      <c r="F234" s="23"/>
      <c r="G234" s="21"/>
      <c r="H234" s="29"/>
      <c r="I234" s="21">
        <v>0</v>
      </c>
      <c r="J234" s="21"/>
      <c r="K234" s="21"/>
      <c r="L234" s="21">
        <v>0</v>
      </c>
      <c r="M234" s="21"/>
      <c r="N234" s="21" t="s">
        <v>5</v>
      </c>
      <c r="O234" s="21">
        <v>1</v>
      </c>
      <c r="P234" s="21" t="s">
        <v>105</v>
      </c>
      <c r="Q234" s="24">
        <v>3</v>
      </c>
      <c r="R234" s="21" t="s">
        <v>6</v>
      </c>
      <c r="S234" s="21"/>
      <c r="T234" s="21"/>
      <c r="U234" s="23"/>
      <c r="V234" s="35" t="s">
        <v>205</v>
      </c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44" t="s">
        <v>308</v>
      </c>
    </row>
    <row r="235" spans="1:36" ht="22.5" x14ac:dyDescent="0.25">
      <c r="A235" s="21">
        <v>234</v>
      </c>
      <c r="B235" s="30">
        <v>106.71567535400401</v>
      </c>
      <c r="C235" s="30">
        <v>52.405773162841797</v>
      </c>
      <c r="D235" s="23"/>
      <c r="E235" s="23"/>
      <c r="F235" s="23"/>
      <c r="G235" s="21"/>
      <c r="H235" s="29"/>
      <c r="I235" s="21">
        <v>0</v>
      </c>
      <c r="J235" s="21"/>
      <c r="K235" s="21"/>
      <c r="L235" s="21">
        <v>0</v>
      </c>
      <c r="M235" s="21"/>
      <c r="N235" s="21" t="s">
        <v>5</v>
      </c>
      <c r="O235" s="21">
        <v>1</v>
      </c>
      <c r="P235" s="21" t="s">
        <v>105</v>
      </c>
      <c r="Q235" s="24">
        <v>3</v>
      </c>
      <c r="R235" s="21" t="s">
        <v>6</v>
      </c>
      <c r="S235" s="21"/>
      <c r="T235" s="21"/>
      <c r="U235" s="23"/>
      <c r="V235" s="35" t="s">
        <v>205</v>
      </c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44" t="s">
        <v>308</v>
      </c>
    </row>
    <row r="236" spans="1:36" ht="22.5" x14ac:dyDescent="0.25">
      <c r="A236" s="21">
        <v>235</v>
      </c>
      <c r="B236" s="30">
        <v>106.706085205078</v>
      </c>
      <c r="C236" s="30">
        <v>52.405834197997997</v>
      </c>
      <c r="D236" s="23"/>
      <c r="E236" s="23"/>
      <c r="F236" s="23"/>
      <c r="G236" s="21"/>
      <c r="H236" s="29"/>
      <c r="I236" s="21">
        <v>0</v>
      </c>
      <c r="J236" s="21"/>
      <c r="K236" s="21"/>
      <c r="L236" s="21">
        <v>0</v>
      </c>
      <c r="M236" s="21"/>
      <c r="N236" s="21" t="s">
        <v>5</v>
      </c>
      <c r="O236" s="21">
        <v>1</v>
      </c>
      <c r="P236" s="21" t="s">
        <v>105</v>
      </c>
      <c r="Q236" s="24">
        <v>3</v>
      </c>
      <c r="R236" s="21" t="s">
        <v>6</v>
      </c>
      <c r="S236" s="21"/>
      <c r="T236" s="21"/>
      <c r="U236" s="23"/>
      <c r="V236" s="35" t="s">
        <v>205</v>
      </c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44" t="s">
        <v>308</v>
      </c>
    </row>
    <row r="237" spans="1:36" ht="22.5" x14ac:dyDescent="0.25">
      <c r="A237" s="21">
        <v>236</v>
      </c>
      <c r="B237" s="30">
        <v>106.707710266113</v>
      </c>
      <c r="C237" s="30">
        <v>52.404304504394503</v>
      </c>
      <c r="D237" s="23"/>
      <c r="E237" s="23"/>
      <c r="F237" s="23"/>
      <c r="G237" s="21"/>
      <c r="H237" s="29"/>
      <c r="I237" s="21">
        <v>0</v>
      </c>
      <c r="J237" s="21"/>
      <c r="K237" s="21"/>
      <c r="L237" s="21">
        <v>0</v>
      </c>
      <c r="M237" s="21"/>
      <c r="N237" s="21" t="s">
        <v>5</v>
      </c>
      <c r="O237" s="21">
        <v>1</v>
      </c>
      <c r="P237" s="21" t="s">
        <v>105</v>
      </c>
      <c r="Q237" s="24">
        <v>3</v>
      </c>
      <c r="R237" s="21" t="s">
        <v>6</v>
      </c>
      <c r="S237" s="21"/>
      <c r="T237" s="21"/>
      <c r="U237" s="23"/>
      <c r="V237" s="35" t="s">
        <v>205</v>
      </c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44" t="s">
        <v>308</v>
      </c>
    </row>
    <row r="238" spans="1:36" ht="22.5" x14ac:dyDescent="0.25">
      <c r="A238" s="21">
        <v>237</v>
      </c>
      <c r="B238" s="30">
        <v>106.70900726318401</v>
      </c>
      <c r="C238" s="30">
        <v>52.404205322265597</v>
      </c>
      <c r="D238" s="23"/>
      <c r="E238" s="23"/>
      <c r="F238" s="23"/>
      <c r="G238" s="21"/>
      <c r="H238" s="29"/>
      <c r="I238" s="21">
        <v>0</v>
      </c>
      <c r="J238" s="21"/>
      <c r="K238" s="21"/>
      <c r="L238" s="21">
        <v>0</v>
      </c>
      <c r="M238" s="21"/>
      <c r="N238" s="21" t="s">
        <v>5</v>
      </c>
      <c r="O238" s="21">
        <v>1</v>
      </c>
      <c r="P238" s="21" t="s">
        <v>105</v>
      </c>
      <c r="Q238" s="24">
        <v>3</v>
      </c>
      <c r="R238" s="21" t="s">
        <v>6</v>
      </c>
      <c r="S238" s="21"/>
      <c r="T238" s="21"/>
      <c r="U238" s="23"/>
      <c r="V238" s="35" t="s">
        <v>205</v>
      </c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44" t="s">
        <v>308</v>
      </c>
    </row>
    <row r="239" spans="1:36" ht="22.5" x14ac:dyDescent="0.25">
      <c r="A239" s="21">
        <v>238</v>
      </c>
      <c r="B239" s="30">
        <v>106.71099853515599</v>
      </c>
      <c r="C239" s="30">
        <v>52.405525207519503</v>
      </c>
      <c r="D239" s="23"/>
      <c r="E239" s="23"/>
      <c r="F239" s="23"/>
      <c r="G239" s="21"/>
      <c r="H239" s="29"/>
      <c r="I239" s="21">
        <v>0</v>
      </c>
      <c r="J239" s="21"/>
      <c r="K239" s="21"/>
      <c r="L239" s="21">
        <v>0</v>
      </c>
      <c r="M239" s="21"/>
      <c r="N239" s="21" t="s">
        <v>5</v>
      </c>
      <c r="O239" s="21">
        <v>1</v>
      </c>
      <c r="P239" s="21" t="s">
        <v>105</v>
      </c>
      <c r="Q239" s="24">
        <v>3</v>
      </c>
      <c r="R239" s="21" t="s">
        <v>6</v>
      </c>
      <c r="S239" s="21"/>
      <c r="T239" s="21"/>
      <c r="U239" s="23"/>
      <c r="V239" s="35" t="s">
        <v>205</v>
      </c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44" t="s">
        <v>308</v>
      </c>
    </row>
    <row r="240" spans="1:36" ht="22.5" x14ac:dyDescent="0.25">
      <c r="A240" s="21">
        <v>239</v>
      </c>
      <c r="B240" s="30">
        <v>106.71124267578099</v>
      </c>
      <c r="C240" s="30">
        <v>52.408374786377003</v>
      </c>
      <c r="D240" s="23"/>
      <c r="E240" s="23"/>
      <c r="F240" s="23"/>
      <c r="G240" s="21"/>
      <c r="H240" s="29"/>
      <c r="I240" s="21">
        <v>0</v>
      </c>
      <c r="J240" s="21"/>
      <c r="K240" s="21"/>
      <c r="L240" s="21">
        <v>0</v>
      </c>
      <c r="M240" s="21"/>
      <c r="N240" s="21" t="s">
        <v>5</v>
      </c>
      <c r="O240" s="21">
        <v>1</v>
      </c>
      <c r="P240" s="21" t="s">
        <v>105</v>
      </c>
      <c r="Q240" s="24">
        <v>3</v>
      </c>
      <c r="R240" s="21" t="s">
        <v>6</v>
      </c>
      <c r="S240" s="21"/>
      <c r="T240" s="21"/>
      <c r="U240" s="23"/>
      <c r="V240" s="35" t="s">
        <v>205</v>
      </c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44" t="s">
        <v>308</v>
      </c>
    </row>
    <row r="241" spans="1:36" ht="22.5" x14ac:dyDescent="0.25">
      <c r="A241" s="21">
        <v>240</v>
      </c>
      <c r="B241" s="30">
        <v>106.70890045166</v>
      </c>
      <c r="C241" s="30">
        <v>52.408172607421903</v>
      </c>
      <c r="D241" s="23"/>
      <c r="E241" s="23"/>
      <c r="F241" s="23"/>
      <c r="G241" s="21"/>
      <c r="H241" s="29"/>
      <c r="I241" s="21">
        <v>0</v>
      </c>
      <c r="J241" s="21"/>
      <c r="K241" s="21"/>
      <c r="L241" s="21">
        <v>0</v>
      </c>
      <c r="M241" s="21"/>
      <c r="N241" s="21" t="s">
        <v>5</v>
      </c>
      <c r="O241" s="21">
        <v>1</v>
      </c>
      <c r="P241" s="21" t="s">
        <v>105</v>
      </c>
      <c r="Q241" s="24">
        <v>3</v>
      </c>
      <c r="R241" s="21" t="s">
        <v>6</v>
      </c>
      <c r="S241" s="21"/>
      <c r="T241" s="21"/>
      <c r="U241" s="23"/>
      <c r="V241" s="35" t="s">
        <v>205</v>
      </c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44" t="s">
        <v>308</v>
      </c>
    </row>
    <row r="242" spans="1:36" ht="22.5" x14ac:dyDescent="0.25">
      <c r="A242" s="21">
        <v>241</v>
      </c>
      <c r="B242" s="30">
        <v>106.70834350585901</v>
      </c>
      <c r="C242" s="30">
        <v>52.407150268554702</v>
      </c>
      <c r="D242" s="23"/>
      <c r="E242" s="23"/>
      <c r="F242" s="23"/>
      <c r="G242" s="21"/>
      <c r="H242" s="29"/>
      <c r="I242" s="21">
        <v>0</v>
      </c>
      <c r="J242" s="21"/>
      <c r="K242" s="21"/>
      <c r="L242" s="21">
        <v>0</v>
      </c>
      <c r="M242" s="21"/>
      <c r="N242" s="21" t="s">
        <v>5</v>
      </c>
      <c r="O242" s="21">
        <v>1</v>
      </c>
      <c r="P242" s="21" t="s">
        <v>105</v>
      </c>
      <c r="Q242" s="24">
        <v>3</v>
      </c>
      <c r="R242" s="21" t="s">
        <v>6</v>
      </c>
      <c r="S242" s="21"/>
      <c r="T242" s="21"/>
      <c r="U242" s="23"/>
      <c r="V242" s="35" t="s">
        <v>205</v>
      </c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44" t="s">
        <v>308</v>
      </c>
    </row>
    <row r="243" spans="1:36" ht="22.5" x14ac:dyDescent="0.25">
      <c r="A243" s="21">
        <v>242</v>
      </c>
      <c r="B243" s="30">
        <v>106.706657409668</v>
      </c>
      <c r="C243" s="30">
        <v>52.407253265380902</v>
      </c>
      <c r="D243" s="23"/>
      <c r="E243" s="23"/>
      <c r="F243" s="23"/>
      <c r="G243" s="21"/>
      <c r="H243" s="29"/>
      <c r="I243" s="21">
        <v>0</v>
      </c>
      <c r="J243" s="21"/>
      <c r="K243" s="21"/>
      <c r="L243" s="21">
        <v>0</v>
      </c>
      <c r="M243" s="21"/>
      <c r="N243" s="21" t="s">
        <v>5</v>
      </c>
      <c r="O243" s="21">
        <v>1</v>
      </c>
      <c r="P243" s="21" t="s">
        <v>105</v>
      </c>
      <c r="Q243" s="24">
        <v>3</v>
      </c>
      <c r="R243" s="21" t="s">
        <v>6</v>
      </c>
      <c r="S243" s="21"/>
      <c r="T243" s="21"/>
      <c r="U243" s="23"/>
      <c r="V243" s="35" t="s">
        <v>205</v>
      </c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44" t="s">
        <v>308</v>
      </c>
    </row>
    <row r="244" spans="1:36" ht="22.5" x14ac:dyDescent="0.25">
      <c r="A244" s="21">
        <v>243</v>
      </c>
      <c r="B244" s="30">
        <v>106.710639953613</v>
      </c>
      <c r="C244" s="30">
        <v>52.409732818603501</v>
      </c>
      <c r="D244" s="23"/>
      <c r="E244" s="23"/>
      <c r="F244" s="23"/>
      <c r="G244" s="21"/>
      <c r="H244" s="29"/>
      <c r="I244" s="21">
        <v>0</v>
      </c>
      <c r="J244" s="21"/>
      <c r="K244" s="21"/>
      <c r="L244" s="21">
        <v>0</v>
      </c>
      <c r="M244" s="21"/>
      <c r="N244" s="21" t="s">
        <v>5</v>
      </c>
      <c r="O244" s="21">
        <v>1</v>
      </c>
      <c r="P244" s="21" t="s">
        <v>105</v>
      </c>
      <c r="Q244" s="24">
        <v>3</v>
      </c>
      <c r="R244" s="21" t="s">
        <v>6</v>
      </c>
      <c r="S244" s="21"/>
      <c r="T244" s="21"/>
      <c r="U244" s="23"/>
      <c r="V244" s="35" t="s">
        <v>205</v>
      </c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44" t="s">
        <v>308</v>
      </c>
    </row>
    <row r="245" spans="1:36" ht="22.5" x14ac:dyDescent="0.25">
      <c r="A245" s="21">
        <v>244</v>
      </c>
      <c r="B245" s="30">
        <v>106.704795837402</v>
      </c>
      <c r="C245" s="30">
        <v>52.412750244140597</v>
      </c>
      <c r="D245" s="23"/>
      <c r="E245" s="23"/>
      <c r="F245" s="23"/>
      <c r="G245" s="21"/>
      <c r="H245" s="29"/>
      <c r="I245" s="21">
        <v>0</v>
      </c>
      <c r="J245" s="21"/>
      <c r="K245" s="21"/>
      <c r="L245" s="21">
        <v>0</v>
      </c>
      <c r="M245" s="21"/>
      <c r="N245" s="21" t="s">
        <v>5</v>
      </c>
      <c r="O245" s="21">
        <v>1</v>
      </c>
      <c r="P245" s="21" t="s">
        <v>105</v>
      </c>
      <c r="Q245" s="24">
        <v>3</v>
      </c>
      <c r="R245" s="21" t="s">
        <v>6</v>
      </c>
      <c r="S245" s="21"/>
      <c r="T245" s="21"/>
      <c r="U245" s="23"/>
      <c r="V245" s="35" t="s">
        <v>205</v>
      </c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44" t="s">
        <v>308</v>
      </c>
    </row>
    <row r="246" spans="1:36" ht="22.5" x14ac:dyDescent="0.25">
      <c r="A246" s="21">
        <v>245</v>
      </c>
      <c r="B246" s="30">
        <v>106.70539093017599</v>
      </c>
      <c r="C246" s="30">
        <v>52.414722442627003</v>
      </c>
      <c r="D246" s="23"/>
      <c r="E246" s="23"/>
      <c r="F246" s="23"/>
      <c r="G246" s="21"/>
      <c r="H246" s="29"/>
      <c r="I246" s="21">
        <v>0</v>
      </c>
      <c r="J246" s="21"/>
      <c r="K246" s="21"/>
      <c r="L246" s="21">
        <v>0</v>
      </c>
      <c r="M246" s="21"/>
      <c r="N246" s="21" t="s">
        <v>5</v>
      </c>
      <c r="O246" s="21">
        <v>1</v>
      </c>
      <c r="P246" s="21" t="s">
        <v>105</v>
      </c>
      <c r="Q246" s="24">
        <v>3</v>
      </c>
      <c r="R246" s="21" t="s">
        <v>6</v>
      </c>
      <c r="S246" s="21"/>
      <c r="T246" s="21"/>
      <c r="U246" s="23"/>
      <c r="V246" s="35" t="s">
        <v>205</v>
      </c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44" t="s">
        <v>308</v>
      </c>
    </row>
    <row r="247" spans="1:36" ht="22.5" x14ac:dyDescent="0.25">
      <c r="A247" s="21">
        <v>246</v>
      </c>
      <c r="B247" s="30">
        <v>106.63864898681599</v>
      </c>
      <c r="C247" s="30">
        <v>52.377292633056598</v>
      </c>
      <c r="D247" s="23"/>
      <c r="E247" s="23"/>
      <c r="F247" s="23"/>
      <c r="G247" s="21"/>
      <c r="H247" s="29"/>
      <c r="I247" s="21">
        <v>0</v>
      </c>
      <c r="J247" s="21"/>
      <c r="K247" s="21"/>
      <c r="L247" s="21">
        <v>0</v>
      </c>
      <c r="M247" s="21"/>
      <c r="N247" s="21" t="s">
        <v>5</v>
      </c>
      <c r="O247" s="21">
        <v>1</v>
      </c>
      <c r="P247" s="21" t="s">
        <v>105</v>
      </c>
      <c r="Q247" s="24">
        <v>3</v>
      </c>
      <c r="R247" s="21" t="s">
        <v>6</v>
      </c>
      <c r="S247" s="21"/>
      <c r="T247" s="21"/>
      <c r="U247" s="23"/>
      <c r="V247" s="35" t="s">
        <v>205</v>
      </c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44" t="s">
        <v>308</v>
      </c>
    </row>
    <row r="248" spans="1:36" ht="22.5" x14ac:dyDescent="0.25">
      <c r="A248" s="21">
        <v>247</v>
      </c>
      <c r="B248" s="30">
        <v>106.620307922363</v>
      </c>
      <c r="C248" s="30">
        <v>52.389278411865199</v>
      </c>
      <c r="D248" s="23"/>
      <c r="E248" s="23"/>
      <c r="F248" s="23"/>
      <c r="G248" s="21"/>
      <c r="H248" s="29"/>
      <c r="I248" s="21">
        <v>0</v>
      </c>
      <c r="J248" s="21"/>
      <c r="K248" s="21"/>
      <c r="L248" s="21">
        <v>0</v>
      </c>
      <c r="M248" s="21"/>
      <c r="N248" s="21" t="s">
        <v>5</v>
      </c>
      <c r="O248" s="21">
        <v>1</v>
      </c>
      <c r="P248" s="21" t="s">
        <v>105</v>
      </c>
      <c r="Q248" s="24">
        <v>3</v>
      </c>
      <c r="R248" s="21" t="s">
        <v>6</v>
      </c>
      <c r="S248" s="21"/>
      <c r="T248" s="21"/>
      <c r="U248" s="23"/>
      <c r="V248" s="35" t="s">
        <v>205</v>
      </c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44" t="s">
        <v>308</v>
      </c>
    </row>
    <row r="249" spans="1:36" ht="22.5" x14ac:dyDescent="0.25">
      <c r="A249" s="21">
        <v>248</v>
      </c>
      <c r="B249" s="30">
        <v>106.632972717285</v>
      </c>
      <c r="C249" s="30">
        <v>52.384822845458999</v>
      </c>
      <c r="D249" s="23"/>
      <c r="E249" s="23"/>
      <c r="F249" s="23"/>
      <c r="G249" s="21"/>
      <c r="H249" s="29"/>
      <c r="I249" s="21">
        <v>0</v>
      </c>
      <c r="J249" s="21"/>
      <c r="K249" s="21"/>
      <c r="L249" s="21">
        <v>0</v>
      </c>
      <c r="M249" s="21"/>
      <c r="N249" s="21" t="s">
        <v>5</v>
      </c>
      <c r="O249" s="21">
        <v>1</v>
      </c>
      <c r="P249" s="21" t="s">
        <v>105</v>
      </c>
      <c r="Q249" s="24">
        <v>3</v>
      </c>
      <c r="R249" s="21" t="s">
        <v>6</v>
      </c>
      <c r="S249" s="21"/>
      <c r="T249" s="21"/>
      <c r="U249" s="23"/>
      <c r="V249" s="35" t="s">
        <v>205</v>
      </c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44" t="s">
        <v>308</v>
      </c>
    </row>
    <row r="250" spans="1:36" ht="22.5" x14ac:dyDescent="0.25">
      <c r="A250" s="21">
        <v>249</v>
      </c>
      <c r="B250" s="30">
        <v>106.64056396484401</v>
      </c>
      <c r="C250" s="30">
        <v>52.386940002441399</v>
      </c>
      <c r="D250" s="23"/>
      <c r="E250" s="23"/>
      <c r="F250" s="23"/>
      <c r="G250" s="21"/>
      <c r="H250" s="29"/>
      <c r="I250" s="21">
        <v>0</v>
      </c>
      <c r="J250" s="21"/>
      <c r="K250" s="21"/>
      <c r="L250" s="21">
        <v>0</v>
      </c>
      <c r="M250" s="21"/>
      <c r="N250" s="21" t="s">
        <v>5</v>
      </c>
      <c r="O250" s="21">
        <v>1</v>
      </c>
      <c r="P250" s="21" t="s">
        <v>105</v>
      </c>
      <c r="Q250" s="24">
        <v>3</v>
      </c>
      <c r="R250" s="21" t="s">
        <v>6</v>
      </c>
      <c r="S250" s="21"/>
      <c r="T250" s="21"/>
      <c r="U250" s="23"/>
      <c r="V250" s="35" t="s">
        <v>205</v>
      </c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44" t="s">
        <v>308</v>
      </c>
    </row>
    <row r="251" spans="1:36" ht="22.5" x14ac:dyDescent="0.25">
      <c r="A251" s="21">
        <v>250</v>
      </c>
      <c r="B251" s="30">
        <v>106.64593505859401</v>
      </c>
      <c r="C251" s="30">
        <v>52.381473541259801</v>
      </c>
      <c r="D251" s="23"/>
      <c r="E251" s="23"/>
      <c r="F251" s="23"/>
      <c r="G251" s="21"/>
      <c r="H251" s="29"/>
      <c r="I251" s="21">
        <v>0</v>
      </c>
      <c r="J251" s="21"/>
      <c r="K251" s="21"/>
      <c r="L251" s="21">
        <v>0</v>
      </c>
      <c r="M251" s="21"/>
      <c r="N251" s="21" t="s">
        <v>5</v>
      </c>
      <c r="O251" s="21">
        <v>1</v>
      </c>
      <c r="P251" s="21" t="s">
        <v>105</v>
      </c>
      <c r="Q251" s="24">
        <v>3</v>
      </c>
      <c r="R251" s="21" t="s">
        <v>6</v>
      </c>
      <c r="S251" s="21"/>
      <c r="T251" s="21"/>
      <c r="U251" s="23"/>
      <c r="V251" s="35" t="s">
        <v>205</v>
      </c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44" t="s">
        <v>308</v>
      </c>
    </row>
    <row r="252" spans="1:36" ht="22.5" x14ac:dyDescent="0.25">
      <c r="A252" s="21">
        <v>251</v>
      </c>
      <c r="B252" s="30">
        <v>106.65380859375</v>
      </c>
      <c r="C252" s="30">
        <v>52.380729675292997</v>
      </c>
      <c r="D252" s="23"/>
      <c r="E252" s="23"/>
      <c r="F252" s="23"/>
      <c r="G252" s="21"/>
      <c r="H252" s="29"/>
      <c r="I252" s="21">
        <v>0</v>
      </c>
      <c r="J252" s="21"/>
      <c r="K252" s="21"/>
      <c r="L252" s="21">
        <v>0</v>
      </c>
      <c r="M252" s="21"/>
      <c r="N252" s="21" t="s">
        <v>5</v>
      </c>
      <c r="O252" s="21">
        <v>1</v>
      </c>
      <c r="P252" s="21" t="s">
        <v>105</v>
      </c>
      <c r="Q252" s="24">
        <v>3</v>
      </c>
      <c r="R252" s="21" t="s">
        <v>6</v>
      </c>
      <c r="S252" s="21"/>
      <c r="T252" s="21"/>
      <c r="U252" s="23"/>
      <c r="V252" s="35" t="s">
        <v>205</v>
      </c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44" t="s">
        <v>308</v>
      </c>
    </row>
    <row r="253" spans="1:36" ht="22.5" x14ac:dyDescent="0.25">
      <c r="A253" s="21">
        <v>252</v>
      </c>
      <c r="B253" s="30">
        <v>106.64585113525401</v>
      </c>
      <c r="C253" s="30">
        <v>52.389720916747997</v>
      </c>
      <c r="D253" s="23"/>
      <c r="E253" s="23"/>
      <c r="F253" s="23"/>
      <c r="G253" s="21"/>
      <c r="H253" s="29"/>
      <c r="I253" s="21">
        <v>0</v>
      </c>
      <c r="J253" s="21"/>
      <c r="K253" s="21"/>
      <c r="L253" s="21">
        <v>0</v>
      </c>
      <c r="M253" s="21"/>
      <c r="N253" s="21" t="s">
        <v>5</v>
      </c>
      <c r="O253" s="21">
        <v>1</v>
      </c>
      <c r="P253" s="21" t="s">
        <v>105</v>
      </c>
      <c r="Q253" s="24">
        <v>3</v>
      </c>
      <c r="R253" s="21" t="s">
        <v>6</v>
      </c>
      <c r="S253" s="21"/>
      <c r="T253" s="21"/>
      <c r="U253" s="23"/>
      <c r="V253" s="35" t="s">
        <v>205</v>
      </c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44" t="s">
        <v>308</v>
      </c>
    </row>
    <row r="254" spans="1:36" ht="22.5" x14ac:dyDescent="0.25">
      <c r="A254" s="21">
        <v>253</v>
      </c>
      <c r="B254" s="30">
        <v>106.623413085938</v>
      </c>
      <c r="C254" s="30">
        <v>52.396293640136697</v>
      </c>
      <c r="D254" s="23"/>
      <c r="E254" s="23"/>
      <c r="F254" s="23"/>
      <c r="G254" s="21"/>
      <c r="H254" s="29"/>
      <c r="I254" s="21">
        <v>0</v>
      </c>
      <c r="J254" s="21"/>
      <c r="K254" s="21"/>
      <c r="L254" s="21">
        <v>0</v>
      </c>
      <c r="M254" s="21"/>
      <c r="N254" s="21" t="s">
        <v>5</v>
      </c>
      <c r="O254" s="21">
        <v>1</v>
      </c>
      <c r="P254" s="21" t="s">
        <v>105</v>
      </c>
      <c r="Q254" s="24">
        <v>3</v>
      </c>
      <c r="R254" s="21" t="s">
        <v>6</v>
      </c>
      <c r="S254" s="21"/>
      <c r="T254" s="21"/>
      <c r="U254" s="23"/>
      <c r="V254" s="35" t="s">
        <v>205</v>
      </c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44" t="s">
        <v>308</v>
      </c>
    </row>
    <row r="255" spans="1:36" ht="22.5" x14ac:dyDescent="0.25">
      <c r="A255" s="21">
        <v>254</v>
      </c>
      <c r="B255" s="30">
        <v>106.624404907227</v>
      </c>
      <c r="C255" s="30">
        <v>52.3985786437988</v>
      </c>
      <c r="D255" s="23"/>
      <c r="E255" s="23"/>
      <c r="F255" s="23"/>
      <c r="G255" s="21"/>
      <c r="H255" s="29"/>
      <c r="I255" s="21">
        <v>0</v>
      </c>
      <c r="J255" s="21"/>
      <c r="K255" s="21"/>
      <c r="L255" s="21">
        <v>0</v>
      </c>
      <c r="M255" s="21"/>
      <c r="N255" s="21" t="s">
        <v>5</v>
      </c>
      <c r="O255" s="21">
        <v>1</v>
      </c>
      <c r="P255" s="21" t="s">
        <v>105</v>
      </c>
      <c r="Q255" s="24">
        <v>3</v>
      </c>
      <c r="R255" s="21" t="s">
        <v>6</v>
      </c>
      <c r="S255" s="21"/>
      <c r="T255" s="21"/>
      <c r="U255" s="23"/>
      <c r="V255" s="35" t="s">
        <v>205</v>
      </c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44" t="s">
        <v>308</v>
      </c>
    </row>
    <row r="256" spans="1:36" ht="22.5" x14ac:dyDescent="0.25">
      <c r="A256" s="21">
        <v>255</v>
      </c>
      <c r="B256" s="30">
        <v>106.62425994873</v>
      </c>
      <c r="C256" s="30">
        <v>52.394695281982401</v>
      </c>
      <c r="D256" s="23"/>
      <c r="E256" s="23"/>
      <c r="F256" s="23"/>
      <c r="G256" s="21"/>
      <c r="H256" s="29"/>
      <c r="I256" s="21">
        <v>0</v>
      </c>
      <c r="J256" s="21"/>
      <c r="K256" s="21"/>
      <c r="L256" s="21">
        <v>0</v>
      </c>
      <c r="M256" s="21"/>
      <c r="N256" s="21" t="s">
        <v>5</v>
      </c>
      <c r="O256" s="21">
        <v>1</v>
      </c>
      <c r="P256" s="21" t="s">
        <v>105</v>
      </c>
      <c r="Q256" s="24">
        <v>3</v>
      </c>
      <c r="R256" s="21" t="s">
        <v>6</v>
      </c>
      <c r="S256" s="21"/>
      <c r="T256" s="21"/>
      <c r="U256" s="23"/>
      <c r="V256" s="35" t="s">
        <v>205</v>
      </c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44" t="s">
        <v>308</v>
      </c>
    </row>
    <row r="257" spans="1:36" ht="22.5" x14ac:dyDescent="0.25">
      <c r="A257" s="21">
        <v>256</v>
      </c>
      <c r="B257" s="30">
        <v>106.626541137695</v>
      </c>
      <c r="C257" s="30">
        <v>52.396728515625</v>
      </c>
      <c r="D257" s="23"/>
      <c r="E257" s="23"/>
      <c r="F257" s="23"/>
      <c r="G257" s="21"/>
      <c r="H257" s="29"/>
      <c r="I257" s="21">
        <v>0</v>
      </c>
      <c r="J257" s="21"/>
      <c r="K257" s="21"/>
      <c r="L257" s="21">
        <v>0</v>
      </c>
      <c r="M257" s="21"/>
      <c r="N257" s="21" t="s">
        <v>5</v>
      </c>
      <c r="O257" s="21">
        <v>1</v>
      </c>
      <c r="P257" s="21" t="s">
        <v>105</v>
      </c>
      <c r="Q257" s="24">
        <v>3</v>
      </c>
      <c r="R257" s="21" t="s">
        <v>6</v>
      </c>
      <c r="S257" s="21"/>
      <c r="T257" s="21"/>
      <c r="U257" s="23"/>
      <c r="V257" s="35" t="s">
        <v>205</v>
      </c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44" t="s">
        <v>308</v>
      </c>
    </row>
    <row r="258" spans="1:36" ht="22.5" x14ac:dyDescent="0.25">
      <c r="A258" s="21">
        <v>257</v>
      </c>
      <c r="B258" s="30">
        <v>106.62392425537099</v>
      </c>
      <c r="C258" s="30">
        <v>52.3926391601563</v>
      </c>
      <c r="D258" s="23"/>
      <c r="E258" s="23"/>
      <c r="F258" s="23"/>
      <c r="G258" s="21"/>
      <c r="H258" s="29"/>
      <c r="I258" s="21">
        <v>0</v>
      </c>
      <c r="J258" s="21"/>
      <c r="K258" s="21"/>
      <c r="L258" s="21">
        <v>0</v>
      </c>
      <c r="M258" s="21"/>
      <c r="N258" s="21" t="s">
        <v>5</v>
      </c>
      <c r="O258" s="21">
        <v>1</v>
      </c>
      <c r="P258" s="21" t="s">
        <v>105</v>
      </c>
      <c r="Q258" s="24">
        <v>3</v>
      </c>
      <c r="R258" s="21" t="s">
        <v>6</v>
      </c>
      <c r="S258" s="21"/>
      <c r="T258" s="21"/>
      <c r="U258" s="23"/>
      <c r="V258" s="35" t="s">
        <v>205</v>
      </c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44" t="s">
        <v>308</v>
      </c>
    </row>
    <row r="259" spans="1:36" ht="22.5" x14ac:dyDescent="0.25">
      <c r="A259" s="21">
        <v>258</v>
      </c>
      <c r="B259" s="30">
        <v>106.64128112793</v>
      </c>
      <c r="C259" s="30">
        <v>52.395729064941399</v>
      </c>
      <c r="D259" s="23"/>
      <c r="E259" s="23"/>
      <c r="F259" s="23"/>
      <c r="G259" s="21"/>
      <c r="H259" s="29"/>
      <c r="I259" s="21">
        <v>0</v>
      </c>
      <c r="J259" s="21"/>
      <c r="K259" s="21"/>
      <c r="L259" s="21">
        <v>0</v>
      </c>
      <c r="M259" s="21"/>
      <c r="N259" s="21" t="s">
        <v>5</v>
      </c>
      <c r="O259" s="21">
        <v>1</v>
      </c>
      <c r="P259" s="21" t="s">
        <v>105</v>
      </c>
      <c r="Q259" s="24">
        <v>3</v>
      </c>
      <c r="R259" s="21" t="s">
        <v>6</v>
      </c>
      <c r="S259" s="21"/>
      <c r="T259" s="21"/>
      <c r="U259" s="23"/>
      <c r="V259" s="35" t="s">
        <v>205</v>
      </c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44" t="s">
        <v>308</v>
      </c>
    </row>
    <row r="260" spans="1:36" ht="22.5" x14ac:dyDescent="0.25">
      <c r="A260" s="21">
        <v>259</v>
      </c>
      <c r="B260" s="30">
        <v>106.662712097168</v>
      </c>
      <c r="C260" s="30">
        <v>52.417789459228501</v>
      </c>
      <c r="D260" s="23"/>
      <c r="E260" s="23"/>
      <c r="F260" s="23"/>
      <c r="G260" s="21"/>
      <c r="H260" s="29"/>
      <c r="I260" s="21">
        <v>0</v>
      </c>
      <c r="J260" s="21"/>
      <c r="K260" s="21"/>
      <c r="L260" s="21">
        <v>0</v>
      </c>
      <c r="M260" s="21"/>
      <c r="N260" s="21" t="s">
        <v>5</v>
      </c>
      <c r="O260" s="21">
        <v>1</v>
      </c>
      <c r="P260" s="21" t="s">
        <v>105</v>
      </c>
      <c r="Q260" s="24">
        <v>3</v>
      </c>
      <c r="R260" s="21" t="s">
        <v>6</v>
      </c>
      <c r="S260" s="21"/>
      <c r="T260" s="21"/>
      <c r="U260" s="23"/>
      <c r="V260" s="35" t="s">
        <v>205</v>
      </c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44" t="s">
        <v>308</v>
      </c>
    </row>
    <row r="261" spans="1:36" ht="22.5" x14ac:dyDescent="0.25">
      <c r="A261" s="21">
        <v>260</v>
      </c>
      <c r="B261" s="30">
        <v>106.65398406982401</v>
      </c>
      <c r="C261" s="30">
        <v>52.4166450500488</v>
      </c>
      <c r="D261" s="23"/>
      <c r="E261" s="23"/>
      <c r="F261" s="23"/>
      <c r="G261" s="21"/>
      <c r="H261" s="29"/>
      <c r="I261" s="21">
        <v>0</v>
      </c>
      <c r="J261" s="21"/>
      <c r="K261" s="21"/>
      <c r="L261" s="21">
        <v>0</v>
      </c>
      <c r="M261" s="21"/>
      <c r="N261" s="21" t="s">
        <v>5</v>
      </c>
      <c r="O261" s="21">
        <v>1</v>
      </c>
      <c r="P261" s="21" t="s">
        <v>105</v>
      </c>
      <c r="Q261" s="24">
        <v>3</v>
      </c>
      <c r="R261" s="21" t="s">
        <v>6</v>
      </c>
      <c r="S261" s="21"/>
      <c r="T261" s="21"/>
      <c r="U261" s="23"/>
      <c r="V261" s="35" t="s">
        <v>205</v>
      </c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44" t="s">
        <v>308</v>
      </c>
    </row>
    <row r="262" spans="1:36" ht="22.5" x14ac:dyDescent="0.25">
      <c r="A262" s="21">
        <v>261</v>
      </c>
      <c r="B262" s="30">
        <v>106.585891723633</v>
      </c>
      <c r="C262" s="30">
        <v>52.412582397460902</v>
      </c>
      <c r="D262" s="23"/>
      <c r="E262" s="23"/>
      <c r="F262" s="23"/>
      <c r="G262" s="21"/>
      <c r="H262" s="29"/>
      <c r="I262" s="21">
        <v>0</v>
      </c>
      <c r="J262" s="21"/>
      <c r="K262" s="21"/>
      <c r="L262" s="21">
        <v>0</v>
      </c>
      <c r="M262" s="21"/>
      <c r="N262" s="21" t="s">
        <v>5</v>
      </c>
      <c r="O262" s="21">
        <v>1</v>
      </c>
      <c r="P262" s="21" t="s">
        <v>105</v>
      </c>
      <c r="Q262" s="24">
        <v>3</v>
      </c>
      <c r="R262" s="21" t="s">
        <v>6</v>
      </c>
      <c r="S262" s="21"/>
      <c r="T262" s="21"/>
      <c r="U262" s="23"/>
      <c r="V262" s="35" t="s">
        <v>205</v>
      </c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44" t="s">
        <v>308</v>
      </c>
    </row>
    <row r="263" spans="1:36" ht="22.5" x14ac:dyDescent="0.25">
      <c r="A263" s="21">
        <v>262</v>
      </c>
      <c r="B263" s="30">
        <v>106.52480316162099</v>
      </c>
      <c r="C263" s="30">
        <v>52.397052764892599</v>
      </c>
      <c r="D263" s="23"/>
      <c r="E263" s="23"/>
      <c r="F263" s="23"/>
      <c r="G263" s="21"/>
      <c r="H263" s="29"/>
      <c r="I263" s="21">
        <v>0</v>
      </c>
      <c r="J263" s="21"/>
      <c r="K263" s="21"/>
      <c r="L263" s="21">
        <v>0</v>
      </c>
      <c r="M263" s="21"/>
      <c r="N263" s="21" t="s">
        <v>5</v>
      </c>
      <c r="O263" s="21">
        <v>1</v>
      </c>
      <c r="P263" s="21" t="s">
        <v>105</v>
      </c>
      <c r="Q263" s="24">
        <v>3</v>
      </c>
      <c r="R263" s="21" t="s">
        <v>6</v>
      </c>
      <c r="S263" s="21"/>
      <c r="T263" s="21"/>
      <c r="U263" s="23"/>
      <c r="V263" s="35" t="s">
        <v>205</v>
      </c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44" t="s">
        <v>308</v>
      </c>
    </row>
    <row r="264" spans="1:36" ht="22.5" x14ac:dyDescent="0.25">
      <c r="A264" s="21">
        <v>263</v>
      </c>
      <c r="B264" s="30">
        <v>106.525634765625</v>
      </c>
      <c r="C264" s="30">
        <v>52.394741058349602</v>
      </c>
      <c r="D264" s="23"/>
      <c r="E264" s="23"/>
      <c r="F264" s="23"/>
      <c r="G264" s="21"/>
      <c r="H264" s="29"/>
      <c r="I264" s="21">
        <v>0</v>
      </c>
      <c r="J264" s="21"/>
      <c r="K264" s="21"/>
      <c r="L264" s="21">
        <v>0</v>
      </c>
      <c r="M264" s="21"/>
      <c r="N264" s="21" t="s">
        <v>5</v>
      </c>
      <c r="O264" s="21">
        <v>1</v>
      </c>
      <c r="P264" s="21" t="s">
        <v>105</v>
      </c>
      <c r="Q264" s="24">
        <v>3</v>
      </c>
      <c r="R264" s="21" t="s">
        <v>6</v>
      </c>
      <c r="S264" s="21"/>
      <c r="T264" s="21"/>
      <c r="U264" s="23"/>
      <c r="V264" s="35" t="s">
        <v>205</v>
      </c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44" t="s">
        <v>308</v>
      </c>
    </row>
    <row r="265" spans="1:36" ht="22.5" x14ac:dyDescent="0.25">
      <c r="A265" s="21">
        <v>264</v>
      </c>
      <c r="B265" s="30">
        <v>106.52304840087901</v>
      </c>
      <c r="C265" s="30">
        <v>52.395011901855497</v>
      </c>
      <c r="D265" s="23"/>
      <c r="E265" s="23"/>
      <c r="F265" s="23"/>
      <c r="G265" s="21"/>
      <c r="H265" s="29"/>
      <c r="I265" s="21">
        <v>0</v>
      </c>
      <c r="J265" s="21"/>
      <c r="K265" s="21"/>
      <c r="L265" s="21">
        <v>0</v>
      </c>
      <c r="M265" s="21"/>
      <c r="N265" s="21" t="s">
        <v>5</v>
      </c>
      <c r="O265" s="21">
        <v>1</v>
      </c>
      <c r="P265" s="21" t="s">
        <v>105</v>
      </c>
      <c r="Q265" s="24">
        <v>3</v>
      </c>
      <c r="R265" s="21" t="s">
        <v>6</v>
      </c>
      <c r="S265" s="21"/>
      <c r="T265" s="21"/>
      <c r="U265" s="23"/>
      <c r="V265" s="35" t="s">
        <v>205</v>
      </c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44" t="s">
        <v>308</v>
      </c>
    </row>
    <row r="266" spans="1:36" ht="22.5" x14ac:dyDescent="0.25">
      <c r="A266" s="21">
        <v>265</v>
      </c>
      <c r="B266" s="30">
        <v>106.534706115723</v>
      </c>
      <c r="C266" s="30">
        <v>52.398509979247997</v>
      </c>
      <c r="D266" s="23"/>
      <c r="E266" s="23"/>
      <c r="F266" s="23"/>
      <c r="G266" s="21"/>
      <c r="H266" s="29"/>
      <c r="I266" s="21">
        <v>0</v>
      </c>
      <c r="J266" s="21"/>
      <c r="K266" s="21"/>
      <c r="L266" s="21">
        <v>0</v>
      </c>
      <c r="M266" s="21"/>
      <c r="N266" s="21" t="s">
        <v>5</v>
      </c>
      <c r="O266" s="21">
        <v>1</v>
      </c>
      <c r="P266" s="21" t="s">
        <v>105</v>
      </c>
      <c r="Q266" s="24">
        <v>3</v>
      </c>
      <c r="R266" s="21" t="s">
        <v>6</v>
      </c>
      <c r="S266" s="21"/>
      <c r="T266" s="21"/>
      <c r="U266" s="23"/>
      <c r="V266" s="35" t="s">
        <v>205</v>
      </c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44" t="s">
        <v>308</v>
      </c>
    </row>
    <row r="267" spans="1:36" ht="22.5" x14ac:dyDescent="0.25">
      <c r="A267" s="21">
        <v>266</v>
      </c>
      <c r="B267" s="30">
        <v>106.565055847168</v>
      </c>
      <c r="C267" s="30">
        <v>52.406436920166001</v>
      </c>
      <c r="D267" s="23"/>
      <c r="E267" s="23"/>
      <c r="F267" s="23"/>
      <c r="G267" s="21"/>
      <c r="H267" s="29"/>
      <c r="I267" s="21">
        <v>0</v>
      </c>
      <c r="J267" s="21"/>
      <c r="K267" s="21"/>
      <c r="L267" s="21">
        <v>0</v>
      </c>
      <c r="M267" s="21"/>
      <c r="N267" s="21" t="s">
        <v>5</v>
      </c>
      <c r="O267" s="21">
        <v>1</v>
      </c>
      <c r="P267" s="21" t="s">
        <v>105</v>
      </c>
      <c r="Q267" s="24">
        <v>3</v>
      </c>
      <c r="R267" s="21" t="s">
        <v>6</v>
      </c>
      <c r="S267" s="21"/>
      <c r="T267" s="21"/>
      <c r="U267" s="23"/>
      <c r="V267" s="35" t="s">
        <v>205</v>
      </c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44" t="s">
        <v>308</v>
      </c>
    </row>
    <row r="268" spans="1:36" ht="22.5" x14ac:dyDescent="0.25">
      <c r="A268" s="21">
        <v>267</v>
      </c>
      <c r="B268" s="30">
        <v>106.54010772705099</v>
      </c>
      <c r="C268" s="30">
        <v>52.397407531738303</v>
      </c>
      <c r="D268" s="23"/>
      <c r="E268" s="23"/>
      <c r="F268" s="23"/>
      <c r="G268" s="21"/>
      <c r="H268" s="29"/>
      <c r="I268" s="21">
        <v>0</v>
      </c>
      <c r="J268" s="21"/>
      <c r="K268" s="21"/>
      <c r="L268" s="21">
        <v>0</v>
      </c>
      <c r="M268" s="21"/>
      <c r="N268" s="21" t="s">
        <v>5</v>
      </c>
      <c r="O268" s="21">
        <v>1</v>
      </c>
      <c r="P268" s="21" t="s">
        <v>105</v>
      </c>
      <c r="Q268" s="24">
        <v>3</v>
      </c>
      <c r="R268" s="21" t="s">
        <v>6</v>
      </c>
      <c r="S268" s="21"/>
      <c r="T268" s="21"/>
      <c r="U268" s="23"/>
      <c r="V268" s="35" t="s">
        <v>205</v>
      </c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44" t="s">
        <v>308</v>
      </c>
    </row>
    <row r="269" spans="1:36" ht="22.5" x14ac:dyDescent="0.25">
      <c r="A269" s="21">
        <v>268</v>
      </c>
      <c r="B269" s="30">
        <v>106.540069580078</v>
      </c>
      <c r="C269" s="30">
        <v>52.396297454833999</v>
      </c>
      <c r="D269" s="23"/>
      <c r="E269" s="23"/>
      <c r="F269" s="23"/>
      <c r="G269" s="21"/>
      <c r="H269" s="29"/>
      <c r="I269" s="21">
        <v>0</v>
      </c>
      <c r="J269" s="21"/>
      <c r="K269" s="21"/>
      <c r="L269" s="21">
        <v>0</v>
      </c>
      <c r="M269" s="21"/>
      <c r="N269" s="21" t="s">
        <v>5</v>
      </c>
      <c r="O269" s="21">
        <v>1</v>
      </c>
      <c r="P269" s="21" t="s">
        <v>105</v>
      </c>
      <c r="Q269" s="24">
        <v>3</v>
      </c>
      <c r="R269" s="21" t="s">
        <v>6</v>
      </c>
      <c r="S269" s="21"/>
      <c r="T269" s="21"/>
      <c r="U269" s="23"/>
      <c r="V269" s="35" t="s">
        <v>205</v>
      </c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44" t="s">
        <v>308</v>
      </c>
    </row>
    <row r="270" spans="1:36" ht="22.5" x14ac:dyDescent="0.25">
      <c r="A270" s="21">
        <v>269</v>
      </c>
      <c r="B270" s="30">
        <v>106.52365875244099</v>
      </c>
      <c r="C270" s="30">
        <v>52.4013481140137</v>
      </c>
      <c r="D270" s="23"/>
      <c r="E270" s="23"/>
      <c r="F270" s="23"/>
      <c r="G270" s="21"/>
      <c r="H270" s="29"/>
      <c r="I270" s="21">
        <v>0</v>
      </c>
      <c r="J270" s="21"/>
      <c r="K270" s="21"/>
      <c r="L270" s="21">
        <v>0</v>
      </c>
      <c r="M270" s="21"/>
      <c r="N270" s="21" t="s">
        <v>5</v>
      </c>
      <c r="O270" s="21">
        <v>1</v>
      </c>
      <c r="P270" s="21" t="s">
        <v>105</v>
      </c>
      <c r="Q270" s="24">
        <v>3</v>
      </c>
      <c r="R270" s="21" t="s">
        <v>6</v>
      </c>
      <c r="S270" s="21"/>
      <c r="T270" s="21"/>
      <c r="U270" s="23"/>
      <c r="V270" s="35" t="s">
        <v>205</v>
      </c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44" t="s">
        <v>308</v>
      </c>
    </row>
    <row r="271" spans="1:36" ht="22.5" x14ac:dyDescent="0.25">
      <c r="A271" s="21">
        <v>270</v>
      </c>
      <c r="B271" s="30">
        <v>106.52359008789099</v>
      </c>
      <c r="C271" s="30">
        <v>52.399524688720703</v>
      </c>
      <c r="D271" s="23"/>
      <c r="E271" s="23"/>
      <c r="F271" s="23"/>
      <c r="G271" s="21"/>
      <c r="H271" s="29"/>
      <c r="I271" s="21">
        <v>0</v>
      </c>
      <c r="J271" s="21"/>
      <c r="K271" s="21"/>
      <c r="L271" s="21">
        <v>0</v>
      </c>
      <c r="M271" s="21"/>
      <c r="N271" s="21" t="s">
        <v>5</v>
      </c>
      <c r="O271" s="21">
        <v>1</v>
      </c>
      <c r="P271" s="21" t="s">
        <v>105</v>
      </c>
      <c r="Q271" s="24">
        <v>3</v>
      </c>
      <c r="R271" s="21" t="s">
        <v>6</v>
      </c>
      <c r="S271" s="21"/>
      <c r="T271" s="21"/>
      <c r="U271" s="23"/>
      <c r="V271" s="35" t="s">
        <v>205</v>
      </c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44" t="s">
        <v>308</v>
      </c>
    </row>
    <row r="272" spans="1:36" ht="22.5" x14ac:dyDescent="0.25">
      <c r="A272" s="21">
        <v>271</v>
      </c>
      <c r="B272" s="30">
        <v>106.56202697753901</v>
      </c>
      <c r="C272" s="30">
        <v>52.379280090332003</v>
      </c>
      <c r="D272" s="23"/>
      <c r="E272" s="23"/>
      <c r="F272" s="23"/>
      <c r="G272" s="21"/>
      <c r="H272" s="29"/>
      <c r="I272" s="21">
        <v>0</v>
      </c>
      <c r="J272" s="21"/>
      <c r="K272" s="21"/>
      <c r="L272" s="21">
        <v>0</v>
      </c>
      <c r="M272" s="21"/>
      <c r="N272" s="21" t="s">
        <v>5</v>
      </c>
      <c r="O272" s="21">
        <v>1</v>
      </c>
      <c r="P272" s="21" t="s">
        <v>105</v>
      </c>
      <c r="Q272" s="24">
        <v>3</v>
      </c>
      <c r="R272" s="21" t="s">
        <v>6</v>
      </c>
      <c r="S272" s="21"/>
      <c r="T272" s="21"/>
      <c r="U272" s="23"/>
      <c r="V272" s="35" t="s">
        <v>205</v>
      </c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44" t="s">
        <v>308</v>
      </c>
    </row>
    <row r="273" spans="1:36" ht="22.5" x14ac:dyDescent="0.25">
      <c r="A273" s="21">
        <v>272</v>
      </c>
      <c r="B273" s="30">
        <v>106.561477661133</v>
      </c>
      <c r="C273" s="30">
        <v>52.382144927978501</v>
      </c>
      <c r="D273" s="23"/>
      <c r="E273" s="23"/>
      <c r="F273" s="23"/>
      <c r="G273" s="21"/>
      <c r="H273" s="29"/>
      <c r="I273" s="21">
        <v>0</v>
      </c>
      <c r="J273" s="21"/>
      <c r="K273" s="21"/>
      <c r="L273" s="21">
        <v>0</v>
      </c>
      <c r="M273" s="21"/>
      <c r="N273" s="21" t="s">
        <v>5</v>
      </c>
      <c r="O273" s="21">
        <v>1</v>
      </c>
      <c r="P273" s="21" t="s">
        <v>105</v>
      </c>
      <c r="Q273" s="24">
        <v>3</v>
      </c>
      <c r="R273" s="21" t="s">
        <v>6</v>
      </c>
      <c r="S273" s="21"/>
      <c r="T273" s="21"/>
      <c r="U273" s="23"/>
      <c r="V273" s="35" t="s">
        <v>205</v>
      </c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44" t="s">
        <v>308</v>
      </c>
    </row>
    <row r="274" spans="1:36" ht="22.5" x14ac:dyDescent="0.25">
      <c r="A274" s="21">
        <v>273</v>
      </c>
      <c r="B274" s="30">
        <v>106.55739593505901</v>
      </c>
      <c r="C274" s="30">
        <v>52.384098052978501</v>
      </c>
      <c r="D274" s="23"/>
      <c r="E274" s="23"/>
      <c r="F274" s="23"/>
      <c r="G274" s="21"/>
      <c r="H274" s="29"/>
      <c r="I274" s="21">
        <v>0</v>
      </c>
      <c r="J274" s="21"/>
      <c r="K274" s="21"/>
      <c r="L274" s="21">
        <v>0</v>
      </c>
      <c r="M274" s="21"/>
      <c r="N274" s="21" t="s">
        <v>5</v>
      </c>
      <c r="O274" s="21">
        <v>1</v>
      </c>
      <c r="P274" s="21" t="s">
        <v>105</v>
      </c>
      <c r="Q274" s="24">
        <v>3</v>
      </c>
      <c r="R274" s="21" t="s">
        <v>6</v>
      </c>
      <c r="S274" s="21"/>
      <c r="T274" s="21"/>
      <c r="U274" s="23"/>
      <c r="V274" s="35" t="s">
        <v>205</v>
      </c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44" t="s">
        <v>308</v>
      </c>
    </row>
    <row r="275" spans="1:36" ht="22.5" x14ac:dyDescent="0.25">
      <c r="A275" s="21">
        <v>274</v>
      </c>
      <c r="B275" s="30">
        <v>106.551971435547</v>
      </c>
      <c r="C275" s="30">
        <v>52.3808403015137</v>
      </c>
      <c r="D275" s="23"/>
      <c r="E275" s="23"/>
      <c r="F275" s="23"/>
      <c r="G275" s="21"/>
      <c r="H275" s="29"/>
      <c r="I275" s="21">
        <v>0</v>
      </c>
      <c r="J275" s="21"/>
      <c r="K275" s="21"/>
      <c r="L275" s="21">
        <v>0</v>
      </c>
      <c r="M275" s="21"/>
      <c r="N275" s="21" t="s">
        <v>5</v>
      </c>
      <c r="O275" s="21">
        <v>1</v>
      </c>
      <c r="P275" s="21" t="s">
        <v>105</v>
      </c>
      <c r="Q275" s="24">
        <v>3</v>
      </c>
      <c r="R275" s="21" t="s">
        <v>6</v>
      </c>
      <c r="S275" s="21"/>
      <c r="T275" s="21"/>
      <c r="U275" s="23"/>
      <c r="V275" s="35" t="s">
        <v>205</v>
      </c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44" t="s">
        <v>308</v>
      </c>
    </row>
    <row r="276" spans="1:36" ht="22.5" x14ac:dyDescent="0.25">
      <c r="A276" s="21">
        <v>275</v>
      </c>
      <c r="B276" s="30">
        <v>106.56471252441401</v>
      </c>
      <c r="C276" s="30">
        <v>52.378372192382798</v>
      </c>
      <c r="D276" s="23"/>
      <c r="E276" s="23"/>
      <c r="F276" s="23"/>
      <c r="G276" s="21"/>
      <c r="H276" s="29"/>
      <c r="I276" s="21">
        <v>0</v>
      </c>
      <c r="J276" s="21"/>
      <c r="K276" s="21"/>
      <c r="L276" s="21">
        <v>0</v>
      </c>
      <c r="M276" s="21"/>
      <c r="N276" s="21" t="s">
        <v>5</v>
      </c>
      <c r="O276" s="21">
        <v>1</v>
      </c>
      <c r="P276" s="21" t="s">
        <v>105</v>
      </c>
      <c r="Q276" s="24">
        <v>3</v>
      </c>
      <c r="R276" s="21" t="s">
        <v>6</v>
      </c>
      <c r="S276" s="21"/>
      <c r="T276" s="21"/>
      <c r="U276" s="23"/>
      <c r="V276" s="35" t="s">
        <v>205</v>
      </c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44" t="s">
        <v>308</v>
      </c>
    </row>
    <row r="277" spans="1:36" ht="22.5" x14ac:dyDescent="0.25">
      <c r="A277" s="21">
        <v>276</v>
      </c>
      <c r="B277" s="30">
        <v>106.58023071289099</v>
      </c>
      <c r="C277" s="30">
        <v>52.3847465515137</v>
      </c>
      <c r="D277" s="23"/>
      <c r="E277" s="23"/>
      <c r="F277" s="23"/>
      <c r="G277" s="21"/>
      <c r="H277" s="29"/>
      <c r="I277" s="21">
        <v>0</v>
      </c>
      <c r="J277" s="21"/>
      <c r="K277" s="21"/>
      <c r="L277" s="21">
        <v>0</v>
      </c>
      <c r="M277" s="21"/>
      <c r="N277" s="21" t="s">
        <v>5</v>
      </c>
      <c r="O277" s="21">
        <v>1</v>
      </c>
      <c r="P277" s="21" t="s">
        <v>105</v>
      </c>
      <c r="Q277" s="24">
        <v>3</v>
      </c>
      <c r="R277" s="21" t="s">
        <v>6</v>
      </c>
      <c r="S277" s="21"/>
      <c r="T277" s="21"/>
      <c r="U277" s="23"/>
      <c r="V277" s="35" t="s">
        <v>205</v>
      </c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44" t="s">
        <v>308</v>
      </c>
    </row>
    <row r="278" spans="1:36" ht="22.5" x14ac:dyDescent="0.25">
      <c r="A278" s="21">
        <v>277</v>
      </c>
      <c r="B278" s="30">
        <v>106.57763671875</v>
      </c>
      <c r="C278" s="30">
        <v>52.381134033203097</v>
      </c>
      <c r="D278" s="23"/>
      <c r="E278" s="23"/>
      <c r="F278" s="23"/>
      <c r="G278" s="21"/>
      <c r="H278" s="29"/>
      <c r="I278" s="21">
        <v>0</v>
      </c>
      <c r="J278" s="21"/>
      <c r="K278" s="21"/>
      <c r="L278" s="21">
        <v>0</v>
      </c>
      <c r="M278" s="21"/>
      <c r="N278" s="21" t="s">
        <v>5</v>
      </c>
      <c r="O278" s="21">
        <v>1</v>
      </c>
      <c r="P278" s="21" t="s">
        <v>105</v>
      </c>
      <c r="Q278" s="24">
        <v>3</v>
      </c>
      <c r="R278" s="21" t="s">
        <v>6</v>
      </c>
      <c r="S278" s="21"/>
      <c r="T278" s="21"/>
      <c r="U278" s="23"/>
      <c r="V278" s="35" t="s">
        <v>205</v>
      </c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44" t="s">
        <v>308</v>
      </c>
    </row>
    <row r="279" spans="1:36" ht="22.5" x14ac:dyDescent="0.25">
      <c r="A279" s="21">
        <v>278</v>
      </c>
      <c r="B279" s="30">
        <v>106.58014678955099</v>
      </c>
      <c r="C279" s="30">
        <v>52.382369995117202</v>
      </c>
      <c r="D279" s="23"/>
      <c r="E279" s="23"/>
      <c r="F279" s="23"/>
      <c r="G279" s="21"/>
      <c r="H279" s="29"/>
      <c r="I279" s="21">
        <v>0</v>
      </c>
      <c r="J279" s="21"/>
      <c r="K279" s="21"/>
      <c r="L279" s="21">
        <v>0</v>
      </c>
      <c r="M279" s="21"/>
      <c r="N279" s="21" t="s">
        <v>5</v>
      </c>
      <c r="O279" s="21">
        <v>1</v>
      </c>
      <c r="P279" s="21" t="s">
        <v>105</v>
      </c>
      <c r="Q279" s="24">
        <v>3</v>
      </c>
      <c r="R279" s="21" t="s">
        <v>6</v>
      </c>
      <c r="S279" s="21"/>
      <c r="T279" s="21"/>
      <c r="U279" s="23"/>
      <c r="V279" s="35" t="s">
        <v>205</v>
      </c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44" t="s">
        <v>308</v>
      </c>
    </row>
    <row r="280" spans="1:36" ht="22.5" x14ac:dyDescent="0.25">
      <c r="A280" s="21">
        <v>279</v>
      </c>
      <c r="B280" s="30">
        <v>106.575553894043</v>
      </c>
      <c r="C280" s="30">
        <v>52.380924224853501</v>
      </c>
      <c r="D280" s="23"/>
      <c r="E280" s="23"/>
      <c r="F280" s="23"/>
      <c r="G280" s="21"/>
      <c r="H280" s="29"/>
      <c r="I280" s="21">
        <v>0</v>
      </c>
      <c r="J280" s="21"/>
      <c r="K280" s="21"/>
      <c r="L280" s="21">
        <v>0</v>
      </c>
      <c r="M280" s="21"/>
      <c r="N280" s="21" t="s">
        <v>5</v>
      </c>
      <c r="O280" s="21">
        <v>1</v>
      </c>
      <c r="P280" s="21" t="s">
        <v>105</v>
      </c>
      <c r="Q280" s="24">
        <v>3</v>
      </c>
      <c r="R280" s="21" t="s">
        <v>6</v>
      </c>
      <c r="S280" s="21"/>
      <c r="T280" s="21"/>
      <c r="U280" s="23"/>
      <c r="V280" s="35" t="s">
        <v>205</v>
      </c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44" t="s">
        <v>308</v>
      </c>
    </row>
    <row r="281" spans="1:36" ht="22.5" x14ac:dyDescent="0.25">
      <c r="A281" s="21">
        <v>280</v>
      </c>
      <c r="B281" s="30">
        <v>106.57388305664099</v>
      </c>
      <c r="C281" s="30">
        <v>52.381263732910199</v>
      </c>
      <c r="D281" s="23"/>
      <c r="E281" s="23"/>
      <c r="F281" s="23"/>
      <c r="G281" s="21"/>
      <c r="H281" s="29"/>
      <c r="I281" s="21">
        <v>0</v>
      </c>
      <c r="J281" s="21"/>
      <c r="K281" s="21"/>
      <c r="L281" s="21">
        <v>0</v>
      </c>
      <c r="M281" s="21"/>
      <c r="N281" s="21" t="s">
        <v>5</v>
      </c>
      <c r="O281" s="21">
        <v>1</v>
      </c>
      <c r="P281" s="21" t="s">
        <v>105</v>
      </c>
      <c r="Q281" s="24">
        <v>3</v>
      </c>
      <c r="R281" s="21" t="s">
        <v>6</v>
      </c>
      <c r="S281" s="21"/>
      <c r="T281" s="21"/>
      <c r="U281" s="23"/>
      <c r="V281" s="35" t="s">
        <v>205</v>
      </c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44" t="s">
        <v>308</v>
      </c>
    </row>
    <row r="282" spans="1:36" ht="22.5" x14ac:dyDescent="0.25">
      <c r="A282" s="21">
        <v>281</v>
      </c>
      <c r="B282" s="30">
        <v>106.57510375976599</v>
      </c>
      <c r="C282" s="30">
        <v>52.379188537597699</v>
      </c>
      <c r="D282" s="23"/>
      <c r="E282" s="23"/>
      <c r="F282" s="23"/>
      <c r="G282" s="21"/>
      <c r="H282" s="29"/>
      <c r="I282" s="21">
        <v>0</v>
      </c>
      <c r="J282" s="21"/>
      <c r="K282" s="21"/>
      <c r="L282" s="21">
        <v>0</v>
      </c>
      <c r="M282" s="21"/>
      <c r="N282" s="21" t="s">
        <v>5</v>
      </c>
      <c r="O282" s="21">
        <v>1</v>
      </c>
      <c r="P282" s="21" t="s">
        <v>105</v>
      </c>
      <c r="Q282" s="24">
        <v>3</v>
      </c>
      <c r="R282" s="21" t="s">
        <v>6</v>
      </c>
      <c r="S282" s="21"/>
      <c r="T282" s="21"/>
      <c r="U282" s="23"/>
      <c r="V282" s="35" t="s">
        <v>205</v>
      </c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44" t="s">
        <v>308</v>
      </c>
    </row>
    <row r="283" spans="1:36" ht="22.5" x14ac:dyDescent="0.25">
      <c r="A283" s="21">
        <v>282</v>
      </c>
      <c r="B283" s="30">
        <v>106.59073638916</v>
      </c>
      <c r="C283" s="30">
        <v>52.388729095458999</v>
      </c>
      <c r="D283" s="23"/>
      <c r="E283" s="23"/>
      <c r="F283" s="23"/>
      <c r="G283" s="21"/>
      <c r="H283" s="29"/>
      <c r="I283" s="21">
        <v>0</v>
      </c>
      <c r="J283" s="21"/>
      <c r="K283" s="21"/>
      <c r="L283" s="21">
        <v>0</v>
      </c>
      <c r="M283" s="21"/>
      <c r="N283" s="21" t="s">
        <v>5</v>
      </c>
      <c r="O283" s="21">
        <v>1</v>
      </c>
      <c r="P283" s="21" t="s">
        <v>105</v>
      </c>
      <c r="Q283" s="24">
        <v>3</v>
      </c>
      <c r="R283" s="21" t="s">
        <v>6</v>
      </c>
      <c r="S283" s="21"/>
      <c r="T283" s="21"/>
      <c r="U283" s="23"/>
      <c r="V283" s="35" t="s">
        <v>205</v>
      </c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44" t="s">
        <v>308</v>
      </c>
    </row>
    <row r="284" spans="1:36" ht="22.5" x14ac:dyDescent="0.25">
      <c r="A284" s="21">
        <v>283</v>
      </c>
      <c r="B284" s="30">
        <v>106.57575225830099</v>
      </c>
      <c r="C284" s="30">
        <v>52.386081695556598</v>
      </c>
      <c r="D284" s="23"/>
      <c r="E284" s="23"/>
      <c r="F284" s="23"/>
      <c r="G284" s="21"/>
      <c r="H284" s="29"/>
      <c r="I284" s="21">
        <v>0</v>
      </c>
      <c r="J284" s="21"/>
      <c r="K284" s="21"/>
      <c r="L284" s="21">
        <v>0</v>
      </c>
      <c r="M284" s="21"/>
      <c r="N284" s="21" t="s">
        <v>5</v>
      </c>
      <c r="O284" s="21">
        <v>1</v>
      </c>
      <c r="P284" s="21" t="s">
        <v>105</v>
      </c>
      <c r="Q284" s="24">
        <v>3</v>
      </c>
      <c r="R284" s="21" t="s">
        <v>6</v>
      </c>
      <c r="S284" s="21"/>
      <c r="T284" s="21"/>
      <c r="U284" s="23"/>
      <c r="V284" s="35" t="s">
        <v>205</v>
      </c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44" t="s">
        <v>308</v>
      </c>
    </row>
    <row r="285" spans="1:36" ht="22.5" x14ac:dyDescent="0.25">
      <c r="A285" s="21">
        <v>284</v>
      </c>
      <c r="B285" s="30">
        <v>106.571975708008</v>
      </c>
      <c r="C285" s="30">
        <v>52.384960174560497</v>
      </c>
      <c r="D285" s="23"/>
      <c r="E285" s="23"/>
      <c r="F285" s="23"/>
      <c r="G285" s="21"/>
      <c r="H285" s="29"/>
      <c r="I285" s="21">
        <v>0</v>
      </c>
      <c r="J285" s="21"/>
      <c r="K285" s="21"/>
      <c r="L285" s="21">
        <v>0</v>
      </c>
      <c r="M285" s="21"/>
      <c r="N285" s="21" t="s">
        <v>5</v>
      </c>
      <c r="O285" s="21">
        <v>1</v>
      </c>
      <c r="P285" s="21" t="s">
        <v>105</v>
      </c>
      <c r="Q285" s="24">
        <v>3</v>
      </c>
      <c r="R285" s="21" t="s">
        <v>6</v>
      </c>
      <c r="S285" s="21"/>
      <c r="T285" s="21"/>
      <c r="U285" s="23"/>
      <c r="V285" s="35" t="s">
        <v>205</v>
      </c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44" t="s">
        <v>308</v>
      </c>
    </row>
    <row r="286" spans="1:36" ht="22.5" x14ac:dyDescent="0.25">
      <c r="A286" s="21">
        <v>285</v>
      </c>
      <c r="B286" s="30">
        <v>106.571426391602</v>
      </c>
      <c r="C286" s="30">
        <v>52.382404327392599</v>
      </c>
      <c r="D286" s="23"/>
      <c r="E286" s="23"/>
      <c r="F286" s="23"/>
      <c r="G286" s="21"/>
      <c r="H286" s="29"/>
      <c r="I286" s="21">
        <v>0</v>
      </c>
      <c r="J286" s="21"/>
      <c r="K286" s="21"/>
      <c r="L286" s="21">
        <v>0</v>
      </c>
      <c r="M286" s="21"/>
      <c r="N286" s="21" t="s">
        <v>5</v>
      </c>
      <c r="O286" s="21">
        <v>1</v>
      </c>
      <c r="P286" s="21" t="s">
        <v>105</v>
      </c>
      <c r="Q286" s="24">
        <v>3</v>
      </c>
      <c r="R286" s="21" t="s">
        <v>6</v>
      </c>
      <c r="S286" s="21"/>
      <c r="T286" s="21"/>
      <c r="U286" s="23"/>
      <c r="V286" s="35" t="s">
        <v>205</v>
      </c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44" t="s">
        <v>308</v>
      </c>
    </row>
    <row r="287" spans="1:36" ht="22.5" x14ac:dyDescent="0.25">
      <c r="A287" s="21">
        <v>286</v>
      </c>
      <c r="B287" s="30">
        <v>106.605751037598</v>
      </c>
      <c r="C287" s="30">
        <v>52.411449432372997</v>
      </c>
      <c r="D287" s="23"/>
      <c r="E287" s="23"/>
      <c r="F287" s="23"/>
      <c r="G287" s="21"/>
      <c r="H287" s="29"/>
      <c r="I287" s="21">
        <v>0</v>
      </c>
      <c r="J287" s="21"/>
      <c r="K287" s="21"/>
      <c r="L287" s="21">
        <v>0</v>
      </c>
      <c r="M287" s="21"/>
      <c r="N287" s="21" t="s">
        <v>5</v>
      </c>
      <c r="O287" s="21">
        <v>1</v>
      </c>
      <c r="P287" s="21" t="s">
        <v>105</v>
      </c>
      <c r="Q287" s="24">
        <v>3</v>
      </c>
      <c r="R287" s="21" t="s">
        <v>6</v>
      </c>
      <c r="S287" s="21"/>
      <c r="T287" s="21"/>
      <c r="U287" s="23"/>
      <c r="V287" s="35" t="s">
        <v>205</v>
      </c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44" t="s">
        <v>308</v>
      </c>
    </row>
    <row r="288" spans="1:36" ht="22.5" x14ac:dyDescent="0.25">
      <c r="A288" s="21">
        <v>287</v>
      </c>
      <c r="B288" s="30">
        <v>106.58782196044901</v>
      </c>
      <c r="C288" s="30">
        <v>52.409904479980497</v>
      </c>
      <c r="D288" s="23"/>
      <c r="E288" s="23"/>
      <c r="F288" s="23"/>
      <c r="G288" s="21"/>
      <c r="H288" s="29"/>
      <c r="I288" s="21">
        <v>0</v>
      </c>
      <c r="J288" s="21"/>
      <c r="K288" s="21"/>
      <c r="L288" s="21">
        <v>0</v>
      </c>
      <c r="M288" s="21"/>
      <c r="N288" s="21" t="s">
        <v>5</v>
      </c>
      <c r="O288" s="21">
        <v>1</v>
      </c>
      <c r="P288" s="21" t="s">
        <v>105</v>
      </c>
      <c r="Q288" s="24">
        <v>3</v>
      </c>
      <c r="R288" s="21" t="s">
        <v>6</v>
      </c>
      <c r="S288" s="21"/>
      <c r="T288" s="21"/>
      <c r="U288" s="23"/>
      <c r="V288" s="35" t="s">
        <v>205</v>
      </c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44" t="s">
        <v>308</v>
      </c>
    </row>
    <row r="289" spans="1:36" ht="22.5" x14ac:dyDescent="0.25">
      <c r="A289" s="21">
        <v>288</v>
      </c>
      <c r="B289" s="30">
        <v>106.49884033203099</v>
      </c>
      <c r="C289" s="30">
        <v>52.408447265625</v>
      </c>
      <c r="D289" s="23"/>
      <c r="E289" s="23"/>
      <c r="F289" s="23"/>
      <c r="G289" s="21"/>
      <c r="H289" s="29"/>
      <c r="I289" s="21">
        <v>0</v>
      </c>
      <c r="J289" s="21"/>
      <c r="K289" s="21"/>
      <c r="L289" s="21">
        <v>0</v>
      </c>
      <c r="M289" s="21"/>
      <c r="N289" s="21" t="s">
        <v>5</v>
      </c>
      <c r="O289" s="21">
        <v>1</v>
      </c>
      <c r="P289" s="21" t="s">
        <v>105</v>
      </c>
      <c r="Q289" s="24">
        <v>3</v>
      </c>
      <c r="R289" s="21" t="s">
        <v>6</v>
      </c>
      <c r="S289" s="21"/>
      <c r="T289" s="21"/>
      <c r="U289" s="23"/>
      <c r="V289" s="35" t="s">
        <v>205</v>
      </c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44" t="s">
        <v>308</v>
      </c>
    </row>
    <row r="290" spans="1:36" ht="22.5" x14ac:dyDescent="0.25">
      <c r="A290" s="21">
        <v>289</v>
      </c>
      <c r="B290" s="30">
        <v>106.386878967285</v>
      </c>
      <c r="C290" s="30">
        <v>52.377964019775398</v>
      </c>
      <c r="D290" s="23"/>
      <c r="E290" s="23"/>
      <c r="F290" s="23"/>
      <c r="G290" s="21"/>
      <c r="H290" s="29"/>
      <c r="I290" s="21">
        <v>0</v>
      </c>
      <c r="J290" s="21"/>
      <c r="K290" s="21"/>
      <c r="L290" s="21">
        <v>0</v>
      </c>
      <c r="M290" s="21"/>
      <c r="N290" s="21" t="s">
        <v>5</v>
      </c>
      <c r="O290" s="21">
        <v>1</v>
      </c>
      <c r="P290" s="21" t="s">
        <v>105</v>
      </c>
      <c r="Q290" s="24">
        <v>3</v>
      </c>
      <c r="R290" s="21" t="s">
        <v>6</v>
      </c>
      <c r="S290" s="21"/>
      <c r="T290" s="21"/>
      <c r="U290" s="23"/>
      <c r="V290" s="35" t="s">
        <v>205</v>
      </c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44" t="s">
        <v>308</v>
      </c>
    </row>
    <row r="291" spans="1:36" ht="22.5" x14ac:dyDescent="0.25">
      <c r="A291" s="21">
        <v>290</v>
      </c>
      <c r="B291" s="30">
        <v>106.44076538085901</v>
      </c>
      <c r="C291" s="30">
        <v>52.400856018066399</v>
      </c>
      <c r="D291" s="23"/>
      <c r="E291" s="23"/>
      <c r="F291" s="23"/>
      <c r="G291" s="21"/>
      <c r="H291" s="29"/>
      <c r="I291" s="21">
        <v>0</v>
      </c>
      <c r="J291" s="21"/>
      <c r="K291" s="21"/>
      <c r="L291" s="21">
        <v>0</v>
      </c>
      <c r="M291" s="21"/>
      <c r="N291" s="21" t="s">
        <v>5</v>
      </c>
      <c r="O291" s="21">
        <v>1</v>
      </c>
      <c r="P291" s="21" t="s">
        <v>105</v>
      </c>
      <c r="Q291" s="24">
        <v>3</v>
      </c>
      <c r="R291" s="21" t="s">
        <v>6</v>
      </c>
      <c r="S291" s="21"/>
      <c r="T291" s="21"/>
      <c r="U291" s="23"/>
      <c r="V291" s="35" t="s">
        <v>205</v>
      </c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44" t="s">
        <v>308</v>
      </c>
    </row>
    <row r="292" spans="1:36" ht="22.5" x14ac:dyDescent="0.25">
      <c r="A292" s="21">
        <v>291</v>
      </c>
      <c r="B292" s="30">
        <v>106.428909301758</v>
      </c>
      <c r="C292" s="30">
        <v>52.392356872558601</v>
      </c>
      <c r="D292" s="23"/>
      <c r="E292" s="23"/>
      <c r="F292" s="23"/>
      <c r="G292" s="21"/>
      <c r="H292" s="29"/>
      <c r="I292" s="21">
        <v>0</v>
      </c>
      <c r="J292" s="21"/>
      <c r="K292" s="21"/>
      <c r="L292" s="21">
        <v>0</v>
      </c>
      <c r="M292" s="21"/>
      <c r="N292" s="21" t="s">
        <v>5</v>
      </c>
      <c r="O292" s="21">
        <v>1</v>
      </c>
      <c r="P292" s="21" t="s">
        <v>105</v>
      </c>
      <c r="Q292" s="24">
        <v>3</v>
      </c>
      <c r="R292" s="21" t="s">
        <v>6</v>
      </c>
      <c r="S292" s="21"/>
      <c r="T292" s="21"/>
      <c r="U292" s="23"/>
      <c r="V292" s="35" t="s">
        <v>205</v>
      </c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44" t="s">
        <v>308</v>
      </c>
    </row>
    <row r="293" spans="1:36" ht="22.5" x14ac:dyDescent="0.25">
      <c r="A293" s="21">
        <v>292</v>
      </c>
      <c r="B293" s="30">
        <v>106.428344726563</v>
      </c>
      <c r="C293" s="30">
        <v>52.388957977294901</v>
      </c>
      <c r="D293" s="23"/>
      <c r="E293" s="23"/>
      <c r="F293" s="23"/>
      <c r="G293" s="21"/>
      <c r="H293" s="29"/>
      <c r="I293" s="21">
        <v>0</v>
      </c>
      <c r="J293" s="21"/>
      <c r="K293" s="21"/>
      <c r="L293" s="21">
        <v>0</v>
      </c>
      <c r="M293" s="21"/>
      <c r="N293" s="21" t="s">
        <v>5</v>
      </c>
      <c r="O293" s="21">
        <v>1</v>
      </c>
      <c r="P293" s="21" t="s">
        <v>105</v>
      </c>
      <c r="Q293" s="24">
        <v>3</v>
      </c>
      <c r="R293" s="21" t="s">
        <v>6</v>
      </c>
      <c r="S293" s="21"/>
      <c r="T293" s="21"/>
      <c r="U293" s="23"/>
      <c r="V293" s="35" t="s">
        <v>205</v>
      </c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44" t="s">
        <v>308</v>
      </c>
    </row>
    <row r="294" spans="1:36" ht="22.5" x14ac:dyDescent="0.25">
      <c r="A294" s="21">
        <v>293</v>
      </c>
      <c r="B294" s="30">
        <v>106.42658233642599</v>
      </c>
      <c r="C294" s="30">
        <v>52.388145446777301</v>
      </c>
      <c r="D294" s="23"/>
      <c r="E294" s="23"/>
      <c r="F294" s="23"/>
      <c r="G294" s="21"/>
      <c r="H294" s="29"/>
      <c r="I294" s="21">
        <v>0</v>
      </c>
      <c r="J294" s="21"/>
      <c r="K294" s="21"/>
      <c r="L294" s="21">
        <v>0</v>
      </c>
      <c r="M294" s="21"/>
      <c r="N294" s="21" t="s">
        <v>5</v>
      </c>
      <c r="O294" s="21">
        <v>1</v>
      </c>
      <c r="P294" s="21" t="s">
        <v>105</v>
      </c>
      <c r="Q294" s="24">
        <v>3</v>
      </c>
      <c r="R294" s="21" t="s">
        <v>6</v>
      </c>
      <c r="S294" s="21"/>
      <c r="T294" s="21"/>
      <c r="U294" s="23"/>
      <c r="V294" s="35" t="s">
        <v>205</v>
      </c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44" t="s">
        <v>308</v>
      </c>
    </row>
    <row r="295" spans="1:36" ht="22.5" x14ac:dyDescent="0.25">
      <c r="A295" s="21">
        <v>294</v>
      </c>
      <c r="B295" s="30">
        <v>106.426460266113</v>
      </c>
      <c r="C295" s="30">
        <v>52.387031555175803</v>
      </c>
      <c r="D295" s="23"/>
      <c r="E295" s="23"/>
      <c r="F295" s="23"/>
      <c r="G295" s="21"/>
      <c r="H295" s="29"/>
      <c r="I295" s="21">
        <v>0</v>
      </c>
      <c r="J295" s="21"/>
      <c r="K295" s="21"/>
      <c r="L295" s="21">
        <v>0</v>
      </c>
      <c r="M295" s="21"/>
      <c r="N295" s="21" t="s">
        <v>5</v>
      </c>
      <c r="O295" s="21">
        <v>1</v>
      </c>
      <c r="P295" s="21" t="s">
        <v>105</v>
      </c>
      <c r="Q295" s="24">
        <v>3</v>
      </c>
      <c r="R295" s="21" t="s">
        <v>6</v>
      </c>
      <c r="S295" s="21"/>
      <c r="T295" s="21"/>
      <c r="U295" s="23"/>
      <c r="V295" s="35" t="s">
        <v>205</v>
      </c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44" t="s">
        <v>308</v>
      </c>
    </row>
    <row r="296" spans="1:36" ht="22.5" x14ac:dyDescent="0.25">
      <c r="A296" s="21">
        <v>295</v>
      </c>
      <c r="B296" s="30">
        <v>106.427536010742</v>
      </c>
      <c r="C296" s="30">
        <v>52.386516571044901</v>
      </c>
      <c r="D296" s="23"/>
      <c r="E296" s="23"/>
      <c r="F296" s="23"/>
      <c r="G296" s="21"/>
      <c r="H296" s="29"/>
      <c r="I296" s="21">
        <v>0</v>
      </c>
      <c r="J296" s="21"/>
      <c r="K296" s="21"/>
      <c r="L296" s="21">
        <v>0</v>
      </c>
      <c r="M296" s="21"/>
      <c r="N296" s="21" t="s">
        <v>5</v>
      </c>
      <c r="O296" s="21">
        <v>1</v>
      </c>
      <c r="P296" s="21" t="s">
        <v>105</v>
      </c>
      <c r="Q296" s="24">
        <v>3</v>
      </c>
      <c r="R296" s="21" t="s">
        <v>6</v>
      </c>
      <c r="S296" s="21"/>
      <c r="T296" s="21"/>
      <c r="U296" s="23"/>
      <c r="V296" s="35" t="s">
        <v>205</v>
      </c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44" t="s">
        <v>308</v>
      </c>
    </row>
    <row r="297" spans="1:36" ht="22.5" x14ac:dyDescent="0.25">
      <c r="A297" s="21">
        <v>296</v>
      </c>
      <c r="B297" s="30">
        <v>106.42629241943401</v>
      </c>
      <c r="C297" s="30">
        <v>52.384799957275398</v>
      </c>
      <c r="D297" s="23"/>
      <c r="E297" s="23"/>
      <c r="F297" s="23"/>
      <c r="G297" s="21"/>
      <c r="H297" s="29"/>
      <c r="I297" s="21">
        <v>0</v>
      </c>
      <c r="J297" s="21"/>
      <c r="K297" s="21"/>
      <c r="L297" s="21">
        <v>0</v>
      </c>
      <c r="M297" s="21"/>
      <c r="N297" s="21" t="s">
        <v>5</v>
      </c>
      <c r="O297" s="21">
        <v>1</v>
      </c>
      <c r="P297" s="21" t="s">
        <v>105</v>
      </c>
      <c r="Q297" s="24">
        <v>3</v>
      </c>
      <c r="R297" s="21" t="s">
        <v>6</v>
      </c>
      <c r="S297" s="21"/>
      <c r="T297" s="21"/>
      <c r="U297" s="23"/>
      <c r="V297" s="35" t="s">
        <v>205</v>
      </c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44" t="s">
        <v>308</v>
      </c>
    </row>
    <row r="298" spans="1:36" ht="22.5" x14ac:dyDescent="0.25">
      <c r="A298" s="21">
        <v>297</v>
      </c>
      <c r="B298" s="30">
        <v>106.42645263671901</v>
      </c>
      <c r="C298" s="30">
        <v>52.384185791015597</v>
      </c>
      <c r="D298" s="23"/>
      <c r="E298" s="23"/>
      <c r="F298" s="23"/>
      <c r="G298" s="21"/>
      <c r="H298" s="29"/>
      <c r="I298" s="21">
        <v>0</v>
      </c>
      <c r="J298" s="21"/>
      <c r="K298" s="21"/>
      <c r="L298" s="21">
        <v>0</v>
      </c>
      <c r="M298" s="21"/>
      <c r="N298" s="21" t="s">
        <v>5</v>
      </c>
      <c r="O298" s="21">
        <v>1</v>
      </c>
      <c r="P298" s="21" t="s">
        <v>105</v>
      </c>
      <c r="Q298" s="24">
        <v>3</v>
      </c>
      <c r="R298" s="21" t="s">
        <v>6</v>
      </c>
      <c r="S298" s="21"/>
      <c r="T298" s="21"/>
      <c r="U298" s="23"/>
      <c r="V298" s="35" t="s">
        <v>205</v>
      </c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44" t="s">
        <v>308</v>
      </c>
    </row>
    <row r="299" spans="1:36" ht="22.5" x14ac:dyDescent="0.25">
      <c r="A299" s="21">
        <v>298</v>
      </c>
      <c r="B299" s="30">
        <v>106.423866271973</v>
      </c>
      <c r="C299" s="30">
        <v>52.3829345703125</v>
      </c>
      <c r="D299" s="23"/>
      <c r="E299" s="23"/>
      <c r="F299" s="23"/>
      <c r="G299" s="21"/>
      <c r="H299" s="29"/>
      <c r="I299" s="21">
        <v>0</v>
      </c>
      <c r="J299" s="21"/>
      <c r="K299" s="21"/>
      <c r="L299" s="21">
        <v>0</v>
      </c>
      <c r="M299" s="21"/>
      <c r="N299" s="21" t="s">
        <v>5</v>
      </c>
      <c r="O299" s="21">
        <v>1</v>
      </c>
      <c r="P299" s="21" t="s">
        <v>105</v>
      </c>
      <c r="Q299" s="24">
        <v>3</v>
      </c>
      <c r="R299" s="21" t="s">
        <v>6</v>
      </c>
      <c r="S299" s="21"/>
      <c r="T299" s="21"/>
      <c r="U299" s="23"/>
      <c r="V299" s="35" t="s">
        <v>205</v>
      </c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44" t="s">
        <v>308</v>
      </c>
    </row>
    <row r="300" spans="1:36" ht="22.5" x14ac:dyDescent="0.25">
      <c r="A300" s="21">
        <v>299</v>
      </c>
      <c r="B300" s="30">
        <v>106.415603637695</v>
      </c>
      <c r="C300" s="30">
        <v>52.381191253662102</v>
      </c>
      <c r="D300" s="23"/>
      <c r="E300" s="23"/>
      <c r="F300" s="23"/>
      <c r="G300" s="21"/>
      <c r="H300" s="29"/>
      <c r="I300" s="21">
        <v>0</v>
      </c>
      <c r="J300" s="21"/>
      <c r="K300" s="21"/>
      <c r="L300" s="21">
        <v>0</v>
      </c>
      <c r="M300" s="21"/>
      <c r="N300" s="21" t="s">
        <v>5</v>
      </c>
      <c r="O300" s="21">
        <v>1</v>
      </c>
      <c r="P300" s="21" t="s">
        <v>105</v>
      </c>
      <c r="Q300" s="24">
        <v>3</v>
      </c>
      <c r="R300" s="21" t="s">
        <v>6</v>
      </c>
      <c r="S300" s="21"/>
      <c r="T300" s="21"/>
      <c r="U300" s="23"/>
      <c r="V300" s="35" t="s">
        <v>205</v>
      </c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44" t="s">
        <v>308</v>
      </c>
    </row>
    <row r="301" spans="1:36" ht="22.5" x14ac:dyDescent="0.25">
      <c r="A301" s="21">
        <v>300</v>
      </c>
      <c r="B301" s="30">
        <v>106.412796020508</v>
      </c>
      <c r="C301" s="30">
        <v>52.378940582275398</v>
      </c>
      <c r="D301" s="23"/>
      <c r="E301" s="23"/>
      <c r="F301" s="23"/>
      <c r="G301" s="21"/>
      <c r="H301" s="29"/>
      <c r="I301" s="21">
        <v>0</v>
      </c>
      <c r="J301" s="21"/>
      <c r="K301" s="21"/>
      <c r="L301" s="21">
        <v>0</v>
      </c>
      <c r="M301" s="21"/>
      <c r="N301" s="21" t="s">
        <v>5</v>
      </c>
      <c r="O301" s="21">
        <v>1</v>
      </c>
      <c r="P301" s="21" t="s">
        <v>105</v>
      </c>
      <c r="Q301" s="24">
        <v>3</v>
      </c>
      <c r="R301" s="21" t="s">
        <v>6</v>
      </c>
      <c r="S301" s="21"/>
      <c r="T301" s="21"/>
      <c r="U301" s="23"/>
      <c r="V301" s="35" t="s">
        <v>205</v>
      </c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44" t="s">
        <v>308</v>
      </c>
    </row>
    <row r="302" spans="1:36" ht="22.5" x14ac:dyDescent="0.25">
      <c r="A302" s="21">
        <v>301</v>
      </c>
      <c r="B302" s="30">
        <v>106.414176940918</v>
      </c>
      <c r="C302" s="30">
        <v>52.379257202148402</v>
      </c>
      <c r="D302" s="23"/>
      <c r="E302" s="23"/>
      <c r="F302" s="23"/>
      <c r="G302" s="21"/>
      <c r="H302" s="29"/>
      <c r="I302" s="21">
        <v>0</v>
      </c>
      <c r="J302" s="21"/>
      <c r="K302" s="21"/>
      <c r="L302" s="21">
        <v>0</v>
      </c>
      <c r="M302" s="21"/>
      <c r="N302" s="21" t="s">
        <v>5</v>
      </c>
      <c r="O302" s="21">
        <v>1</v>
      </c>
      <c r="P302" s="21" t="s">
        <v>105</v>
      </c>
      <c r="Q302" s="24">
        <v>3</v>
      </c>
      <c r="R302" s="21" t="s">
        <v>6</v>
      </c>
      <c r="S302" s="21"/>
      <c r="T302" s="21"/>
      <c r="U302" s="23"/>
      <c r="V302" s="35" t="s">
        <v>205</v>
      </c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44" t="s">
        <v>308</v>
      </c>
    </row>
    <row r="303" spans="1:36" ht="22.5" x14ac:dyDescent="0.25">
      <c r="A303" s="21">
        <v>302</v>
      </c>
      <c r="B303" s="30">
        <v>106.41351318359401</v>
      </c>
      <c r="C303" s="30">
        <v>52.3785400390625</v>
      </c>
      <c r="D303" s="23"/>
      <c r="E303" s="23"/>
      <c r="F303" s="23"/>
      <c r="G303" s="21"/>
      <c r="H303" s="29"/>
      <c r="I303" s="21">
        <v>0</v>
      </c>
      <c r="J303" s="21"/>
      <c r="K303" s="21"/>
      <c r="L303" s="21">
        <v>0</v>
      </c>
      <c r="M303" s="21"/>
      <c r="N303" s="21" t="s">
        <v>5</v>
      </c>
      <c r="O303" s="21">
        <v>1</v>
      </c>
      <c r="P303" s="21" t="s">
        <v>105</v>
      </c>
      <c r="Q303" s="24">
        <v>3</v>
      </c>
      <c r="R303" s="21" t="s">
        <v>6</v>
      </c>
      <c r="S303" s="21"/>
      <c r="T303" s="21"/>
      <c r="U303" s="23"/>
      <c r="V303" s="35" t="s">
        <v>205</v>
      </c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44" t="s">
        <v>308</v>
      </c>
    </row>
    <row r="304" spans="1:36" ht="22.5" x14ac:dyDescent="0.25">
      <c r="A304" s="21">
        <v>303</v>
      </c>
      <c r="B304" s="30">
        <v>106.414764404297</v>
      </c>
      <c r="C304" s="30">
        <v>52.377632141113303</v>
      </c>
      <c r="D304" s="23"/>
      <c r="E304" s="23"/>
      <c r="F304" s="23"/>
      <c r="G304" s="21"/>
      <c r="H304" s="29"/>
      <c r="I304" s="21">
        <v>0</v>
      </c>
      <c r="J304" s="21"/>
      <c r="K304" s="21"/>
      <c r="L304" s="21">
        <v>0</v>
      </c>
      <c r="M304" s="21"/>
      <c r="N304" s="21" t="s">
        <v>5</v>
      </c>
      <c r="O304" s="21">
        <v>1</v>
      </c>
      <c r="P304" s="21" t="s">
        <v>105</v>
      </c>
      <c r="Q304" s="24">
        <v>3</v>
      </c>
      <c r="R304" s="21" t="s">
        <v>6</v>
      </c>
      <c r="S304" s="21"/>
      <c r="T304" s="21"/>
      <c r="U304" s="23"/>
      <c r="V304" s="35" t="s">
        <v>205</v>
      </c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44" t="s">
        <v>308</v>
      </c>
    </row>
    <row r="305" spans="1:36" ht="22.5" x14ac:dyDescent="0.25">
      <c r="A305" s="21">
        <v>304</v>
      </c>
      <c r="B305" s="30">
        <v>106.416130065918</v>
      </c>
      <c r="C305" s="30">
        <v>52.377670288085902</v>
      </c>
      <c r="D305" s="23"/>
      <c r="E305" s="23"/>
      <c r="F305" s="23"/>
      <c r="G305" s="21"/>
      <c r="H305" s="29"/>
      <c r="I305" s="21">
        <v>0</v>
      </c>
      <c r="J305" s="21"/>
      <c r="K305" s="21"/>
      <c r="L305" s="21">
        <v>0</v>
      </c>
      <c r="M305" s="21"/>
      <c r="N305" s="21" t="s">
        <v>5</v>
      </c>
      <c r="O305" s="21">
        <v>1</v>
      </c>
      <c r="P305" s="21" t="s">
        <v>105</v>
      </c>
      <c r="Q305" s="24">
        <v>3</v>
      </c>
      <c r="R305" s="21" t="s">
        <v>6</v>
      </c>
      <c r="S305" s="21"/>
      <c r="T305" s="21"/>
      <c r="U305" s="23"/>
      <c r="V305" s="35" t="s">
        <v>205</v>
      </c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44" t="s">
        <v>308</v>
      </c>
    </row>
    <row r="306" spans="1:36" ht="22.5" x14ac:dyDescent="0.25">
      <c r="A306" s="21">
        <v>305</v>
      </c>
      <c r="B306" s="30">
        <v>106.41574859619099</v>
      </c>
      <c r="C306" s="30">
        <v>52.377231597900398</v>
      </c>
      <c r="D306" s="23"/>
      <c r="E306" s="23"/>
      <c r="F306" s="23"/>
      <c r="G306" s="21"/>
      <c r="H306" s="29"/>
      <c r="I306" s="21">
        <v>0</v>
      </c>
      <c r="J306" s="21"/>
      <c r="K306" s="21"/>
      <c r="L306" s="21">
        <v>0</v>
      </c>
      <c r="M306" s="21"/>
      <c r="N306" s="21" t="s">
        <v>5</v>
      </c>
      <c r="O306" s="21">
        <v>1</v>
      </c>
      <c r="P306" s="21" t="s">
        <v>105</v>
      </c>
      <c r="Q306" s="24">
        <v>3</v>
      </c>
      <c r="R306" s="21" t="s">
        <v>6</v>
      </c>
      <c r="S306" s="21"/>
      <c r="T306" s="21"/>
      <c r="U306" s="23"/>
      <c r="V306" s="35" t="s">
        <v>205</v>
      </c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44" t="s">
        <v>308</v>
      </c>
    </row>
    <row r="307" spans="1:36" ht="22.5" x14ac:dyDescent="0.25">
      <c r="A307" s="21">
        <v>306</v>
      </c>
      <c r="B307" s="30">
        <v>106.411499023438</v>
      </c>
      <c r="C307" s="30">
        <v>52.375495910644503</v>
      </c>
      <c r="D307" s="23"/>
      <c r="E307" s="23"/>
      <c r="F307" s="23"/>
      <c r="G307" s="21"/>
      <c r="H307" s="29"/>
      <c r="I307" s="21">
        <v>0</v>
      </c>
      <c r="J307" s="21"/>
      <c r="K307" s="21"/>
      <c r="L307" s="21">
        <v>0</v>
      </c>
      <c r="M307" s="21"/>
      <c r="N307" s="21" t="s">
        <v>5</v>
      </c>
      <c r="O307" s="21">
        <v>1</v>
      </c>
      <c r="P307" s="21" t="s">
        <v>105</v>
      </c>
      <c r="Q307" s="24">
        <v>3</v>
      </c>
      <c r="R307" s="21" t="s">
        <v>6</v>
      </c>
      <c r="S307" s="21"/>
      <c r="T307" s="21"/>
      <c r="U307" s="23"/>
      <c r="V307" s="35" t="s">
        <v>205</v>
      </c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44" t="s">
        <v>308</v>
      </c>
    </row>
    <row r="308" spans="1:36" ht="22.5" x14ac:dyDescent="0.25">
      <c r="A308" s="21">
        <v>307</v>
      </c>
      <c r="B308" s="30">
        <v>106.41138458252</v>
      </c>
      <c r="C308" s="30">
        <v>52.377395629882798</v>
      </c>
      <c r="D308" s="23"/>
      <c r="E308" s="23"/>
      <c r="F308" s="23"/>
      <c r="G308" s="21"/>
      <c r="H308" s="29"/>
      <c r="I308" s="21">
        <v>0</v>
      </c>
      <c r="J308" s="21"/>
      <c r="K308" s="21"/>
      <c r="L308" s="21">
        <v>0</v>
      </c>
      <c r="M308" s="21"/>
      <c r="N308" s="21" t="s">
        <v>5</v>
      </c>
      <c r="O308" s="21">
        <v>1</v>
      </c>
      <c r="P308" s="21" t="s">
        <v>105</v>
      </c>
      <c r="Q308" s="24">
        <v>3</v>
      </c>
      <c r="R308" s="21" t="s">
        <v>6</v>
      </c>
      <c r="S308" s="21"/>
      <c r="T308" s="21"/>
      <c r="U308" s="23"/>
      <c r="V308" s="35" t="s">
        <v>205</v>
      </c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44" t="s">
        <v>308</v>
      </c>
    </row>
    <row r="309" spans="1:36" ht="22.5" x14ac:dyDescent="0.25">
      <c r="A309" s="21">
        <v>308</v>
      </c>
      <c r="B309" s="30">
        <v>106.410720825195</v>
      </c>
      <c r="C309" s="30">
        <v>52.376731872558601</v>
      </c>
      <c r="D309" s="23"/>
      <c r="E309" s="23"/>
      <c r="F309" s="23"/>
      <c r="G309" s="21"/>
      <c r="H309" s="29"/>
      <c r="I309" s="21">
        <v>0</v>
      </c>
      <c r="J309" s="21"/>
      <c r="K309" s="21"/>
      <c r="L309" s="21">
        <v>0</v>
      </c>
      <c r="M309" s="21"/>
      <c r="N309" s="21" t="s">
        <v>5</v>
      </c>
      <c r="O309" s="21">
        <v>1</v>
      </c>
      <c r="P309" s="21" t="s">
        <v>105</v>
      </c>
      <c r="Q309" s="24">
        <v>3</v>
      </c>
      <c r="R309" s="21" t="s">
        <v>6</v>
      </c>
      <c r="S309" s="21"/>
      <c r="T309" s="21"/>
      <c r="U309" s="23"/>
      <c r="V309" s="35" t="s">
        <v>205</v>
      </c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44" t="s">
        <v>308</v>
      </c>
    </row>
    <row r="310" spans="1:36" ht="22.5" x14ac:dyDescent="0.25">
      <c r="A310" s="21">
        <v>309</v>
      </c>
      <c r="B310" s="30">
        <v>106.409828186035</v>
      </c>
      <c r="C310" s="30">
        <v>52.377189636230497</v>
      </c>
      <c r="D310" s="23"/>
      <c r="E310" s="23"/>
      <c r="F310" s="23"/>
      <c r="G310" s="21"/>
      <c r="H310" s="29"/>
      <c r="I310" s="21">
        <v>0</v>
      </c>
      <c r="J310" s="21"/>
      <c r="K310" s="21"/>
      <c r="L310" s="21">
        <v>0</v>
      </c>
      <c r="M310" s="21"/>
      <c r="N310" s="21" t="s">
        <v>5</v>
      </c>
      <c r="O310" s="21">
        <v>1</v>
      </c>
      <c r="P310" s="21" t="s">
        <v>105</v>
      </c>
      <c r="Q310" s="24">
        <v>3</v>
      </c>
      <c r="R310" s="21" t="s">
        <v>6</v>
      </c>
      <c r="S310" s="21"/>
      <c r="T310" s="21"/>
      <c r="U310" s="23"/>
      <c r="V310" s="35" t="s">
        <v>205</v>
      </c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44" t="s">
        <v>308</v>
      </c>
    </row>
    <row r="311" spans="1:36" ht="22.5" x14ac:dyDescent="0.25">
      <c r="A311" s="21">
        <v>310</v>
      </c>
      <c r="B311" s="30">
        <v>106.408767700195</v>
      </c>
      <c r="C311" s="30">
        <v>52.378429412841797</v>
      </c>
      <c r="D311" s="23"/>
      <c r="E311" s="23"/>
      <c r="F311" s="23"/>
      <c r="G311" s="21"/>
      <c r="H311" s="29"/>
      <c r="I311" s="21">
        <v>0</v>
      </c>
      <c r="J311" s="21"/>
      <c r="K311" s="21"/>
      <c r="L311" s="21">
        <v>0</v>
      </c>
      <c r="M311" s="21"/>
      <c r="N311" s="21" t="s">
        <v>5</v>
      </c>
      <c r="O311" s="21">
        <v>1</v>
      </c>
      <c r="P311" s="21" t="s">
        <v>105</v>
      </c>
      <c r="Q311" s="24">
        <v>3</v>
      </c>
      <c r="R311" s="21" t="s">
        <v>6</v>
      </c>
      <c r="S311" s="21"/>
      <c r="T311" s="21"/>
      <c r="U311" s="23"/>
      <c r="V311" s="35" t="s">
        <v>205</v>
      </c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44" t="s">
        <v>308</v>
      </c>
    </row>
    <row r="312" spans="1:36" ht="22.5" x14ac:dyDescent="0.25">
      <c r="A312" s="21">
        <v>311</v>
      </c>
      <c r="B312" s="30">
        <v>106.40884399414099</v>
      </c>
      <c r="C312" s="30">
        <v>52.377758026122997</v>
      </c>
      <c r="D312" s="23"/>
      <c r="E312" s="23"/>
      <c r="F312" s="23"/>
      <c r="G312" s="21"/>
      <c r="H312" s="29"/>
      <c r="I312" s="21">
        <v>0</v>
      </c>
      <c r="J312" s="21"/>
      <c r="K312" s="21"/>
      <c r="L312" s="21">
        <v>0</v>
      </c>
      <c r="M312" s="21"/>
      <c r="N312" s="21" t="s">
        <v>5</v>
      </c>
      <c r="O312" s="21">
        <v>1</v>
      </c>
      <c r="P312" s="21" t="s">
        <v>105</v>
      </c>
      <c r="Q312" s="24">
        <v>3</v>
      </c>
      <c r="R312" s="21" t="s">
        <v>6</v>
      </c>
      <c r="S312" s="21"/>
      <c r="T312" s="21"/>
      <c r="U312" s="23"/>
      <c r="V312" s="35" t="s">
        <v>205</v>
      </c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44" t="s">
        <v>308</v>
      </c>
    </row>
    <row r="313" spans="1:36" ht="22.5" x14ac:dyDescent="0.25">
      <c r="A313" s="21">
        <v>312</v>
      </c>
      <c r="B313" s="30">
        <v>106.383255004883</v>
      </c>
      <c r="C313" s="30">
        <v>52.375553131103501</v>
      </c>
      <c r="D313" s="23"/>
      <c r="E313" s="23"/>
      <c r="F313" s="23"/>
      <c r="G313" s="21"/>
      <c r="H313" s="29"/>
      <c r="I313" s="21">
        <v>0</v>
      </c>
      <c r="J313" s="21"/>
      <c r="K313" s="21"/>
      <c r="L313" s="21">
        <v>0</v>
      </c>
      <c r="M313" s="21"/>
      <c r="N313" s="21" t="s">
        <v>5</v>
      </c>
      <c r="O313" s="21">
        <v>1</v>
      </c>
      <c r="P313" s="21" t="s">
        <v>105</v>
      </c>
      <c r="Q313" s="24">
        <v>3</v>
      </c>
      <c r="R313" s="21" t="s">
        <v>6</v>
      </c>
      <c r="S313" s="21"/>
      <c r="T313" s="21"/>
      <c r="U313" s="23"/>
      <c r="V313" s="35" t="s">
        <v>205</v>
      </c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44" t="s">
        <v>308</v>
      </c>
    </row>
    <row r="314" spans="1:36" ht="22.5" x14ac:dyDescent="0.25">
      <c r="A314" s="21">
        <v>313</v>
      </c>
      <c r="B314" s="30">
        <v>106.380729675293</v>
      </c>
      <c r="C314" s="30">
        <v>52.373683929443402</v>
      </c>
      <c r="D314" s="23"/>
      <c r="E314" s="23"/>
      <c r="F314" s="23"/>
      <c r="G314" s="21"/>
      <c r="H314" s="29"/>
      <c r="I314" s="21">
        <v>0</v>
      </c>
      <c r="J314" s="21"/>
      <c r="K314" s="21"/>
      <c r="L314" s="21">
        <v>0</v>
      </c>
      <c r="M314" s="21"/>
      <c r="N314" s="21" t="s">
        <v>5</v>
      </c>
      <c r="O314" s="21">
        <v>1</v>
      </c>
      <c r="P314" s="21" t="s">
        <v>105</v>
      </c>
      <c r="Q314" s="24">
        <v>3</v>
      </c>
      <c r="R314" s="21" t="s">
        <v>6</v>
      </c>
      <c r="S314" s="21"/>
      <c r="T314" s="21"/>
      <c r="U314" s="23"/>
      <c r="V314" s="35" t="s">
        <v>205</v>
      </c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44" t="s">
        <v>308</v>
      </c>
    </row>
    <row r="315" spans="1:36" ht="22.5" x14ac:dyDescent="0.25">
      <c r="A315" s="21">
        <v>314</v>
      </c>
      <c r="B315" s="30">
        <v>106.379875183105</v>
      </c>
      <c r="C315" s="30">
        <v>52.375423431396499</v>
      </c>
      <c r="D315" s="23"/>
      <c r="E315" s="23"/>
      <c r="F315" s="23"/>
      <c r="G315" s="21"/>
      <c r="H315" s="29"/>
      <c r="I315" s="21">
        <v>0</v>
      </c>
      <c r="J315" s="21"/>
      <c r="K315" s="21"/>
      <c r="L315" s="21">
        <v>0</v>
      </c>
      <c r="M315" s="21"/>
      <c r="N315" s="21" t="s">
        <v>5</v>
      </c>
      <c r="O315" s="21">
        <v>1</v>
      </c>
      <c r="P315" s="21" t="s">
        <v>105</v>
      </c>
      <c r="Q315" s="24">
        <v>3</v>
      </c>
      <c r="R315" s="21" t="s">
        <v>6</v>
      </c>
      <c r="S315" s="21"/>
      <c r="T315" s="21"/>
      <c r="U315" s="23"/>
      <c r="V315" s="35" t="s">
        <v>205</v>
      </c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44" t="s">
        <v>308</v>
      </c>
    </row>
    <row r="316" spans="1:36" ht="22.5" x14ac:dyDescent="0.25">
      <c r="A316" s="21">
        <v>315</v>
      </c>
      <c r="B316" s="30">
        <v>106.37701416015599</v>
      </c>
      <c r="C316" s="30">
        <v>52.374229431152301</v>
      </c>
      <c r="D316" s="23"/>
      <c r="E316" s="23"/>
      <c r="F316" s="23"/>
      <c r="G316" s="21"/>
      <c r="H316" s="29"/>
      <c r="I316" s="21">
        <v>0</v>
      </c>
      <c r="J316" s="21"/>
      <c r="K316" s="21"/>
      <c r="L316" s="21">
        <v>0</v>
      </c>
      <c r="M316" s="21"/>
      <c r="N316" s="21" t="s">
        <v>5</v>
      </c>
      <c r="O316" s="21">
        <v>1</v>
      </c>
      <c r="P316" s="21" t="s">
        <v>105</v>
      </c>
      <c r="Q316" s="24">
        <v>3</v>
      </c>
      <c r="R316" s="21" t="s">
        <v>6</v>
      </c>
      <c r="S316" s="21"/>
      <c r="T316" s="21"/>
      <c r="U316" s="23"/>
      <c r="V316" s="35" t="s">
        <v>205</v>
      </c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44" t="s">
        <v>308</v>
      </c>
    </row>
    <row r="317" spans="1:36" ht="22.5" x14ac:dyDescent="0.25">
      <c r="A317" s="21">
        <v>316</v>
      </c>
      <c r="B317" s="30">
        <v>106.371612548828</v>
      </c>
      <c r="C317" s="30">
        <v>52.370609283447301</v>
      </c>
      <c r="D317" s="23"/>
      <c r="E317" s="23"/>
      <c r="F317" s="23"/>
      <c r="G317" s="21"/>
      <c r="H317" s="29"/>
      <c r="I317" s="21">
        <v>0</v>
      </c>
      <c r="J317" s="21"/>
      <c r="K317" s="21"/>
      <c r="L317" s="21">
        <v>0</v>
      </c>
      <c r="M317" s="21"/>
      <c r="N317" s="21" t="s">
        <v>5</v>
      </c>
      <c r="O317" s="21">
        <v>1</v>
      </c>
      <c r="P317" s="21" t="s">
        <v>105</v>
      </c>
      <c r="Q317" s="24">
        <v>3</v>
      </c>
      <c r="R317" s="21" t="s">
        <v>6</v>
      </c>
      <c r="S317" s="21"/>
      <c r="T317" s="21"/>
      <c r="U317" s="23"/>
      <c r="V317" s="35" t="s">
        <v>205</v>
      </c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44" t="s">
        <v>308</v>
      </c>
    </row>
    <row r="318" spans="1:36" ht="22.5" x14ac:dyDescent="0.25">
      <c r="A318" s="21">
        <v>317</v>
      </c>
      <c r="B318" s="30">
        <v>106.35678100585901</v>
      </c>
      <c r="C318" s="30">
        <v>52.362415313720703</v>
      </c>
      <c r="D318" s="23"/>
      <c r="E318" s="23"/>
      <c r="F318" s="23"/>
      <c r="G318" s="21"/>
      <c r="H318" s="29"/>
      <c r="I318" s="21">
        <v>0</v>
      </c>
      <c r="J318" s="21"/>
      <c r="K318" s="21"/>
      <c r="L318" s="21">
        <v>0</v>
      </c>
      <c r="M318" s="21"/>
      <c r="N318" s="21" t="s">
        <v>5</v>
      </c>
      <c r="O318" s="21">
        <v>1</v>
      </c>
      <c r="P318" s="21" t="s">
        <v>105</v>
      </c>
      <c r="Q318" s="24">
        <v>3</v>
      </c>
      <c r="R318" s="21" t="s">
        <v>6</v>
      </c>
      <c r="S318" s="21"/>
      <c r="T318" s="21"/>
      <c r="U318" s="23"/>
      <c r="V318" s="35" t="s">
        <v>205</v>
      </c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44" t="s">
        <v>308</v>
      </c>
    </row>
    <row r="319" spans="1:36" ht="22.5" x14ac:dyDescent="0.25">
      <c r="A319" s="21">
        <v>318</v>
      </c>
      <c r="B319" s="30">
        <v>106.35577392578099</v>
      </c>
      <c r="C319" s="30">
        <v>52.362316131591797</v>
      </c>
      <c r="D319" s="23"/>
      <c r="E319" s="23"/>
      <c r="F319" s="23"/>
      <c r="G319" s="21"/>
      <c r="H319" s="29"/>
      <c r="I319" s="21">
        <v>0</v>
      </c>
      <c r="J319" s="21"/>
      <c r="K319" s="21"/>
      <c r="L319" s="21">
        <v>0</v>
      </c>
      <c r="M319" s="21"/>
      <c r="N319" s="21" t="s">
        <v>5</v>
      </c>
      <c r="O319" s="21">
        <v>1</v>
      </c>
      <c r="P319" s="21" t="s">
        <v>105</v>
      </c>
      <c r="Q319" s="24">
        <v>3</v>
      </c>
      <c r="R319" s="21" t="s">
        <v>6</v>
      </c>
      <c r="S319" s="21"/>
      <c r="T319" s="21"/>
      <c r="U319" s="23"/>
      <c r="V319" s="35" t="s">
        <v>205</v>
      </c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44" t="s">
        <v>308</v>
      </c>
    </row>
    <row r="320" spans="1:36" ht="22.5" x14ac:dyDescent="0.25">
      <c r="A320" s="21">
        <v>319</v>
      </c>
      <c r="B320" s="30">
        <v>106.34747314453099</v>
      </c>
      <c r="C320" s="30">
        <v>52.355884552002003</v>
      </c>
      <c r="D320" s="23"/>
      <c r="E320" s="23"/>
      <c r="F320" s="23"/>
      <c r="G320" s="21"/>
      <c r="H320" s="29"/>
      <c r="I320" s="21">
        <v>0</v>
      </c>
      <c r="J320" s="21"/>
      <c r="K320" s="21"/>
      <c r="L320" s="21">
        <v>0</v>
      </c>
      <c r="M320" s="21"/>
      <c r="N320" s="21" t="s">
        <v>5</v>
      </c>
      <c r="O320" s="21">
        <v>1</v>
      </c>
      <c r="P320" s="21" t="s">
        <v>105</v>
      </c>
      <c r="Q320" s="24">
        <v>3</v>
      </c>
      <c r="R320" s="21" t="s">
        <v>6</v>
      </c>
      <c r="S320" s="21"/>
      <c r="T320" s="21"/>
      <c r="U320" s="23"/>
      <c r="V320" s="35" t="s">
        <v>205</v>
      </c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44" t="s">
        <v>308</v>
      </c>
    </row>
    <row r="321" spans="1:36" ht="22.5" x14ac:dyDescent="0.25">
      <c r="A321" s="21">
        <v>320</v>
      </c>
      <c r="B321" s="30">
        <v>106.34555053710901</v>
      </c>
      <c r="C321" s="30">
        <v>52.355514526367202</v>
      </c>
      <c r="D321" s="23"/>
      <c r="E321" s="23"/>
      <c r="F321" s="23"/>
      <c r="G321" s="21"/>
      <c r="H321" s="29"/>
      <c r="I321" s="21">
        <v>0</v>
      </c>
      <c r="J321" s="21"/>
      <c r="K321" s="21"/>
      <c r="L321" s="21">
        <v>0</v>
      </c>
      <c r="M321" s="21"/>
      <c r="N321" s="21" t="s">
        <v>5</v>
      </c>
      <c r="O321" s="21">
        <v>1</v>
      </c>
      <c r="P321" s="21" t="s">
        <v>105</v>
      </c>
      <c r="Q321" s="24">
        <v>3</v>
      </c>
      <c r="R321" s="21" t="s">
        <v>6</v>
      </c>
      <c r="S321" s="21"/>
      <c r="T321" s="21"/>
      <c r="U321" s="23"/>
      <c r="V321" s="35" t="s">
        <v>205</v>
      </c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44" t="s">
        <v>308</v>
      </c>
    </row>
    <row r="322" spans="1:36" ht="22.5" x14ac:dyDescent="0.25">
      <c r="A322" s="21">
        <v>321</v>
      </c>
      <c r="B322" s="30">
        <v>106.33657073974599</v>
      </c>
      <c r="C322" s="30">
        <v>52.350765228271499</v>
      </c>
      <c r="D322" s="23"/>
      <c r="E322" s="23"/>
      <c r="F322" s="23"/>
      <c r="G322" s="21"/>
      <c r="H322" s="29"/>
      <c r="I322" s="21">
        <v>0</v>
      </c>
      <c r="J322" s="21"/>
      <c r="K322" s="21"/>
      <c r="L322" s="21">
        <v>0</v>
      </c>
      <c r="M322" s="21"/>
      <c r="N322" s="21" t="s">
        <v>5</v>
      </c>
      <c r="O322" s="21">
        <v>1</v>
      </c>
      <c r="P322" s="21" t="s">
        <v>105</v>
      </c>
      <c r="Q322" s="24">
        <v>3</v>
      </c>
      <c r="R322" s="21" t="s">
        <v>6</v>
      </c>
      <c r="S322" s="21"/>
      <c r="T322" s="21"/>
      <c r="U322" s="23"/>
      <c r="V322" s="35" t="s">
        <v>205</v>
      </c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44" t="s">
        <v>308</v>
      </c>
    </row>
    <row r="323" spans="1:36" ht="22.5" x14ac:dyDescent="0.25">
      <c r="A323" s="21">
        <v>322</v>
      </c>
      <c r="B323" s="30">
        <v>106.334754943848</v>
      </c>
      <c r="C323" s="30">
        <v>52.3509521484375</v>
      </c>
      <c r="D323" s="23"/>
      <c r="E323" s="23"/>
      <c r="F323" s="23"/>
      <c r="G323" s="21"/>
      <c r="H323" s="29"/>
      <c r="I323" s="21">
        <v>0</v>
      </c>
      <c r="J323" s="21"/>
      <c r="K323" s="21"/>
      <c r="L323" s="21">
        <v>0</v>
      </c>
      <c r="M323" s="21"/>
      <c r="N323" s="21" t="s">
        <v>5</v>
      </c>
      <c r="O323" s="21">
        <v>1</v>
      </c>
      <c r="P323" s="21" t="s">
        <v>105</v>
      </c>
      <c r="Q323" s="24">
        <v>3</v>
      </c>
      <c r="R323" s="21" t="s">
        <v>6</v>
      </c>
      <c r="S323" s="21"/>
      <c r="T323" s="21"/>
      <c r="U323" s="23"/>
      <c r="V323" s="35" t="s">
        <v>205</v>
      </c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44" t="s">
        <v>308</v>
      </c>
    </row>
    <row r="324" spans="1:36" ht="22.5" x14ac:dyDescent="0.25">
      <c r="A324" s="21">
        <v>323</v>
      </c>
      <c r="B324" s="30">
        <v>106.329376220703</v>
      </c>
      <c r="C324" s="30">
        <v>52.341865539550803</v>
      </c>
      <c r="D324" s="23"/>
      <c r="E324" s="23"/>
      <c r="F324" s="23"/>
      <c r="G324" s="21"/>
      <c r="H324" s="29"/>
      <c r="I324" s="21">
        <v>0</v>
      </c>
      <c r="J324" s="21"/>
      <c r="K324" s="21"/>
      <c r="L324" s="21">
        <v>0</v>
      </c>
      <c r="M324" s="21"/>
      <c r="N324" s="21" t="s">
        <v>5</v>
      </c>
      <c r="O324" s="21">
        <v>1</v>
      </c>
      <c r="P324" s="21" t="s">
        <v>105</v>
      </c>
      <c r="Q324" s="24">
        <v>3</v>
      </c>
      <c r="R324" s="21" t="s">
        <v>6</v>
      </c>
      <c r="S324" s="21"/>
      <c r="T324" s="21"/>
      <c r="U324" s="23"/>
      <c r="V324" s="35" t="s">
        <v>205</v>
      </c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44" t="s">
        <v>308</v>
      </c>
    </row>
    <row r="325" spans="1:36" ht="22.5" x14ac:dyDescent="0.25">
      <c r="A325" s="21">
        <v>324</v>
      </c>
      <c r="B325" s="30">
        <v>106.33026123046901</v>
      </c>
      <c r="C325" s="30">
        <v>52.340850830078097</v>
      </c>
      <c r="D325" s="23"/>
      <c r="E325" s="23"/>
      <c r="F325" s="23"/>
      <c r="G325" s="21"/>
      <c r="H325" s="29"/>
      <c r="I325" s="21">
        <v>0</v>
      </c>
      <c r="J325" s="21"/>
      <c r="K325" s="21"/>
      <c r="L325" s="21">
        <v>0</v>
      </c>
      <c r="M325" s="21"/>
      <c r="N325" s="21" t="s">
        <v>5</v>
      </c>
      <c r="O325" s="21">
        <v>1</v>
      </c>
      <c r="P325" s="21" t="s">
        <v>105</v>
      </c>
      <c r="Q325" s="24">
        <v>3</v>
      </c>
      <c r="R325" s="21" t="s">
        <v>6</v>
      </c>
      <c r="S325" s="21"/>
      <c r="T325" s="21"/>
      <c r="U325" s="23"/>
      <c r="V325" s="35" t="s">
        <v>205</v>
      </c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44" t="s">
        <v>308</v>
      </c>
    </row>
    <row r="326" spans="1:36" ht="22.5" x14ac:dyDescent="0.25">
      <c r="A326" s="21">
        <v>325</v>
      </c>
      <c r="B326" s="30">
        <v>106.330780029297</v>
      </c>
      <c r="C326" s="30">
        <v>52.339897155761697</v>
      </c>
      <c r="D326" s="23"/>
      <c r="E326" s="23"/>
      <c r="F326" s="23"/>
      <c r="G326" s="21"/>
      <c r="H326" s="29"/>
      <c r="I326" s="21">
        <v>0</v>
      </c>
      <c r="J326" s="21"/>
      <c r="K326" s="21"/>
      <c r="L326" s="21">
        <v>0</v>
      </c>
      <c r="M326" s="21"/>
      <c r="N326" s="21" t="s">
        <v>5</v>
      </c>
      <c r="O326" s="21">
        <v>1</v>
      </c>
      <c r="P326" s="21" t="s">
        <v>105</v>
      </c>
      <c r="Q326" s="24">
        <v>3</v>
      </c>
      <c r="R326" s="21" t="s">
        <v>6</v>
      </c>
      <c r="S326" s="21"/>
      <c r="T326" s="21"/>
      <c r="U326" s="23"/>
      <c r="V326" s="35" t="s">
        <v>205</v>
      </c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44" t="s">
        <v>308</v>
      </c>
    </row>
    <row r="327" spans="1:36" ht="22.5" x14ac:dyDescent="0.25">
      <c r="A327" s="21">
        <v>326</v>
      </c>
      <c r="B327" s="30">
        <v>106.26617431640599</v>
      </c>
      <c r="C327" s="30">
        <v>52.376865386962898</v>
      </c>
      <c r="D327" s="23"/>
      <c r="E327" s="23"/>
      <c r="F327" s="23"/>
      <c r="G327" s="21"/>
      <c r="H327" s="29"/>
      <c r="I327" s="21">
        <v>0</v>
      </c>
      <c r="J327" s="21"/>
      <c r="K327" s="21"/>
      <c r="L327" s="21">
        <v>0</v>
      </c>
      <c r="M327" s="21"/>
      <c r="N327" s="21" t="s">
        <v>5</v>
      </c>
      <c r="O327" s="21">
        <v>1</v>
      </c>
      <c r="P327" s="21" t="s">
        <v>105</v>
      </c>
      <c r="Q327" s="24">
        <v>3</v>
      </c>
      <c r="R327" s="21" t="s">
        <v>6</v>
      </c>
      <c r="S327" s="21"/>
      <c r="T327" s="21"/>
      <c r="U327" s="23"/>
      <c r="V327" s="35" t="s">
        <v>205</v>
      </c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44" t="s">
        <v>308</v>
      </c>
    </row>
    <row r="328" spans="1:36" ht="22.5" x14ac:dyDescent="0.25">
      <c r="A328" s="21">
        <v>327</v>
      </c>
      <c r="B328" s="30">
        <v>106.266143798828</v>
      </c>
      <c r="C328" s="30">
        <v>52.375747680664098</v>
      </c>
      <c r="D328" s="23"/>
      <c r="E328" s="23"/>
      <c r="F328" s="23"/>
      <c r="G328" s="21"/>
      <c r="H328" s="29"/>
      <c r="I328" s="21">
        <v>0</v>
      </c>
      <c r="J328" s="21"/>
      <c r="K328" s="21"/>
      <c r="L328" s="21">
        <v>0</v>
      </c>
      <c r="M328" s="21"/>
      <c r="N328" s="21" t="s">
        <v>5</v>
      </c>
      <c r="O328" s="21">
        <v>1</v>
      </c>
      <c r="P328" s="21" t="s">
        <v>105</v>
      </c>
      <c r="Q328" s="24">
        <v>3</v>
      </c>
      <c r="R328" s="21" t="s">
        <v>6</v>
      </c>
      <c r="S328" s="21"/>
      <c r="T328" s="21"/>
      <c r="U328" s="23"/>
      <c r="V328" s="35" t="s">
        <v>205</v>
      </c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44" t="s">
        <v>308</v>
      </c>
    </row>
    <row r="329" spans="1:36" ht="22.5" x14ac:dyDescent="0.25">
      <c r="A329" s="21">
        <v>328</v>
      </c>
      <c r="B329" s="30">
        <v>106.273918151855</v>
      </c>
      <c r="C329" s="30">
        <v>52.376613616943402</v>
      </c>
      <c r="D329" s="23"/>
      <c r="E329" s="23"/>
      <c r="F329" s="23"/>
      <c r="G329" s="21"/>
      <c r="H329" s="29"/>
      <c r="I329" s="21">
        <v>0</v>
      </c>
      <c r="J329" s="21"/>
      <c r="K329" s="21"/>
      <c r="L329" s="21">
        <v>0</v>
      </c>
      <c r="M329" s="21"/>
      <c r="N329" s="21" t="s">
        <v>5</v>
      </c>
      <c r="O329" s="21">
        <v>1</v>
      </c>
      <c r="P329" s="21" t="s">
        <v>105</v>
      </c>
      <c r="Q329" s="24">
        <v>3</v>
      </c>
      <c r="R329" s="21" t="s">
        <v>6</v>
      </c>
      <c r="S329" s="21"/>
      <c r="T329" s="21"/>
      <c r="U329" s="23"/>
      <c r="V329" s="35" t="s">
        <v>205</v>
      </c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44" t="s">
        <v>308</v>
      </c>
    </row>
    <row r="330" spans="1:36" ht="22.5" x14ac:dyDescent="0.25">
      <c r="A330" s="21">
        <v>329</v>
      </c>
      <c r="B330" s="30">
        <v>106.26455688476599</v>
      </c>
      <c r="C330" s="30">
        <v>52.374538421630902</v>
      </c>
      <c r="D330" s="23"/>
      <c r="E330" s="23"/>
      <c r="F330" s="23"/>
      <c r="G330" s="21"/>
      <c r="H330" s="29"/>
      <c r="I330" s="21">
        <v>0</v>
      </c>
      <c r="J330" s="21"/>
      <c r="K330" s="21"/>
      <c r="L330" s="21">
        <v>0</v>
      </c>
      <c r="M330" s="21"/>
      <c r="N330" s="21" t="s">
        <v>5</v>
      </c>
      <c r="O330" s="21">
        <v>1</v>
      </c>
      <c r="P330" s="21" t="s">
        <v>105</v>
      </c>
      <c r="Q330" s="24">
        <v>3</v>
      </c>
      <c r="R330" s="21" t="s">
        <v>6</v>
      </c>
      <c r="S330" s="21"/>
      <c r="T330" s="21"/>
      <c r="U330" s="23"/>
      <c r="V330" s="35" t="s">
        <v>205</v>
      </c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44" t="s">
        <v>308</v>
      </c>
    </row>
    <row r="331" spans="1:36" ht="22.5" x14ac:dyDescent="0.25">
      <c r="A331" s="21">
        <v>330</v>
      </c>
      <c r="B331" s="30">
        <v>106.312881469727</v>
      </c>
      <c r="C331" s="30">
        <v>52.329051971435497</v>
      </c>
      <c r="D331" s="23"/>
      <c r="E331" s="23"/>
      <c r="F331" s="23"/>
      <c r="G331" s="21"/>
      <c r="H331" s="29"/>
      <c r="I331" s="21">
        <v>0</v>
      </c>
      <c r="J331" s="21"/>
      <c r="K331" s="21"/>
      <c r="L331" s="21">
        <v>0</v>
      </c>
      <c r="M331" s="21"/>
      <c r="N331" s="21" t="s">
        <v>5</v>
      </c>
      <c r="O331" s="21">
        <v>1</v>
      </c>
      <c r="P331" s="21" t="s">
        <v>105</v>
      </c>
      <c r="Q331" s="24">
        <v>3</v>
      </c>
      <c r="R331" s="21" t="s">
        <v>6</v>
      </c>
      <c r="S331" s="21"/>
      <c r="T331" s="21"/>
      <c r="U331" s="23"/>
      <c r="V331" s="35" t="s">
        <v>205</v>
      </c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44" t="s">
        <v>308</v>
      </c>
    </row>
    <row r="332" spans="1:36" ht="22.5" x14ac:dyDescent="0.25">
      <c r="A332" s="21">
        <v>331</v>
      </c>
      <c r="B332" s="30">
        <v>106.310752868652</v>
      </c>
      <c r="C332" s="30">
        <v>52.327793121337898</v>
      </c>
      <c r="D332" s="23"/>
      <c r="E332" s="23"/>
      <c r="F332" s="23"/>
      <c r="G332" s="21"/>
      <c r="H332" s="29"/>
      <c r="I332" s="21">
        <v>0</v>
      </c>
      <c r="J332" s="21"/>
      <c r="K332" s="21"/>
      <c r="L332" s="21">
        <v>0</v>
      </c>
      <c r="M332" s="21"/>
      <c r="N332" s="21" t="s">
        <v>5</v>
      </c>
      <c r="O332" s="21">
        <v>1</v>
      </c>
      <c r="P332" s="21" t="s">
        <v>105</v>
      </c>
      <c r="Q332" s="24">
        <v>3</v>
      </c>
      <c r="R332" s="21" t="s">
        <v>6</v>
      </c>
      <c r="S332" s="21"/>
      <c r="T332" s="21"/>
      <c r="U332" s="23"/>
      <c r="V332" s="35" t="s">
        <v>205</v>
      </c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44" t="s">
        <v>308</v>
      </c>
    </row>
    <row r="333" spans="1:36" ht="22.5" x14ac:dyDescent="0.25">
      <c r="A333" s="21">
        <v>332</v>
      </c>
      <c r="B333" s="30">
        <v>106.30983734130901</v>
      </c>
      <c r="C333" s="30">
        <v>52.327804565429702</v>
      </c>
      <c r="D333" s="23"/>
      <c r="E333" s="23"/>
      <c r="F333" s="23"/>
      <c r="G333" s="21"/>
      <c r="H333" s="29"/>
      <c r="I333" s="21">
        <v>0</v>
      </c>
      <c r="J333" s="21"/>
      <c r="K333" s="21"/>
      <c r="L333" s="21">
        <v>0</v>
      </c>
      <c r="M333" s="21"/>
      <c r="N333" s="21" t="s">
        <v>5</v>
      </c>
      <c r="O333" s="21">
        <v>1</v>
      </c>
      <c r="P333" s="21" t="s">
        <v>105</v>
      </c>
      <c r="Q333" s="24">
        <v>3</v>
      </c>
      <c r="R333" s="21" t="s">
        <v>6</v>
      </c>
      <c r="S333" s="21"/>
      <c r="T333" s="21"/>
      <c r="U333" s="23"/>
      <c r="V333" s="35" t="s">
        <v>205</v>
      </c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44" t="s">
        <v>308</v>
      </c>
    </row>
    <row r="334" spans="1:36" ht="22.5" x14ac:dyDescent="0.25">
      <c r="A334" s="21">
        <v>333</v>
      </c>
      <c r="B334" s="30">
        <v>106.30852508544901</v>
      </c>
      <c r="C334" s="30">
        <v>52.326591491699197</v>
      </c>
      <c r="D334" s="23"/>
      <c r="E334" s="23"/>
      <c r="F334" s="23"/>
      <c r="G334" s="21"/>
      <c r="H334" s="29"/>
      <c r="I334" s="21">
        <v>0</v>
      </c>
      <c r="J334" s="21"/>
      <c r="K334" s="21"/>
      <c r="L334" s="21">
        <v>0</v>
      </c>
      <c r="M334" s="21"/>
      <c r="N334" s="21" t="s">
        <v>5</v>
      </c>
      <c r="O334" s="21">
        <v>1</v>
      </c>
      <c r="P334" s="21" t="s">
        <v>105</v>
      </c>
      <c r="Q334" s="24">
        <v>3</v>
      </c>
      <c r="R334" s="21" t="s">
        <v>6</v>
      </c>
      <c r="S334" s="21"/>
      <c r="T334" s="21"/>
      <c r="U334" s="23"/>
      <c r="V334" s="35" t="s">
        <v>205</v>
      </c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44" t="s">
        <v>308</v>
      </c>
    </row>
    <row r="335" spans="1:36" ht="22.5" x14ac:dyDescent="0.25">
      <c r="A335" s="21">
        <v>334</v>
      </c>
      <c r="B335" s="30">
        <v>106.303176879883</v>
      </c>
      <c r="C335" s="30">
        <v>52.324085235595703</v>
      </c>
      <c r="D335" s="23"/>
      <c r="E335" s="23"/>
      <c r="F335" s="23"/>
      <c r="G335" s="21"/>
      <c r="H335" s="29"/>
      <c r="I335" s="21">
        <v>0</v>
      </c>
      <c r="J335" s="21"/>
      <c r="K335" s="21"/>
      <c r="L335" s="21">
        <v>0</v>
      </c>
      <c r="M335" s="21"/>
      <c r="N335" s="21" t="s">
        <v>5</v>
      </c>
      <c r="O335" s="21">
        <v>1</v>
      </c>
      <c r="P335" s="21" t="s">
        <v>105</v>
      </c>
      <c r="Q335" s="24">
        <v>3</v>
      </c>
      <c r="R335" s="21" t="s">
        <v>6</v>
      </c>
      <c r="S335" s="21"/>
      <c r="T335" s="21"/>
      <c r="U335" s="23"/>
      <c r="V335" s="35" t="s">
        <v>205</v>
      </c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44" t="s">
        <v>308</v>
      </c>
    </row>
    <row r="336" spans="1:36" ht="22.5" x14ac:dyDescent="0.25">
      <c r="A336" s="21">
        <v>335</v>
      </c>
      <c r="B336" s="30">
        <v>106.30198669433599</v>
      </c>
      <c r="C336" s="30">
        <v>52.323875427246101</v>
      </c>
      <c r="D336" s="23"/>
      <c r="E336" s="23"/>
      <c r="F336" s="23"/>
      <c r="G336" s="21"/>
      <c r="H336" s="29"/>
      <c r="I336" s="21">
        <v>0</v>
      </c>
      <c r="J336" s="21"/>
      <c r="K336" s="21"/>
      <c r="L336" s="21">
        <v>0</v>
      </c>
      <c r="M336" s="21"/>
      <c r="N336" s="21" t="s">
        <v>5</v>
      </c>
      <c r="O336" s="21">
        <v>1</v>
      </c>
      <c r="P336" s="21" t="s">
        <v>105</v>
      </c>
      <c r="Q336" s="24">
        <v>3</v>
      </c>
      <c r="R336" s="21" t="s">
        <v>6</v>
      </c>
      <c r="S336" s="21"/>
      <c r="T336" s="21"/>
      <c r="U336" s="23"/>
      <c r="V336" s="35" t="s">
        <v>205</v>
      </c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44" t="s">
        <v>308</v>
      </c>
    </row>
    <row r="337" spans="1:36" ht="22.5" x14ac:dyDescent="0.25">
      <c r="A337" s="21">
        <v>336</v>
      </c>
      <c r="B337" s="30">
        <v>106.30202484130901</v>
      </c>
      <c r="C337" s="30">
        <v>52.322147369384801</v>
      </c>
      <c r="D337" s="23"/>
      <c r="E337" s="23"/>
      <c r="F337" s="23"/>
      <c r="G337" s="21"/>
      <c r="H337" s="29"/>
      <c r="I337" s="21">
        <v>0</v>
      </c>
      <c r="J337" s="21"/>
      <c r="K337" s="21"/>
      <c r="L337" s="21">
        <v>0</v>
      </c>
      <c r="M337" s="21"/>
      <c r="N337" s="21" t="s">
        <v>5</v>
      </c>
      <c r="O337" s="21">
        <v>1</v>
      </c>
      <c r="P337" s="21" t="s">
        <v>105</v>
      </c>
      <c r="Q337" s="24">
        <v>3</v>
      </c>
      <c r="R337" s="21" t="s">
        <v>6</v>
      </c>
      <c r="S337" s="21"/>
      <c r="T337" s="21"/>
      <c r="U337" s="23"/>
      <c r="V337" s="35" t="s">
        <v>205</v>
      </c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44" t="s">
        <v>308</v>
      </c>
    </row>
    <row r="338" spans="1:36" ht="22.5" x14ac:dyDescent="0.25">
      <c r="A338" s="21">
        <v>337</v>
      </c>
      <c r="B338" s="30">
        <v>106.300590515137</v>
      </c>
      <c r="C338" s="30">
        <v>52.322887420654297</v>
      </c>
      <c r="D338" s="23"/>
      <c r="E338" s="23"/>
      <c r="F338" s="23"/>
      <c r="G338" s="21"/>
      <c r="H338" s="29"/>
      <c r="I338" s="21">
        <v>0</v>
      </c>
      <c r="J338" s="21"/>
      <c r="K338" s="21"/>
      <c r="L338" s="21">
        <v>0</v>
      </c>
      <c r="M338" s="21"/>
      <c r="N338" s="21" t="s">
        <v>5</v>
      </c>
      <c r="O338" s="21">
        <v>1</v>
      </c>
      <c r="P338" s="21" t="s">
        <v>105</v>
      </c>
      <c r="Q338" s="24">
        <v>3</v>
      </c>
      <c r="R338" s="21" t="s">
        <v>6</v>
      </c>
      <c r="S338" s="21"/>
      <c r="T338" s="21"/>
      <c r="U338" s="23"/>
      <c r="V338" s="35" t="s">
        <v>205</v>
      </c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44" t="s">
        <v>308</v>
      </c>
    </row>
    <row r="339" spans="1:36" ht="22.5" x14ac:dyDescent="0.25">
      <c r="A339" s="21">
        <v>338</v>
      </c>
      <c r="B339" s="30">
        <v>106.29549407959</v>
      </c>
      <c r="C339" s="30">
        <v>52.322830200195298</v>
      </c>
      <c r="D339" s="23"/>
      <c r="E339" s="23"/>
      <c r="F339" s="23"/>
      <c r="G339" s="21"/>
      <c r="H339" s="29"/>
      <c r="I339" s="21">
        <v>0</v>
      </c>
      <c r="J339" s="21"/>
      <c r="K339" s="21"/>
      <c r="L339" s="21">
        <v>0</v>
      </c>
      <c r="M339" s="21"/>
      <c r="N339" s="21" t="s">
        <v>5</v>
      </c>
      <c r="O339" s="21">
        <v>1</v>
      </c>
      <c r="P339" s="21" t="s">
        <v>105</v>
      </c>
      <c r="Q339" s="24">
        <v>3</v>
      </c>
      <c r="R339" s="21" t="s">
        <v>6</v>
      </c>
      <c r="S339" s="21"/>
      <c r="T339" s="21"/>
      <c r="U339" s="23"/>
      <c r="V339" s="35" t="s">
        <v>205</v>
      </c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44" t="s">
        <v>308</v>
      </c>
    </row>
    <row r="340" spans="1:36" ht="22.5" x14ac:dyDescent="0.25">
      <c r="A340" s="21">
        <v>339</v>
      </c>
      <c r="B340" s="30">
        <v>106.187454223633</v>
      </c>
      <c r="C340" s="30">
        <v>52.333560943603501</v>
      </c>
      <c r="D340" s="23"/>
      <c r="E340" s="23"/>
      <c r="F340" s="23"/>
      <c r="G340" s="21"/>
      <c r="H340" s="29"/>
      <c r="I340" s="21">
        <v>0</v>
      </c>
      <c r="J340" s="21"/>
      <c r="K340" s="21"/>
      <c r="L340" s="21">
        <v>0</v>
      </c>
      <c r="M340" s="21"/>
      <c r="N340" s="21" t="s">
        <v>5</v>
      </c>
      <c r="O340" s="21">
        <v>1</v>
      </c>
      <c r="P340" s="21" t="s">
        <v>105</v>
      </c>
      <c r="Q340" s="24">
        <v>3</v>
      </c>
      <c r="R340" s="21" t="s">
        <v>6</v>
      </c>
      <c r="S340" s="21"/>
      <c r="T340" s="21"/>
      <c r="U340" s="23"/>
      <c r="V340" s="35" t="s">
        <v>205</v>
      </c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44" t="s">
        <v>308</v>
      </c>
    </row>
    <row r="341" spans="1:36" ht="22.5" x14ac:dyDescent="0.25">
      <c r="A341" s="21">
        <v>340</v>
      </c>
      <c r="B341" s="30">
        <v>106.1865234375</v>
      </c>
      <c r="C341" s="30">
        <v>52.332790374755902</v>
      </c>
      <c r="D341" s="23"/>
      <c r="E341" s="23"/>
      <c r="F341" s="23"/>
      <c r="G341" s="21"/>
      <c r="H341" s="29"/>
      <c r="I341" s="21">
        <v>0</v>
      </c>
      <c r="J341" s="21"/>
      <c r="K341" s="21"/>
      <c r="L341" s="21">
        <v>0</v>
      </c>
      <c r="M341" s="21"/>
      <c r="N341" s="21" t="s">
        <v>5</v>
      </c>
      <c r="O341" s="21">
        <v>1</v>
      </c>
      <c r="P341" s="21" t="s">
        <v>105</v>
      </c>
      <c r="Q341" s="24">
        <v>3</v>
      </c>
      <c r="R341" s="21" t="s">
        <v>6</v>
      </c>
      <c r="S341" s="21"/>
      <c r="T341" s="21"/>
      <c r="U341" s="23"/>
      <c r="V341" s="35" t="s">
        <v>205</v>
      </c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44" t="s">
        <v>308</v>
      </c>
    </row>
    <row r="342" spans="1:36" ht="22.5" x14ac:dyDescent="0.25">
      <c r="A342" s="21">
        <v>341</v>
      </c>
      <c r="B342" s="30">
        <v>106.188102722168</v>
      </c>
      <c r="C342" s="30">
        <v>52.333889007568402</v>
      </c>
      <c r="D342" s="23"/>
      <c r="E342" s="23"/>
      <c r="F342" s="23"/>
      <c r="G342" s="21"/>
      <c r="H342" s="29"/>
      <c r="I342" s="21">
        <v>0</v>
      </c>
      <c r="J342" s="21"/>
      <c r="K342" s="21"/>
      <c r="L342" s="21">
        <v>0</v>
      </c>
      <c r="M342" s="21"/>
      <c r="N342" s="21" t="s">
        <v>5</v>
      </c>
      <c r="O342" s="21">
        <v>1</v>
      </c>
      <c r="P342" s="21" t="s">
        <v>105</v>
      </c>
      <c r="Q342" s="24">
        <v>3</v>
      </c>
      <c r="R342" s="21" t="s">
        <v>6</v>
      </c>
      <c r="S342" s="21"/>
      <c r="T342" s="21"/>
      <c r="U342" s="23"/>
      <c r="V342" s="35" t="s">
        <v>205</v>
      </c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44" t="s">
        <v>308</v>
      </c>
    </row>
    <row r="343" spans="1:36" ht="22.5" x14ac:dyDescent="0.25">
      <c r="A343" s="21">
        <v>342</v>
      </c>
      <c r="B343" s="30">
        <v>106.19441986084</v>
      </c>
      <c r="C343" s="30">
        <v>52.338565826416001</v>
      </c>
      <c r="D343" s="23"/>
      <c r="E343" s="23"/>
      <c r="F343" s="23"/>
      <c r="G343" s="21"/>
      <c r="H343" s="29"/>
      <c r="I343" s="21">
        <v>0</v>
      </c>
      <c r="J343" s="21"/>
      <c r="K343" s="21"/>
      <c r="L343" s="21">
        <v>0</v>
      </c>
      <c r="M343" s="21"/>
      <c r="N343" s="21" t="s">
        <v>5</v>
      </c>
      <c r="O343" s="21">
        <v>1</v>
      </c>
      <c r="P343" s="21" t="s">
        <v>105</v>
      </c>
      <c r="Q343" s="24">
        <v>3</v>
      </c>
      <c r="R343" s="21" t="s">
        <v>6</v>
      </c>
      <c r="S343" s="21"/>
      <c r="T343" s="21"/>
      <c r="U343" s="23"/>
      <c r="V343" s="35" t="s">
        <v>205</v>
      </c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44" t="s">
        <v>308</v>
      </c>
    </row>
    <row r="344" spans="1:36" ht="22.5" x14ac:dyDescent="0.25">
      <c r="A344" s="21">
        <v>343</v>
      </c>
      <c r="B344" s="30">
        <v>106.19905090332</v>
      </c>
      <c r="C344" s="30">
        <v>52.341587066650398</v>
      </c>
      <c r="D344" s="23"/>
      <c r="E344" s="23"/>
      <c r="F344" s="23"/>
      <c r="G344" s="21"/>
      <c r="H344" s="29"/>
      <c r="I344" s="21">
        <v>0</v>
      </c>
      <c r="J344" s="21"/>
      <c r="K344" s="21"/>
      <c r="L344" s="21">
        <v>0</v>
      </c>
      <c r="M344" s="21"/>
      <c r="N344" s="21" t="s">
        <v>5</v>
      </c>
      <c r="O344" s="21">
        <v>1</v>
      </c>
      <c r="P344" s="21" t="s">
        <v>105</v>
      </c>
      <c r="Q344" s="24">
        <v>3</v>
      </c>
      <c r="R344" s="21" t="s">
        <v>6</v>
      </c>
      <c r="S344" s="21"/>
      <c r="T344" s="21"/>
      <c r="U344" s="23"/>
      <c r="V344" s="35" t="s">
        <v>205</v>
      </c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44" t="s">
        <v>308</v>
      </c>
    </row>
    <row r="345" spans="1:36" ht="22.5" x14ac:dyDescent="0.25">
      <c r="A345" s="21">
        <v>344</v>
      </c>
      <c r="B345" s="30">
        <v>106.198677062988</v>
      </c>
      <c r="C345" s="30">
        <v>52.341255187988303</v>
      </c>
      <c r="D345" s="23"/>
      <c r="E345" s="23"/>
      <c r="F345" s="23"/>
      <c r="G345" s="21"/>
      <c r="H345" s="29"/>
      <c r="I345" s="21">
        <v>0</v>
      </c>
      <c r="J345" s="21"/>
      <c r="K345" s="21"/>
      <c r="L345" s="21">
        <v>0</v>
      </c>
      <c r="M345" s="21"/>
      <c r="N345" s="21" t="s">
        <v>5</v>
      </c>
      <c r="O345" s="21">
        <v>1</v>
      </c>
      <c r="P345" s="21" t="s">
        <v>105</v>
      </c>
      <c r="Q345" s="24">
        <v>3</v>
      </c>
      <c r="R345" s="21" t="s">
        <v>6</v>
      </c>
      <c r="S345" s="21"/>
      <c r="T345" s="21"/>
      <c r="U345" s="23"/>
      <c r="V345" s="35" t="s">
        <v>205</v>
      </c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44" t="s">
        <v>308</v>
      </c>
    </row>
    <row r="346" spans="1:36" ht="22.5" x14ac:dyDescent="0.25">
      <c r="A346" s="21">
        <v>345</v>
      </c>
      <c r="B346" s="30">
        <v>106.198028564453</v>
      </c>
      <c r="C346" s="30">
        <v>52.340816497802699</v>
      </c>
      <c r="D346" s="23"/>
      <c r="E346" s="23"/>
      <c r="F346" s="23"/>
      <c r="G346" s="21"/>
      <c r="H346" s="29"/>
      <c r="I346" s="21">
        <v>0</v>
      </c>
      <c r="J346" s="21"/>
      <c r="K346" s="21"/>
      <c r="L346" s="21">
        <v>0</v>
      </c>
      <c r="M346" s="21"/>
      <c r="N346" s="21" t="s">
        <v>5</v>
      </c>
      <c r="O346" s="21">
        <v>1</v>
      </c>
      <c r="P346" s="21" t="s">
        <v>105</v>
      </c>
      <c r="Q346" s="24">
        <v>3</v>
      </c>
      <c r="R346" s="21" t="s">
        <v>6</v>
      </c>
      <c r="S346" s="21"/>
      <c r="T346" s="21"/>
      <c r="U346" s="23"/>
      <c r="V346" s="35" t="s">
        <v>205</v>
      </c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44" t="s">
        <v>308</v>
      </c>
    </row>
    <row r="347" spans="1:36" ht="22.5" x14ac:dyDescent="0.25">
      <c r="A347" s="21">
        <v>346</v>
      </c>
      <c r="B347" s="30">
        <v>106.19711303710901</v>
      </c>
      <c r="C347" s="30">
        <v>52.340492248535199</v>
      </c>
      <c r="D347" s="23"/>
      <c r="E347" s="23"/>
      <c r="F347" s="23"/>
      <c r="G347" s="21"/>
      <c r="H347" s="29"/>
      <c r="I347" s="21">
        <v>0</v>
      </c>
      <c r="J347" s="21"/>
      <c r="K347" s="21"/>
      <c r="L347" s="21">
        <v>0</v>
      </c>
      <c r="M347" s="21"/>
      <c r="N347" s="21" t="s">
        <v>5</v>
      </c>
      <c r="O347" s="21">
        <v>1</v>
      </c>
      <c r="P347" s="21" t="s">
        <v>105</v>
      </c>
      <c r="Q347" s="24">
        <v>3</v>
      </c>
      <c r="R347" s="21" t="s">
        <v>6</v>
      </c>
      <c r="S347" s="21"/>
      <c r="T347" s="21"/>
      <c r="U347" s="23"/>
      <c r="V347" s="35" t="s">
        <v>205</v>
      </c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44" t="s">
        <v>308</v>
      </c>
    </row>
    <row r="348" spans="1:36" ht="22.5" x14ac:dyDescent="0.25">
      <c r="A348" s="21">
        <v>347</v>
      </c>
      <c r="B348" s="30">
        <v>106.196403503418</v>
      </c>
      <c r="C348" s="30">
        <v>52.341278076171903</v>
      </c>
      <c r="D348" s="23"/>
      <c r="E348" s="23"/>
      <c r="F348" s="23"/>
      <c r="G348" s="21"/>
      <c r="H348" s="29"/>
      <c r="I348" s="21">
        <v>0</v>
      </c>
      <c r="J348" s="21"/>
      <c r="K348" s="21"/>
      <c r="L348" s="21">
        <v>0</v>
      </c>
      <c r="M348" s="21"/>
      <c r="N348" s="21" t="s">
        <v>5</v>
      </c>
      <c r="O348" s="21">
        <v>1</v>
      </c>
      <c r="P348" s="21" t="s">
        <v>105</v>
      </c>
      <c r="Q348" s="24">
        <v>3</v>
      </c>
      <c r="R348" s="21" t="s">
        <v>6</v>
      </c>
      <c r="S348" s="21"/>
      <c r="T348" s="21"/>
      <c r="U348" s="23"/>
      <c r="V348" s="35" t="s">
        <v>205</v>
      </c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44" t="s">
        <v>308</v>
      </c>
    </row>
    <row r="349" spans="1:36" ht="22.5" x14ac:dyDescent="0.25">
      <c r="A349" s="21">
        <v>348</v>
      </c>
      <c r="B349" s="30">
        <v>106.196723937988</v>
      </c>
      <c r="C349" s="30">
        <v>52.339714050292997</v>
      </c>
      <c r="D349" s="23"/>
      <c r="E349" s="23"/>
      <c r="F349" s="23"/>
      <c r="G349" s="21"/>
      <c r="H349" s="29"/>
      <c r="I349" s="21">
        <v>0</v>
      </c>
      <c r="J349" s="21"/>
      <c r="K349" s="21"/>
      <c r="L349" s="21">
        <v>0</v>
      </c>
      <c r="M349" s="21"/>
      <c r="N349" s="21" t="s">
        <v>5</v>
      </c>
      <c r="O349" s="21">
        <v>1</v>
      </c>
      <c r="P349" s="21" t="s">
        <v>105</v>
      </c>
      <c r="Q349" s="24">
        <v>3</v>
      </c>
      <c r="R349" s="21" t="s">
        <v>6</v>
      </c>
      <c r="S349" s="21"/>
      <c r="T349" s="21"/>
      <c r="U349" s="23"/>
      <c r="V349" s="35" t="s">
        <v>205</v>
      </c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44" t="s">
        <v>308</v>
      </c>
    </row>
    <row r="350" spans="1:36" ht="22.5" x14ac:dyDescent="0.25">
      <c r="A350" s="21">
        <v>349</v>
      </c>
      <c r="B350" s="30">
        <v>106.19635009765599</v>
      </c>
      <c r="C350" s="30">
        <v>52.339271545410199</v>
      </c>
      <c r="D350" s="23"/>
      <c r="E350" s="23"/>
      <c r="F350" s="23"/>
      <c r="G350" s="21"/>
      <c r="H350" s="29"/>
      <c r="I350" s="21">
        <v>0</v>
      </c>
      <c r="J350" s="21"/>
      <c r="K350" s="21"/>
      <c r="L350" s="21">
        <v>0</v>
      </c>
      <c r="M350" s="21"/>
      <c r="N350" s="21" t="s">
        <v>5</v>
      </c>
      <c r="O350" s="21">
        <v>1</v>
      </c>
      <c r="P350" s="21" t="s">
        <v>105</v>
      </c>
      <c r="Q350" s="24">
        <v>3</v>
      </c>
      <c r="R350" s="21" t="s">
        <v>6</v>
      </c>
      <c r="S350" s="21"/>
      <c r="T350" s="21"/>
      <c r="U350" s="23"/>
      <c r="V350" s="35" t="s">
        <v>205</v>
      </c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44" t="s">
        <v>308</v>
      </c>
    </row>
    <row r="351" spans="1:36" ht="22.5" x14ac:dyDescent="0.25">
      <c r="A351" s="21">
        <v>350</v>
      </c>
      <c r="B351" s="30">
        <v>106.18968963623</v>
      </c>
      <c r="C351" s="30">
        <v>52.335433959960902</v>
      </c>
      <c r="D351" s="23"/>
      <c r="E351" s="23"/>
      <c r="F351" s="23"/>
      <c r="G351" s="21"/>
      <c r="H351" s="29"/>
      <c r="I351" s="21">
        <v>0</v>
      </c>
      <c r="J351" s="21"/>
      <c r="K351" s="21"/>
      <c r="L351" s="21">
        <v>0</v>
      </c>
      <c r="M351" s="21"/>
      <c r="N351" s="21" t="s">
        <v>5</v>
      </c>
      <c r="O351" s="21">
        <v>1</v>
      </c>
      <c r="P351" s="21" t="s">
        <v>105</v>
      </c>
      <c r="Q351" s="24">
        <v>3</v>
      </c>
      <c r="R351" s="21" t="s">
        <v>6</v>
      </c>
      <c r="S351" s="21"/>
      <c r="T351" s="21"/>
      <c r="U351" s="23"/>
      <c r="V351" s="35" t="s">
        <v>205</v>
      </c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44" t="s">
        <v>308</v>
      </c>
    </row>
    <row r="352" spans="1:36" ht="22.5" x14ac:dyDescent="0.25">
      <c r="A352" s="21">
        <v>351</v>
      </c>
      <c r="B352" s="30">
        <v>106.18857574462901</v>
      </c>
      <c r="C352" s="30">
        <v>52.334609985351598</v>
      </c>
      <c r="D352" s="23"/>
      <c r="E352" s="23"/>
      <c r="F352" s="23"/>
      <c r="G352" s="21"/>
      <c r="H352" s="29"/>
      <c r="I352" s="21">
        <v>0</v>
      </c>
      <c r="J352" s="21"/>
      <c r="K352" s="21"/>
      <c r="L352" s="21">
        <v>0</v>
      </c>
      <c r="M352" s="21"/>
      <c r="N352" s="21" t="s">
        <v>5</v>
      </c>
      <c r="O352" s="21">
        <v>1</v>
      </c>
      <c r="P352" s="21" t="s">
        <v>105</v>
      </c>
      <c r="Q352" s="24">
        <v>3</v>
      </c>
      <c r="R352" s="21" t="s">
        <v>6</v>
      </c>
      <c r="S352" s="21"/>
      <c r="T352" s="21"/>
      <c r="U352" s="23"/>
      <c r="V352" s="35" t="s">
        <v>205</v>
      </c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44" t="s">
        <v>308</v>
      </c>
    </row>
    <row r="353" spans="1:36" ht="22.5" x14ac:dyDescent="0.25">
      <c r="A353" s="21">
        <v>352</v>
      </c>
      <c r="B353" s="30">
        <v>106.26441192627</v>
      </c>
      <c r="C353" s="30">
        <v>52.308834075927699</v>
      </c>
      <c r="D353" s="23"/>
      <c r="E353" s="23"/>
      <c r="F353" s="23"/>
      <c r="G353" s="21"/>
      <c r="H353" s="29"/>
      <c r="I353" s="21">
        <v>0</v>
      </c>
      <c r="J353" s="21"/>
      <c r="K353" s="21"/>
      <c r="L353" s="21">
        <v>0</v>
      </c>
      <c r="M353" s="21"/>
      <c r="N353" s="21" t="s">
        <v>5</v>
      </c>
      <c r="O353" s="21">
        <v>1</v>
      </c>
      <c r="P353" s="21" t="s">
        <v>105</v>
      </c>
      <c r="Q353" s="24">
        <v>3</v>
      </c>
      <c r="R353" s="21" t="s">
        <v>6</v>
      </c>
      <c r="S353" s="21"/>
      <c r="T353" s="21"/>
      <c r="U353" s="23"/>
      <c r="V353" s="35" t="s">
        <v>205</v>
      </c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44" t="s">
        <v>308</v>
      </c>
    </row>
    <row r="354" spans="1:36" ht="22.5" x14ac:dyDescent="0.25">
      <c r="A354" s="21">
        <v>353</v>
      </c>
      <c r="B354" s="30">
        <v>106.226638793945</v>
      </c>
      <c r="C354" s="30">
        <v>52.301979064941399</v>
      </c>
      <c r="D354" s="23"/>
      <c r="E354" s="23"/>
      <c r="F354" s="23"/>
      <c r="G354" s="21"/>
      <c r="H354" s="29"/>
      <c r="I354" s="21">
        <v>0</v>
      </c>
      <c r="J354" s="21"/>
      <c r="K354" s="21"/>
      <c r="L354" s="21">
        <v>0</v>
      </c>
      <c r="M354" s="21"/>
      <c r="N354" s="21" t="s">
        <v>5</v>
      </c>
      <c r="O354" s="21">
        <v>1</v>
      </c>
      <c r="P354" s="21" t="s">
        <v>105</v>
      </c>
      <c r="Q354" s="24">
        <v>3</v>
      </c>
      <c r="R354" s="21" t="s">
        <v>6</v>
      </c>
      <c r="S354" s="21"/>
      <c r="T354" s="21"/>
      <c r="U354" s="23"/>
      <c r="V354" s="35" t="s">
        <v>205</v>
      </c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44" t="s">
        <v>308</v>
      </c>
    </row>
    <row r="355" spans="1:36" ht="22.5" x14ac:dyDescent="0.25">
      <c r="A355" s="21">
        <v>354</v>
      </c>
      <c r="B355" s="30">
        <v>106.22891998291</v>
      </c>
      <c r="C355" s="30">
        <v>52.302066802978501</v>
      </c>
      <c r="D355" s="23"/>
      <c r="E355" s="23"/>
      <c r="F355" s="23"/>
      <c r="G355" s="21"/>
      <c r="H355" s="29"/>
      <c r="I355" s="21">
        <v>0</v>
      </c>
      <c r="J355" s="21"/>
      <c r="K355" s="21"/>
      <c r="L355" s="21">
        <v>0</v>
      </c>
      <c r="M355" s="21"/>
      <c r="N355" s="21" t="s">
        <v>5</v>
      </c>
      <c r="O355" s="21">
        <v>1</v>
      </c>
      <c r="P355" s="21" t="s">
        <v>105</v>
      </c>
      <c r="Q355" s="24">
        <v>3</v>
      </c>
      <c r="R355" s="21" t="s">
        <v>6</v>
      </c>
      <c r="S355" s="21"/>
      <c r="T355" s="21"/>
      <c r="U355" s="23"/>
      <c r="V355" s="35" t="s">
        <v>205</v>
      </c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44" t="s">
        <v>308</v>
      </c>
    </row>
    <row r="356" spans="1:36" ht="22.5" x14ac:dyDescent="0.25">
      <c r="A356" s="21">
        <v>355</v>
      </c>
      <c r="B356" s="30">
        <v>106.220779418945</v>
      </c>
      <c r="C356" s="30">
        <v>52.2938423156738</v>
      </c>
      <c r="D356" s="23"/>
      <c r="E356" s="23"/>
      <c r="F356" s="23"/>
      <c r="G356" s="21"/>
      <c r="H356" s="29"/>
      <c r="I356" s="21">
        <v>0</v>
      </c>
      <c r="J356" s="21"/>
      <c r="K356" s="21"/>
      <c r="L356" s="21">
        <v>0</v>
      </c>
      <c r="M356" s="21"/>
      <c r="N356" s="21" t="s">
        <v>5</v>
      </c>
      <c r="O356" s="21">
        <v>1</v>
      </c>
      <c r="P356" s="21" t="s">
        <v>105</v>
      </c>
      <c r="Q356" s="24">
        <v>3</v>
      </c>
      <c r="R356" s="21" t="s">
        <v>6</v>
      </c>
      <c r="S356" s="21"/>
      <c r="T356" s="21"/>
      <c r="U356" s="23"/>
      <c r="V356" s="35" t="s">
        <v>205</v>
      </c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44" t="s">
        <v>308</v>
      </c>
    </row>
    <row r="357" spans="1:36" ht="22.5" x14ac:dyDescent="0.25">
      <c r="A357" s="21">
        <v>356</v>
      </c>
      <c r="B357" s="30">
        <v>106.213027954102</v>
      </c>
      <c r="C357" s="30">
        <v>52.293083190917997</v>
      </c>
      <c r="D357" s="23"/>
      <c r="E357" s="23"/>
      <c r="F357" s="23"/>
      <c r="G357" s="21"/>
      <c r="H357" s="29"/>
      <c r="I357" s="21">
        <v>0</v>
      </c>
      <c r="J357" s="21"/>
      <c r="K357" s="21"/>
      <c r="L357" s="21">
        <v>0</v>
      </c>
      <c r="M357" s="21"/>
      <c r="N357" s="21" t="s">
        <v>5</v>
      </c>
      <c r="O357" s="21">
        <v>1</v>
      </c>
      <c r="P357" s="21" t="s">
        <v>105</v>
      </c>
      <c r="Q357" s="24">
        <v>3</v>
      </c>
      <c r="R357" s="21" t="s">
        <v>6</v>
      </c>
      <c r="S357" s="21"/>
      <c r="T357" s="21"/>
      <c r="U357" s="23"/>
      <c r="V357" s="35" t="s">
        <v>205</v>
      </c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44" t="s">
        <v>308</v>
      </c>
    </row>
    <row r="358" spans="1:36" ht="22.5" x14ac:dyDescent="0.25">
      <c r="A358" s="21">
        <v>357</v>
      </c>
      <c r="B358" s="30">
        <v>106.214309692383</v>
      </c>
      <c r="C358" s="30">
        <v>52.293571472167997</v>
      </c>
      <c r="D358" s="23"/>
      <c r="E358" s="23"/>
      <c r="F358" s="23"/>
      <c r="G358" s="21"/>
      <c r="H358" s="29"/>
      <c r="I358" s="21">
        <v>0</v>
      </c>
      <c r="J358" s="21"/>
      <c r="K358" s="21"/>
      <c r="L358" s="21">
        <v>0</v>
      </c>
      <c r="M358" s="21"/>
      <c r="N358" s="21" t="s">
        <v>5</v>
      </c>
      <c r="O358" s="21">
        <v>1</v>
      </c>
      <c r="P358" s="21" t="s">
        <v>105</v>
      </c>
      <c r="Q358" s="24">
        <v>3</v>
      </c>
      <c r="R358" s="21" t="s">
        <v>6</v>
      </c>
      <c r="S358" s="21"/>
      <c r="T358" s="21"/>
      <c r="U358" s="23"/>
      <c r="V358" s="35" t="s">
        <v>205</v>
      </c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44" t="s">
        <v>308</v>
      </c>
    </row>
    <row r="359" spans="1:36" ht="22.5" x14ac:dyDescent="0.25">
      <c r="A359" s="21">
        <v>358</v>
      </c>
      <c r="B359" s="30">
        <v>106.225830078125</v>
      </c>
      <c r="C359" s="30">
        <v>52.302154541015597</v>
      </c>
      <c r="D359" s="23"/>
      <c r="E359" s="23"/>
      <c r="F359" s="23"/>
      <c r="G359" s="21"/>
      <c r="H359" s="29"/>
      <c r="I359" s="21">
        <v>0</v>
      </c>
      <c r="J359" s="21"/>
      <c r="K359" s="21"/>
      <c r="L359" s="21">
        <v>0</v>
      </c>
      <c r="M359" s="21"/>
      <c r="N359" s="21" t="s">
        <v>5</v>
      </c>
      <c r="O359" s="21">
        <v>1</v>
      </c>
      <c r="P359" s="21" t="s">
        <v>105</v>
      </c>
      <c r="Q359" s="24">
        <v>3</v>
      </c>
      <c r="R359" s="21" t="s">
        <v>6</v>
      </c>
      <c r="S359" s="21"/>
      <c r="T359" s="21"/>
      <c r="U359" s="23"/>
      <c r="V359" s="35" t="s">
        <v>205</v>
      </c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44" t="s">
        <v>308</v>
      </c>
    </row>
    <row r="360" spans="1:36" ht="22.5" x14ac:dyDescent="0.25">
      <c r="A360" s="21">
        <v>359</v>
      </c>
      <c r="B360" s="30">
        <v>106.222496032715</v>
      </c>
      <c r="C360" s="30">
        <v>52.296890258789098</v>
      </c>
      <c r="D360" s="23"/>
      <c r="E360" s="23"/>
      <c r="F360" s="23"/>
      <c r="G360" s="21"/>
      <c r="H360" s="29"/>
      <c r="I360" s="21">
        <v>0</v>
      </c>
      <c r="J360" s="21"/>
      <c r="K360" s="21"/>
      <c r="L360" s="21">
        <v>0</v>
      </c>
      <c r="M360" s="21"/>
      <c r="N360" s="21" t="s">
        <v>5</v>
      </c>
      <c r="O360" s="21">
        <v>1</v>
      </c>
      <c r="P360" s="21" t="s">
        <v>105</v>
      </c>
      <c r="Q360" s="24">
        <v>3</v>
      </c>
      <c r="R360" s="21" t="s">
        <v>6</v>
      </c>
      <c r="S360" s="21"/>
      <c r="T360" s="21"/>
      <c r="U360" s="23"/>
      <c r="V360" s="35" t="s">
        <v>205</v>
      </c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44" t="s">
        <v>308</v>
      </c>
    </row>
    <row r="361" spans="1:36" ht="22.5" x14ac:dyDescent="0.25">
      <c r="A361" s="21">
        <v>360</v>
      </c>
      <c r="B361" s="30">
        <v>106.217979431152</v>
      </c>
      <c r="C361" s="30">
        <v>52.294540405273402</v>
      </c>
      <c r="D361" s="23"/>
      <c r="E361" s="23"/>
      <c r="F361" s="23"/>
      <c r="G361" s="21"/>
      <c r="H361" s="29"/>
      <c r="I361" s="21">
        <v>0</v>
      </c>
      <c r="J361" s="21"/>
      <c r="K361" s="21"/>
      <c r="L361" s="21">
        <v>0</v>
      </c>
      <c r="M361" s="21"/>
      <c r="N361" s="21" t="s">
        <v>5</v>
      </c>
      <c r="O361" s="21">
        <v>1</v>
      </c>
      <c r="P361" s="21" t="s">
        <v>105</v>
      </c>
      <c r="Q361" s="24">
        <v>3</v>
      </c>
      <c r="R361" s="21" t="s">
        <v>6</v>
      </c>
      <c r="S361" s="21"/>
      <c r="T361" s="21"/>
      <c r="U361" s="23"/>
      <c r="V361" s="35" t="s">
        <v>205</v>
      </c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44" t="s">
        <v>308</v>
      </c>
    </row>
    <row r="362" spans="1:36" ht="22.5" x14ac:dyDescent="0.25">
      <c r="A362" s="21">
        <v>361</v>
      </c>
      <c r="B362" s="30">
        <v>106.216316223145</v>
      </c>
      <c r="C362" s="30">
        <v>52.293663024902301</v>
      </c>
      <c r="D362" s="23"/>
      <c r="E362" s="23"/>
      <c r="F362" s="23"/>
      <c r="G362" s="21"/>
      <c r="H362" s="29"/>
      <c r="I362" s="21">
        <v>0</v>
      </c>
      <c r="J362" s="21"/>
      <c r="K362" s="21"/>
      <c r="L362" s="21">
        <v>0</v>
      </c>
      <c r="M362" s="21"/>
      <c r="N362" s="21" t="s">
        <v>5</v>
      </c>
      <c r="O362" s="21">
        <v>1</v>
      </c>
      <c r="P362" s="21" t="s">
        <v>105</v>
      </c>
      <c r="Q362" s="24">
        <v>3</v>
      </c>
      <c r="R362" s="21" t="s">
        <v>6</v>
      </c>
      <c r="S362" s="21"/>
      <c r="T362" s="21"/>
      <c r="U362" s="23"/>
      <c r="V362" s="35" t="s">
        <v>205</v>
      </c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44" t="s">
        <v>308</v>
      </c>
    </row>
    <row r="363" spans="1:36" ht="22.5" x14ac:dyDescent="0.25">
      <c r="A363" s="21">
        <v>362</v>
      </c>
      <c r="B363" s="30">
        <v>106.21900177002</v>
      </c>
      <c r="C363" s="30">
        <v>52.292129516601598</v>
      </c>
      <c r="D363" s="23"/>
      <c r="E363" s="23"/>
      <c r="F363" s="23"/>
      <c r="G363" s="21"/>
      <c r="H363" s="29"/>
      <c r="I363" s="21">
        <v>0</v>
      </c>
      <c r="J363" s="21"/>
      <c r="K363" s="21"/>
      <c r="L363" s="21">
        <v>0</v>
      </c>
      <c r="M363" s="21"/>
      <c r="N363" s="21" t="s">
        <v>5</v>
      </c>
      <c r="O363" s="21">
        <v>1</v>
      </c>
      <c r="P363" s="21" t="s">
        <v>105</v>
      </c>
      <c r="Q363" s="24">
        <v>3</v>
      </c>
      <c r="R363" s="21" t="s">
        <v>6</v>
      </c>
      <c r="S363" s="21"/>
      <c r="T363" s="21"/>
      <c r="U363" s="23"/>
      <c r="V363" s="35" t="s">
        <v>205</v>
      </c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44" t="s">
        <v>308</v>
      </c>
    </row>
    <row r="364" spans="1:36" ht="22.5" x14ac:dyDescent="0.25">
      <c r="A364" s="21">
        <v>363</v>
      </c>
      <c r="B364" s="30">
        <v>106.183074951172</v>
      </c>
      <c r="C364" s="30">
        <v>52.323116302490199</v>
      </c>
      <c r="D364" s="23"/>
      <c r="E364" s="23"/>
      <c r="F364" s="23"/>
      <c r="G364" s="21"/>
      <c r="H364" s="29"/>
      <c r="I364" s="21">
        <v>0</v>
      </c>
      <c r="J364" s="21"/>
      <c r="K364" s="21"/>
      <c r="L364" s="21">
        <v>0</v>
      </c>
      <c r="M364" s="21"/>
      <c r="N364" s="21" t="s">
        <v>5</v>
      </c>
      <c r="O364" s="21">
        <v>1</v>
      </c>
      <c r="P364" s="21" t="s">
        <v>105</v>
      </c>
      <c r="Q364" s="24">
        <v>3</v>
      </c>
      <c r="R364" s="21" t="s">
        <v>6</v>
      </c>
      <c r="S364" s="21"/>
      <c r="T364" s="21"/>
      <c r="U364" s="23"/>
      <c r="V364" s="35" t="s">
        <v>205</v>
      </c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44" t="s">
        <v>308</v>
      </c>
    </row>
    <row r="365" spans="1:36" ht="22.5" x14ac:dyDescent="0.25">
      <c r="A365" s="21">
        <v>364</v>
      </c>
      <c r="B365" s="30">
        <v>106.16196441650401</v>
      </c>
      <c r="C365" s="30">
        <v>52.295436859130902</v>
      </c>
      <c r="D365" s="23"/>
      <c r="E365" s="23"/>
      <c r="F365" s="23"/>
      <c r="G365" s="21"/>
      <c r="H365" s="29"/>
      <c r="I365" s="21">
        <v>0</v>
      </c>
      <c r="J365" s="21"/>
      <c r="K365" s="21"/>
      <c r="L365" s="21">
        <v>0</v>
      </c>
      <c r="M365" s="21"/>
      <c r="N365" s="21" t="s">
        <v>5</v>
      </c>
      <c r="O365" s="21">
        <v>1</v>
      </c>
      <c r="P365" s="21" t="s">
        <v>105</v>
      </c>
      <c r="Q365" s="24">
        <v>3</v>
      </c>
      <c r="R365" s="21" t="s">
        <v>6</v>
      </c>
      <c r="S365" s="21"/>
      <c r="T365" s="21"/>
      <c r="U365" s="23"/>
      <c r="V365" s="35" t="s">
        <v>205</v>
      </c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44" t="s">
        <v>308</v>
      </c>
    </row>
    <row r="366" spans="1:36" ht="22.5" x14ac:dyDescent="0.25">
      <c r="A366" s="21">
        <v>365</v>
      </c>
      <c r="B366" s="30">
        <v>106.14646911621099</v>
      </c>
      <c r="C366" s="30">
        <v>52.255764007568402</v>
      </c>
      <c r="D366" s="23"/>
      <c r="E366" s="23"/>
      <c r="F366" s="23"/>
      <c r="G366" s="21"/>
      <c r="H366" s="29"/>
      <c r="I366" s="21">
        <v>0</v>
      </c>
      <c r="J366" s="21"/>
      <c r="K366" s="21"/>
      <c r="L366" s="21">
        <v>0</v>
      </c>
      <c r="M366" s="21"/>
      <c r="N366" s="21" t="s">
        <v>5</v>
      </c>
      <c r="O366" s="21">
        <v>1</v>
      </c>
      <c r="P366" s="21" t="s">
        <v>105</v>
      </c>
      <c r="Q366" s="24">
        <v>3</v>
      </c>
      <c r="R366" s="21" t="s">
        <v>6</v>
      </c>
      <c r="S366" s="21"/>
      <c r="T366" s="21"/>
      <c r="U366" s="23"/>
      <c r="V366" s="35" t="s">
        <v>205</v>
      </c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44" t="s">
        <v>308</v>
      </c>
    </row>
    <row r="367" spans="1:36" ht="22.5" x14ac:dyDescent="0.25">
      <c r="A367" s="21">
        <v>366</v>
      </c>
      <c r="B367" s="30">
        <v>106.14666748046901</v>
      </c>
      <c r="C367" s="30">
        <v>52.252639770507798</v>
      </c>
      <c r="D367" s="23"/>
      <c r="E367" s="23"/>
      <c r="F367" s="23"/>
      <c r="G367" s="21"/>
      <c r="H367" s="29"/>
      <c r="I367" s="21">
        <v>0</v>
      </c>
      <c r="J367" s="21"/>
      <c r="K367" s="21"/>
      <c r="L367" s="21">
        <v>0</v>
      </c>
      <c r="M367" s="21"/>
      <c r="N367" s="21" t="s">
        <v>5</v>
      </c>
      <c r="O367" s="21">
        <v>1</v>
      </c>
      <c r="P367" s="21" t="s">
        <v>105</v>
      </c>
      <c r="Q367" s="24">
        <v>3</v>
      </c>
      <c r="R367" s="21" t="s">
        <v>6</v>
      </c>
      <c r="S367" s="21"/>
      <c r="T367" s="21"/>
      <c r="U367" s="23"/>
      <c r="V367" s="35" t="s">
        <v>205</v>
      </c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44" t="s">
        <v>308</v>
      </c>
    </row>
    <row r="368" spans="1:36" ht="22.5" x14ac:dyDescent="0.25">
      <c r="A368" s="21">
        <v>367</v>
      </c>
      <c r="B368" s="30">
        <v>106.15240478515599</v>
      </c>
      <c r="C368" s="30">
        <v>52.263736724853501</v>
      </c>
      <c r="D368" s="23"/>
      <c r="E368" s="23"/>
      <c r="F368" s="23"/>
      <c r="G368" s="21"/>
      <c r="H368" s="29"/>
      <c r="I368" s="21">
        <v>0</v>
      </c>
      <c r="J368" s="21"/>
      <c r="K368" s="21"/>
      <c r="L368" s="21">
        <v>0</v>
      </c>
      <c r="M368" s="21"/>
      <c r="N368" s="21" t="s">
        <v>5</v>
      </c>
      <c r="O368" s="21">
        <v>1</v>
      </c>
      <c r="P368" s="21" t="s">
        <v>105</v>
      </c>
      <c r="Q368" s="24">
        <v>3</v>
      </c>
      <c r="R368" s="21" t="s">
        <v>6</v>
      </c>
      <c r="S368" s="21"/>
      <c r="T368" s="21"/>
      <c r="U368" s="23"/>
      <c r="V368" s="35" t="s">
        <v>205</v>
      </c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44" t="s">
        <v>308</v>
      </c>
    </row>
    <row r="369" spans="1:36" ht="22.5" x14ac:dyDescent="0.25">
      <c r="A369" s="21">
        <v>368</v>
      </c>
      <c r="B369" s="30">
        <v>106.14901733398401</v>
      </c>
      <c r="C369" s="30">
        <v>52.269908905029297</v>
      </c>
      <c r="D369" s="23"/>
      <c r="E369" s="23"/>
      <c r="F369" s="23"/>
      <c r="G369" s="21"/>
      <c r="H369" s="29"/>
      <c r="I369" s="21">
        <v>0</v>
      </c>
      <c r="J369" s="21"/>
      <c r="K369" s="21"/>
      <c r="L369" s="21">
        <v>0</v>
      </c>
      <c r="M369" s="21"/>
      <c r="N369" s="21" t="s">
        <v>5</v>
      </c>
      <c r="O369" s="21">
        <v>1</v>
      </c>
      <c r="P369" s="21" t="s">
        <v>105</v>
      </c>
      <c r="Q369" s="24">
        <v>3</v>
      </c>
      <c r="R369" s="21" t="s">
        <v>6</v>
      </c>
      <c r="S369" s="21"/>
      <c r="T369" s="21"/>
      <c r="U369" s="23"/>
      <c r="V369" s="35" t="s">
        <v>205</v>
      </c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44" t="s">
        <v>308</v>
      </c>
    </row>
    <row r="370" spans="1:36" ht="22.5" x14ac:dyDescent="0.25">
      <c r="A370" s="21">
        <v>369</v>
      </c>
      <c r="B370" s="30">
        <v>106.150009155273</v>
      </c>
      <c r="C370" s="30">
        <v>52.265937805175803</v>
      </c>
      <c r="D370" s="23"/>
      <c r="E370" s="23"/>
      <c r="F370" s="23"/>
      <c r="G370" s="21"/>
      <c r="H370" s="29"/>
      <c r="I370" s="21">
        <v>0</v>
      </c>
      <c r="J370" s="21"/>
      <c r="K370" s="21"/>
      <c r="L370" s="21">
        <v>0</v>
      </c>
      <c r="M370" s="21"/>
      <c r="N370" s="21" t="s">
        <v>5</v>
      </c>
      <c r="O370" s="21">
        <v>1</v>
      </c>
      <c r="P370" s="21" t="s">
        <v>105</v>
      </c>
      <c r="Q370" s="24">
        <v>3</v>
      </c>
      <c r="R370" s="21" t="s">
        <v>6</v>
      </c>
      <c r="S370" s="21"/>
      <c r="T370" s="21"/>
      <c r="U370" s="23"/>
      <c r="V370" s="35" t="s">
        <v>205</v>
      </c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44" t="s">
        <v>308</v>
      </c>
    </row>
    <row r="371" spans="1:36" ht="22.5" x14ac:dyDescent="0.25">
      <c r="A371" s="21">
        <v>370</v>
      </c>
      <c r="B371" s="30">
        <v>106.152290344238</v>
      </c>
      <c r="C371" s="30">
        <v>52.266250610351598</v>
      </c>
      <c r="D371" s="23"/>
      <c r="E371" s="23"/>
      <c r="F371" s="23"/>
      <c r="G371" s="21"/>
      <c r="H371" s="29"/>
      <c r="I371" s="21">
        <v>0</v>
      </c>
      <c r="J371" s="21"/>
      <c r="K371" s="21"/>
      <c r="L371" s="21">
        <v>0</v>
      </c>
      <c r="M371" s="21"/>
      <c r="N371" s="21" t="s">
        <v>5</v>
      </c>
      <c r="O371" s="21">
        <v>1</v>
      </c>
      <c r="P371" s="21" t="s">
        <v>105</v>
      </c>
      <c r="Q371" s="24">
        <v>3</v>
      </c>
      <c r="R371" s="21" t="s">
        <v>6</v>
      </c>
      <c r="S371" s="21"/>
      <c r="T371" s="21"/>
      <c r="U371" s="23"/>
      <c r="V371" s="35" t="s">
        <v>205</v>
      </c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44" t="s">
        <v>308</v>
      </c>
    </row>
    <row r="372" spans="1:36" ht="22.5" x14ac:dyDescent="0.25">
      <c r="A372" s="21">
        <v>371</v>
      </c>
      <c r="B372" s="30">
        <v>106.15306854248</v>
      </c>
      <c r="C372" s="30">
        <v>52.264904022216797</v>
      </c>
      <c r="D372" s="23"/>
      <c r="E372" s="23"/>
      <c r="F372" s="23"/>
      <c r="G372" s="21"/>
      <c r="H372" s="29"/>
      <c r="I372" s="21">
        <v>0</v>
      </c>
      <c r="J372" s="21"/>
      <c r="K372" s="21"/>
      <c r="L372" s="21">
        <v>0</v>
      </c>
      <c r="M372" s="21"/>
      <c r="N372" s="21" t="s">
        <v>5</v>
      </c>
      <c r="O372" s="21">
        <v>1</v>
      </c>
      <c r="P372" s="21" t="s">
        <v>105</v>
      </c>
      <c r="Q372" s="24">
        <v>3</v>
      </c>
      <c r="R372" s="21" t="s">
        <v>6</v>
      </c>
      <c r="S372" s="21"/>
      <c r="T372" s="21"/>
      <c r="U372" s="23"/>
      <c r="V372" s="35" t="s">
        <v>205</v>
      </c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44" t="s">
        <v>308</v>
      </c>
    </row>
    <row r="373" spans="1:36" ht="22.5" x14ac:dyDescent="0.25">
      <c r="A373" s="21">
        <v>372</v>
      </c>
      <c r="B373" s="30">
        <v>106.154098510742</v>
      </c>
      <c r="C373" s="30">
        <v>52.265842437744098</v>
      </c>
      <c r="D373" s="23"/>
      <c r="E373" s="23"/>
      <c r="F373" s="23"/>
      <c r="G373" s="21"/>
      <c r="H373" s="29"/>
      <c r="I373" s="21">
        <v>0</v>
      </c>
      <c r="J373" s="21"/>
      <c r="K373" s="21"/>
      <c r="L373" s="21">
        <v>0</v>
      </c>
      <c r="M373" s="21"/>
      <c r="N373" s="21" t="s">
        <v>5</v>
      </c>
      <c r="O373" s="21">
        <v>1</v>
      </c>
      <c r="P373" s="21" t="s">
        <v>105</v>
      </c>
      <c r="Q373" s="24">
        <v>3</v>
      </c>
      <c r="R373" s="21" t="s">
        <v>6</v>
      </c>
      <c r="S373" s="21"/>
      <c r="T373" s="21"/>
      <c r="U373" s="23"/>
      <c r="V373" s="35" t="s">
        <v>205</v>
      </c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44" t="s">
        <v>308</v>
      </c>
    </row>
    <row r="374" spans="1:36" ht="22.5" x14ac:dyDescent="0.25">
      <c r="A374" s="21">
        <v>373</v>
      </c>
      <c r="B374" s="30">
        <v>106.151123046875</v>
      </c>
      <c r="C374" s="30">
        <v>52.259845733642599</v>
      </c>
      <c r="D374" s="23"/>
      <c r="E374" s="23"/>
      <c r="F374" s="23"/>
      <c r="G374" s="21"/>
      <c r="H374" s="29"/>
      <c r="I374" s="21">
        <v>0</v>
      </c>
      <c r="J374" s="21"/>
      <c r="K374" s="21"/>
      <c r="L374" s="21">
        <v>0</v>
      </c>
      <c r="M374" s="21"/>
      <c r="N374" s="21" t="s">
        <v>5</v>
      </c>
      <c r="O374" s="21">
        <v>1</v>
      </c>
      <c r="P374" s="21" t="s">
        <v>105</v>
      </c>
      <c r="Q374" s="24">
        <v>3</v>
      </c>
      <c r="R374" s="21" t="s">
        <v>6</v>
      </c>
      <c r="S374" s="21"/>
      <c r="T374" s="21"/>
      <c r="U374" s="23"/>
      <c r="V374" s="35" t="s">
        <v>205</v>
      </c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44" t="s">
        <v>308</v>
      </c>
    </row>
    <row r="375" spans="1:36" ht="22.5" x14ac:dyDescent="0.25">
      <c r="A375" s="21">
        <v>374</v>
      </c>
      <c r="B375" s="30">
        <v>106.148399353027</v>
      </c>
      <c r="C375" s="30">
        <v>52.256526947021499</v>
      </c>
      <c r="D375" s="23"/>
      <c r="E375" s="23"/>
      <c r="F375" s="23"/>
      <c r="G375" s="21"/>
      <c r="H375" s="29"/>
      <c r="I375" s="21">
        <v>0</v>
      </c>
      <c r="J375" s="21"/>
      <c r="K375" s="21"/>
      <c r="L375" s="21">
        <v>0</v>
      </c>
      <c r="M375" s="21"/>
      <c r="N375" s="21" t="s">
        <v>5</v>
      </c>
      <c r="O375" s="21">
        <v>1</v>
      </c>
      <c r="P375" s="21" t="s">
        <v>105</v>
      </c>
      <c r="Q375" s="24">
        <v>3</v>
      </c>
      <c r="R375" s="21" t="s">
        <v>6</v>
      </c>
      <c r="S375" s="21"/>
      <c r="T375" s="21"/>
      <c r="U375" s="23"/>
      <c r="V375" s="35" t="s">
        <v>205</v>
      </c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44" t="s">
        <v>308</v>
      </c>
    </row>
    <row r="376" spans="1:36" ht="22.5" x14ac:dyDescent="0.25">
      <c r="A376" s="21">
        <v>375</v>
      </c>
      <c r="B376" s="30">
        <v>106.085205078125</v>
      </c>
      <c r="C376" s="30">
        <v>52.233196258544901</v>
      </c>
      <c r="D376" s="23"/>
      <c r="E376" s="23"/>
      <c r="F376" s="23"/>
      <c r="G376" s="21"/>
      <c r="H376" s="29"/>
      <c r="I376" s="21">
        <v>0</v>
      </c>
      <c r="J376" s="21"/>
      <c r="K376" s="21"/>
      <c r="L376" s="21">
        <v>0</v>
      </c>
      <c r="M376" s="21"/>
      <c r="N376" s="21" t="s">
        <v>5</v>
      </c>
      <c r="O376" s="21">
        <v>1</v>
      </c>
      <c r="P376" s="21" t="s">
        <v>105</v>
      </c>
      <c r="Q376" s="24">
        <v>3</v>
      </c>
      <c r="R376" s="21" t="s">
        <v>6</v>
      </c>
      <c r="S376" s="21"/>
      <c r="T376" s="21"/>
      <c r="U376" s="23"/>
      <c r="V376" s="35" t="s">
        <v>205</v>
      </c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44" t="s">
        <v>308</v>
      </c>
    </row>
    <row r="377" spans="1:36" ht="22.5" x14ac:dyDescent="0.25">
      <c r="A377" s="21">
        <v>376</v>
      </c>
      <c r="B377" s="30">
        <v>106.08827972412099</v>
      </c>
      <c r="C377" s="30">
        <v>52.2363471984863</v>
      </c>
      <c r="D377" s="23"/>
      <c r="E377" s="23"/>
      <c r="F377" s="23"/>
      <c r="G377" s="21"/>
      <c r="H377" s="29"/>
      <c r="I377" s="21">
        <v>0</v>
      </c>
      <c r="J377" s="21"/>
      <c r="K377" s="21"/>
      <c r="L377" s="21">
        <v>0</v>
      </c>
      <c r="M377" s="21"/>
      <c r="N377" s="21" t="s">
        <v>5</v>
      </c>
      <c r="O377" s="21">
        <v>1</v>
      </c>
      <c r="P377" s="21" t="s">
        <v>105</v>
      </c>
      <c r="Q377" s="24">
        <v>3</v>
      </c>
      <c r="R377" s="21" t="s">
        <v>6</v>
      </c>
      <c r="S377" s="21"/>
      <c r="T377" s="21"/>
      <c r="U377" s="23"/>
      <c r="V377" s="35" t="s">
        <v>205</v>
      </c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44" t="s">
        <v>308</v>
      </c>
    </row>
    <row r="378" spans="1:36" ht="22.5" x14ac:dyDescent="0.25">
      <c r="A378" s="21">
        <v>377</v>
      </c>
      <c r="B378" s="30">
        <v>106.08725738525401</v>
      </c>
      <c r="C378" s="30">
        <v>52.235408782958999</v>
      </c>
      <c r="D378" s="23"/>
      <c r="E378" s="23"/>
      <c r="F378" s="23"/>
      <c r="G378" s="21"/>
      <c r="H378" s="29"/>
      <c r="I378" s="21">
        <v>0</v>
      </c>
      <c r="J378" s="21"/>
      <c r="K378" s="21"/>
      <c r="L378" s="21">
        <v>0</v>
      </c>
      <c r="M378" s="21"/>
      <c r="N378" s="21" t="s">
        <v>5</v>
      </c>
      <c r="O378" s="21">
        <v>1</v>
      </c>
      <c r="P378" s="21" t="s">
        <v>105</v>
      </c>
      <c r="Q378" s="24">
        <v>3</v>
      </c>
      <c r="R378" s="21" t="s">
        <v>6</v>
      </c>
      <c r="S378" s="21"/>
      <c r="T378" s="21"/>
      <c r="U378" s="23"/>
      <c r="V378" s="35" t="s">
        <v>205</v>
      </c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44" t="s">
        <v>308</v>
      </c>
    </row>
    <row r="379" spans="1:36" ht="22.5" x14ac:dyDescent="0.25">
      <c r="A379" s="21">
        <v>378</v>
      </c>
      <c r="B379" s="30">
        <v>106.155059814453</v>
      </c>
      <c r="C379" s="30">
        <v>52.1978950500488</v>
      </c>
      <c r="D379" s="23"/>
      <c r="E379" s="23"/>
      <c r="F379" s="23"/>
      <c r="G379" s="21"/>
      <c r="H379" s="29"/>
      <c r="I379" s="21">
        <v>0</v>
      </c>
      <c r="J379" s="21"/>
      <c r="K379" s="21"/>
      <c r="L379" s="21">
        <v>0</v>
      </c>
      <c r="M379" s="21"/>
      <c r="N379" s="21" t="s">
        <v>5</v>
      </c>
      <c r="O379" s="21">
        <v>1</v>
      </c>
      <c r="P379" s="21" t="s">
        <v>105</v>
      </c>
      <c r="Q379" s="24">
        <v>3</v>
      </c>
      <c r="R379" s="21" t="s">
        <v>6</v>
      </c>
      <c r="S379" s="21"/>
      <c r="T379" s="21"/>
      <c r="U379" s="23"/>
      <c r="V379" s="35" t="s">
        <v>205</v>
      </c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44" t="s">
        <v>308</v>
      </c>
    </row>
    <row r="380" spans="1:36" ht="22.5" x14ac:dyDescent="0.25">
      <c r="A380" s="21">
        <v>379</v>
      </c>
      <c r="B380" s="30">
        <v>106.08415985107401</v>
      </c>
      <c r="C380" s="30">
        <v>52.231250762939503</v>
      </c>
      <c r="D380" s="23"/>
      <c r="E380" s="23"/>
      <c r="F380" s="23"/>
      <c r="G380" s="21"/>
      <c r="H380" s="29"/>
      <c r="I380" s="21">
        <v>0</v>
      </c>
      <c r="J380" s="21"/>
      <c r="K380" s="21"/>
      <c r="L380" s="21">
        <v>0</v>
      </c>
      <c r="M380" s="21"/>
      <c r="N380" s="21" t="s">
        <v>5</v>
      </c>
      <c r="O380" s="21">
        <v>1</v>
      </c>
      <c r="P380" s="21" t="s">
        <v>105</v>
      </c>
      <c r="Q380" s="24">
        <v>3</v>
      </c>
      <c r="R380" s="21" t="s">
        <v>6</v>
      </c>
      <c r="S380" s="21"/>
      <c r="T380" s="21"/>
      <c r="U380" s="23"/>
      <c r="V380" s="35" t="s">
        <v>205</v>
      </c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44" t="s">
        <v>308</v>
      </c>
    </row>
    <row r="381" spans="1:36" ht="22.5" x14ac:dyDescent="0.25">
      <c r="A381" s="21">
        <v>380</v>
      </c>
      <c r="B381" s="30">
        <v>106.08332824707</v>
      </c>
      <c r="C381" s="30">
        <v>52.2305908203125</v>
      </c>
      <c r="D381" s="23"/>
      <c r="E381" s="23"/>
      <c r="F381" s="23"/>
      <c r="G381" s="21"/>
      <c r="H381" s="29"/>
      <c r="I381" s="21">
        <v>0</v>
      </c>
      <c r="J381" s="21"/>
      <c r="K381" s="21"/>
      <c r="L381" s="21">
        <v>0</v>
      </c>
      <c r="M381" s="21"/>
      <c r="N381" s="21" t="s">
        <v>5</v>
      </c>
      <c r="O381" s="21">
        <v>1</v>
      </c>
      <c r="P381" s="21" t="s">
        <v>105</v>
      </c>
      <c r="Q381" s="24">
        <v>3</v>
      </c>
      <c r="R381" s="21" t="s">
        <v>6</v>
      </c>
      <c r="S381" s="21"/>
      <c r="T381" s="21"/>
      <c r="U381" s="23"/>
      <c r="V381" s="35" t="s">
        <v>205</v>
      </c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44" t="s">
        <v>308</v>
      </c>
    </row>
    <row r="382" spans="1:36" ht="22.5" x14ac:dyDescent="0.25">
      <c r="A382" s="21">
        <v>381</v>
      </c>
      <c r="B382" s="30">
        <v>106.122123718262</v>
      </c>
      <c r="C382" s="30">
        <v>52.184154510497997</v>
      </c>
      <c r="D382" s="23"/>
      <c r="E382" s="23"/>
      <c r="F382" s="23"/>
      <c r="G382" s="21"/>
      <c r="H382" s="29"/>
      <c r="I382" s="21">
        <v>0</v>
      </c>
      <c r="J382" s="21"/>
      <c r="K382" s="21"/>
      <c r="L382" s="21">
        <v>0</v>
      </c>
      <c r="M382" s="21"/>
      <c r="N382" s="21" t="s">
        <v>5</v>
      </c>
      <c r="O382" s="21">
        <v>1</v>
      </c>
      <c r="P382" s="21" t="s">
        <v>105</v>
      </c>
      <c r="Q382" s="24">
        <v>3</v>
      </c>
      <c r="R382" s="21" t="s">
        <v>6</v>
      </c>
      <c r="S382" s="21"/>
      <c r="T382" s="21"/>
      <c r="U382" s="23"/>
      <c r="V382" s="35" t="s">
        <v>205</v>
      </c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44" t="s">
        <v>308</v>
      </c>
    </row>
    <row r="383" spans="1:36" ht="22.5" x14ac:dyDescent="0.25">
      <c r="A383" s="21">
        <v>382</v>
      </c>
      <c r="B383" s="30">
        <v>106.120109558105</v>
      </c>
      <c r="C383" s="30">
        <v>52.183280944824197</v>
      </c>
      <c r="D383" s="23"/>
      <c r="E383" s="23"/>
      <c r="F383" s="23"/>
      <c r="G383" s="21"/>
      <c r="H383" s="29"/>
      <c r="I383" s="21">
        <v>0</v>
      </c>
      <c r="J383" s="21"/>
      <c r="K383" s="21"/>
      <c r="L383" s="21">
        <v>0</v>
      </c>
      <c r="M383" s="21"/>
      <c r="N383" s="21" t="s">
        <v>5</v>
      </c>
      <c r="O383" s="21">
        <v>1</v>
      </c>
      <c r="P383" s="21" t="s">
        <v>105</v>
      </c>
      <c r="Q383" s="24">
        <v>3</v>
      </c>
      <c r="R383" s="21" t="s">
        <v>6</v>
      </c>
      <c r="S383" s="21"/>
      <c r="T383" s="21"/>
      <c r="U383" s="23"/>
      <c r="V383" s="35" t="s">
        <v>205</v>
      </c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44" t="s">
        <v>308</v>
      </c>
    </row>
    <row r="384" spans="1:36" ht="22.5" x14ac:dyDescent="0.25">
      <c r="A384" s="21">
        <v>383</v>
      </c>
      <c r="B384" s="30">
        <v>106.120635986328</v>
      </c>
      <c r="C384" s="30">
        <v>52.1827201843262</v>
      </c>
      <c r="D384" s="23"/>
      <c r="E384" s="23"/>
      <c r="F384" s="23"/>
      <c r="G384" s="21"/>
      <c r="H384" s="29"/>
      <c r="I384" s="21">
        <v>0</v>
      </c>
      <c r="J384" s="21"/>
      <c r="K384" s="21"/>
      <c r="L384" s="21">
        <v>0</v>
      </c>
      <c r="M384" s="21"/>
      <c r="N384" s="21" t="s">
        <v>5</v>
      </c>
      <c r="O384" s="21">
        <v>1</v>
      </c>
      <c r="P384" s="21" t="s">
        <v>105</v>
      </c>
      <c r="Q384" s="24">
        <v>3</v>
      </c>
      <c r="R384" s="21" t="s">
        <v>6</v>
      </c>
      <c r="S384" s="21"/>
      <c r="T384" s="21"/>
      <c r="U384" s="23"/>
      <c r="V384" s="35" t="s">
        <v>205</v>
      </c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44" t="s">
        <v>308</v>
      </c>
    </row>
    <row r="385" spans="1:36" ht="22.5" x14ac:dyDescent="0.25">
      <c r="A385" s="21">
        <v>384</v>
      </c>
      <c r="B385" s="30">
        <v>106.117561340332</v>
      </c>
      <c r="C385" s="30">
        <v>52.183082580566399</v>
      </c>
      <c r="D385" s="23"/>
      <c r="E385" s="23"/>
      <c r="F385" s="23"/>
      <c r="G385" s="21"/>
      <c r="H385" s="29"/>
      <c r="I385" s="21">
        <v>0</v>
      </c>
      <c r="J385" s="21"/>
      <c r="K385" s="21"/>
      <c r="L385" s="21">
        <v>0</v>
      </c>
      <c r="M385" s="21"/>
      <c r="N385" s="21" t="s">
        <v>5</v>
      </c>
      <c r="O385" s="21">
        <v>1</v>
      </c>
      <c r="P385" s="21" t="s">
        <v>105</v>
      </c>
      <c r="Q385" s="24">
        <v>3</v>
      </c>
      <c r="R385" s="21" t="s">
        <v>6</v>
      </c>
      <c r="S385" s="21"/>
      <c r="T385" s="21"/>
      <c r="U385" s="23"/>
      <c r="V385" s="35" t="s">
        <v>205</v>
      </c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44" t="s">
        <v>308</v>
      </c>
    </row>
    <row r="386" spans="1:36" ht="22.5" x14ac:dyDescent="0.25">
      <c r="A386" s="21">
        <v>385</v>
      </c>
      <c r="B386" s="30">
        <v>106.133506774902</v>
      </c>
      <c r="C386" s="30">
        <v>52.160564422607401</v>
      </c>
      <c r="D386" s="23"/>
      <c r="E386" s="23"/>
      <c r="F386" s="23"/>
      <c r="G386" s="21"/>
      <c r="H386" s="29"/>
      <c r="I386" s="21">
        <v>0</v>
      </c>
      <c r="J386" s="21"/>
      <c r="K386" s="21"/>
      <c r="L386" s="21">
        <v>0</v>
      </c>
      <c r="M386" s="21"/>
      <c r="N386" s="21" t="s">
        <v>5</v>
      </c>
      <c r="O386" s="21">
        <v>1</v>
      </c>
      <c r="P386" s="21" t="s">
        <v>105</v>
      </c>
      <c r="Q386" s="24">
        <v>3</v>
      </c>
      <c r="R386" s="21" t="s">
        <v>6</v>
      </c>
      <c r="S386" s="21"/>
      <c r="T386" s="21"/>
      <c r="U386" s="23"/>
      <c r="V386" s="35" t="s">
        <v>205</v>
      </c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44" t="s">
        <v>308</v>
      </c>
    </row>
    <row r="387" spans="1:36" ht="22.5" x14ac:dyDescent="0.25">
      <c r="A387" s="21">
        <v>386</v>
      </c>
      <c r="B387" s="30">
        <v>106.129676818848</v>
      </c>
      <c r="C387" s="30">
        <v>52.159763336181598</v>
      </c>
      <c r="D387" s="23"/>
      <c r="E387" s="23"/>
      <c r="F387" s="23"/>
      <c r="G387" s="21"/>
      <c r="H387" s="29"/>
      <c r="I387" s="21">
        <v>0</v>
      </c>
      <c r="J387" s="21"/>
      <c r="K387" s="21"/>
      <c r="L387" s="21">
        <v>0</v>
      </c>
      <c r="M387" s="21"/>
      <c r="N387" s="21" t="s">
        <v>5</v>
      </c>
      <c r="O387" s="21">
        <v>1</v>
      </c>
      <c r="P387" s="21" t="s">
        <v>105</v>
      </c>
      <c r="Q387" s="24">
        <v>3</v>
      </c>
      <c r="R387" s="21" t="s">
        <v>6</v>
      </c>
      <c r="S387" s="21"/>
      <c r="T387" s="21"/>
      <c r="U387" s="23"/>
      <c r="V387" s="35" t="s">
        <v>205</v>
      </c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44" t="s">
        <v>308</v>
      </c>
    </row>
    <row r="388" spans="1:36" ht="22.5" x14ac:dyDescent="0.25">
      <c r="A388" s="21">
        <v>387</v>
      </c>
      <c r="B388" s="30">
        <v>106.130989074707</v>
      </c>
      <c r="C388" s="30">
        <v>52.1580200195313</v>
      </c>
      <c r="D388" s="23"/>
      <c r="E388" s="23"/>
      <c r="F388" s="23"/>
      <c r="G388" s="21"/>
      <c r="H388" s="29"/>
      <c r="I388" s="21">
        <v>0</v>
      </c>
      <c r="J388" s="21"/>
      <c r="K388" s="21"/>
      <c r="L388" s="21">
        <v>0</v>
      </c>
      <c r="M388" s="21"/>
      <c r="N388" s="21" t="s">
        <v>5</v>
      </c>
      <c r="O388" s="21">
        <v>1</v>
      </c>
      <c r="P388" s="21" t="s">
        <v>105</v>
      </c>
      <c r="Q388" s="24">
        <v>3</v>
      </c>
      <c r="R388" s="21" t="s">
        <v>6</v>
      </c>
      <c r="S388" s="21"/>
      <c r="T388" s="21"/>
      <c r="U388" s="23"/>
      <c r="V388" s="35" t="s">
        <v>205</v>
      </c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44" t="s">
        <v>308</v>
      </c>
    </row>
    <row r="389" spans="1:36" ht="22.5" x14ac:dyDescent="0.25">
      <c r="A389" s="21">
        <v>388</v>
      </c>
      <c r="B389" s="30">
        <v>106.13077545166</v>
      </c>
      <c r="C389" s="30">
        <v>52.156742095947301</v>
      </c>
      <c r="D389" s="23"/>
      <c r="E389" s="23"/>
      <c r="F389" s="23"/>
      <c r="G389" s="21"/>
      <c r="H389" s="29"/>
      <c r="I389" s="21">
        <v>0</v>
      </c>
      <c r="J389" s="21"/>
      <c r="K389" s="21"/>
      <c r="L389" s="21">
        <v>0</v>
      </c>
      <c r="M389" s="21"/>
      <c r="N389" s="21" t="s">
        <v>5</v>
      </c>
      <c r="O389" s="21">
        <v>1</v>
      </c>
      <c r="P389" s="21" t="s">
        <v>105</v>
      </c>
      <c r="Q389" s="24">
        <v>3</v>
      </c>
      <c r="R389" s="21" t="s">
        <v>6</v>
      </c>
      <c r="S389" s="21"/>
      <c r="T389" s="21"/>
      <c r="U389" s="23"/>
      <c r="V389" s="35" t="s">
        <v>205</v>
      </c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44" t="s">
        <v>308</v>
      </c>
    </row>
    <row r="390" spans="1:36" ht="22.5" x14ac:dyDescent="0.25">
      <c r="A390" s="21">
        <v>389</v>
      </c>
      <c r="B390" s="30">
        <v>106.14102172851599</v>
      </c>
      <c r="C390" s="30">
        <v>52.160213470458999</v>
      </c>
      <c r="D390" s="23"/>
      <c r="E390" s="23"/>
      <c r="F390" s="23"/>
      <c r="G390" s="21"/>
      <c r="H390" s="29"/>
      <c r="I390" s="21">
        <v>0</v>
      </c>
      <c r="J390" s="21"/>
      <c r="K390" s="21"/>
      <c r="L390" s="21">
        <v>0</v>
      </c>
      <c r="M390" s="21"/>
      <c r="N390" s="21" t="s">
        <v>5</v>
      </c>
      <c r="O390" s="21">
        <v>1</v>
      </c>
      <c r="P390" s="21" t="s">
        <v>105</v>
      </c>
      <c r="Q390" s="24">
        <v>3</v>
      </c>
      <c r="R390" s="21" t="s">
        <v>6</v>
      </c>
      <c r="S390" s="21"/>
      <c r="T390" s="21"/>
      <c r="U390" s="23"/>
      <c r="V390" s="35" t="s">
        <v>205</v>
      </c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44" t="s">
        <v>308</v>
      </c>
    </row>
    <row r="391" spans="1:36" ht="22.5" x14ac:dyDescent="0.25">
      <c r="A391" s="21">
        <v>390</v>
      </c>
      <c r="B391" s="30">
        <v>106.16185760498</v>
      </c>
      <c r="C391" s="30">
        <v>52.162796020507798</v>
      </c>
      <c r="D391" s="23"/>
      <c r="E391" s="23"/>
      <c r="F391" s="23"/>
      <c r="G391" s="21"/>
      <c r="H391" s="29"/>
      <c r="I391" s="21">
        <v>0</v>
      </c>
      <c r="J391" s="21"/>
      <c r="K391" s="21"/>
      <c r="L391" s="21">
        <v>0</v>
      </c>
      <c r="M391" s="21"/>
      <c r="N391" s="21" t="s">
        <v>5</v>
      </c>
      <c r="O391" s="21">
        <v>1</v>
      </c>
      <c r="P391" s="21" t="s">
        <v>105</v>
      </c>
      <c r="Q391" s="24">
        <v>3</v>
      </c>
      <c r="R391" s="21" t="s">
        <v>6</v>
      </c>
      <c r="S391" s="21"/>
      <c r="T391" s="21"/>
      <c r="U391" s="23"/>
      <c r="V391" s="35" t="s">
        <v>205</v>
      </c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44" t="s">
        <v>308</v>
      </c>
    </row>
    <row r="392" spans="1:36" ht="22.5" x14ac:dyDescent="0.25">
      <c r="A392" s="21">
        <v>391</v>
      </c>
      <c r="B392" s="30">
        <v>106.147575378418</v>
      </c>
      <c r="C392" s="30">
        <v>52.168067932128899</v>
      </c>
      <c r="D392" s="23"/>
      <c r="E392" s="23"/>
      <c r="F392" s="23"/>
      <c r="G392" s="21"/>
      <c r="H392" s="29"/>
      <c r="I392" s="21">
        <v>0</v>
      </c>
      <c r="J392" s="21"/>
      <c r="K392" s="21"/>
      <c r="L392" s="21">
        <v>0</v>
      </c>
      <c r="M392" s="21"/>
      <c r="N392" s="21" t="s">
        <v>5</v>
      </c>
      <c r="O392" s="21">
        <v>1</v>
      </c>
      <c r="P392" s="21" t="s">
        <v>105</v>
      </c>
      <c r="Q392" s="24">
        <v>3</v>
      </c>
      <c r="R392" s="21" t="s">
        <v>6</v>
      </c>
      <c r="S392" s="21"/>
      <c r="T392" s="21"/>
      <c r="U392" s="23"/>
      <c r="V392" s="35" t="s">
        <v>205</v>
      </c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44" t="s">
        <v>308</v>
      </c>
    </row>
    <row r="393" spans="1:36" ht="22.5" x14ac:dyDescent="0.25">
      <c r="A393" s="21">
        <v>392</v>
      </c>
      <c r="B393" s="30">
        <v>106.146270751953</v>
      </c>
      <c r="C393" s="30">
        <v>52.166797637939503</v>
      </c>
      <c r="D393" s="23"/>
      <c r="E393" s="23"/>
      <c r="F393" s="23"/>
      <c r="G393" s="21"/>
      <c r="H393" s="29"/>
      <c r="I393" s="21">
        <v>0</v>
      </c>
      <c r="J393" s="21"/>
      <c r="K393" s="21"/>
      <c r="L393" s="21">
        <v>0</v>
      </c>
      <c r="M393" s="21"/>
      <c r="N393" s="21" t="s">
        <v>5</v>
      </c>
      <c r="O393" s="21">
        <v>1</v>
      </c>
      <c r="P393" s="21" t="s">
        <v>105</v>
      </c>
      <c r="Q393" s="24">
        <v>3</v>
      </c>
      <c r="R393" s="21" t="s">
        <v>6</v>
      </c>
      <c r="S393" s="21"/>
      <c r="T393" s="21"/>
      <c r="U393" s="23"/>
      <c r="V393" s="35" t="s">
        <v>205</v>
      </c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44" t="s">
        <v>308</v>
      </c>
    </row>
    <row r="394" spans="1:36" ht="22.5" x14ac:dyDescent="0.25">
      <c r="A394" s="21">
        <v>393</v>
      </c>
      <c r="B394" s="30">
        <v>106.131309509277</v>
      </c>
      <c r="C394" s="30">
        <v>52.159801483154297</v>
      </c>
      <c r="D394" s="23"/>
      <c r="E394" s="23"/>
      <c r="F394" s="23"/>
      <c r="G394" s="21"/>
      <c r="H394" s="29"/>
      <c r="I394" s="21">
        <v>0</v>
      </c>
      <c r="J394" s="21"/>
      <c r="K394" s="21"/>
      <c r="L394" s="21">
        <v>0</v>
      </c>
      <c r="M394" s="21"/>
      <c r="N394" s="21" t="s">
        <v>5</v>
      </c>
      <c r="O394" s="21">
        <v>1</v>
      </c>
      <c r="P394" s="21" t="s">
        <v>105</v>
      </c>
      <c r="Q394" s="24">
        <v>3</v>
      </c>
      <c r="R394" s="21" t="s">
        <v>6</v>
      </c>
      <c r="S394" s="21"/>
      <c r="T394" s="21"/>
      <c r="U394" s="23"/>
      <c r="V394" s="35" t="s">
        <v>205</v>
      </c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44" t="s">
        <v>308</v>
      </c>
    </row>
    <row r="395" spans="1:36" ht="22.5" x14ac:dyDescent="0.25">
      <c r="A395" s="21">
        <v>394</v>
      </c>
      <c r="B395" s="30">
        <v>106.098991394043</v>
      </c>
      <c r="C395" s="30">
        <v>52.110633850097699</v>
      </c>
      <c r="D395" s="23"/>
      <c r="E395" s="23"/>
      <c r="F395" s="23"/>
      <c r="G395" s="21"/>
      <c r="H395" s="29"/>
      <c r="I395" s="21">
        <v>0</v>
      </c>
      <c r="J395" s="21"/>
      <c r="K395" s="21"/>
      <c r="L395" s="21">
        <v>0</v>
      </c>
      <c r="M395" s="21"/>
      <c r="N395" s="21" t="s">
        <v>5</v>
      </c>
      <c r="O395" s="21">
        <v>1</v>
      </c>
      <c r="P395" s="21" t="s">
        <v>105</v>
      </c>
      <c r="Q395" s="24">
        <v>3</v>
      </c>
      <c r="R395" s="21" t="s">
        <v>6</v>
      </c>
      <c r="S395" s="21"/>
      <c r="T395" s="21"/>
      <c r="U395" s="23"/>
      <c r="V395" s="35" t="s">
        <v>205</v>
      </c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44" t="s">
        <v>308</v>
      </c>
    </row>
    <row r="396" spans="1:36" ht="22.5" x14ac:dyDescent="0.25">
      <c r="A396" s="21">
        <v>395</v>
      </c>
      <c r="B396" s="30">
        <v>106.142684936523</v>
      </c>
      <c r="C396" s="30">
        <v>52.143630981445298</v>
      </c>
      <c r="D396" s="23"/>
      <c r="E396" s="23"/>
      <c r="F396" s="23"/>
      <c r="G396" s="21"/>
      <c r="H396" s="29"/>
      <c r="I396" s="21">
        <v>0</v>
      </c>
      <c r="J396" s="21"/>
      <c r="K396" s="21"/>
      <c r="L396" s="21">
        <v>0</v>
      </c>
      <c r="M396" s="21"/>
      <c r="N396" s="21" t="s">
        <v>5</v>
      </c>
      <c r="O396" s="21">
        <v>1</v>
      </c>
      <c r="P396" s="21" t="s">
        <v>105</v>
      </c>
      <c r="Q396" s="24">
        <v>3</v>
      </c>
      <c r="R396" s="21" t="s">
        <v>6</v>
      </c>
      <c r="S396" s="21"/>
      <c r="T396" s="21"/>
      <c r="U396" s="23"/>
      <c r="V396" s="35" t="s">
        <v>205</v>
      </c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44" t="s">
        <v>308</v>
      </c>
    </row>
    <row r="397" spans="1:36" ht="22.5" x14ac:dyDescent="0.25">
      <c r="A397" s="21">
        <v>396</v>
      </c>
      <c r="B397" s="30">
        <v>106.149848937988</v>
      </c>
      <c r="C397" s="30">
        <v>52.1260986328125</v>
      </c>
      <c r="D397" s="23"/>
      <c r="E397" s="23"/>
      <c r="F397" s="23"/>
      <c r="G397" s="21"/>
      <c r="H397" s="29"/>
      <c r="I397" s="21">
        <v>0</v>
      </c>
      <c r="J397" s="21"/>
      <c r="K397" s="21"/>
      <c r="L397" s="21">
        <v>0</v>
      </c>
      <c r="M397" s="21"/>
      <c r="N397" s="21" t="s">
        <v>5</v>
      </c>
      <c r="O397" s="21">
        <v>1</v>
      </c>
      <c r="P397" s="21" t="s">
        <v>105</v>
      </c>
      <c r="Q397" s="24">
        <v>3</v>
      </c>
      <c r="R397" s="21" t="s">
        <v>6</v>
      </c>
      <c r="S397" s="21"/>
      <c r="T397" s="21"/>
      <c r="U397" s="23"/>
      <c r="V397" s="35" t="s">
        <v>205</v>
      </c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44" t="s">
        <v>308</v>
      </c>
    </row>
    <row r="398" spans="1:36" ht="22.5" x14ac:dyDescent="0.25">
      <c r="A398" s="21">
        <v>397</v>
      </c>
      <c r="B398" s="30">
        <v>106.13116455078099</v>
      </c>
      <c r="C398" s="30">
        <v>52.118358612060497</v>
      </c>
      <c r="D398" s="23"/>
      <c r="E398" s="23"/>
      <c r="F398" s="23"/>
      <c r="G398" s="21"/>
      <c r="H398" s="29"/>
      <c r="I398" s="21">
        <v>0</v>
      </c>
      <c r="J398" s="21"/>
      <c r="K398" s="21"/>
      <c r="L398" s="21">
        <v>0</v>
      </c>
      <c r="M398" s="21"/>
      <c r="N398" s="21" t="s">
        <v>5</v>
      </c>
      <c r="O398" s="21">
        <v>1</v>
      </c>
      <c r="P398" s="21" t="s">
        <v>105</v>
      </c>
      <c r="Q398" s="24">
        <v>3</v>
      </c>
      <c r="R398" s="21" t="s">
        <v>6</v>
      </c>
      <c r="S398" s="21"/>
      <c r="T398" s="21"/>
      <c r="U398" s="23"/>
      <c r="V398" s="35" t="s">
        <v>205</v>
      </c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44" t="s">
        <v>308</v>
      </c>
    </row>
    <row r="399" spans="1:36" ht="22.5" x14ac:dyDescent="0.25">
      <c r="A399" s="21">
        <v>398</v>
      </c>
      <c r="B399" s="30">
        <v>106.130004882813</v>
      </c>
      <c r="C399" s="30">
        <v>52.007926940917997</v>
      </c>
      <c r="D399" s="23"/>
      <c r="E399" s="23"/>
      <c r="F399" s="23"/>
      <c r="G399" s="21"/>
      <c r="H399" s="29"/>
      <c r="I399" s="21">
        <v>0</v>
      </c>
      <c r="J399" s="21"/>
      <c r="K399" s="21"/>
      <c r="L399" s="21">
        <v>0</v>
      </c>
      <c r="M399" s="21"/>
      <c r="N399" s="21" t="s">
        <v>5</v>
      </c>
      <c r="O399" s="21">
        <v>1</v>
      </c>
      <c r="P399" s="21" t="s">
        <v>105</v>
      </c>
      <c r="Q399" s="24">
        <v>3</v>
      </c>
      <c r="R399" s="21" t="s">
        <v>6</v>
      </c>
      <c r="S399" s="21"/>
      <c r="T399" s="21"/>
      <c r="U399" s="23"/>
      <c r="V399" s="35" t="s">
        <v>205</v>
      </c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44" t="s">
        <v>308</v>
      </c>
    </row>
    <row r="400" spans="1:36" ht="22.5" x14ac:dyDescent="0.25">
      <c r="A400" s="21">
        <v>399</v>
      </c>
      <c r="B400" s="30">
        <v>106.680271045316</v>
      </c>
      <c r="C400" s="30">
        <v>52.389513954349198</v>
      </c>
      <c r="D400" s="23"/>
      <c r="E400" s="23"/>
      <c r="F400" s="23"/>
      <c r="G400" s="21"/>
      <c r="H400" s="29"/>
      <c r="I400" s="21">
        <v>0</v>
      </c>
      <c r="J400" s="21"/>
      <c r="K400" s="21"/>
      <c r="L400" s="21">
        <v>0</v>
      </c>
      <c r="M400" s="21"/>
      <c r="N400" s="21" t="s">
        <v>5</v>
      </c>
      <c r="O400" s="21">
        <v>1</v>
      </c>
      <c r="P400" s="21" t="s">
        <v>105</v>
      </c>
      <c r="Q400" s="24">
        <v>3</v>
      </c>
      <c r="R400" s="21" t="s">
        <v>6</v>
      </c>
      <c r="S400" s="21"/>
      <c r="T400" s="21"/>
      <c r="U400" s="23"/>
      <c r="V400" s="35" t="s">
        <v>206</v>
      </c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44" t="s">
        <v>308</v>
      </c>
    </row>
    <row r="401" spans="1:36" ht="22.5" x14ac:dyDescent="0.25">
      <c r="A401" s="21">
        <v>400</v>
      </c>
      <c r="B401" s="30">
        <v>106.723702124645</v>
      </c>
      <c r="C401" s="30">
        <v>52.4028673906802</v>
      </c>
      <c r="D401" s="23"/>
      <c r="E401" s="23"/>
      <c r="F401" s="23"/>
      <c r="G401" s="21"/>
      <c r="H401" s="29"/>
      <c r="I401" s="21">
        <v>0</v>
      </c>
      <c r="J401" s="21"/>
      <c r="K401" s="21"/>
      <c r="L401" s="21">
        <v>0</v>
      </c>
      <c r="M401" s="21"/>
      <c r="N401" s="21" t="s">
        <v>5</v>
      </c>
      <c r="O401" s="21">
        <v>1</v>
      </c>
      <c r="P401" s="21" t="s">
        <v>105</v>
      </c>
      <c r="Q401" s="24">
        <v>3</v>
      </c>
      <c r="R401" s="21" t="s">
        <v>6</v>
      </c>
      <c r="S401" s="21"/>
      <c r="T401" s="21"/>
      <c r="U401" s="23"/>
      <c r="V401" s="35" t="s">
        <v>206</v>
      </c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44" t="s">
        <v>308</v>
      </c>
    </row>
    <row r="402" spans="1:36" ht="22.5" x14ac:dyDescent="0.25">
      <c r="A402" s="21">
        <v>401</v>
      </c>
      <c r="B402" s="30">
        <v>106.787746761029</v>
      </c>
      <c r="C402" s="30">
        <v>52.412720411662299</v>
      </c>
      <c r="D402" s="23"/>
      <c r="E402" s="23"/>
      <c r="F402" s="23"/>
      <c r="G402" s="21"/>
      <c r="H402" s="29"/>
      <c r="I402" s="21">
        <v>0</v>
      </c>
      <c r="J402" s="21"/>
      <c r="K402" s="21"/>
      <c r="L402" s="21">
        <v>0</v>
      </c>
      <c r="M402" s="21"/>
      <c r="N402" s="21" t="s">
        <v>5</v>
      </c>
      <c r="O402" s="21">
        <v>1</v>
      </c>
      <c r="P402" s="21" t="s">
        <v>105</v>
      </c>
      <c r="Q402" s="24">
        <v>3</v>
      </c>
      <c r="R402" s="21" t="s">
        <v>6</v>
      </c>
      <c r="S402" s="21"/>
      <c r="T402" s="21"/>
      <c r="U402" s="23"/>
      <c r="V402" s="35" t="s">
        <v>206</v>
      </c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44" t="s">
        <v>308</v>
      </c>
    </row>
    <row r="403" spans="1:36" ht="22.5" x14ac:dyDescent="0.25">
      <c r="A403" s="21">
        <v>402</v>
      </c>
      <c r="B403" s="30">
        <v>106.677932739258</v>
      </c>
      <c r="C403" s="30">
        <v>52.376018359752798</v>
      </c>
      <c r="D403" s="23"/>
      <c r="E403" s="23"/>
      <c r="F403" s="23"/>
      <c r="G403" s="21"/>
      <c r="H403" s="29"/>
      <c r="I403" s="21">
        <v>0</v>
      </c>
      <c r="J403" s="21"/>
      <c r="K403" s="21"/>
      <c r="L403" s="21">
        <v>0</v>
      </c>
      <c r="M403" s="21"/>
      <c r="N403" s="21" t="s">
        <v>5</v>
      </c>
      <c r="O403" s="21">
        <v>1</v>
      </c>
      <c r="P403" s="21" t="s">
        <v>105</v>
      </c>
      <c r="Q403" s="24">
        <v>3</v>
      </c>
      <c r="R403" s="21" t="s">
        <v>6</v>
      </c>
      <c r="S403" s="21"/>
      <c r="T403" s="21"/>
      <c r="U403" s="23"/>
      <c r="V403" s="35" t="s">
        <v>207</v>
      </c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44" t="s">
        <v>308</v>
      </c>
    </row>
    <row r="404" spans="1:36" ht="22.5" x14ac:dyDescent="0.25">
      <c r="A404" s="21">
        <v>403</v>
      </c>
      <c r="B404" s="30">
        <v>106.68170928955099</v>
      </c>
      <c r="C404" s="30">
        <v>52.3744464026353</v>
      </c>
      <c r="D404" s="23"/>
      <c r="E404" s="23"/>
      <c r="F404" s="23"/>
      <c r="G404" s="21"/>
      <c r="H404" s="29"/>
      <c r="I404" s="21">
        <v>0</v>
      </c>
      <c r="J404" s="21"/>
      <c r="K404" s="21"/>
      <c r="L404" s="21">
        <v>0</v>
      </c>
      <c r="M404" s="21"/>
      <c r="N404" s="21" t="s">
        <v>5</v>
      </c>
      <c r="O404" s="21">
        <v>1</v>
      </c>
      <c r="P404" s="21" t="s">
        <v>105</v>
      </c>
      <c r="Q404" s="24">
        <v>3</v>
      </c>
      <c r="R404" s="21" t="s">
        <v>6</v>
      </c>
      <c r="S404" s="21"/>
      <c r="T404" s="21"/>
      <c r="U404" s="23"/>
      <c r="V404" s="35" t="s">
        <v>207</v>
      </c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44" t="s">
        <v>308</v>
      </c>
    </row>
    <row r="405" spans="1:36" ht="22.5" x14ac:dyDescent="0.25">
      <c r="A405" s="21">
        <v>404</v>
      </c>
      <c r="B405" s="30">
        <v>106.67329788208001</v>
      </c>
      <c r="C405" s="30">
        <v>52.370987900020602</v>
      </c>
      <c r="D405" s="23"/>
      <c r="E405" s="23"/>
      <c r="F405" s="23"/>
      <c r="G405" s="21"/>
      <c r="H405" s="29"/>
      <c r="I405" s="21">
        <v>0</v>
      </c>
      <c r="J405" s="21"/>
      <c r="K405" s="21"/>
      <c r="L405" s="21">
        <v>0</v>
      </c>
      <c r="M405" s="21"/>
      <c r="N405" s="21" t="s">
        <v>5</v>
      </c>
      <c r="O405" s="21">
        <v>1</v>
      </c>
      <c r="P405" s="21" t="s">
        <v>105</v>
      </c>
      <c r="Q405" s="24">
        <v>3</v>
      </c>
      <c r="R405" s="21" t="s">
        <v>6</v>
      </c>
      <c r="S405" s="21"/>
      <c r="T405" s="21"/>
      <c r="U405" s="23"/>
      <c r="V405" s="35" t="s">
        <v>207</v>
      </c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44" t="s">
        <v>308</v>
      </c>
    </row>
    <row r="406" spans="1:36" ht="22.5" x14ac:dyDescent="0.25">
      <c r="A406" s="21">
        <v>405</v>
      </c>
      <c r="B406" s="30">
        <v>106.68685913085901</v>
      </c>
      <c r="C406" s="30">
        <v>52.372559980236097</v>
      </c>
      <c r="D406" s="23"/>
      <c r="E406" s="23"/>
      <c r="F406" s="23"/>
      <c r="G406" s="21"/>
      <c r="H406" s="29"/>
      <c r="I406" s="21">
        <v>0</v>
      </c>
      <c r="J406" s="21"/>
      <c r="K406" s="21"/>
      <c r="L406" s="21">
        <v>0</v>
      </c>
      <c r="M406" s="21"/>
      <c r="N406" s="21" t="s">
        <v>5</v>
      </c>
      <c r="O406" s="21">
        <v>1</v>
      </c>
      <c r="P406" s="21" t="s">
        <v>105</v>
      </c>
      <c r="Q406" s="24">
        <v>3</v>
      </c>
      <c r="R406" s="21" t="s">
        <v>6</v>
      </c>
      <c r="S406" s="21"/>
      <c r="T406" s="21"/>
      <c r="U406" s="23"/>
      <c r="V406" s="35" t="s">
        <v>207</v>
      </c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44" t="s">
        <v>308</v>
      </c>
    </row>
    <row r="407" spans="1:36" ht="22.5" x14ac:dyDescent="0.25">
      <c r="A407" s="21">
        <v>406</v>
      </c>
      <c r="B407" s="30">
        <v>106.745738983154</v>
      </c>
      <c r="C407" s="30">
        <v>52.389953932142198</v>
      </c>
      <c r="D407" s="23"/>
      <c r="E407" s="23"/>
      <c r="F407" s="23"/>
      <c r="G407" s="21"/>
      <c r="H407" s="29"/>
      <c r="I407" s="21">
        <v>0</v>
      </c>
      <c r="J407" s="21"/>
      <c r="K407" s="21"/>
      <c r="L407" s="21">
        <v>0</v>
      </c>
      <c r="M407" s="21"/>
      <c r="N407" s="21" t="s">
        <v>5</v>
      </c>
      <c r="O407" s="21">
        <v>1</v>
      </c>
      <c r="P407" s="21" t="s">
        <v>105</v>
      </c>
      <c r="Q407" s="24">
        <v>3</v>
      </c>
      <c r="R407" s="21" t="s">
        <v>6</v>
      </c>
      <c r="S407" s="21"/>
      <c r="T407" s="21"/>
      <c r="U407" s="23"/>
      <c r="V407" s="35" t="s">
        <v>207</v>
      </c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44" t="s">
        <v>308</v>
      </c>
    </row>
    <row r="408" spans="1:36" ht="22.5" x14ac:dyDescent="0.25">
      <c r="A408" s="21">
        <v>407</v>
      </c>
      <c r="B408" s="30">
        <v>106.76513671875</v>
      </c>
      <c r="C408" s="30">
        <v>52.394667979579999</v>
      </c>
      <c r="D408" s="23"/>
      <c r="E408" s="23"/>
      <c r="F408" s="23"/>
      <c r="G408" s="21"/>
      <c r="H408" s="29"/>
      <c r="I408" s="21">
        <v>0</v>
      </c>
      <c r="J408" s="21"/>
      <c r="K408" s="21"/>
      <c r="L408" s="21">
        <v>0</v>
      </c>
      <c r="M408" s="21"/>
      <c r="N408" s="21" t="s">
        <v>5</v>
      </c>
      <c r="O408" s="21">
        <v>1</v>
      </c>
      <c r="P408" s="21" t="s">
        <v>105</v>
      </c>
      <c r="Q408" s="24">
        <v>3</v>
      </c>
      <c r="R408" s="21" t="s">
        <v>6</v>
      </c>
      <c r="S408" s="21"/>
      <c r="T408" s="21"/>
      <c r="U408" s="23"/>
      <c r="V408" s="35" t="s">
        <v>207</v>
      </c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44" t="s">
        <v>308</v>
      </c>
    </row>
    <row r="409" spans="1:36" ht="22.5" x14ac:dyDescent="0.25">
      <c r="A409" s="21">
        <v>408</v>
      </c>
      <c r="B409" s="30">
        <v>106.750030517578</v>
      </c>
      <c r="C409" s="30">
        <v>52.3744464026353</v>
      </c>
      <c r="D409" s="23"/>
      <c r="E409" s="23"/>
      <c r="F409" s="23"/>
      <c r="G409" s="21"/>
      <c r="H409" s="29"/>
      <c r="I409" s="21">
        <v>0</v>
      </c>
      <c r="J409" s="21"/>
      <c r="K409" s="21"/>
      <c r="L409" s="21">
        <v>0</v>
      </c>
      <c r="M409" s="21"/>
      <c r="N409" s="21" t="s">
        <v>5</v>
      </c>
      <c r="O409" s="21">
        <v>1</v>
      </c>
      <c r="P409" s="21" t="s">
        <v>105</v>
      </c>
      <c r="Q409" s="24">
        <v>3</v>
      </c>
      <c r="R409" s="21" t="s">
        <v>6</v>
      </c>
      <c r="S409" s="21"/>
      <c r="T409" s="21"/>
      <c r="U409" s="23"/>
      <c r="V409" s="35" t="s">
        <v>207</v>
      </c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44" t="s">
        <v>308</v>
      </c>
    </row>
    <row r="410" spans="1:36" ht="22.5" x14ac:dyDescent="0.25">
      <c r="A410" s="21">
        <v>409</v>
      </c>
      <c r="B410" s="30">
        <v>106.78796768188499</v>
      </c>
      <c r="C410" s="30">
        <v>52.403570917720103</v>
      </c>
      <c r="D410" s="23"/>
      <c r="E410" s="23"/>
      <c r="F410" s="23"/>
      <c r="G410" s="21"/>
      <c r="H410" s="29"/>
      <c r="I410" s="21">
        <v>0</v>
      </c>
      <c r="J410" s="21"/>
      <c r="K410" s="21"/>
      <c r="L410" s="21">
        <v>0</v>
      </c>
      <c r="M410" s="21"/>
      <c r="N410" s="21" t="s">
        <v>5</v>
      </c>
      <c r="O410" s="21">
        <v>1</v>
      </c>
      <c r="P410" s="21" t="s">
        <v>105</v>
      </c>
      <c r="Q410" s="24">
        <v>3</v>
      </c>
      <c r="R410" s="21" t="s">
        <v>6</v>
      </c>
      <c r="S410" s="21"/>
      <c r="T410" s="21"/>
      <c r="U410" s="23"/>
      <c r="V410" s="35" t="s">
        <v>207</v>
      </c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44" t="s">
        <v>308</v>
      </c>
    </row>
    <row r="411" spans="1:36" ht="22.5" x14ac:dyDescent="0.25">
      <c r="A411" s="21">
        <v>410</v>
      </c>
      <c r="B411" s="30">
        <v>106.851997375488</v>
      </c>
      <c r="C411" s="30">
        <v>52.390372978969701</v>
      </c>
      <c r="D411" s="23"/>
      <c r="E411" s="23"/>
      <c r="F411" s="23"/>
      <c r="G411" s="21"/>
      <c r="H411" s="29"/>
      <c r="I411" s="21">
        <v>0</v>
      </c>
      <c r="J411" s="21"/>
      <c r="K411" s="21"/>
      <c r="L411" s="21">
        <v>0</v>
      </c>
      <c r="M411" s="21"/>
      <c r="N411" s="21" t="s">
        <v>5</v>
      </c>
      <c r="O411" s="21">
        <v>1</v>
      </c>
      <c r="P411" s="21" t="s">
        <v>105</v>
      </c>
      <c r="Q411" s="24">
        <v>3</v>
      </c>
      <c r="R411" s="21" t="s">
        <v>6</v>
      </c>
      <c r="S411" s="21"/>
      <c r="T411" s="21"/>
      <c r="U411" s="23"/>
      <c r="V411" s="35" t="s">
        <v>207</v>
      </c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44" t="s">
        <v>308</v>
      </c>
    </row>
    <row r="412" spans="1:36" ht="22.5" x14ac:dyDescent="0.25">
      <c r="A412" s="21">
        <v>411</v>
      </c>
      <c r="B412" s="30">
        <v>108.267512402355</v>
      </c>
      <c r="C412" s="30">
        <v>53.253374400508001</v>
      </c>
      <c r="D412" s="23"/>
      <c r="E412" s="23"/>
      <c r="F412" s="23"/>
      <c r="G412" s="21"/>
      <c r="H412" s="29"/>
      <c r="I412" s="21">
        <v>0</v>
      </c>
      <c r="J412" s="21"/>
      <c r="K412" s="21"/>
      <c r="L412" s="21">
        <v>0</v>
      </c>
      <c r="M412" s="21"/>
      <c r="N412" s="21" t="s">
        <v>5</v>
      </c>
      <c r="O412" s="21">
        <v>1</v>
      </c>
      <c r="P412" s="21" t="s">
        <v>105</v>
      </c>
      <c r="Q412" s="24">
        <v>3</v>
      </c>
      <c r="R412" s="21" t="s">
        <v>6</v>
      </c>
      <c r="S412" s="21"/>
      <c r="T412" s="21"/>
      <c r="U412" s="23"/>
      <c r="V412" s="35" t="s">
        <v>208</v>
      </c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44" t="s">
        <v>308</v>
      </c>
    </row>
    <row r="413" spans="1:36" ht="22.5" x14ac:dyDescent="0.25">
      <c r="A413" s="21">
        <v>412</v>
      </c>
      <c r="B413" s="30">
        <v>108.392282504419</v>
      </c>
      <c r="C413" s="30">
        <v>53.308039300607</v>
      </c>
      <c r="D413" s="23"/>
      <c r="E413" s="23"/>
      <c r="F413" s="23"/>
      <c r="G413" s="21"/>
      <c r="H413" s="29"/>
      <c r="I413" s="21">
        <v>0</v>
      </c>
      <c r="J413" s="21"/>
      <c r="K413" s="21"/>
      <c r="L413" s="21">
        <v>0</v>
      </c>
      <c r="M413" s="21"/>
      <c r="N413" s="21" t="s">
        <v>5</v>
      </c>
      <c r="O413" s="21">
        <v>1</v>
      </c>
      <c r="P413" s="21" t="s">
        <v>105</v>
      </c>
      <c r="Q413" s="24">
        <v>3</v>
      </c>
      <c r="R413" s="21" t="s">
        <v>6</v>
      </c>
      <c r="S413" s="21"/>
      <c r="T413" s="21"/>
      <c r="U413" s="23"/>
      <c r="V413" s="35" t="s">
        <v>208</v>
      </c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44" t="s">
        <v>308</v>
      </c>
    </row>
    <row r="414" spans="1:36" ht="22.5" x14ac:dyDescent="0.25">
      <c r="A414" s="21">
        <v>413</v>
      </c>
      <c r="B414" s="30">
        <v>108.415103291622</v>
      </c>
      <c r="C414" s="30">
        <v>53.310259842341601</v>
      </c>
      <c r="D414" s="23"/>
      <c r="E414" s="23"/>
      <c r="F414" s="23"/>
      <c r="G414" s="21"/>
      <c r="H414" s="29"/>
      <c r="I414" s="21">
        <v>0</v>
      </c>
      <c r="J414" s="21"/>
      <c r="K414" s="21"/>
      <c r="L414" s="21">
        <v>0</v>
      </c>
      <c r="M414" s="21"/>
      <c r="N414" s="21" t="s">
        <v>5</v>
      </c>
      <c r="O414" s="21">
        <v>1</v>
      </c>
      <c r="P414" s="21" t="s">
        <v>105</v>
      </c>
      <c r="Q414" s="24">
        <v>3</v>
      </c>
      <c r="R414" s="21" t="s">
        <v>6</v>
      </c>
      <c r="S414" s="21"/>
      <c r="T414" s="21"/>
      <c r="U414" s="23"/>
      <c r="V414" s="35" t="s">
        <v>208</v>
      </c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44" t="s">
        <v>308</v>
      </c>
    </row>
    <row r="415" spans="1:36" ht="22.5" x14ac:dyDescent="0.25">
      <c r="A415" s="21">
        <v>414</v>
      </c>
      <c r="B415" s="30">
        <v>108.387205458488</v>
      </c>
      <c r="C415" s="30">
        <v>53.3069708707459</v>
      </c>
      <c r="D415" s="23"/>
      <c r="E415" s="23"/>
      <c r="F415" s="23"/>
      <c r="G415" s="21"/>
      <c r="H415" s="29"/>
      <c r="I415" s="21">
        <v>0</v>
      </c>
      <c r="J415" s="21"/>
      <c r="K415" s="21"/>
      <c r="L415" s="21">
        <v>0</v>
      </c>
      <c r="M415" s="21"/>
      <c r="N415" s="21" t="s">
        <v>5</v>
      </c>
      <c r="O415" s="21">
        <v>1</v>
      </c>
      <c r="P415" s="21" t="s">
        <v>105</v>
      </c>
      <c r="Q415" s="24">
        <v>3</v>
      </c>
      <c r="R415" s="21" t="s">
        <v>6</v>
      </c>
      <c r="S415" s="21"/>
      <c r="T415" s="21"/>
      <c r="U415" s="23"/>
      <c r="V415" s="35" t="s">
        <v>208</v>
      </c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44" t="s">
        <v>308</v>
      </c>
    </row>
    <row r="416" spans="1:36" ht="22.5" x14ac:dyDescent="0.25">
      <c r="A416" s="21">
        <v>415</v>
      </c>
      <c r="B416" s="30">
        <v>108.39055116487199</v>
      </c>
      <c r="C416" s="30">
        <v>53.3045197101141</v>
      </c>
      <c r="D416" s="23"/>
      <c r="E416" s="23"/>
      <c r="F416" s="23"/>
      <c r="G416" s="21"/>
      <c r="H416" s="29"/>
      <c r="I416" s="21">
        <v>0</v>
      </c>
      <c r="J416" s="21"/>
      <c r="K416" s="21"/>
      <c r="L416" s="21">
        <v>0</v>
      </c>
      <c r="M416" s="21"/>
      <c r="N416" s="21" t="s">
        <v>5</v>
      </c>
      <c r="O416" s="21">
        <v>1</v>
      </c>
      <c r="P416" s="21" t="s">
        <v>105</v>
      </c>
      <c r="Q416" s="24">
        <v>3</v>
      </c>
      <c r="R416" s="21" t="s">
        <v>6</v>
      </c>
      <c r="S416" s="21"/>
      <c r="T416" s="21"/>
      <c r="U416" s="23"/>
      <c r="V416" s="35" t="s">
        <v>208</v>
      </c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44" t="s">
        <v>308</v>
      </c>
    </row>
    <row r="417" spans="1:36" ht="22.5" x14ac:dyDescent="0.25">
      <c r="A417" s="21">
        <v>416</v>
      </c>
      <c r="B417" s="30">
        <v>108.411202880738</v>
      </c>
      <c r="C417" s="30">
        <v>53.3119407382529</v>
      </c>
      <c r="D417" s="23"/>
      <c r="E417" s="23"/>
      <c r="F417" s="23"/>
      <c r="G417" s="21"/>
      <c r="H417" s="29"/>
      <c r="I417" s="21">
        <v>0</v>
      </c>
      <c r="J417" s="21"/>
      <c r="K417" s="21"/>
      <c r="L417" s="21">
        <v>0</v>
      </c>
      <c r="M417" s="21"/>
      <c r="N417" s="21" t="s">
        <v>5</v>
      </c>
      <c r="O417" s="21">
        <v>1</v>
      </c>
      <c r="P417" s="21" t="s">
        <v>105</v>
      </c>
      <c r="Q417" s="24">
        <v>3</v>
      </c>
      <c r="R417" s="21" t="s">
        <v>6</v>
      </c>
      <c r="S417" s="21"/>
      <c r="T417" s="21"/>
      <c r="U417" s="23"/>
      <c r="V417" s="35" t="s">
        <v>208</v>
      </c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44" t="s">
        <v>308</v>
      </c>
    </row>
    <row r="418" spans="1:36" ht="22.5" x14ac:dyDescent="0.25">
      <c r="A418" s="21">
        <v>417</v>
      </c>
      <c r="B418" s="30">
        <v>108.413576635395</v>
      </c>
      <c r="C418" s="30">
        <v>53.312108363995797</v>
      </c>
      <c r="D418" s="23"/>
      <c r="E418" s="23"/>
      <c r="F418" s="23"/>
      <c r="G418" s="21"/>
      <c r="H418" s="29"/>
      <c r="I418" s="21">
        <v>0</v>
      </c>
      <c r="J418" s="21"/>
      <c r="K418" s="21"/>
      <c r="L418" s="21">
        <v>0</v>
      </c>
      <c r="M418" s="21"/>
      <c r="N418" s="21" t="s">
        <v>5</v>
      </c>
      <c r="O418" s="21">
        <v>1</v>
      </c>
      <c r="P418" s="21" t="s">
        <v>105</v>
      </c>
      <c r="Q418" s="24">
        <v>3</v>
      </c>
      <c r="R418" s="21" t="s">
        <v>6</v>
      </c>
      <c r="S418" s="21"/>
      <c r="T418" s="21"/>
      <c r="U418" s="23"/>
      <c r="V418" s="35" t="s">
        <v>208</v>
      </c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44" t="s">
        <v>308</v>
      </c>
    </row>
    <row r="419" spans="1:36" ht="22.5" x14ac:dyDescent="0.25">
      <c r="A419" s="21">
        <v>418</v>
      </c>
      <c r="B419" s="30">
        <v>108.43181492902799</v>
      </c>
      <c r="C419" s="30">
        <v>53.321715442818601</v>
      </c>
      <c r="D419" s="23"/>
      <c r="E419" s="23"/>
      <c r="F419" s="23"/>
      <c r="G419" s="21"/>
      <c r="H419" s="29"/>
      <c r="I419" s="21">
        <v>0</v>
      </c>
      <c r="J419" s="21"/>
      <c r="K419" s="21"/>
      <c r="L419" s="21">
        <v>0</v>
      </c>
      <c r="M419" s="21"/>
      <c r="N419" s="21" t="s">
        <v>5</v>
      </c>
      <c r="O419" s="21">
        <v>1</v>
      </c>
      <c r="P419" s="21" t="s">
        <v>105</v>
      </c>
      <c r="Q419" s="24">
        <v>3</v>
      </c>
      <c r="R419" s="21" t="s">
        <v>6</v>
      </c>
      <c r="S419" s="21"/>
      <c r="T419" s="21"/>
      <c r="U419" s="23"/>
      <c r="V419" s="35" t="s">
        <v>208</v>
      </c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44" t="s">
        <v>308</v>
      </c>
    </row>
    <row r="420" spans="1:36" ht="22.5" x14ac:dyDescent="0.25">
      <c r="A420" s="21">
        <v>419</v>
      </c>
      <c r="B420" s="30">
        <v>108.428002289604</v>
      </c>
      <c r="C420" s="30">
        <v>53.323238792241803</v>
      </c>
      <c r="D420" s="23"/>
      <c r="E420" s="23"/>
      <c r="F420" s="23"/>
      <c r="G420" s="21"/>
      <c r="H420" s="29"/>
      <c r="I420" s="21">
        <v>0</v>
      </c>
      <c r="J420" s="21"/>
      <c r="K420" s="21"/>
      <c r="L420" s="21">
        <v>0</v>
      </c>
      <c r="M420" s="21"/>
      <c r="N420" s="21" t="s">
        <v>5</v>
      </c>
      <c r="O420" s="21">
        <v>1</v>
      </c>
      <c r="P420" s="21" t="s">
        <v>105</v>
      </c>
      <c r="Q420" s="24">
        <v>3</v>
      </c>
      <c r="R420" s="21" t="s">
        <v>6</v>
      </c>
      <c r="S420" s="21"/>
      <c r="T420" s="21"/>
      <c r="U420" s="23"/>
      <c r="V420" s="35" t="s">
        <v>208</v>
      </c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44" t="s">
        <v>308</v>
      </c>
    </row>
    <row r="421" spans="1:36" ht="22.5" x14ac:dyDescent="0.25">
      <c r="A421" s="21">
        <v>420</v>
      </c>
      <c r="B421" s="30">
        <v>108.263338339047</v>
      </c>
      <c r="C421" s="30">
        <v>53.254010381993702</v>
      </c>
      <c r="D421" s="23"/>
      <c r="E421" s="23"/>
      <c r="F421" s="23"/>
      <c r="G421" s="21"/>
      <c r="H421" s="29"/>
      <c r="I421" s="21">
        <v>0</v>
      </c>
      <c r="J421" s="21"/>
      <c r="K421" s="21"/>
      <c r="L421" s="21">
        <v>0</v>
      </c>
      <c r="M421" s="21"/>
      <c r="N421" s="21" t="s">
        <v>5</v>
      </c>
      <c r="O421" s="21">
        <v>1</v>
      </c>
      <c r="P421" s="21" t="s">
        <v>105</v>
      </c>
      <c r="Q421" s="24">
        <v>3</v>
      </c>
      <c r="R421" s="21" t="s">
        <v>6</v>
      </c>
      <c r="S421" s="21"/>
      <c r="T421" s="21"/>
      <c r="U421" s="23"/>
      <c r="V421" s="35" t="s">
        <v>208</v>
      </c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44" t="s">
        <v>308</v>
      </c>
    </row>
    <row r="422" spans="1:36" ht="22.5" x14ac:dyDescent="0.25">
      <c r="A422" s="21">
        <v>421</v>
      </c>
      <c r="B422" s="30">
        <v>108.266054690396</v>
      </c>
      <c r="C422" s="30">
        <v>53.254945371011502</v>
      </c>
      <c r="D422" s="23"/>
      <c r="E422" s="23"/>
      <c r="F422" s="23"/>
      <c r="G422" s="21"/>
      <c r="H422" s="29"/>
      <c r="I422" s="21">
        <v>0</v>
      </c>
      <c r="J422" s="21"/>
      <c r="K422" s="21"/>
      <c r="L422" s="21">
        <v>0</v>
      </c>
      <c r="M422" s="21"/>
      <c r="N422" s="21" t="s">
        <v>5</v>
      </c>
      <c r="O422" s="21">
        <v>1</v>
      </c>
      <c r="P422" s="21" t="s">
        <v>105</v>
      </c>
      <c r="Q422" s="24">
        <v>3</v>
      </c>
      <c r="R422" s="21" t="s">
        <v>6</v>
      </c>
      <c r="S422" s="21"/>
      <c r="T422" s="21"/>
      <c r="U422" s="23"/>
      <c r="V422" s="35" t="s">
        <v>208</v>
      </c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44" t="s">
        <v>308</v>
      </c>
    </row>
    <row r="423" spans="1:36" ht="22.5" x14ac:dyDescent="0.25">
      <c r="A423" s="21">
        <v>422</v>
      </c>
      <c r="B423" s="30">
        <v>106.809027402225</v>
      </c>
      <c r="C423" s="30">
        <v>52.932767378378003</v>
      </c>
      <c r="D423" s="23"/>
      <c r="E423" s="23"/>
      <c r="F423" s="23"/>
      <c r="G423" s="21"/>
      <c r="H423" s="29"/>
      <c r="I423" s="21">
        <v>0</v>
      </c>
      <c r="J423" s="21"/>
      <c r="K423" s="21"/>
      <c r="L423" s="21">
        <v>0</v>
      </c>
      <c r="M423" s="21"/>
      <c r="N423" s="21" t="s">
        <v>5</v>
      </c>
      <c r="O423" s="21">
        <v>1</v>
      </c>
      <c r="P423" s="21" t="s">
        <v>105</v>
      </c>
      <c r="Q423" s="24">
        <v>3</v>
      </c>
      <c r="R423" s="21" t="s">
        <v>6</v>
      </c>
      <c r="S423" s="21"/>
      <c r="T423" s="21"/>
      <c r="U423" s="23"/>
      <c r="V423" s="35" t="s">
        <v>205</v>
      </c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44" t="s">
        <v>308</v>
      </c>
    </row>
    <row r="424" spans="1:36" ht="22.5" x14ac:dyDescent="0.25">
      <c r="A424" s="21">
        <v>423</v>
      </c>
      <c r="B424" s="30">
        <v>106.798332472795</v>
      </c>
      <c r="C424" s="30">
        <v>52.9331665413753</v>
      </c>
      <c r="D424" s="23"/>
      <c r="E424" s="23"/>
      <c r="F424" s="23"/>
      <c r="G424" s="21"/>
      <c r="H424" s="29"/>
      <c r="I424" s="21">
        <v>0</v>
      </c>
      <c r="J424" s="21"/>
      <c r="K424" s="21"/>
      <c r="L424" s="21">
        <v>0</v>
      </c>
      <c r="M424" s="21"/>
      <c r="N424" s="21" t="s">
        <v>5</v>
      </c>
      <c r="O424" s="21">
        <v>1</v>
      </c>
      <c r="P424" s="21" t="s">
        <v>105</v>
      </c>
      <c r="Q424" s="24">
        <v>3</v>
      </c>
      <c r="R424" s="21" t="s">
        <v>6</v>
      </c>
      <c r="S424" s="21"/>
      <c r="T424" s="21"/>
      <c r="U424" s="23"/>
      <c r="V424" s="35" t="s">
        <v>205</v>
      </c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44" t="s">
        <v>308</v>
      </c>
    </row>
    <row r="425" spans="1:36" ht="22.5" x14ac:dyDescent="0.25">
      <c r="A425" s="21">
        <v>424</v>
      </c>
      <c r="B425" s="30">
        <v>106.808925420628</v>
      </c>
      <c r="C425" s="30">
        <v>52.930322132255903</v>
      </c>
      <c r="D425" s="23"/>
      <c r="E425" s="23"/>
      <c r="F425" s="23"/>
      <c r="G425" s="21"/>
      <c r="H425" s="29"/>
      <c r="I425" s="21">
        <v>0</v>
      </c>
      <c r="J425" s="21"/>
      <c r="K425" s="21"/>
      <c r="L425" s="21">
        <v>0</v>
      </c>
      <c r="M425" s="21"/>
      <c r="N425" s="21" t="s">
        <v>5</v>
      </c>
      <c r="O425" s="21">
        <v>1</v>
      </c>
      <c r="P425" s="21" t="s">
        <v>105</v>
      </c>
      <c r="Q425" s="24">
        <v>3</v>
      </c>
      <c r="R425" s="21" t="s">
        <v>6</v>
      </c>
      <c r="S425" s="21"/>
      <c r="T425" s="21"/>
      <c r="U425" s="23"/>
      <c r="V425" s="35" t="s">
        <v>205</v>
      </c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44" t="s">
        <v>308</v>
      </c>
    </row>
    <row r="426" spans="1:36" ht="22.5" x14ac:dyDescent="0.25">
      <c r="A426" s="21">
        <v>425</v>
      </c>
      <c r="B426" s="30">
        <v>106.81252375434499</v>
      </c>
      <c r="C426" s="30">
        <v>52.935160885217897</v>
      </c>
      <c r="D426" s="23"/>
      <c r="E426" s="23"/>
      <c r="F426" s="23"/>
      <c r="G426" s="21"/>
      <c r="H426" s="29"/>
      <c r="I426" s="21">
        <v>0</v>
      </c>
      <c r="J426" s="21"/>
      <c r="K426" s="21"/>
      <c r="L426" s="21">
        <v>0</v>
      </c>
      <c r="M426" s="21"/>
      <c r="N426" s="21" t="s">
        <v>5</v>
      </c>
      <c r="O426" s="21">
        <v>1</v>
      </c>
      <c r="P426" s="21" t="s">
        <v>105</v>
      </c>
      <c r="Q426" s="24">
        <v>3</v>
      </c>
      <c r="R426" s="21" t="s">
        <v>6</v>
      </c>
      <c r="S426" s="21"/>
      <c r="T426" s="21"/>
      <c r="U426" s="23"/>
      <c r="V426" s="35" t="s">
        <v>205</v>
      </c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44" t="s">
        <v>308</v>
      </c>
    </row>
    <row r="427" spans="1:36" ht="22.5" x14ac:dyDescent="0.25">
      <c r="A427" s="21">
        <v>426</v>
      </c>
      <c r="B427" s="30">
        <v>106.722223507634</v>
      </c>
      <c r="C427" s="30">
        <v>52.831428197048098</v>
      </c>
      <c r="D427" s="23"/>
      <c r="E427" s="23"/>
      <c r="F427" s="23"/>
      <c r="G427" s="21"/>
      <c r="H427" s="29"/>
      <c r="I427" s="21">
        <v>0</v>
      </c>
      <c r="J427" s="21"/>
      <c r="K427" s="21"/>
      <c r="L427" s="21">
        <v>0</v>
      </c>
      <c r="M427" s="21"/>
      <c r="N427" s="21" t="s">
        <v>5</v>
      </c>
      <c r="O427" s="21">
        <v>1</v>
      </c>
      <c r="P427" s="21" t="s">
        <v>105</v>
      </c>
      <c r="Q427" s="24">
        <v>3</v>
      </c>
      <c r="R427" s="21" t="s">
        <v>6</v>
      </c>
      <c r="S427" s="21"/>
      <c r="T427" s="21"/>
      <c r="U427" s="23"/>
      <c r="V427" s="35" t="s">
        <v>205</v>
      </c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44" t="s">
        <v>308</v>
      </c>
    </row>
    <row r="428" spans="1:36" ht="22.5" x14ac:dyDescent="0.25">
      <c r="A428" s="21">
        <v>427</v>
      </c>
      <c r="B428" s="30">
        <v>106.069841191865</v>
      </c>
      <c r="C428" s="30">
        <v>52.521821259743</v>
      </c>
      <c r="D428" s="23"/>
      <c r="E428" s="23"/>
      <c r="F428" s="23"/>
      <c r="G428" s="21"/>
      <c r="H428" s="29"/>
      <c r="I428" s="21">
        <v>0</v>
      </c>
      <c r="J428" s="21"/>
      <c r="K428" s="21"/>
      <c r="L428" s="21">
        <v>0</v>
      </c>
      <c r="M428" s="21"/>
      <c r="N428" s="21" t="s">
        <v>5</v>
      </c>
      <c r="O428" s="21">
        <v>1</v>
      </c>
      <c r="P428" s="21" t="s">
        <v>105</v>
      </c>
      <c r="Q428" s="24">
        <v>3</v>
      </c>
      <c r="R428" s="21" t="s">
        <v>6</v>
      </c>
      <c r="S428" s="21"/>
      <c r="T428" s="21"/>
      <c r="U428" s="23"/>
      <c r="V428" s="35" t="s">
        <v>205</v>
      </c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44" t="s">
        <v>308</v>
      </c>
    </row>
    <row r="429" spans="1:36" ht="22.5" x14ac:dyDescent="0.25">
      <c r="A429" s="21">
        <v>428</v>
      </c>
      <c r="B429" s="30">
        <v>106.880114069028</v>
      </c>
      <c r="C429" s="30">
        <v>52.464012269869599</v>
      </c>
      <c r="D429" s="23"/>
      <c r="E429" s="23"/>
      <c r="F429" s="23"/>
      <c r="G429" s="21"/>
      <c r="H429" s="29"/>
      <c r="I429" s="21">
        <v>0</v>
      </c>
      <c r="J429" s="21"/>
      <c r="K429" s="21"/>
      <c r="L429" s="21">
        <v>0</v>
      </c>
      <c r="M429" s="21"/>
      <c r="N429" s="21" t="s">
        <v>5</v>
      </c>
      <c r="O429" s="21">
        <v>1</v>
      </c>
      <c r="P429" s="21" t="s">
        <v>105</v>
      </c>
      <c r="Q429" s="24">
        <v>3</v>
      </c>
      <c r="R429" s="21" t="s">
        <v>6</v>
      </c>
      <c r="S429" s="21"/>
      <c r="T429" s="21"/>
      <c r="U429" s="23"/>
      <c r="V429" s="35" t="s">
        <v>205</v>
      </c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44" t="s">
        <v>308</v>
      </c>
    </row>
    <row r="430" spans="1:36" ht="22.5" x14ac:dyDescent="0.25">
      <c r="A430" s="21">
        <v>429</v>
      </c>
      <c r="B430" s="30">
        <v>106.882241596589</v>
      </c>
      <c r="C430" s="30">
        <v>52.464650384520198</v>
      </c>
      <c r="D430" s="23"/>
      <c r="E430" s="23"/>
      <c r="F430" s="23"/>
      <c r="G430" s="21"/>
      <c r="H430" s="29"/>
      <c r="I430" s="21">
        <v>0</v>
      </c>
      <c r="J430" s="21"/>
      <c r="K430" s="21"/>
      <c r="L430" s="21">
        <v>0</v>
      </c>
      <c r="M430" s="21"/>
      <c r="N430" s="21" t="s">
        <v>5</v>
      </c>
      <c r="O430" s="21">
        <v>1</v>
      </c>
      <c r="P430" s="21" t="s">
        <v>105</v>
      </c>
      <c r="Q430" s="24">
        <v>3</v>
      </c>
      <c r="R430" s="21" t="s">
        <v>6</v>
      </c>
      <c r="S430" s="21"/>
      <c r="T430" s="21"/>
      <c r="U430" s="23"/>
      <c r="V430" s="35" t="s">
        <v>205</v>
      </c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44" t="s">
        <v>308</v>
      </c>
    </row>
    <row r="431" spans="1:36" ht="22.5" x14ac:dyDescent="0.25">
      <c r="A431" s="21">
        <v>430</v>
      </c>
      <c r="B431" s="30">
        <v>107.165494941739</v>
      </c>
      <c r="C431" s="30">
        <v>52.576666395200903</v>
      </c>
      <c r="D431" s="23"/>
      <c r="E431" s="23"/>
      <c r="F431" s="23"/>
      <c r="G431" s="21"/>
      <c r="H431" s="29"/>
      <c r="I431" s="21">
        <v>0</v>
      </c>
      <c r="J431" s="21"/>
      <c r="K431" s="21"/>
      <c r="L431" s="21">
        <v>0</v>
      </c>
      <c r="M431" s="21"/>
      <c r="N431" s="21" t="s">
        <v>5</v>
      </c>
      <c r="O431" s="21">
        <v>1</v>
      </c>
      <c r="P431" s="21" t="s">
        <v>105</v>
      </c>
      <c r="Q431" s="24">
        <v>3</v>
      </c>
      <c r="R431" s="21" t="s">
        <v>6</v>
      </c>
      <c r="S431" s="21"/>
      <c r="T431" s="21"/>
      <c r="U431" s="23"/>
      <c r="V431" s="35" t="s">
        <v>205</v>
      </c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44" t="s">
        <v>308</v>
      </c>
    </row>
    <row r="432" spans="1:36" ht="22.5" x14ac:dyDescent="0.25">
      <c r="A432" s="21">
        <v>431</v>
      </c>
      <c r="B432" s="30">
        <v>107.260531533669</v>
      </c>
      <c r="C432" s="30">
        <v>52.613192828204902</v>
      </c>
      <c r="D432" s="23"/>
      <c r="E432" s="23"/>
      <c r="F432" s="23"/>
      <c r="G432" s="21"/>
      <c r="H432" s="29"/>
      <c r="I432" s="21">
        <v>0</v>
      </c>
      <c r="J432" s="21"/>
      <c r="K432" s="21"/>
      <c r="L432" s="21">
        <v>0</v>
      </c>
      <c r="M432" s="21"/>
      <c r="N432" s="21" t="s">
        <v>5</v>
      </c>
      <c r="O432" s="21">
        <v>1</v>
      </c>
      <c r="P432" s="21" t="s">
        <v>105</v>
      </c>
      <c r="Q432" s="24">
        <v>3</v>
      </c>
      <c r="R432" s="21" t="s">
        <v>6</v>
      </c>
      <c r="S432" s="21"/>
      <c r="T432" s="21"/>
      <c r="U432" s="23"/>
      <c r="V432" s="35" t="s">
        <v>205</v>
      </c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44" t="s">
        <v>308</v>
      </c>
    </row>
    <row r="433" spans="1:36" ht="22.5" x14ac:dyDescent="0.25">
      <c r="A433" s="21">
        <v>432</v>
      </c>
      <c r="B433" s="30">
        <v>107.29495641236601</v>
      </c>
      <c r="C433" s="30">
        <v>52.626642366722997</v>
      </c>
      <c r="D433" s="23"/>
      <c r="E433" s="23"/>
      <c r="F433" s="23"/>
      <c r="G433" s="21"/>
      <c r="H433" s="29"/>
      <c r="I433" s="21">
        <v>0</v>
      </c>
      <c r="J433" s="21"/>
      <c r="K433" s="21"/>
      <c r="L433" s="21">
        <v>0</v>
      </c>
      <c r="M433" s="21"/>
      <c r="N433" s="21" t="s">
        <v>5</v>
      </c>
      <c r="O433" s="21">
        <v>1</v>
      </c>
      <c r="P433" s="21" t="s">
        <v>105</v>
      </c>
      <c r="Q433" s="24">
        <v>3</v>
      </c>
      <c r="R433" s="21" t="s">
        <v>6</v>
      </c>
      <c r="S433" s="21"/>
      <c r="T433" s="21"/>
      <c r="U433" s="23"/>
      <c r="V433" s="35" t="s">
        <v>205</v>
      </c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44" t="s">
        <v>308</v>
      </c>
    </row>
    <row r="434" spans="1:36" ht="22.5" x14ac:dyDescent="0.25">
      <c r="A434" s="21">
        <v>433</v>
      </c>
      <c r="B434" s="30">
        <v>107.33353501959699</v>
      </c>
      <c r="C434" s="30">
        <v>52.650385411638801</v>
      </c>
      <c r="D434" s="23"/>
      <c r="E434" s="23"/>
      <c r="F434" s="23"/>
      <c r="G434" s="21"/>
      <c r="H434" s="29"/>
      <c r="I434" s="21">
        <v>0</v>
      </c>
      <c r="J434" s="21"/>
      <c r="K434" s="21"/>
      <c r="L434" s="21">
        <v>0</v>
      </c>
      <c r="M434" s="21"/>
      <c r="N434" s="21" t="s">
        <v>5</v>
      </c>
      <c r="O434" s="21">
        <v>1</v>
      </c>
      <c r="P434" s="21" t="s">
        <v>105</v>
      </c>
      <c r="Q434" s="24">
        <v>3</v>
      </c>
      <c r="R434" s="21" t="s">
        <v>6</v>
      </c>
      <c r="S434" s="21"/>
      <c r="T434" s="21"/>
      <c r="U434" s="23"/>
      <c r="V434" s="35" t="s">
        <v>205</v>
      </c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44" t="s">
        <v>308</v>
      </c>
    </row>
    <row r="435" spans="1:36" ht="22.5" x14ac:dyDescent="0.25">
      <c r="A435" s="21">
        <v>434</v>
      </c>
      <c r="B435" s="30">
        <v>107.335561961042</v>
      </c>
      <c r="C435" s="30">
        <v>52.649021183409197</v>
      </c>
      <c r="D435" s="23"/>
      <c r="E435" s="23"/>
      <c r="F435" s="23"/>
      <c r="G435" s="21"/>
      <c r="H435" s="29"/>
      <c r="I435" s="21">
        <v>0</v>
      </c>
      <c r="J435" s="21"/>
      <c r="K435" s="21"/>
      <c r="L435" s="21">
        <v>0</v>
      </c>
      <c r="M435" s="21"/>
      <c r="N435" s="21" t="s">
        <v>5</v>
      </c>
      <c r="O435" s="21">
        <v>1</v>
      </c>
      <c r="P435" s="21" t="s">
        <v>105</v>
      </c>
      <c r="Q435" s="24">
        <v>3</v>
      </c>
      <c r="R435" s="21" t="s">
        <v>6</v>
      </c>
      <c r="S435" s="21"/>
      <c r="T435" s="21"/>
      <c r="U435" s="23"/>
      <c r="V435" s="35" t="s">
        <v>205</v>
      </c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44" t="s">
        <v>308</v>
      </c>
    </row>
    <row r="436" spans="1:36" ht="22.5" x14ac:dyDescent="0.25">
      <c r="A436" s="21">
        <v>435</v>
      </c>
      <c r="B436" s="30">
        <v>107.341788478252</v>
      </c>
      <c r="C436" s="30">
        <v>52.6476685508053</v>
      </c>
      <c r="D436" s="23"/>
      <c r="E436" s="23"/>
      <c r="F436" s="23"/>
      <c r="G436" s="21"/>
      <c r="H436" s="29"/>
      <c r="I436" s="21">
        <v>0</v>
      </c>
      <c r="J436" s="21"/>
      <c r="K436" s="21"/>
      <c r="L436" s="21">
        <v>0</v>
      </c>
      <c r="M436" s="21"/>
      <c r="N436" s="21" t="s">
        <v>5</v>
      </c>
      <c r="O436" s="21">
        <v>1</v>
      </c>
      <c r="P436" s="21" t="s">
        <v>105</v>
      </c>
      <c r="Q436" s="24">
        <v>3</v>
      </c>
      <c r="R436" s="21" t="s">
        <v>6</v>
      </c>
      <c r="S436" s="21"/>
      <c r="T436" s="21"/>
      <c r="U436" s="23"/>
      <c r="V436" s="35" t="s">
        <v>205</v>
      </c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44" t="s">
        <v>308</v>
      </c>
    </row>
    <row r="437" spans="1:36" ht="22.5" x14ac:dyDescent="0.25">
      <c r="A437" s="21">
        <v>436</v>
      </c>
      <c r="B437" s="30">
        <v>107.35939067277199</v>
      </c>
      <c r="C437" s="30">
        <v>52.6496367042418</v>
      </c>
      <c r="D437" s="23"/>
      <c r="E437" s="23"/>
      <c r="F437" s="23"/>
      <c r="G437" s="21"/>
      <c r="H437" s="29"/>
      <c r="I437" s="21">
        <v>0</v>
      </c>
      <c r="J437" s="21"/>
      <c r="K437" s="21"/>
      <c r="L437" s="21">
        <v>0</v>
      </c>
      <c r="M437" s="21"/>
      <c r="N437" s="21" t="s">
        <v>5</v>
      </c>
      <c r="O437" s="21">
        <v>1</v>
      </c>
      <c r="P437" s="21" t="s">
        <v>105</v>
      </c>
      <c r="Q437" s="24">
        <v>3</v>
      </c>
      <c r="R437" s="21" t="s">
        <v>6</v>
      </c>
      <c r="S437" s="21"/>
      <c r="T437" s="21"/>
      <c r="U437" s="23"/>
      <c r="V437" s="35" t="s">
        <v>205</v>
      </c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44" t="s">
        <v>308</v>
      </c>
    </row>
    <row r="438" spans="1:36" ht="22.5" x14ac:dyDescent="0.25">
      <c r="A438" s="21">
        <v>437</v>
      </c>
      <c r="B438" s="30">
        <v>107.36533245417699</v>
      </c>
      <c r="C438" s="30">
        <v>52.647342582224603</v>
      </c>
      <c r="D438" s="23"/>
      <c r="E438" s="23"/>
      <c r="F438" s="23"/>
      <c r="G438" s="21"/>
      <c r="H438" s="29"/>
      <c r="I438" s="21">
        <v>0</v>
      </c>
      <c r="J438" s="21"/>
      <c r="K438" s="21"/>
      <c r="L438" s="21">
        <v>0</v>
      </c>
      <c r="M438" s="21"/>
      <c r="N438" s="21" t="s">
        <v>5</v>
      </c>
      <c r="O438" s="21">
        <v>1</v>
      </c>
      <c r="P438" s="21" t="s">
        <v>105</v>
      </c>
      <c r="Q438" s="24">
        <v>3</v>
      </c>
      <c r="R438" s="21" t="s">
        <v>6</v>
      </c>
      <c r="S438" s="21"/>
      <c r="T438" s="21"/>
      <c r="U438" s="23"/>
      <c r="V438" s="35" t="s">
        <v>205</v>
      </c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44" t="s">
        <v>308</v>
      </c>
    </row>
    <row r="439" spans="1:36" ht="22.5" x14ac:dyDescent="0.25">
      <c r="A439" s="21">
        <v>438</v>
      </c>
      <c r="B439" s="30">
        <v>107.36214767289999</v>
      </c>
      <c r="C439" s="30">
        <v>52.641636047698697</v>
      </c>
      <c r="D439" s="23"/>
      <c r="E439" s="23"/>
      <c r="F439" s="23"/>
      <c r="G439" s="21"/>
      <c r="H439" s="29"/>
      <c r="I439" s="21">
        <v>0</v>
      </c>
      <c r="J439" s="21"/>
      <c r="K439" s="21"/>
      <c r="L439" s="21">
        <v>0</v>
      </c>
      <c r="M439" s="21"/>
      <c r="N439" s="21" t="s">
        <v>5</v>
      </c>
      <c r="O439" s="21">
        <v>1</v>
      </c>
      <c r="P439" s="21" t="s">
        <v>105</v>
      </c>
      <c r="Q439" s="24">
        <v>3</v>
      </c>
      <c r="R439" s="21" t="s">
        <v>6</v>
      </c>
      <c r="S439" s="21"/>
      <c r="T439" s="21"/>
      <c r="U439" s="23"/>
      <c r="V439" s="35" t="s">
        <v>205</v>
      </c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44" t="s">
        <v>308</v>
      </c>
    </row>
    <row r="440" spans="1:36" ht="22.5" x14ac:dyDescent="0.25">
      <c r="A440" s="21">
        <v>439</v>
      </c>
      <c r="B440" s="30">
        <v>107.32366165233501</v>
      </c>
      <c r="C440" s="30">
        <v>52.666565376126897</v>
      </c>
      <c r="D440" s="23"/>
      <c r="E440" s="23"/>
      <c r="F440" s="23"/>
      <c r="G440" s="21"/>
      <c r="H440" s="29"/>
      <c r="I440" s="21">
        <v>0</v>
      </c>
      <c r="J440" s="21"/>
      <c r="K440" s="21"/>
      <c r="L440" s="21">
        <v>0</v>
      </c>
      <c r="M440" s="21"/>
      <c r="N440" s="21" t="s">
        <v>5</v>
      </c>
      <c r="O440" s="21">
        <v>1</v>
      </c>
      <c r="P440" s="21" t="s">
        <v>105</v>
      </c>
      <c r="Q440" s="24">
        <v>3</v>
      </c>
      <c r="R440" s="21" t="s">
        <v>6</v>
      </c>
      <c r="S440" s="21"/>
      <c r="T440" s="21"/>
      <c r="U440" s="23"/>
      <c r="V440" s="35" t="s">
        <v>205</v>
      </c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44" t="s">
        <v>308</v>
      </c>
    </row>
    <row r="441" spans="1:36" ht="22.5" x14ac:dyDescent="0.25">
      <c r="A441" s="21">
        <v>440</v>
      </c>
      <c r="B441" s="30">
        <v>107.341994219981</v>
      </c>
      <c r="C441" s="30">
        <v>52.660245117492202</v>
      </c>
      <c r="D441" s="23"/>
      <c r="E441" s="23"/>
      <c r="F441" s="23"/>
      <c r="G441" s="21"/>
      <c r="H441" s="29"/>
      <c r="I441" s="21">
        <v>0</v>
      </c>
      <c r="J441" s="21"/>
      <c r="K441" s="21"/>
      <c r="L441" s="21">
        <v>0</v>
      </c>
      <c r="M441" s="21"/>
      <c r="N441" s="21" t="s">
        <v>5</v>
      </c>
      <c r="O441" s="21">
        <v>1</v>
      </c>
      <c r="P441" s="21" t="s">
        <v>105</v>
      </c>
      <c r="Q441" s="24">
        <v>3</v>
      </c>
      <c r="R441" s="21" t="s">
        <v>6</v>
      </c>
      <c r="S441" s="21"/>
      <c r="T441" s="21"/>
      <c r="U441" s="23"/>
      <c r="V441" s="35" t="s">
        <v>205</v>
      </c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44" t="s">
        <v>308</v>
      </c>
    </row>
    <row r="442" spans="1:36" ht="22.5" x14ac:dyDescent="0.25">
      <c r="A442" s="21">
        <v>441</v>
      </c>
      <c r="B442" s="30">
        <v>107.349081861222</v>
      </c>
      <c r="C442" s="30">
        <v>52.658969677220902</v>
      </c>
      <c r="D442" s="23"/>
      <c r="E442" s="23"/>
      <c r="F442" s="23"/>
      <c r="G442" s="21"/>
      <c r="H442" s="29"/>
      <c r="I442" s="21">
        <v>0</v>
      </c>
      <c r="J442" s="21"/>
      <c r="K442" s="21"/>
      <c r="L442" s="21">
        <v>0</v>
      </c>
      <c r="M442" s="21"/>
      <c r="N442" s="21" t="s">
        <v>5</v>
      </c>
      <c r="O442" s="21">
        <v>1</v>
      </c>
      <c r="P442" s="21" t="s">
        <v>105</v>
      </c>
      <c r="Q442" s="24">
        <v>3</v>
      </c>
      <c r="R442" s="21" t="s">
        <v>6</v>
      </c>
      <c r="S442" s="21"/>
      <c r="T442" s="21"/>
      <c r="U442" s="23"/>
      <c r="V442" s="35" t="s">
        <v>205</v>
      </c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44" t="s">
        <v>308</v>
      </c>
    </row>
    <row r="443" spans="1:36" ht="22.5" x14ac:dyDescent="0.25">
      <c r="A443" s="21">
        <v>442</v>
      </c>
      <c r="B443" s="30">
        <v>107.34364093940501</v>
      </c>
      <c r="C443" s="30">
        <v>52.654678961652799</v>
      </c>
      <c r="D443" s="23"/>
      <c r="E443" s="23"/>
      <c r="F443" s="23"/>
      <c r="G443" s="21"/>
      <c r="H443" s="29"/>
      <c r="I443" s="21">
        <v>0</v>
      </c>
      <c r="J443" s="21"/>
      <c r="K443" s="21"/>
      <c r="L443" s="21">
        <v>0</v>
      </c>
      <c r="M443" s="21"/>
      <c r="N443" s="21" t="s">
        <v>5</v>
      </c>
      <c r="O443" s="21">
        <v>1</v>
      </c>
      <c r="P443" s="21" t="s">
        <v>105</v>
      </c>
      <c r="Q443" s="24">
        <v>3</v>
      </c>
      <c r="R443" s="21" t="s">
        <v>6</v>
      </c>
      <c r="S443" s="21"/>
      <c r="T443" s="21"/>
      <c r="U443" s="23"/>
      <c r="V443" s="35" t="s">
        <v>205</v>
      </c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44" t="s">
        <v>308</v>
      </c>
    </row>
    <row r="444" spans="1:36" ht="22.5" x14ac:dyDescent="0.25">
      <c r="A444" s="38">
        <v>443</v>
      </c>
      <c r="B444" s="39">
        <v>106.072476083216</v>
      </c>
      <c r="C444" s="39">
        <v>52.508648142528401</v>
      </c>
      <c r="D444" s="40"/>
      <c r="E444" s="40"/>
      <c r="F444" s="40"/>
      <c r="G444" s="38"/>
      <c r="H444" s="41"/>
      <c r="I444" s="38">
        <v>0</v>
      </c>
      <c r="J444" s="38"/>
      <c r="K444" s="38"/>
      <c r="L444" s="38">
        <v>0</v>
      </c>
      <c r="M444" s="38"/>
      <c r="N444" s="38" t="s">
        <v>5</v>
      </c>
      <c r="O444" s="38">
        <v>1</v>
      </c>
      <c r="P444" s="38" t="s">
        <v>105</v>
      </c>
      <c r="Q444" s="42">
        <v>3</v>
      </c>
      <c r="R444" s="38" t="s">
        <v>6</v>
      </c>
      <c r="S444" s="38"/>
      <c r="T444" s="38"/>
      <c r="U444" s="40"/>
      <c r="V444" s="43" t="s">
        <v>205</v>
      </c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4" t="s">
        <v>308</v>
      </c>
    </row>
    <row r="445" spans="1:36" x14ac:dyDescent="0.25">
      <c r="A445" s="21">
        <v>444</v>
      </c>
      <c r="B445" s="21">
        <v>106.222667</v>
      </c>
      <c r="C445" s="21">
        <v>52.353116999999898</v>
      </c>
      <c r="D445" s="21"/>
      <c r="E445" s="21"/>
      <c r="F445" s="21"/>
      <c r="G445" s="21"/>
      <c r="H445" s="21" t="s">
        <v>3</v>
      </c>
      <c r="I445" s="21">
        <v>1</v>
      </c>
      <c r="J445" s="21"/>
      <c r="K445" s="21"/>
      <c r="L445" s="21">
        <v>0</v>
      </c>
      <c r="M445" s="21"/>
      <c r="N445" s="21" t="s">
        <v>5</v>
      </c>
      <c r="O445" s="21">
        <v>1</v>
      </c>
      <c r="P445" s="21"/>
      <c r="Q445" s="21">
        <v>0</v>
      </c>
      <c r="R445" s="21" t="s">
        <v>6</v>
      </c>
      <c r="S445" s="21"/>
      <c r="T445" s="21"/>
      <c r="U445" s="21" t="s">
        <v>328</v>
      </c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 t="s">
        <v>318</v>
      </c>
    </row>
    <row r="446" spans="1:36" x14ac:dyDescent="0.25">
      <c r="A446" s="21">
        <v>445</v>
      </c>
      <c r="B446" s="21">
        <v>105.906233</v>
      </c>
      <c r="C446" s="21">
        <v>51.812933000000001</v>
      </c>
      <c r="D446" s="21"/>
      <c r="E446" s="21"/>
      <c r="F446" s="21"/>
      <c r="G446" s="21"/>
      <c r="H446" s="21" t="s">
        <v>3</v>
      </c>
      <c r="I446" s="21">
        <v>1</v>
      </c>
      <c r="J446" s="21"/>
      <c r="K446" s="21"/>
      <c r="L446" s="21">
        <v>0</v>
      </c>
      <c r="M446" s="21"/>
      <c r="N446" s="21" t="s">
        <v>5</v>
      </c>
      <c r="O446" s="21">
        <v>1</v>
      </c>
      <c r="P446" s="21"/>
      <c r="Q446" s="21">
        <v>0</v>
      </c>
      <c r="R446" s="21" t="s">
        <v>6</v>
      </c>
      <c r="S446" s="21"/>
      <c r="T446" s="21"/>
      <c r="U446" s="21" t="s">
        <v>328</v>
      </c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 t="s">
        <v>318</v>
      </c>
    </row>
    <row r="447" spans="1:36" x14ac:dyDescent="0.25">
      <c r="A447" s="21">
        <v>446</v>
      </c>
      <c r="B447" s="21">
        <v>106.018845</v>
      </c>
      <c r="C447" s="21">
        <v>52.193688000000002</v>
      </c>
      <c r="D447" s="21"/>
      <c r="E447" s="21"/>
      <c r="F447" s="21"/>
      <c r="G447" s="21"/>
      <c r="H447" s="21" t="s">
        <v>3</v>
      </c>
      <c r="I447" s="21">
        <v>1</v>
      </c>
      <c r="J447" s="21"/>
      <c r="K447" s="21"/>
      <c r="L447" s="21">
        <v>0</v>
      </c>
      <c r="M447" s="21"/>
      <c r="N447" s="21" t="s">
        <v>5</v>
      </c>
      <c r="O447" s="21">
        <v>1</v>
      </c>
      <c r="P447" s="21"/>
      <c r="Q447" s="21">
        <v>0</v>
      </c>
      <c r="R447" s="21" t="s">
        <v>6</v>
      </c>
      <c r="S447" s="21"/>
      <c r="T447" s="21"/>
      <c r="U447" s="21" t="s">
        <v>328</v>
      </c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 t="s">
        <v>318</v>
      </c>
    </row>
    <row r="448" spans="1:36" x14ac:dyDescent="0.25">
      <c r="A448" s="21">
        <v>447</v>
      </c>
      <c r="B448" s="21">
        <v>105.89104500000001</v>
      </c>
      <c r="C448" s="21">
        <v>52.059562999999898</v>
      </c>
      <c r="D448" s="21"/>
      <c r="E448" s="21"/>
      <c r="F448" s="21"/>
      <c r="G448" s="21"/>
      <c r="H448" s="21" t="s">
        <v>3</v>
      </c>
      <c r="I448" s="21">
        <v>1</v>
      </c>
      <c r="J448" s="21"/>
      <c r="K448" s="21"/>
      <c r="L448" s="21">
        <v>0</v>
      </c>
      <c r="M448" s="21"/>
      <c r="N448" s="21" t="s">
        <v>5</v>
      </c>
      <c r="O448" s="21">
        <v>1</v>
      </c>
      <c r="P448" s="21"/>
      <c r="Q448" s="21">
        <v>0</v>
      </c>
      <c r="R448" s="21" t="s">
        <v>6</v>
      </c>
      <c r="S448" s="21"/>
      <c r="T448" s="21"/>
      <c r="U448" s="21" t="s">
        <v>328</v>
      </c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 t="s">
        <v>318</v>
      </c>
    </row>
    <row r="449" spans="1:36" x14ac:dyDescent="0.25">
      <c r="A449" s="21">
        <v>448</v>
      </c>
      <c r="B449" s="21">
        <v>105.986960999999</v>
      </c>
      <c r="C449" s="21">
        <v>52.080787000000001</v>
      </c>
      <c r="D449" s="21"/>
      <c r="E449" s="21"/>
      <c r="F449" s="21"/>
      <c r="G449" s="21"/>
      <c r="H449" s="21" t="s">
        <v>3</v>
      </c>
      <c r="I449" s="21">
        <v>1</v>
      </c>
      <c r="J449" s="21"/>
      <c r="K449" s="21"/>
      <c r="L449" s="21">
        <v>0</v>
      </c>
      <c r="M449" s="21"/>
      <c r="N449" s="21" t="s">
        <v>5</v>
      </c>
      <c r="O449" s="21">
        <v>1</v>
      </c>
      <c r="P449" s="21"/>
      <c r="Q449" s="21">
        <v>0</v>
      </c>
      <c r="R449" s="21" t="s">
        <v>6</v>
      </c>
      <c r="S449" s="21"/>
      <c r="T449" s="21"/>
      <c r="U449" s="21" t="s">
        <v>328</v>
      </c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 t="s">
        <v>318</v>
      </c>
    </row>
    <row r="450" spans="1:36" x14ac:dyDescent="0.25">
      <c r="A450" s="21">
        <v>449</v>
      </c>
      <c r="B450" s="21">
        <v>105.980994999999</v>
      </c>
      <c r="C450" s="21">
        <v>52.122672999999899</v>
      </c>
      <c r="D450" s="21"/>
      <c r="E450" s="21"/>
      <c r="F450" s="21"/>
      <c r="G450" s="21"/>
      <c r="H450" s="21" t="s">
        <v>3</v>
      </c>
      <c r="I450" s="21">
        <v>1</v>
      </c>
      <c r="J450" s="21"/>
      <c r="K450" s="21"/>
      <c r="L450" s="21">
        <v>0</v>
      </c>
      <c r="M450" s="21"/>
      <c r="N450" s="21" t="s">
        <v>5</v>
      </c>
      <c r="O450" s="21">
        <v>1</v>
      </c>
      <c r="P450" s="21"/>
      <c r="Q450" s="21">
        <v>0</v>
      </c>
      <c r="R450" s="21" t="s">
        <v>6</v>
      </c>
      <c r="S450" s="21"/>
      <c r="T450" s="21"/>
      <c r="U450" s="21" t="s">
        <v>328</v>
      </c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 t="s">
        <v>318</v>
      </c>
    </row>
    <row r="451" spans="1:36" x14ac:dyDescent="0.25">
      <c r="A451" s="21">
        <v>450</v>
      </c>
      <c r="B451" s="21">
        <v>106.05188800000001</v>
      </c>
      <c r="C451" s="21">
        <v>52.079334000000003</v>
      </c>
      <c r="D451" s="21"/>
      <c r="E451" s="21"/>
      <c r="F451" s="21"/>
      <c r="G451" s="21"/>
      <c r="H451" s="21" t="s">
        <v>3</v>
      </c>
      <c r="I451" s="21">
        <v>1</v>
      </c>
      <c r="J451" s="21"/>
      <c r="K451" s="21"/>
      <c r="L451" s="21">
        <v>0</v>
      </c>
      <c r="M451" s="21"/>
      <c r="N451" s="21" t="s">
        <v>5</v>
      </c>
      <c r="O451" s="21">
        <v>1</v>
      </c>
      <c r="P451" s="21"/>
      <c r="Q451" s="21">
        <v>0</v>
      </c>
      <c r="R451" s="21" t="s">
        <v>6</v>
      </c>
      <c r="S451" s="21"/>
      <c r="T451" s="21"/>
      <c r="U451" s="21" t="s">
        <v>328</v>
      </c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 t="s">
        <v>318</v>
      </c>
    </row>
    <row r="452" spans="1:36" x14ac:dyDescent="0.25">
      <c r="A452" s="21">
        <v>451</v>
      </c>
      <c r="B452" s="21">
        <v>105.992881999999</v>
      </c>
      <c r="C452" s="21">
        <v>52.090125999999898</v>
      </c>
      <c r="D452" s="21"/>
      <c r="E452" s="21"/>
      <c r="F452" s="21"/>
      <c r="G452" s="21"/>
      <c r="H452" s="21" t="s">
        <v>3</v>
      </c>
      <c r="I452" s="21">
        <v>1</v>
      </c>
      <c r="J452" s="21"/>
      <c r="K452" s="21"/>
      <c r="L452" s="21">
        <v>0</v>
      </c>
      <c r="M452" s="21"/>
      <c r="N452" s="21" t="s">
        <v>5</v>
      </c>
      <c r="O452" s="21">
        <v>1</v>
      </c>
      <c r="P452" s="21"/>
      <c r="Q452" s="21">
        <v>0</v>
      </c>
      <c r="R452" s="21" t="s">
        <v>6</v>
      </c>
      <c r="S452" s="21"/>
      <c r="T452" s="21"/>
      <c r="U452" s="21" t="s">
        <v>328</v>
      </c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 t="s">
        <v>318</v>
      </c>
    </row>
    <row r="453" spans="1:36" x14ac:dyDescent="0.25">
      <c r="A453" s="21">
        <v>452</v>
      </c>
      <c r="B453" s="21">
        <v>105.986908</v>
      </c>
      <c r="C453" s="21">
        <v>52.0999979999999</v>
      </c>
      <c r="D453" s="21"/>
      <c r="E453" s="21"/>
      <c r="F453" s="21"/>
      <c r="G453" s="21"/>
      <c r="H453" s="21" t="s">
        <v>3</v>
      </c>
      <c r="I453" s="21">
        <v>1</v>
      </c>
      <c r="J453" s="21"/>
      <c r="K453" s="21"/>
      <c r="L453" s="21">
        <v>0</v>
      </c>
      <c r="M453" s="21"/>
      <c r="N453" s="21" t="s">
        <v>5</v>
      </c>
      <c r="O453" s="21">
        <v>1</v>
      </c>
      <c r="P453" s="21"/>
      <c r="Q453" s="21">
        <v>0</v>
      </c>
      <c r="R453" s="21" t="s">
        <v>6</v>
      </c>
      <c r="S453" s="21"/>
      <c r="T453" s="21"/>
      <c r="U453" s="21" t="s">
        <v>328</v>
      </c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 t="s">
        <v>318</v>
      </c>
    </row>
    <row r="454" spans="1:36" x14ac:dyDescent="0.25">
      <c r="A454" s="21">
        <v>453</v>
      </c>
      <c r="B454" s="21">
        <v>106.019814</v>
      </c>
      <c r="C454" s="21">
        <v>52.1221999999999</v>
      </c>
      <c r="D454" s="21"/>
      <c r="E454" s="21"/>
      <c r="F454" s="21"/>
      <c r="G454" s="21"/>
      <c r="H454" s="21" t="s">
        <v>3</v>
      </c>
      <c r="I454" s="21">
        <v>1</v>
      </c>
      <c r="J454" s="21"/>
      <c r="K454" s="21"/>
      <c r="L454" s="21">
        <v>0</v>
      </c>
      <c r="M454" s="21"/>
      <c r="N454" s="21" t="s">
        <v>5</v>
      </c>
      <c r="O454" s="21">
        <v>1</v>
      </c>
      <c r="P454" s="21"/>
      <c r="Q454" s="21">
        <v>0</v>
      </c>
      <c r="R454" s="21" t="s">
        <v>6</v>
      </c>
      <c r="S454" s="21"/>
      <c r="T454" s="21"/>
      <c r="U454" s="21" t="s">
        <v>328</v>
      </c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 t="s">
        <v>318</v>
      </c>
    </row>
    <row r="455" spans="1:36" x14ac:dyDescent="0.25">
      <c r="A455" s="21">
        <v>454</v>
      </c>
      <c r="B455" s="21">
        <v>106.02849000000001</v>
      </c>
      <c r="C455" s="21">
        <v>52.143540000000002</v>
      </c>
      <c r="D455" s="21"/>
      <c r="E455" s="21"/>
      <c r="F455" s="21"/>
      <c r="G455" s="21"/>
      <c r="H455" s="21" t="s">
        <v>3</v>
      </c>
      <c r="I455" s="21">
        <v>1</v>
      </c>
      <c r="J455" s="21"/>
      <c r="K455" s="21"/>
      <c r="L455" s="21">
        <v>0</v>
      </c>
      <c r="M455" s="21"/>
      <c r="N455" s="21" t="s">
        <v>5</v>
      </c>
      <c r="O455" s="21">
        <v>1</v>
      </c>
      <c r="P455" s="21"/>
      <c r="Q455" s="21">
        <v>0</v>
      </c>
      <c r="R455" s="21" t="s">
        <v>6</v>
      </c>
      <c r="S455" s="21"/>
      <c r="T455" s="21"/>
      <c r="U455" s="21" t="s">
        <v>328</v>
      </c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 t="s">
        <v>318</v>
      </c>
    </row>
    <row r="456" spans="1:36" x14ac:dyDescent="0.25">
      <c r="A456" s="21">
        <v>455</v>
      </c>
      <c r="B456" s="21">
        <v>106.073905999999</v>
      </c>
      <c r="C456" s="21">
        <v>52.149448</v>
      </c>
      <c r="D456" s="21"/>
      <c r="E456" s="21"/>
      <c r="F456" s="21"/>
      <c r="G456" s="21"/>
      <c r="H456" s="21" t="s">
        <v>3</v>
      </c>
      <c r="I456" s="21">
        <v>1</v>
      </c>
      <c r="J456" s="21"/>
      <c r="K456" s="21"/>
      <c r="L456" s="21">
        <v>0</v>
      </c>
      <c r="M456" s="21"/>
      <c r="N456" s="21" t="s">
        <v>5</v>
      </c>
      <c r="O456" s="21">
        <v>1</v>
      </c>
      <c r="P456" s="21"/>
      <c r="Q456" s="21">
        <v>0</v>
      </c>
      <c r="R456" s="21" t="s">
        <v>6</v>
      </c>
      <c r="S456" s="21"/>
      <c r="T456" s="21"/>
      <c r="U456" s="21" t="s">
        <v>328</v>
      </c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 t="s">
        <v>318</v>
      </c>
    </row>
    <row r="457" spans="1:36" x14ac:dyDescent="0.25">
      <c r="A457" s="21">
        <v>456</v>
      </c>
      <c r="B457" s="21">
        <v>106.046753</v>
      </c>
      <c r="C457" s="21">
        <v>52.154488000000001</v>
      </c>
      <c r="D457" s="21"/>
      <c r="E457" s="21"/>
      <c r="F457" s="21"/>
      <c r="G457" s="21"/>
      <c r="H457" s="21" t="s">
        <v>3</v>
      </c>
      <c r="I457" s="21">
        <v>1</v>
      </c>
      <c r="J457" s="21"/>
      <c r="K457" s="21"/>
      <c r="L457" s="21">
        <v>0</v>
      </c>
      <c r="M457" s="21"/>
      <c r="N457" s="21" t="s">
        <v>5</v>
      </c>
      <c r="O457" s="21">
        <v>1</v>
      </c>
      <c r="P457" s="21"/>
      <c r="Q457" s="21">
        <v>0</v>
      </c>
      <c r="R457" s="21" t="s">
        <v>6</v>
      </c>
      <c r="S457" s="21"/>
      <c r="T457" s="21"/>
      <c r="U457" s="21" t="s">
        <v>328</v>
      </c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 t="s">
        <v>318</v>
      </c>
    </row>
    <row r="458" spans="1:36" x14ac:dyDescent="0.25">
      <c r="A458" s="21">
        <v>457</v>
      </c>
      <c r="B458" s="21">
        <v>106.05120100000001</v>
      </c>
      <c r="C458" s="21">
        <v>52.156815000000002</v>
      </c>
      <c r="D458" s="21"/>
      <c r="E458" s="21"/>
      <c r="F458" s="21"/>
      <c r="G458" s="21"/>
      <c r="H458" s="21" t="s">
        <v>3</v>
      </c>
      <c r="I458" s="21">
        <v>1</v>
      </c>
      <c r="J458" s="21"/>
      <c r="K458" s="21"/>
      <c r="L458" s="21">
        <v>0</v>
      </c>
      <c r="M458" s="21"/>
      <c r="N458" s="21" t="s">
        <v>5</v>
      </c>
      <c r="O458" s="21">
        <v>1</v>
      </c>
      <c r="P458" s="21"/>
      <c r="Q458" s="21">
        <v>0</v>
      </c>
      <c r="R458" s="21" t="s">
        <v>6</v>
      </c>
      <c r="S458" s="21"/>
      <c r="T458" s="21"/>
      <c r="U458" s="21" t="s">
        <v>328</v>
      </c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 t="s">
        <v>318</v>
      </c>
    </row>
    <row r="459" spans="1:36" x14ac:dyDescent="0.25">
      <c r="A459" s="21">
        <v>458</v>
      </c>
      <c r="B459" s="21">
        <v>105.996876</v>
      </c>
      <c r="C459" s="21">
        <v>52.123123</v>
      </c>
      <c r="D459" s="21"/>
      <c r="E459" s="21"/>
      <c r="F459" s="21"/>
      <c r="G459" s="21"/>
      <c r="H459" s="21" t="s">
        <v>3</v>
      </c>
      <c r="I459" s="21">
        <v>1</v>
      </c>
      <c r="J459" s="21"/>
      <c r="K459" s="21"/>
      <c r="L459" s="21">
        <v>0</v>
      </c>
      <c r="M459" s="21"/>
      <c r="N459" s="21" t="s">
        <v>5</v>
      </c>
      <c r="O459" s="21">
        <v>1</v>
      </c>
      <c r="P459" s="21"/>
      <c r="Q459" s="21">
        <v>0</v>
      </c>
      <c r="R459" s="21" t="s">
        <v>6</v>
      </c>
      <c r="S459" s="21"/>
      <c r="T459" s="21"/>
      <c r="U459" s="21" t="s">
        <v>328</v>
      </c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 t="s">
        <v>318</v>
      </c>
    </row>
    <row r="460" spans="1:36" x14ac:dyDescent="0.25">
      <c r="A460" s="21">
        <v>459</v>
      </c>
      <c r="B460" s="21">
        <v>106.43212200000001</v>
      </c>
      <c r="C460" s="21">
        <v>52.624158000000001</v>
      </c>
      <c r="D460" s="21"/>
      <c r="E460" s="21"/>
      <c r="F460" s="21"/>
      <c r="G460" s="21"/>
      <c r="H460" s="21" t="s">
        <v>3</v>
      </c>
      <c r="I460" s="21">
        <v>1</v>
      </c>
      <c r="J460" s="21"/>
      <c r="K460" s="21"/>
      <c r="L460" s="21">
        <v>0</v>
      </c>
      <c r="M460" s="21"/>
      <c r="N460" s="21" t="s">
        <v>5</v>
      </c>
      <c r="O460" s="21">
        <v>1</v>
      </c>
      <c r="P460" s="21"/>
      <c r="Q460" s="21">
        <v>0</v>
      </c>
      <c r="R460" s="21" t="s">
        <v>6</v>
      </c>
      <c r="S460" s="21"/>
      <c r="T460" s="21"/>
      <c r="U460" s="21" t="s">
        <v>328</v>
      </c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 t="s">
        <v>318</v>
      </c>
    </row>
    <row r="461" spans="1:36" x14ac:dyDescent="0.25">
      <c r="A461" s="21">
        <v>460</v>
      </c>
      <c r="B461" s="21">
        <v>106.42744500000001</v>
      </c>
      <c r="C461" s="21">
        <v>52.616753000000003</v>
      </c>
      <c r="D461" s="21"/>
      <c r="E461" s="21"/>
      <c r="F461" s="21"/>
      <c r="G461" s="21"/>
      <c r="H461" s="21" t="s">
        <v>3</v>
      </c>
      <c r="I461" s="21">
        <v>1</v>
      </c>
      <c r="J461" s="21"/>
      <c r="K461" s="21"/>
      <c r="L461" s="21">
        <v>0</v>
      </c>
      <c r="M461" s="21"/>
      <c r="N461" s="21" t="s">
        <v>5</v>
      </c>
      <c r="O461" s="21">
        <v>1</v>
      </c>
      <c r="P461" s="21"/>
      <c r="Q461" s="21">
        <v>0</v>
      </c>
      <c r="R461" s="21" t="s">
        <v>6</v>
      </c>
      <c r="S461" s="21"/>
      <c r="T461" s="21"/>
      <c r="U461" s="21" t="s">
        <v>328</v>
      </c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 t="s">
        <v>318</v>
      </c>
    </row>
    <row r="462" spans="1:36" x14ac:dyDescent="0.25">
      <c r="A462" s="21">
        <v>461</v>
      </c>
      <c r="B462" s="21">
        <v>106.463736</v>
      </c>
      <c r="C462" s="21">
        <v>52.602851999999899</v>
      </c>
      <c r="D462" s="21"/>
      <c r="E462" s="21"/>
      <c r="F462" s="21"/>
      <c r="G462" s="21"/>
      <c r="H462" s="21" t="s">
        <v>3</v>
      </c>
      <c r="I462" s="21">
        <v>1</v>
      </c>
      <c r="J462" s="21"/>
      <c r="K462" s="21"/>
      <c r="L462" s="21">
        <v>0</v>
      </c>
      <c r="M462" s="21"/>
      <c r="N462" s="21" t="s">
        <v>5</v>
      </c>
      <c r="O462" s="21">
        <v>1</v>
      </c>
      <c r="P462" s="21"/>
      <c r="Q462" s="21">
        <v>0</v>
      </c>
      <c r="R462" s="21" t="s">
        <v>6</v>
      </c>
      <c r="S462" s="21"/>
      <c r="T462" s="21"/>
      <c r="U462" s="21" t="s">
        <v>328</v>
      </c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 t="s">
        <v>318</v>
      </c>
    </row>
    <row r="463" spans="1:36" x14ac:dyDescent="0.25">
      <c r="A463" s="21">
        <v>462</v>
      </c>
      <c r="B463" s="21">
        <v>106.477204</v>
      </c>
      <c r="C463" s="21">
        <v>52.616131000000003</v>
      </c>
      <c r="D463" s="21"/>
      <c r="E463" s="21"/>
      <c r="F463" s="21"/>
      <c r="G463" s="21"/>
      <c r="H463" s="21" t="s">
        <v>3</v>
      </c>
      <c r="I463" s="21">
        <v>1</v>
      </c>
      <c r="J463" s="21"/>
      <c r="K463" s="21"/>
      <c r="L463" s="21">
        <v>0</v>
      </c>
      <c r="M463" s="21"/>
      <c r="N463" s="21" t="s">
        <v>5</v>
      </c>
      <c r="O463" s="21">
        <v>1</v>
      </c>
      <c r="P463" s="21"/>
      <c r="Q463" s="21">
        <v>0</v>
      </c>
      <c r="R463" s="21" t="s">
        <v>6</v>
      </c>
      <c r="S463" s="21"/>
      <c r="T463" s="21"/>
      <c r="U463" s="21" t="s">
        <v>328</v>
      </c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 t="s">
        <v>318</v>
      </c>
    </row>
    <row r="464" spans="1:36" x14ac:dyDescent="0.25">
      <c r="A464" s="21">
        <v>463</v>
      </c>
      <c r="B464" s="21">
        <v>106.474172</v>
      </c>
      <c r="C464" s="21">
        <v>52.602618999999898</v>
      </c>
      <c r="D464" s="21"/>
      <c r="E464" s="21"/>
      <c r="F464" s="21"/>
      <c r="G464" s="21"/>
      <c r="H464" s="21" t="s">
        <v>3</v>
      </c>
      <c r="I464" s="21">
        <v>1</v>
      </c>
      <c r="J464" s="21"/>
      <c r="K464" s="21"/>
      <c r="L464" s="21">
        <v>0</v>
      </c>
      <c r="M464" s="21"/>
      <c r="N464" s="21" t="s">
        <v>5</v>
      </c>
      <c r="O464" s="21">
        <v>1</v>
      </c>
      <c r="P464" s="21"/>
      <c r="Q464" s="21">
        <v>0</v>
      </c>
      <c r="R464" s="21" t="s">
        <v>6</v>
      </c>
      <c r="S464" s="21"/>
      <c r="T464" s="21"/>
      <c r="U464" s="21" t="s">
        <v>328</v>
      </c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 t="s">
        <v>318</v>
      </c>
    </row>
    <row r="465" spans="1:36" x14ac:dyDescent="0.25">
      <c r="A465" s="21">
        <v>464</v>
      </c>
      <c r="B465" s="21">
        <v>106.709999999999</v>
      </c>
      <c r="C465" s="21">
        <v>52.408299999999898</v>
      </c>
      <c r="D465" s="21"/>
      <c r="E465" s="21"/>
      <c r="F465" s="21"/>
      <c r="G465" s="21"/>
      <c r="H465" s="21" t="s">
        <v>3</v>
      </c>
      <c r="I465" s="21">
        <v>1</v>
      </c>
      <c r="J465" s="21"/>
      <c r="K465" s="21"/>
      <c r="L465" s="21">
        <v>0</v>
      </c>
      <c r="M465" s="21"/>
      <c r="N465" s="21" t="s">
        <v>5</v>
      </c>
      <c r="O465" s="21">
        <v>1</v>
      </c>
      <c r="P465" s="21"/>
      <c r="Q465" s="21">
        <v>0</v>
      </c>
      <c r="R465" s="21" t="s">
        <v>6</v>
      </c>
      <c r="S465" s="21"/>
      <c r="T465" s="21"/>
      <c r="U465" s="21" t="s">
        <v>328</v>
      </c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 t="s">
        <v>318</v>
      </c>
    </row>
  </sheetData>
  <sortState ref="A2:AJ444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"/>
  <sheetViews>
    <sheetView topLeftCell="B34" workbookViewId="0">
      <selection activeCell="J58" sqref="J58:K58"/>
    </sheetView>
  </sheetViews>
  <sheetFormatPr defaultRowHeight="15" x14ac:dyDescent="0.25"/>
  <cols>
    <col min="1" max="1" width="0" hidden="1" customWidth="1"/>
    <col min="2" max="2" width="13.28515625" customWidth="1"/>
    <col min="3" max="4" width="4.28515625" customWidth="1"/>
    <col min="5" max="5" width="3.85546875" customWidth="1"/>
    <col min="6" max="6" width="4.7109375" customWidth="1"/>
    <col min="7" max="7" width="5" customWidth="1"/>
    <col min="8" max="8" width="7.140625" customWidth="1"/>
    <col min="9" max="9" width="7.5703125" customWidth="1"/>
    <col min="10" max="10" width="6.42578125" style="745" customWidth="1"/>
    <col min="11" max="11" width="6.85546875" style="745" customWidth="1"/>
    <col min="12" max="12" width="7.42578125" style="745" customWidth="1"/>
    <col min="13" max="14" width="7.42578125" customWidth="1"/>
    <col min="15" max="15" width="7" style="745" customWidth="1"/>
    <col min="16" max="16" width="5.7109375" style="745" customWidth="1"/>
    <col min="17" max="17" width="4.7109375" style="745" customWidth="1"/>
    <col min="18" max="18" width="3.85546875" style="745" customWidth="1"/>
    <col min="19" max="20" width="4.140625" style="745" customWidth="1"/>
    <col min="21" max="21" width="4.85546875" customWidth="1"/>
    <col min="22" max="22" width="4" customWidth="1"/>
    <col min="23" max="23" width="6.5703125" customWidth="1"/>
  </cols>
  <sheetData>
    <row r="2" spans="2:37" ht="30" customHeight="1" x14ac:dyDescent="0.25">
      <c r="B2" s="1421" t="s">
        <v>540</v>
      </c>
      <c r="C2" s="1421"/>
      <c r="D2" s="1421"/>
      <c r="E2" s="1421"/>
      <c r="F2" s="1421"/>
      <c r="G2" s="1421"/>
      <c r="H2" s="1421"/>
      <c r="I2" s="1421"/>
      <c r="J2" s="1421"/>
      <c r="K2" s="1421"/>
      <c r="L2" s="1421"/>
      <c r="M2" s="1421"/>
      <c r="N2" s="1421"/>
      <c r="O2" s="1421"/>
      <c r="P2" s="1421"/>
      <c r="Q2" s="1421"/>
      <c r="R2" s="1421"/>
      <c r="S2" s="1421"/>
      <c r="T2" s="1421"/>
      <c r="U2" s="1421"/>
      <c r="V2" s="1421"/>
      <c r="W2" s="1421"/>
    </row>
    <row r="3" spans="2:37" ht="15.75" thickBot="1" x14ac:dyDescent="0.3"/>
    <row r="4" spans="2:37" ht="15.75" thickBot="1" x14ac:dyDescent="0.3">
      <c r="B4" s="1424" t="s">
        <v>537</v>
      </c>
      <c r="C4" s="1429" t="s">
        <v>522</v>
      </c>
      <c r="D4" s="1430"/>
      <c r="E4" s="1430"/>
      <c r="F4" s="1430"/>
      <c r="G4" s="1430"/>
      <c r="H4" s="1430"/>
      <c r="I4" s="1430"/>
      <c r="J4" s="1430"/>
      <c r="K4" s="1430"/>
      <c r="L4" s="1430"/>
      <c r="M4" s="1430"/>
      <c r="N4" s="1430"/>
      <c r="O4" s="1430"/>
      <c r="P4" s="1430"/>
      <c r="Q4" s="1430"/>
      <c r="R4" s="1430"/>
      <c r="S4" s="1430"/>
      <c r="T4" s="1430"/>
      <c r="U4" s="1430"/>
      <c r="V4" s="1431"/>
      <c r="W4" s="1422" t="s">
        <v>528</v>
      </c>
    </row>
    <row r="5" spans="2:37" x14ac:dyDescent="0.25">
      <c r="B5" s="1425"/>
      <c r="C5" s="1434">
        <v>1</v>
      </c>
      <c r="D5" s="1434">
        <v>3</v>
      </c>
      <c r="E5" s="1434">
        <v>4</v>
      </c>
      <c r="F5" s="1434">
        <v>5</v>
      </c>
      <c r="G5" s="1435">
        <v>6</v>
      </c>
      <c r="H5" s="1426">
        <v>7</v>
      </c>
      <c r="I5" s="1427"/>
      <c r="J5" s="1427"/>
      <c r="K5" s="1427"/>
      <c r="L5" s="1427"/>
      <c r="M5" s="1427"/>
      <c r="N5" s="1427"/>
      <c r="O5" s="1427"/>
      <c r="P5" s="1428"/>
      <c r="Q5" s="1432">
        <v>8</v>
      </c>
      <c r="R5" s="1433">
        <v>9</v>
      </c>
      <c r="S5" s="1433">
        <v>10</v>
      </c>
      <c r="T5" s="1433">
        <v>11</v>
      </c>
      <c r="U5" s="1434">
        <v>12</v>
      </c>
      <c r="V5" s="1434" t="s">
        <v>523</v>
      </c>
      <c r="W5" s="1423"/>
    </row>
    <row r="6" spans="2:37" ht="54" customHeight="1" thickBot="1" x14ac:dyDescent="0.3">
      <c r="B6" s="1425"/>
      <c r="C6" s="1434"/>
      <c r="D6" s="1434"/>
      <c r="E6" s="1434"/>
      <c r="F6" s="1434"/>
      <c r="G6" s="1435"/>
      <c r="H6" s="805" t="s">
        <v>531</v>
      </c>
      <c r="I6" s="806" t="s">
        <v>532</v>
      </c>
      <c r="J6" s="807" t="s">
        <v>545</v>
      </c>
      <c r="K6" s="807" t="s">
        <v>539</v>
      </c>
      <c r="L6" s="807" t="s">
        <v>538</v>
      </c>
      <c r="M6" s="808" t="s">
        <v>534</v>
      </c>
      <c r="N6" s="808" t="s">
        <v>535</v>
      </c>
      <c r="O6" s="807" t="s">
        <v>533</v>
      </c>
      <c r="P6" s="809" t="s">
        <v>528</v>
      </c>
      <c r="Q6" s="1432"/>
      <c r="R6" s="1433"/>
      <c r="S6" s="1433"/>
      <c r="T6" s="1433"/>
      <c r="U6" s="1434"/>
      <c r="V6" s="1434"/>
      <c r="W6" s="1423"/>
      <c r="AI6" s="8"/>
      <c r="AJ6" s="531"/>
      <c r="AK6" s="8"/>
    </row>
    <row r="7" spans="2:37" ht="25.5" x14ac:dyDescent="0.25">
      <c r="B7" s="810" t="s">
        <v>546</v>
      </c>
      <c r="C7" s="811"/>
      <c r="D7" s="812">
        <v>1</v>
      </c>
      <c r="E7" s="812"/>
      <c r="F7" s="812">
        <v>5</v>
      </c>
      <c r="G7" s="813">
        <v>5</v>
      </c>
      <c r="H7" s="814"/>
      <c r="I7" s="812"/>
      <c r="J7" s="815"/>
      <c r="K7" s="815"/>
      <c r="L7" s="815"/>
      <c r="M7" s="812">
        <v>8</v>
      </c>
      <c r="N7" s="812"/>
      <c r="O7" s="815">
        <v>9</v>
      </c>
      <c r="P7" s="816">
        <f>H7+I7+J7+K7+L7+M7+N7+O7</f>
        <v>17</v>
      </c>
      <c r="Q7" s="817">
        <v>14</v>
      </c>
      <c r="R7" s="818">
        <v>8</v>
      </c>
      <c r="S7" s="818">
        <v>4</v>
      </c>
      <c r="T7" s="818">
        <v>3</v>
      </c>
      <c r="U7" s="813"/>
      <c r="V7" s="813">
        <v>2</v>
      </c>
      <c r="W7" s="819">
        <f t="shared" ref="W7:W46" si="0">C7+D7+E7+F7+G7+P7+Q7+R7+S7+T7+U7+V7</f>
        <v>59</v>
      </c>
      <c r="Y7" s="511"/>
      <c r="Z7" s="8"/>
      <c r="AA7" s="8"/>
      <c r="AB7" s="8"/>
      <c r="AC7" s="529"/>
      <c r="AD7" s="8"/>
    </row>
    <row r="8" spans="2:37" x14ac:dyDescent="0.25">
      <c r="B8" s="804" t="s">
        <v>547</v>
      </c>
      <c r="C8" s="820"/>
      <c r="D8" s="820"/>
      <c r="E8" s="820"/>
      <c r="F8" s="820">
        <v>1</v>
      </c>
      <c r="G8" s="821">
        <v>2</v>
      </c>
      <c r="H8" s="822"/>
      <c r="I8" s="820"/>
      <c r="J8" s="823"/>
      <c r="K8" s="823"/>
      <c r="L8" s="823"/>
      <c r="M8" s="820">
        <v>1</v>
      </c>
      <c r="N8" s="820"/>
      <c r="O8" s="824"/>
      <c r="P8" s="825">
        <f t="shared" ref="P8:P9" si="1">H8+I8+J8+K8+L8+M8+N8+O8</f>
        <v>1</v>
      </c>
      <c r="Q8" s="826">
        <v>1</v>
      </c>
      <c r="R8" s="824"/>
      <c r="S8" s="827"/>
      <c r="T8" s="827"/>
      <c r="U8" s="821"/>
      <c r="V8" s="821"/>
      <c r="W8" s="828">
        <f>C8+D8+E8+F8+G8+P8+Q8+R8+S8+T8+U8+V8</f>
        <v>5</v>
      </c>
      <c r="Y8" s="511"/>
      <c r="Z8" s="8"/>
      <c r="AA8" s="8"/>
      <c r="AB8" s="8"/>
      <c r="AC8" s="529"/>
      <c r="AD8" s="8"/>
    </row>
    <row r="9" spans="2:37" x14ac:dyDescent="0.25">
      <c r="B9" s="873" t="s">
        <v>548</v>
      </c>
      <c r="C9" s="820"/>
      <c r="D9" s="820"/>
      <c r="E9" s="820"/>
      <c r="F9" s="820"/>
      <c r="G9" s="821"/>
      <c r="H9" s="822"/>
      <c r="I9" s="820"/>
      <c r="J9" s="823"/>
      <c r="K9" s="823"/>
      <c r="L9" s="823"/>
      <c r="M9" s="820"/>
      <c r="N9" s="820"/>
      <c r="O9" s="823"/>
      <c r="P9" s="829">
        <f t="shared" si="1"/>
        <v>0</v>
      </c>
      <c r="Q9" s="830"/>
      <c r="R9" s="827"/>
      <c r="S9" s="827"/>
      <c r="T9" s="827"/>
      <c r="U9" s="821"/>
      <c r="V9" s="821"/>
      <c r="W9" s="828">
        <f t="shared" si="0"/>
        <v>0</v>
      </c>
      <c r="Y9" s="511"/>
      <c r="Z9" s="8"/>
      <c r="AA9" s="8"/>
      <c r="AB9" s="8"/>
      <c r="AC9" s="529"/>
      <c r="AD9" s="8"/>
    </row>
    <row r="10" spans="2:37" ht="26.25" thickBot="1" x14ac:dyDescent="0.3">
      <c r="B10" s="831" t="s">
        <v>549</v>
      </c>
      <c r="C10" s="832">
        <f>C7-C8+C9</f>
        <v>0</v>
      </c>
      <c r="D10" s="832">
        <f t="shared" ref="D10:V10" si="2">D7-D8+D9</f>
        <v>1</v>
      </c>
      <c r="E10" s="832">
        <f t="shared" si="2"/>
        <v>0</v>
      </c>
      <c r="F10" s="832">
        <f t="shared" si="2"/>
        <v>4</v>
      </c>
      <c r="G10" s="833">
        <f t="shared" si="2"/>
        <v>3</v>
      </c>
      <c r="H10" s="834">
        <f t="shared" si="2"/>
        <v>0</v>
      </c>
      <c r="I10" s="832">
        <f t="shared" si="2"/>
        <v>0</v>
      </c>
      <c r="J10" s="835">
        <f t="shared" si="2"/>
        <v>0</v>
      </c>
      <c r="K10" s="835">
        <f t="shared" si="2"/>
        <v>0</v>
      </c>
      <c r="L10" s="835">
        <f t="shared" si="2"/>
        <v>0</v>
      </c>
      <c r="M10" s="832">
        <f t="shared" si="2"/>
        <v>7</v>
      </c>
      <c r="N10" s="832">
        <f t="shared" si="2"/>
        <v>0</v>
      </c>
      <c r="O10" s="835">
        <f t="shared" si="2"/>
        <v>9</v>
      </c>
      <c r="P10" s="836">
        <f>P7-P8+P9</f>
        <v>16</v>
      </c>
      <c r="Q10" s="837">
        <f t="shared" si="2"/>
        <v>13</v>
      </c>
      <c r="R10" s="835">
        <f t="shared" si="2"/>
        <v>8</v>
      </c>
      <c r="S10" s="835">
        <f t="shared" si="2"/>
        <v>4</v>
      </c>
      <c r="T10" s="835">
        <f t="shared" si="2"/>
        <v>3</v>
      </c>
      <c r="U10" s="832">
        <f t="shared" si="2"/>
        <v>0</v>
      </c>
      <c r="V10" s="832">
        <f t="shared" si="2"/>
        <v>2</v>
      </c>
      <c r="W10" s="838">
        <f>W7-W8+W9</f>
        <v>54</v>
      </c>
      <c r="X10" s="803">
        <f>D10+F10+G10+P10+Q10+R10+S10+T10+U10+V10</f>
        <v>54</v>
      </c>
      <c r="Y10" s="747"/>
      <c r="Z10" s="443"/>
      <c r="AA10" s="443"/>
      <c r="AB10" s="443"/>
      <c r="AC10" s="748"/>
      <c r="AD10" s="8"/>
    </row>
    <row r="11" spans="2:37" ht="25.5" x14ac:dyDescent="0.25">
      <c r="B11" s="810" t="s">
        <v>546</v>
      </c>
      <c r="C11" s="812"/>
      <c r="D11" s="812"/>
      <c r="E11" s="812"/>
      <c r="F11" s="812"/>
      <c r="G11" s="813"/>
      <c r="H11" s="839">
        <v>4</v>
      </c>
      <c r="I11" s="811"/>
      <c r="J11" s="840"/>
      <c r="K11" s="840">
        <v>2</v>
      </c>
      <c r="L11" s="840"/>
      <c r="M11" s="811"/>
      <c r="N11" s="811"/>
      <c r="O11" s="840">
        <v>2</v>
      </c>
      <c r="P11" s="841">
        <f t="shared" ref="P11:P46" si="3">H11+I11+J11+K11+L11+M11+N11+O11</f>
        <v>8</v>
      </c>
      <c r="Q11" s="842">
        <v>1</v>
      </c>
      <c r="R11" s="843"/>
      <c r="S11" s="843"/>
      <c r="T11" s="843"/>
      <c r="U11" s="844"/>
      <c r="V11" s="844"/>
      <c r="W11" s="845">
        <f>C11+D11+E11+F11+G11+P11+Q11+R11+S11+T11+U11+V11</f>
        <v>9</v>
      </c>
      <c r="X11" s="749"/>
      <c r="Y11" s="747"/>
      <c r="Z11" s="443"/>
      <c r="AA11" s="443"/>
      <c r="AB11" s="443"/>
      <c r="AC11" s="748"/>
      <c r="AD11" s="8"/>
    </row>
    <row r="12" spans="2:37" x14ac:dyDescent="0.25">
      <c r="B12" s="804" t="s">
        <v>547</v>
      </c>
      <c r="C12" s="846"/>
      <c r="D12" s="846"/>
      <c r="E12" s="846"/>
      <c r="F12" s="846"/>
      <c r="G12" s="847"/>
      <c r="H12" s="848">
        <v>3</v>
      </c>
      <c r="I12" s="846"/>
      <c r="J12" s="824"/>
      <c r="K12" s="824">
        <v>1</v>
      </c>
      <c r="L12" s="824"/>
      <c r="M12" s="846"/>
      <c r="N12" s="846"/>
      <c r="O12" s="824">
        <v>1</v>
      </c>
      <c r="P12" s="829">
        <f t="shared" si="3"/>
        <v>5</v>
      </c>
      <c r="Q12" s="830">
        <v>1</v>
      </c>
      <c r="R12" s="849"/>
      <c r="S12" s="849"/>
      <c r="T12" s="849"/>
      <c r="U12" s="847"/>
      <c r="V12" s="847"/>
      <c r="W12" s="828">
        <f t="shared" ref="W12:W13" si="4">C12+D12+E12+F12+G12+P12+Q12+R12+S12+T12+U12+V12</f>
        <v>6</v>
      </c>
      <c r="X12" s="749"/>
      <c r="Y12" s="747"/>
      <c r="Z12" s="443"/>
      <c r="AA12" s="443"/>
      <c r="AB12" s="443"/>
      <c r="AC12" s="748"/>
      <c r="AD12" s="8"/>
    </row>
    <row r="13" spans="2:37" x14ac:dyDescent="0.25">
      <c r="B13" s="873" t="s">
        <v>548</v>
      </c>
      <c r="C13" s="846"/>
      <c r="D13" s="846"/>
      <c r="E13" s="846"/>
      <c r="F13" s="846"/>
      <c r="G13" s="847"/>
      <c r="H13" s="848">
        <v>3</v>
      </c>
      <c r="I13" s="846"/>
      <c r="J13" s="824"/>
      <c r="K13" s="824">
        <v>1</v>
      </c>
      <c r="L13" s="824"/>
      <c r="M13" s="846"/>
      <c r="N13" s="846"/>
      <c r="O13" s="824">
        <v>1</v>
      </c>
      <c r="P13" s="850">
        <f t="shared" si="3"/>
        <v>5</v>
      </c>
      <c r="Q13" s="851">
        <v>1</v>
      </c>
      <c r="R13" s="849"/>
      <c r="S13" s="849"/>
      <c r="T13" s="849"/>
      <c r="U13" s="847"/>
      <c r="V13" s="847"/>
      <c r="W13" s="828">
        <f t="shared" si="4"/>
        <v>6</v>
      </c>
      <c r="X13" s="749">
        <f>W11-W12+W13</f>
        <v>9</v>
      </c>
      <c r="Y13" s="747"/>
      <c r="Z13" s="443"/>
      <c r="AA13" s="443"/>
      <c r="AB13" s="443"/>
      <c r="AC13" s="748"/>
      <c r="AD13" s="8"/>
    </row>
    <row r="14" spans="2:37" ht="15.75" thickBot="1" x14ac:dyDescent="0.3">
      <c r="B14" s="852" t="s">
        <v>550</v>
      </c>
      <c r="C14" s="896">
        <f>C11-C12+C13</f>
        <v>0</v>
      </c>
      <c r="D14" s="896">
        <f t="shared" ref="D14:V14" si="5">D11-D12+D13</f>
        <v>0</v>
      </c>
      <c r="E14" s="896">
        <f t="shared" si="5"/>
        <v>0</v>
      </c>
      <c r="F14" s="896">
        <f t="shared" si="5"/>
        <v>0</v>
      </c>
      <c r="G14" s="897">
        <f t="shared" si="5"/>
        <v>0</v>
      </c>
      <c r="H14" s="898">
        <f t="shared" si="5"/>
        <v>4</v>
      </c>
      <c r="I14" s="896">
        <f t="shared" si="5"/>
        <v>0</v>
      </c>
      <c r="J14" s="899">
        <f t="shared" si="5"/>
        <v>0</v>
      </c>
      <c r="K14" s="899">
        <f t="shared" si="5"/>
        <v>2</v>
      </c>
      <c r="L14" s="899">
        <f t="shared" si="5"/>
        <v>0</v>
      </c>
      <c r="M14" s="896">
        <f t="shared" si="5"/>
        <v>0</v>
      </c>
      <c r="N14" s="896">
        <f t="shared" si="5"/>
        <v>0</v>
      </c>
      <c r="O14" s="899">
        <f t="shared" si="5"/>
        <v>2</v>
      </c>
      <c r="P14" s="900">
        <f t="shared" si="5"/>
        <v>8</v>
      </c>
      <c r="Q14" s="901">
        <f t="shared" si="5"/>
        <v>1</v>
      </c>
      <c r="R14" s="899">
        <f t="shared" si="5"/>
        <v>0</v>
      </c>
      <c r="S14" s="899">
        <f t="shared" si="5"/>
        <v>0</v>
      </c>
      <c r="T14" s="899">
        <f t="shared" si="5"/>
        <v>0</v>
      </c>
      <c r="U14" s="896">
        <f t="shared" si="5"/>
        <v>0</v>
      </c>
      <c r="V14" s="896">
        <f t="shared" si="5"/>
        <v>0</v>
      </c>
      <c r="W14" s="902">
        <f>C14+D14+E14+F14+G14+P14+Q14+R14+S14+T14+U14+V14</f>
        <v>9</v>
      </c>
      <c r="X14" s="749"/>
      <c r="Y14" s="747"/>
      <c r="Z14" s="443"/>
      <c r="AA14" s="443"/>
      <c r="AB14" s="443"/>
      <c r="AC14" s="748"/>
      <c r="AD14" s="8"/>
    </row>
    <row r="15" spans="2:37" ht="25.5" x14ac:dyDescent="0.25">
      <c r="B15" s="810" t="s">
        <v>546</v>
      </c>
      <c r="C15" s="812">
        <v>2</v>
      </c>
      <c r="D15" s="812">
        <v>1</v>
      </c>
      <c r="E15" s="812">
        <v>2</v>
      </c>
      <c r="F15" s="812">
        <v>6</v>
      </c>
      <c r="G15" s="813">
        <v>1</v>
      </c>
      <c r="H15" s="814">
        <v>14</v>
      </c>
      <c r="I15" s="812"/>
      <c r="J15" s="815">
        <v>1</v>
      </c>
      <c r="K15" s="815">
        <v>10</v>
      </c>
      <c r="L15" s="815">
        <v>4</v>
      </c>
      <c r="M15" s="812"/>
      <c r="N15" s="812">
        <v>4</v>
      </c>
      <c r="O15" s="815">
        <v>24</v>
      </c>
      <c r="P15" s="816">
        <f t="shared" si="3"/>
        <v>57</v>
      </c>
      <c r="Q15" s="895">
        <v>9</v>
      </c>
      <c r="R15" s="818"/>
      <c r="S15" s="818"/>
      <c r="T15" s="818">
        <v>1</v>
      </c>
      <c r="U15" s="813">
        <v>2</v>
      </c>
      <c r="V15" s="813">
        <v>3</v>
      </c>
      <c r="W15" s="819">
        <f t="shared" si="0"/>
        <v>84</v>
      </c>
      <c r="X15" s="749"/>
      <c r="Y15" s="747"/>
      <c r="Z15" s="443"/>
      <c r="AA15" s="443"/>
      <c r="AB15" s="443"/>
      <c r="AC15" s="748"/>
      <c r="AD15" s="530"/>
    </row>
    <row r="16" spans="2:37" x14ac:dyDescent="0.25">
      <c r="B16" s="804" t="s">
        <v>547</v>
      </c>
      <c r="C16" s="846"/>
      <c r="D16" s="846"/>
      <c r="E16" s="846"/>
      <c r="F16" s="846">
        <v>2</v>
      </c>
      <c r="G16" s="856">
        <v>0</v>
      </c>
      <c r="H16" s="848">
        <v>13</v>
      </c>
      <c r="I16" s="846"/>
      <c r="J16" s="824">
        <v>1</v>
      </c>
      <c r="K16" s="824">
        <v>10</v>
      </c>
      <c r="L16" s="824">
        <v>3</v>
      </c>
      <c r="M16" s="846"/>
      <c r="N16" s="846">
        <v>3</v>
      </c>
      <c r="O16" s="824">
        <v>24</v>
      </c>
      <c r="P16" s="829">
        <f t="shared" si="3"/>
        <v>54</v>
      </c>
      <c r="Q16" s="830">
        <v>7</v>
      </c>
      <c r="R16" s="849"/>
      <c r="S16" s="849"/>
      <c r="T16" s="849"/>
      <c r="U16" s="847"/>
      <c r="V16" s="847"/>
      <c r="W16" s="828">
        <f>C16+D16+E16+F16+P16+Q16+R16+S16+T16+U16+V16+G16</f>
        <v>63</v>
      </c>
      <c r="X16" s="749"/>
      <c r="Y16" s="747"/>
      <c r="Z16" s="443"/>
      <c r="AA16" s="443"/>
      <c r="AB16" s="443"/>
      <c r="AC16" s="748"/>
      <c r="AD16" s="530"/>
    </row>
    <row r="17" spans="2:30" x14ac:dyDescent="0.25">
      <c r="B17" s="873" t="s">
        <v>548</v>
      </c>
      <c r="C17" s="846"/>
      <c r="D17" s="846"/>
      <c r="E17" s="846"/>
      <c r="F17" s="846"/>
      <c r="G17" s="847"/>
      <c r="H17" s="848">
        <v>12</v>
      </c>
      <c r="I17" s="846"/>
      <c r="J17" s="824">
        <v>1</v>
      </c>
      <c r="K17" s="824">
        <v>10</v>
      </c>
      <c r="L17" s="824">
        <v>2</v>
      </c>
      <c r="M17" s="846"/>
      <c r="N17" s="846">
        <v>2</v>
      </c>
      <c r="O17" s="824">
        <v>24</v>
      </c>
      <c r="P17" s="850">
        <f t="shared" si="3"/>
        <v>51</v>
      </c>
      <c r="Q17" s="830">
        <v>7</v>
      </c>
      <c r="R17" s="849"/>
      <c r="S17" s="849"/>
      <c r="T17" s="849"/>
      <c r="U17" s="847"/>
      <c r="V17" s="847"/>
      <c r="W17" s="828">
        <f t="shared" si="0"/>
        <v>58</v>
      </c>
      <c r="X17" s="749">
        <f>W15-W16+W17</f>
        <v>79</v>
      </c>
      <c r="Y17" s="747"/>
      <c r="Z17" s="443"/>
      <c r="AA17" s="443"/>
      <c r="AB17" s="443"/>
      <c r="AC17" s="748"/>
      <c r="AD17" s="530"/>
    </row>
    <row r="18" spans="2:30" ht="26.25" thickBot="1" x14ac:dyDescent="0.3">
      <c r="B18" s="857" t="s">
        <v>551</v>
      </c>
      <c r="C18" s="879">
        <f>C15-C16+C17</f>
        <v>2</v>
      </c>
      <c r="D18" s="879">
        <f t="shared" ref="D18:V18" si="6">D15-D16+D17</f>
        <v>1</v>
      </c>
      <c r="E18" s="879">
        <f t="shared" si="6"/>
        <v>2</v>
      </c>
      <c r="F18" s="879">
        <f>F15-F16+F17</f>
        <v>4</v>
      </c>
      <c r="G18" s="882">
        <f>G15--G16+G17</f>
        <v>1</v>
      </c>
      <c r="H18" s="878">
        <f>H15-H16+H17</f>
        <v>13</v>
      </c>
      <c r="I18" s="879">
        <f t="shared" si="6"/>
        <v>0</v>
      </c>
      <c r="J18" s="880">
        <f t="shared" si="6"/>
        <v>1</v>
      </c>
      <c r="K18" s="880">
        <f t="shared" si="6"/>
        <v>10</v>
      </c>
      <c r="L18" s="880">
        <f t="shared" si="6"/>
        <v>3</v>
      </c>
      <c r="M18" s="879">
        <f t="shared" si="6"/>
        <v>0</v>
      </c>
      <c r="N18" s="879">
        <f t="shared" si="6"/>
        <v>3</v>
      </c>
      <c r="O18" s="880">
        <f t="shared" si="6"/>
        <v>24</v>
      </c>
      <c r="P18" s="903">
        <f t="shared" si="6"/>
        <v>54</v>
      </c>
      <c r="Q18" s="881">
        <f t="shared" si="6"/>
        <v>9</v>
      </c>
      <c r="R18" s="880">
        <f t="shared" si="6"/>
        <v>0</v>
      </c>
      <c r="S18" s="880">
        <f t="shared" si="6"/>
        <v>0</v>
      </c>
      <c r="T18" s="880">
        <f t="shared" si="6"/>
        <v>1</v>
      </c>
      <c r="U18" s="879">
        <f t="shared" si="6"/>
        <v>2</v>
      </c>
      <c r="V18" s="879">
        <f t="shared" si="6"/>
        <v>3</v>
      </c>
      <c r="W18" s="904">
        <f>C18+D18+E18+F18+G18+P18+Q18+R18+S18+T18+U18+V18</f>
        <v>79</v>
      </c>
      <c r="X18" s="749"/>
      <c r="Y18" s="747"/>
      <c r="Z18" s="443"/>
      <c r="AA18" s="443"/>
      <c r="AB18" s="443"/>
      <c r="AC18" s="748"/>
      <c r="AD18" s="530"/>
    </row>
    <row r="19" spans="2:30" ht="25.5" x14ac:dyDescent="0.25">
      <c r="B19" s="810" t="s">
        <v>555</v>
      </c>
      <c r="C19" s="812"/>
      <c r="D19" s="812"/>
      <c r="E19" s="812"/>
      <c r="F19" s="812">
        <v>2</v>
      </c>
      <c r="G19" s="813">
        <v>3</v>
      </c>
      <c r="H19" s="814">
        <v>1</v>
      </c>
      <c r="I19" s="811"/>
      <c r="J19" s="840"/>
      <c r="K19" s="840"/>
      <c r="L19" s="840"/>
      <c r="M19" s="811"/>
      <c r="N19" s="811"/>
      <c r="O19" s="955"/>
      <c r="P19" s="816">
        <f t="shared" si="3"/>
        <v>1</v>
      </c>
      <c r="Q19" s="855"/>
      <c r="R19" s="843"/>
      <c r="S19" s="843"/>
      <c r="T19" s="843"/>
      <c r="U19" s="844"/>
      <c r="V19" s="844"/>
      <c r="W19" s="956">
        <f t="shared" si="0"/>
        <v>6</v>
      </c>
      <c r="X19" s="749"/>
      <c r="Y19" s="747"/>
      <c r="Z19" s="443"/>
      <c r="AA19" s="443"/>
      <c r="AB19" s="443"/>
      <c r="AC19" s="748"/>
      <c r="AD19" s="8"/>
    </row>
    <row r="20" spans="2:30" x14ac:dyDescent="0.25">
      <c r="B20" s="804" t="s">
        <v>547</v>
      </c>
      <c r="C20" s="846"/>
      <c r="D20" s="846"/>
      <c r="E20" s="846"/>
      <c r="F20" s="846">
        <v>1</v>
      </c>
      <c r="G20" s="847">
        <v>1</v>
      </c>
      <c r="H20" s="848"/>
      <c r="I20" s="846"/>
      <c r="J20" s="824"/>
      <c r="K20" s="824"/>
      <c r="L20" s="824"/>
      <c r="M20" s="846"/>
      <c r="N20" s="846"/>
      <c r="O20" s="824"/>
      <c r="P20" s="829">
        <f t="shared" si="3"/>
        <v>0</v>
      </c>
      <c r="Q20" s="830"/>
      <c r="R20" s="824"/>
      <c r="S20" s="824"/>
      <c r="T20" s="824"/>
      <c r="U20" s="846"/>
      <c r="V20" s="846"/>
      <c r="W20" s="828">
        <f t="shared" si="0"/>
        <v>2</v>
      </c>
      <c r="X20" s="749"/>
      <c r="Y20" s="747"/>
      <c r="Z20" s="443"/>
      <c r="AA20" s="443"/>
      <c r="AB20" s="443"/>
      <c r="AC20" s="748"/>
      <c r="AD20" s="8"/>
    </row>
    <row r="21" spans="2:30" x14ac:dyDescent="0.25">
      <c r="B21" s="873" t="s">
        <v>548</v>
      </c>
      <c r="C21" s="846"/>
      <c r="D21" s="846"/>
      <c r="E21" s="846"/>
      <c r="F21" s="846"/>
      <c r="G21" s="847"/>
      <c r="H21" s="848"/>
      <c r="I21" s="846"/>
      <c r="J21" s="824"/>
      <c r="K21" s="824"/>
      <c r="L21" s="824"/>
      <c r="M21" s="846"/>
      <c r="N21" s="846"/>
      <c r="O21" s="824"/>
      <c r="P21" s="829">
        <f t="shared" si="3"/>
        <v>0</v>
      </c>
      <c r="Q21" s="830"/>
      <c r="R21" s="824"/>
      <c r="S21" s="824"/>
      <c r="T21" s="824"/>
      <c r="U21" s="846"/>
      <c r="V21" s="846"/>
      <c r="W21" s="867">
        <f t="shared" si="0"/>
        <v>0</v>
      </c>
      <c r="X21" s="749"/>
      <c r="Y21" s="747"/>
      <c r="Z21" s="443"/>
      <c r="AA21" s="443"/>
      <c r="AB21" s="443"/>
      <c r="AC21" s="748"/>
      <c r="AD21" s="8"/>
    </row>
    <row r="22" spans="2:30" ht="15.75" thickBot="1" x14ac:dyDescent="0.3">
      <c r="B22" s="957" t="s">
        <v>552</v>
      </c>
      <c r="C22" s="879"/>
      <c r="D22" s="879"/>
      <c r="E22" s="879"/>
      <c r="F22" s="879">
        <f>F19-F20+F21</f>
        <v>1</v>
      </c>
      <c r="G22" s="882">
        <f t="shared" ref="G22:P22" si="7">G19-G20+G21</f>
        <v>2</v>
      </c>
      <c r="H22" s="878">
        <f t="shared" si="7"/>
        <v>1</v>
      </c>
      <c r="I22" s="879"/>
      <c r="J22" s="880"/>
      <c r="K22" s="880"/>
      <c r="L22" s="880"/>
      <c r="M22" s="879"/>
      <c r="N22" s="879"/>
      <c r="O22" s="880"/>
      <c r="P22" s="903">
        <f t="shared" si="7"/>
        <v>1</v>
      </c>
      <c r="Q22" s="861"/>
      <c r="R22" s="860"/>
      <c r="S22" s="860"/>
      <c r="T22" s="860"/>
      <c r="U22" s="858"/>
      <c r="V22" s="858"/>
      <c r="W22" s="904">
        <f t="shared" si="0"/>
        <v>4</v>
      </c>
      <c r="X22" s="749"/>
      <c r="Y22" s="747"/>
      <c r="Z22" s="443"/>
      <c r="AA22" s="443"/>
      <c r="AB22" s="443"/>
      <c r="AC22" s="748"/>
      <c r="AD22" s="8"/>
    </row>
    <row r="23" spans="2:30" ht="25.5" x14ac:dyDescent="0.25">
      <c r="B23" s="810" t="s">
        <v>555</v>
      </c>
      <c r="C23" s="812"/>
      <c r="D23" s="812"/>
      <c r="E23" s="812">
        <v>1</v>
      </c>
      <c r="F23" s="812">
        <v>2</v>
      </c>
      <c r="G23" s="813">
        <v>2</v>
      </c>
      <c r="H23" s="839"/>
      <c r="I23" s="811"/>
      <c r="J23" s="840"/>
      <c r="K23" s="840"/>
      <c r="L23" s="840"/>
      <c r="M23" s="811"/>
      <c r="N23" s="811"/>
      <c r="O23" s="840"/>
      <c r="P23" s="876"/>
      <c r="Q23" s="895"/>
      <c r="R23" s="818">
        <v>2</v>
      </c>
      <c r="S23" s="818"/>
      <c r="T23" s="818"/>
      <c r="U23" s="813"/>
      <c r="V23" s="813"/>
      <c r="W23" s="819">
        <f t="shared" si="0"/>
        <v>7</v>
      </c>
      <c r="X23" s="749"/>
      <c r="Y23" s="747"/>
      <c r="Z23" s="443"/>
      <c r="AA23" s="443"/>
      <c r="AB23" s="443"/>
      <c r="AC23" s="748"/>
      <c r="AD23" s="8"/>
    </row>
    <row r="24" spans="2:30" ht="15.75" thickBot="1" x14ac:dyDescent="0.3">
      <c r="B24" s="958" t="s">
        <v>504</v>
      </c>
      <c r="C24" s="858"/>
      <c r="D24" s="858"/>
      <c r="E24" s="879">
        <v>1</v>
      </c>
      <c r="F24" s="879">
        <v>2</v>
      </c>
      <c r="G24" s="833">
        <v>2</v>
      </c>
      <c r="H24" s="959"/>
      <c r="I24" s="858"/>
      <c r="J24" s="860"/>
      <c r="K24" s="860"/>
      <c r="L24" s="860"/>
      <c r="M24" s="858"/>
      <c r="N24" s="858"/>
      <c r="O24" s="860"/>
      <c r="P24" s="960"/>
      <c r="Q24" s="861"/>
      <c r="R24" s="961">
        <v>2</v>
      </c>
      <c r="S24" s="961"/>
      <c r="T24" s="961"/>
      <c r="U24" s="882"/>
      <c r="V24" s="882"/>
      <c r="W24" s="904">
        <f t="shared" si="0"/>
        <v>7</v>
      </c>
      <c r="X24" s="749"/>
      <c r="Y24" s="747"/>
      <c r="Z24" s="443"/>
      <c r="AA24" s="443"/>
      <c r="AB24" s="443"/>
      <c r="AC24" s="748"/>
      <c r="AD24" s="8"/>
    </row>
    <row r="25" spans="2:30" ht="25.5" customHeight="1" x14ac:dyDescent="0.25">
      <c r="B25" s="804" t="s">
        <v>555</v>
      </c>
      <c r="C25" s="820"/>
      <c r="D25" s="820"/>
      <c r="E25" s="820"/>
      <c r="F25" s="820"/>
      <c r="G25" s="821"/>
      <c r="H25" s="822">
        <v>1</v>
      </c>
      <c r="I25" s="820"/>
      <c r="J25" s="823"/>
      <c r="K25" s="823">
        <v>2</v>
      </c>
      <c r="L25" s="823"/>
      <c r="M25" s="820"/>
      <c r="N25" s="820"/>
      <c r="O25" s="875"/>
      <c r="P25" s="869">
        <f t="shared" si="3"/>
        <v>3</v>
      </c>
      <c r="Q25" s="866"/>
      <c r="R25" s="863"/>
      <c r="S25" s="863"/>
      <c r="T25" s="863"/>
      <c r="U25" s="862"/>
      <c r="V25" s="862"/>
      <c r="W25" s="867">
        <f>C25+D25+E25+F25+G25+P25+Q25+R25+S25+T25+U25+V25</f>
        <v>3</v>
      </c>
      <c r="X25" s="749"/>
      <c r="Y25" s="747"/>
      <c r="Z25" s="443"/>
      <c r="AA25" s="443"/>
      <c r="AB25" s="443"/>
      <c r="AC25" s="748"/>
      <c r="AD25" s="8"/>
    </row>
    <row r="26" spans="2:30" ht="21" customHeight="1" x14ac:dyDescent="0.25">
      <c r="B26" s="804" t="s">
        <v>547</v>
      </c>
      <c r="C26" s="846"/>
      <c r="D26" s="846"/>
      <c r="E26" s="846"/>
      <c r="F26" s="846"/>
      <c r="G26" s="870"/>
      <c r="H26" s="848">
        <v>1</v>
      </c>
      <c r="I26" s="846"/>
      <c r="J26" s="824"/>
      <c r="K26" s="824">
        <v>1</v>
      </c>
      <c r="L26" s="824"/>
      <c r="M26" s="846"/>
      <c r="N26" s="846"/>
      <c r="O26" s="824"/>
      <c r="P26" s="829">
        <f t="shared" si="3"/>
        <v>2</v>
      </c>
      <c r="Q26" s="830"/>
      <c r="R26" s="824"/>
      <c r="S26" s="824"/>
      <c r="T26" s="824"/>
      <c r="U26" s="846"/>
      <c r="V26" s="846"/>
      <c r="W26" s="828">
        <f t="shared" ref="W26:W27" si="8">C26+D26+E26+F26+G26+P26+Q26+R26+S26+T26+U26+V26</f>
        <v>2</v>
      </c>
      <c r="X26" s="749"/>
      <c r="Y26" s="747"/>
      <c r="Z26" s="443"/>
      <c r="AA26" s="443"/>
      <c r="AB26" s="443"/>
      <c r="AC26" s="748"/>
      <c r="AD26" s="8"/>
    </row>
    <row r="27" spans="2:30" ht="19.5" customHeight="1" x14ac:dyDescent="0.25">
      <c r="B27" s="873" t="s">
        <v>548</v>
      </c>
      <c r="C27" s="846"/>
      <c r="D27" s="846"/>
      <c r="E27" s="846"/>
      <c r="F27" s="846"/>
      <c r="G27" s="870"/>
      <c r="H27" s="848">
        <v>1</v>
      </c>
      <c r="I27" s="846"/>
      <c r="J27" s="824"/>
      <c r="K27" s="824"/>
      <c r="L27" s="824"/>
      <c r="M27" s="846"/>
      <c r="N27" s="846"/>
      <c r="O27" s="824"/>
      <c r="P27" s="829">
        <f t="shared" si="3"/>
        <v>1</v>
      </c>
      <c r="Q27" s="830"/>
      <c r="R27" s="824"/>
      <c r="S27" s="824"/>
      <c r="T27" s="824"/>
      <c r="U27" s="846"/>
      <c r="V27" s="846"/>
      <c r="W27" s="828">
        <f t="shared" si="8"/>
        <v>1</v>
      </c>
      <c r="X27" s="749"/>
      <c r="Y27" s="747"/>
      <c r="Z27" s="443"/>
      <c r="AA27" s="443"/>
      <c r="AB27" s="443"/>
      <c r="AC27" s="748"/>
      <c r="AD27" s="8"/>
    </row>
    <row r="28" spans="2:30" ht="40.5" customHeight="1" thickBot="1" x14ac:dyDescent="0.3">
      <c r="B28" s="871" t="s">
        <v>495</v>
      </c>
      <c r="C28" s="858"/>
      <c r="D28" s="858"/>
      <c r="E28" s="858"/>
      <c r="F28" s="858"/>
      <c r="G28" s="859"/>
      <c r="H28" s="878">
        <v>1</v>
      </c>
      <c r="I28" s="879"/>
      <c r="J28" s="880"/>
      <c r="K28" s="880">
        <f>K25-K26+K27</f>
        <v>1</v>
      </c>
      <c r="L28" s="880"/>
      <c r="M28" s="879"/>
      <c r="N28" s="879"/>
      <c r="O28" s="835"/>
      <c r="P28" s="836">
        <f t="shared" si="3"/>
        <v>2</v>
      </c>
      <c r="Q28" s="881"/>
      <c r="R28" s="880"/>
      <c r="S28" s="880"/>
      <c r="T28" s="880"/>
      <c r="U28" s="879"/>
      <c r="V28" s="879"/>
      <c r="W28" s="904">
        <f>C28+D28+E28+F28+G28+P28+Q28+R28+S28+T28+U28+V28</f>
        <v>2</v>
      </c>
      <c r="X28" s="749"/>
      <c r="Y28" s="747"/>
      <c r="Z28" s="443"/>
      <c r="AA28" s="443"/>
      <c r="AB28" s="443"/>
      <c r="AC28" s="748"/>
      <c r="AD28" s="8"/>
    </row>
    <row r="29" spans="2:30" ht="15" customHeight="1" x14ac:dyDescent="0.25">
      <c r="B29" s="804" t="s">
        <v>546</v>
      </c>
      <c r="C29" s="820"/>
      <c r="D29" s="820"/>
      <c r="E29" s="820"/>
      <c r="F29" s="820">
        <v>3</v>
      </c>
      <c r="G29" s="821">
        <v>2</v>
      </c>
      <c r="H29" s="822"/>
      <c r="I29" s="820"/>
      <c r="J29" s="823"/>
      <c r="K29" s="823"/>
      <c r="L29" s="823"/>
      <c r="M29" s="820"/>
      <c r="N29" s="820"/>
      <c r="O29" s="875">
        <v>4</v>
      </c>
      <c r="P29" s="869">
        <f t="shared" si="3"/>
        <v>4</v>
      </c>
      <c r="Q29" s="851"/>
      <c r="R29" s="823"/>
      <c r="S29" s="823">
        <v>1</v>
      </c>
      <c r="T29" s="823"/>
      <c r="U29" s="820"/>
      <c r="V29" s="821"/>
      <c r="W29" s="867">
        <f>C29+D29+E29+F29+G29+P29+Q29+R29+S29+T29+U29+V29</f>
        <v>10</v>
      </c>
      <c r="X29" s="749"/>
      <c r="Y29" s="747"/>
      <c r="Z29" s="443"/>
      <c r="AA29" s="443"/>
      <c r="AB29" s="443"/>
      <c r="AC29" s="748"/>
      <c r="AD29" s="8"/>
    </row>
    <row r="30" spans="2:30" x14ac:dyDescent="0.25">
      <c r="B30" s="804" t="s">
        <v>547</v>
      </c>
      <c r="C30" s="846"/>
      <c r="D30" s="846"/>
      <c r="E30" s="846"/>
      <c r="F30" s="846">
        <v>1</v>
      </c>
      <c r="G30" s="847">
        <v>1</v>
      </c>
      <c r="H30" s="848"/>
      <c r="I30" s="846"/>
      <c r="J30" s="824"/>
      <c r="K30" s="824"/>
      <c r="L30" s="824"/>
      <c r="M30" s="846"/>
      <c r="N30" s="846"/>
      <c r="O30" s="824">
        <v>1</v>
      </c>
      <c r="P30" s="829">
        <f t="shared" si="3"/>
        <v>1</v>
      </c>
      <c r="Q30" s="830"/>
      <c r="R30" s="824"/>
      <c r="S30" s="824"/>
      <c r="T30" s="824"/>
      <c r="U30" s="846"/>
      <c r="V30" s="846"/>
      <c r="W30" s="828">
        <f>C30+D30+E30+F30+G30+P30+Q30+R30+S30+T30+U30+V30</f>
        <v>3</v>
      </c>
      <c r="X30" s="749"/>
      <c r="Y30" s="747"/>
      <c r="Z30" s="443"/>
      <c r="AA30" s="443"/>
      <c r="AB30" s="443"/>
      <c r="AC30" s="748"/>
      <c r="AD30" s="8"/>
    </row>
    <row r="31" spans="2:30" x14ac:dyDescent="0.25">
      <c r="B31" s="873" t="s">
        <v>548</v>
      </c>
      <c r="C31" s="846"/>
      <c r="D31" s="846"/>
      <c r="E31" s="846"/>
      <c r="F31" s="846"/>
      <c r="G31" s="847"/>
      <c r="H31" s="848"/>
      <c r="I31" s="846"/>
      <c r="J31" s="824"/>
      <c r="K31" s="824"/>
      <c r="L31" s="824"/>
      <c r="M31" s="846"/>
      <c r="N31" s="846"/>
      <c r="O31" s="824"/>
      <c r="P31" s="829">
        <f t="shared" si="3"/>
        <v>0</v>
      </c>
      <c r="Q31" s="830"/>
      <c r="R31" s="824"/>
      <c r="S31" s="824"/>
      <c r="T31" s="824"/>
      <c r="U31" s="846"/>
      <c r="V31" s="846"/>
      <c r="W31" s="828">
        <f t="shared" ref="W31" si="9">C31+D31+E31+F31+G31+P31+Q31+R31+S31+T31+U31+V31</f>
        <v>0</v>
      </c>
      <c r="X31" s="749"/>
      <c r="Y31" s="747"/>
      <c r="Z31" s="443"/>
      <c r="AA31" s="443"/>
      <c r="AB31" s="443"/>
      <c r="AC31" s="748"/>
      <c r="AD31" s="8"/>
    </row>
    <row r="32" spans="2:30" ht="15.75" thickBot="1" x14ac:dyDescent="0.3">
      <c r="B32" s="857" t="s">
        <v>553</v>
      </c>
      <c r="C32" s="872"/>
      <c r="D32" s="872"/>
      <c r="E32" s="872"/>
      <c r="F32" s="832">
        <f>F29-F30+F31</f>
        <v>2</v>
      </c>
      <c r="G32" s="833">
        <f t="shared" ref="G32:S32" si="10">G29-G30+G31</f>
        <v>1</v>
      </c>
      <c r="H32" s="834"/>
      <c r="I32" s="832"/>
      <c r="J32" s="835"/>
      <c r="K32" s="835"/>
      <c r="L32" s="835"/>
      <c r="M32" s="832"/>
      <c r="N32" s="832"/>
      <c r="O32" s="835">
        <f t="shared" si="10"/>
        <v>3</v>
      </c>
      <c r="P32" s="836">
        <f t="shared" si="10"/>
        <v>3</v>
      </c>
      <c r="Q32" s="837"/>
      <c r="R32" s="835"/>
      <c r="S32" s="835">
        <f t="shared" si="10"/>
        <v>1</v>
      </c>
      <c r="T32" s="835"/>
      <c r="U32" s="832"/>
      <c r="V32" s="832"/>
      <c r="W32" s="838">
        <f>W29-W30+W31</f>
        <v>7</v>
      </c>
      <c r="X32" s="749"/>
      <c r="Y32" s="747"/>
      <c r="Z32" s="443"/>
      <c r="AA32" s="443"/>
      <c r="AB32" s="443"/>
      <c r="AC32" s="748"/>
      <c r="AD32" s="8"/>
    </row>
    <row r="33" spans="2:30" x14ac:dyDescent="0.25">
      <c r="B33" s="894" t="s">
        <v>546</v>
      </c>
      <c r="C33" s="812"/>
      <c r="D33" s="812"/>
      <c r="E33" s="812"/>
      <c r="F33" s="812">
        <v>15</v>
      </c>
      <c r="G33" s="813">
        <v>34</v>
      </c>
      <c r="H33" s="814">
        <v>22</v>
      </c>
      <c r="I33" s="812">
        <v>77</v>
      </c>
      <c r="J33" s="815">
        <v>4</v>
      </c>
      <c r="K33" s="815">
        <v>87</v>
      </c>
      <c r="L33" s="815">
        <v>39</v>
      </c>
      <c r="M33" s="812"/>
      <c r="N33" s="812">
        <v>6</v>
      </c>
      <c r="O33" s="906">
        <v>20</v>
      </c>
      <c r="P33" s="816">
        <f t="shared" si="3"/>
        <v>255</v>
      </c>
      <c r="Q33" s="895">
        <v>3</v>
      </c>
      <c r="R33" s="815"/>
      <c r="S33" s="815">
        <v>1</v>
      </c>
      <c r="T33" s="815">
        <v>6</v>
      </c>
      <c r="U33" s="812"/>
      <c r="V33" s="813"/>
      <c r="W33" s="828">
        <f>C33+D33+E33+F33+G33+P33+Q33+R33+S33+T33+U33+V33</f>
        <v>314</v>
      </c>
      <c r="X33" s="749"/>
      <c r="Y33" s="747"/>
      <c r="Z33" s="443"/>
      <c r="AA33" s="443"/>
      <c r="AB33" s="443"/>
      <c r="AC33" s="748"/>
      <c r="AD33" s="530"/>
    </row>
    <row r="34" spans="2:30" x14ac:dyDescent="0.25">
      <c r="B34" s="804" t="s">
        <v>547</v>
      </c>
      <c r="C34" s="820"/>
      <c r="D34" s="820"/>
      <c r="E34" s="820"/>
      <c r="F34" s="820">
        <v>1</v>
      </c>
      <c r="G34" s="821">
        <v>4</v>
      </c>
      <c r="H34" s="822"/>
      <c r="I34" s="820">
        <v>6</v>
      </c>
      <c r="J34" s="823">
        <v>1</v>
      </c>
      <c r="K34" s="823">
        <v>1</v>
      </c>
      <c r="L34" s="823">
        <v>7</v>
      </c>
      <c r="M34" s="820"/>
      <c r="N34" s="820">
        <v>2</v>
      </c>
      <c r="O34" s="824">
        <v>1</v>
      </c>
      <c r="P34" s="829">
        <f t="shared" si="3"/>
        <v>18</v>
      </c>
      <c r="Q34" s="851"/>
      <c r="R34" s="823"/>
      <c r="S34" s="823"/>
      <c r="T34" s="823"/>
      <c r="U34" s="820"/>
      <c r="V34" s="821"/>
      <c r="W34" s="828">
        <f>C34+D34+E34+F34+G34+P34+Q34+R34+S34+T34+U34+V34</f>
        <v>23</v>
      </c>
      <c r="X34" s="749"/>
      <c r="Y34" s="747"/>
      <c r="Z34" s="443"/>
      <c r="AA34" s="443"/>
      <c r="AB34" s="443"/>
      <c r="AC34" s="748"/>
      <c r="AD34" s="530"/>
    </row>
    <row r="35" spans="2:30" x14ac:dyDescent="0.25">
      <c r="B35" s="873" t="s">
        <v>548</v>
      </c>
      <c r="C35" s="820"/>
      <c r="D35" s="820"/>
      <c r="E35" s="820"/>
      <c r="F35" s="820"/>
      <c r="G35" s="821">
        <v>2</v>
      </c>
      <c r="H35" s="822"/>
      <c r="I35" s="820">
        <v>3</v>
      </c>
      <c r="J35" s="823"/>
      <c r="K35" s="823"/>
      <c r="L35" s="823">
        <v>3</v>
      </c>
      <c r="M35" s="820"/>
      <c r="N35" s="820">
        <v>1</v>
      </c>
      <c r="O35" s="824">
        <v>1</v>
      </c>
      <c r="P35" s="829">
        <f t="shared" si="3"/>
        <v>8</v>
      </c>
      <c r="Q35" s="851"/>
      <c r="R35" s="823"/>
      <c r="S35" s="823"/>
      <c r="T35" s="823"/>
      <c r="U35" s="820"/>
      <c r="V35" s="821"/>
      <c r="W35" s="828">
        <f>C35+D35+E35+F35+G35+P35+Q35+R35+S35+T35+U35+V35</f>
        <v>10</v>
      </c>
      <c r="X35" s="749"/>
      <c r="Y35" s="747"/>
      <c r="Z35" s="443"/>
      <c r="AA35" s="443"/>
      <c r="AB35" s="443"/>
      <c r="AC35" s="748"/>
      <c r="AD35" s="530"/>
    </row>
    <row r="36" spans="2:30" ht="15.75" thickBot="1" x14ac:dyDescent="0.3">
      <c r="B36" s="857" t="s">
        <v>554</v>
      </c>
      <c r="C36" s="872"/>
      <c r="D36" s="872"/>
      <c r="E36" s="872"/>
      <c r="F36" s="832">
        <f t="shared" ref="F36:T36" si="11">F33-F34+F35</f>
        <v>14</v>
      </c>
      <c r="G36" s="833">
        <f t="shared" si="11"/>
        <v>32</v>
      </c>
      <c r="H36" s="834">
        <f>H33-H34+H35</f>
        <v>22</v>
      </c>
      <c r="I36" s="832">
        <f t="shared" si="11"/>
        <v>74</v>
      </c>
      <c r="J36" s="835">
        <f t="shared" si="11"/>
        <v>3</v>
      </c>
      <c r="K36" s="835">
        <f t="shared" si="11"/>
        <v>86</v>
      </c>
      <c r="L36" s="835">
        <f t="shared" si="11"/>
        <v>35</v>
      </c>
      <c r="M36" s="832"/>
      <c r="N36" s="832">
        <f t="shared" si="11"/>
        <v>5</v>
      </c>
      <c r="O36" s="835">
        <f t="shared" si="11"/>
        <v>20</v>
      </c>
      <c r="P36" s="836">
        <f t="shared" si="11"/>
        <v>245</v>
      </c>
      <c r="Q36" s="837">
        <f t="shared" si="11"/>
        <v>3</v>
      </c>
      <c r="R36" s="835"/>
      <c r="S36" s="835">
        <f t="shared" si="11"/>
        <v>1</v>
      </c>
      <c r="T36" s="835">
        <f t="shared" si="11"/>
        <v>6</v>
      </c>
      <c r="U36" s="832"/>
      <c r="V36" s="832"/>
      <c r="W36" s="838">
        <f>W33-W34+W35</f>
        <v>301</v>
      </c>
      <c r="X36" s="749"/>
      <c r="Y36" s="747"/>
      <c r="Z36" s="443"/>
      <c r="AA36" s="443"/>
      <c r="AB36" s="443"/>
      <c r="AC36" s="748"/>
      <c r="AD36" s="530"/>
    </row>
    <row r="37" spans="2:30" ht="28.5" customHeight="1" x14ac:dyDescent="0.25">
      <c r="B37" s="893" t="s">
        <v>546</v>
      </c>
      <c r="C37" s="812"/>
      <c r="D37" s="812"/>
      <c r="E37" s="812"/>
      <c r="F37" s="812"/>
      <c r="G37" s="813"/>
      <c r="H37" s="814">
        <v>7</v>
      </c>
      <c r="I37" s="812"/>
      <c r="J37" s="815">
        <v>2</v>
      </c>
      <c r="K37" s="815">
        <v>5</v>
      </c>
      <c r="L37" s="815">
        <v>2</v>
      </c>
      <c r="M37" s="812"/>
      <c r="N37" s="812">
        <v>1</v>
      </c>
      <c r="O37" s="906"/>
      <c r="P37" s="816">
        <f t="shared" si="3"/>
        <v>17</v>
      </c>
      <c r="Q37" s="895"/>
      <c r="R37" s="815"/>
      <c r="S37" s="815"/>
      <c r="T37" s="815"/>
      <c r="U37" s="812"/>
      <c r="V37" s="813"/>
      <c r="W37" s="828">
        <f t="shared" si="0"/>
        <v>17</v>
      </c>
      <c r="X37" s="749"/>
      <c r="Y37" s="747"/>
      <c r="Z37" s="443"/>
      <c r="AA37" s="443"/>
      <c r="AB37" s="443"/>
      <c r="AC37" s="748"/>
      <c r="AD37" s="530"/>
    </row>
    <row r="38" spans="2:30" x14ac:dyDescent="0.25">
      <c r="B38" s="804" t="s">
        <v>547</v>
      </c>
      <c r="C38" s="846"/>
      <c r="D38" s="846"/>
      <c r="E38" s="846"/>
      <c r="F38" s="846"/>
      <c r="G38" s="847"/>
      <c r="H38" s="848">
        <v>4</v>
      </c>
      <c r="I38" s="846"/>
      <c r="J38" s="824">
        <v>1</v>
      </c>
      <c r="K38" s="824">
        <v>3</v>
      </c>
      <c r="L38" s="824">
        <v>1</v>
      </c>
      <c r="M38" s="846"/>
      <c r="N38" s="846">
        <v>1</v>
      </c>
      <c r="O38" s="824"/>
      <c r="P38" s="829">
        <f>H38+I38+J38+K38+L38+M38+N38+O38</f>
        <v>10</v>
      </c>
      <c r="Q38" s="830"/>
      <c r="R38" s="824"/>
      <c r="S38" s="824"/>
      <c r="T38" s="824"/>
      <c r="U38" s="846"/>
      <c r="V38" s="846"/>
      <c r="W38" s="828">
        <f t="shared" si="0"/>
        <v>10</v>
      </c>
      <c r="X38" s="749"/>
      <c r="Y38" s="747"/>
      <c r="Z38" s="443"/>
      <c r="AA38" s="443"/>
      <c r="AB38" s="443"/>
      <c r="AC38" s="748"/>
      <c r="AD38" s="530"/>
    </row>
    <row r="39" spans="2:30" x14ac:dyDescent="0.25">
      <c r="B39" s="873" t="s">
        <v>548</v>
      </c>
      <c r="C39" s="846"/>
      <c r="D39" s="846"/>
      <c r="E39" s="846"/>
      <c r="F39" s="846"/>
      <c r="G39" s="847"/>
      <c r="H39" s="848">
        <v>1</v>
      </c>
      <c r="I39" s="846"/>
      <c r="J39" s="824"/>
      <c r="K39" s="824">
        <v>1</v>
      </c>
      <c r="L39" s="824"/>
      <c r="M39" s="846"/>
      <c r="N39" s="846">
        <v>1</v>
      </c>
      <c r="O39" s="824"/>
      <c r="P39" s="829">
        <f t="shared" si="3"/>
        <v>3</v>
      </c>
      <c r="Q39" s="830"/>
      <c r="R39" s="824"/>
      <c r="S39" s="824"/>
      <c r="T39" s="824"/>
      <c r="U39" s="846"/>
      <c r="V39" s="846"/>
      <c r="W39" s="828">
        <f t="shared" si="0"/>
        <v>3</v>
      </c>
      <c r="X39" s="749">
        <f>W37-W38+W39</f>
        <v>10</v>
      </c>
      <c r="Y39" s="747"/>
      <c r="Z39" s="443"/>
      <c r="AA39" s="443"/>
      <c r="AB39" s="443"/>
      <c r="AC39" s="748"/>
      <c r="AD39" s="530"/>
    </row>
    <row r="40" spans="2:30" ht="30.75" customHeight="1" thickBot="1" x14ac:dyDescent="0.3">
      <c r="B40" s="930" t="s">
        <v>520</v>
      </c>
      <c r="C40" s="874"/>
      <c r="D40" s="874"/>
      <c r="E40" s="874"/>
      <c r="F40" s="874"/>
      <c r="G40" s="868"/>
      <c r="H40" s="907">
        <f>H37-H38+H39</f>
        <v>4</v>
      </c>
      <c r="I40" s="874"/>
      <c r="J40" s="864">
        <f t="shared" ref="J40:N40" si="12">J37-J38+J39</f>
        <v>1</v>
      </c>
      <c r="K40" s="864">
        <f t="shared" si="12"/>
        <v>3</v>
      </c>
      <c r="L40" s="864">
        <f t="shared" si="12"/>
        <v>1</v>
      </c>
      <c r="M40" s="908"/>
      <c r="N40" s="908">
        <f t="shared" si="12"/>
        <v>1</v>
      </c>
      <c r="O40" s="864"/>
      <c r="P40" s="865">
        <f t="shared" si="3"/>
        <v>10</v>
      </c>
      <c r="Q40" s="909"/>
      <c r="R40" s="864"/>
      <c r="S40" s="864"/>
      <c r="T40" s="864"/>
      <c r="U40" s="908"/>
      <c r="V40" s="905"/>
      <c r="W40" s="910">
        <f>C40+D40+E40+F40+G40+P40+Q40+R40+S40+T40+U40+V40</f>
        <v>10</v>
      </c>
      <c r="X40" s="749"/>
      <c r="Y40" s="747"/>
      <c r="Z40" s="443"/>
      <c r="AA40" s="443"/>
      <c r="AB40" s="443"/>
      <c r="AC40" s="748"/>
      <c r="AD40" s="530"/>
    </row>
    <row r="41" spans="2:30" ht="24" customHeight="1" x14ac:dyDescent="0.25">
      <c r="B41" s="810" t="s">
        <v>546</v>
      </c>
      <c r="C41" s="811"/>
      <c r="D41" s="811"/>
      <c r="E41" s="811"/>
      <c r="F41" s="812">
        <v>7</v>
      </c>
      <c r="G41" s="813"/>
      <c r="H41" s="814"/>
      <c r="I41" s="812"/>
      <c r="J41" s="815"/>
      <c r="K41" s="815"/>
      <c r="L41" s="815"/>
      <c r="M41" s="812"/>
      <c r="N41" s="812"/>
      <c r="O41" s="815"/>
      <c r="P41" s="876"/>
      <c r="Q41" s="855"/>
      <c r="R41" s="840"/>
      <c r="S41" s="840"/>
      <c r="T41" s="840"/>
      <c r="U41" s="811"/>
      <c r="V41" s="844"/>
      <c r="W41" s="819">
        <f t="shared" si="0"/>
        <v>7</v>
      </c>
      <c r="X41" s="749"/>
      <c r="Y41" s="747"/>
      <c r="Z41" s="443"/>
      <c r="AA41" s="443"/>
      <c r="AB41" s="443"/>
      <c r="AC41" s="748"/>
      <c r="AD41" s="8"/>
    </row>
    <row r="42" spans="2:30" ht="15.75" thickBot="1" x14ac:dyDescent="0.3">
      <c r="B42" s="877" t="s">
        <v>193</v>
      </c>
      <c r="C42" s="858"/>
      <c r="D42" s="858"/>
      <c r="E42" s="858"/>
      <c r="F42" s="879">
        <v>7</v>
      </c>
      <c r="G42" s="859"/>
      <c r="H42" s="878"/>
      <c r="I42" s="879"/>
      <c r="J42" s="880"/>
      <c r="K42" s="880"/>
      <c r="L42" s="880"/>
      <c r="M42" s="879"/>
      <c r="N42" s="879"/>
      <c r="O42" s="880"/>
      <c r="P42" s="836"/>
      <c r="Q42" s="881"/>
      <c r="R42" s="880"/>
      <c r="S42" s="880"/>
      <c r="T42" s="880"/>
      <c r="U42" s="879"/>
      <c r="V42" s="882"/>
      <c r="W42" s="904">
        <f t="shared" si="0"/>
        <v>7</v>
      </c>
      <c r="X42" s="749"/>
      <c r="Y42" s="747"/>
      <c r="Z42" s="443"/>
      <c r="AA42" s="443"/>
      <c r="AB42" s="443"/>
      <c r="AC42" s="748"/>
      <c r="AD42" s="8"/>
    </row>
    <row r="43" spans="2:30" ht="24" customHeight="1" x14ac:dyDescent="0.25">
      <c r="B43" s="893" t="s">
        <v>557</v>
      </c>
      <c r="C43" s="812"/>
      <c r="D43" s="812"/>
      <c r="E43" s="812"/>
      <c r="F43" s="812"/>
      <c r="G43" s="813"/>
      <c r="H43" s="814"/>
      <c r="I43" s="812">
        <v>2</v>
      </c>
      <c r="J43" s="815"/>
      <c r="K43" s="815"/>
      <c r="L43" s="815"/>
      <c r="M43" s="812"/>
      <c r="N43" s="812"/>
      <c r="O43" s="815"/>
      <c r="P43" s="876">
        <f t="shared" si="3"/>
        <v>2</v>
      </c>
      <c r="Q43" s="895"/>
      <c r="R43" s="815"/>
      <c r="S43" s="815"/>
      <c r="T43" s="815"/>
      <c r="U43" s="812"/>
      <c r="V43" s="813"/>
      <c r="W43" s="819">
        <f t="shared" si="0"/>
        <v>2</v>
      </c>
      <c r="X43" s="749"/>
      <c r="Y43" s="747"/>
      <c r="Z43" s="443"/>
      <c r="AA43" s="443"/>
      <c r="AB43" s="443"/>
      <c r="AC43" s="748"/>
      <c r="AD43" s="8"/>
    </row>
    <row r="44" spans="2:30" x14ac:dyDescent="0.25">
      <c r="B44" s="804" t="s">
        <v>547</v>
      </c>
      <c r="C44" s="846"/>
      <c r="D44" s="846"/>
      <c r="E44" s="846"/>
      <c r="F44" s="846"/>
      <c r="G44" s="847"/>
      <c r="H44" s="848"/>
      <c r="I44" s="846">
        <v>1</v>
      </c>
      <c r="J44" s="824"/>
      <c r="K44" s="824"/>
      <c r="L44" s="824"/>
      <c r="M44" s="846"/>
      <c r="N44" s="846"/>
      <c r="O44" s="824"/>
      <c r="P44" s="850">
        <f t="shared" si="3"/>
        <v>1</v>
      </c>
      <c r="Q44" s="830"/>
      <c r="R44" s="824"/>
      <c r="S44" s="824"/>
      <c r="T44" s="824"/>
      <c r="U44" s="846"/>
      <c r="V44" s="846"/>
      <c r="W44" s="828">
        <f t="shared" si="0"/>
        <v>1</v>
      </c>
      <c r="X44" s="749"/>
      <c r="Y44" s="747"/>
      <c r="Z44" s="443"/>
      <c r="AA44" s="443"/>
      <c r="AB44" s="443"/>
      <c r="AC44" s="748"/>
      <c r="AD44" s="8"/>
    </row>
    <row r="45" spans="2:30" x14ac:dyDescent="0.25">
      <c r="B45" s="873" t="s">
        <v>548</v>
      </c>
      <c r="C45" s="846"/>
      <c r="D45" s="846"/>
      <c r="E45" s="846"/>
      <c r="F45" s="846"/>
      <c r="G45" s="847"/>
      <c r="H45" s="848"/>
      <c r="I45" s="846"/>
      <c r="J45" s="824"/>
      <c r="K45" s="824"/>
      <c r="L45" s="824"/>
      <c r="M45" s="846"/>
      <c r="N45" s="846"/>
      <c r="O45" s="824"/>
      <c r="P45" s="850">
        <f t="shared" si="3"/>
        <v>0</v>
      </c>
      <c r="Q45" s="830"/>
      <c r="R45" s="824"/>
      <c r="S45" s="824"/>
      <c r="T45" s="824"/>
      <c r="U45" s="846"/>
      <c r="V45" s="846"/>
      <c r="W45" s="828">
        <f t="shared" si="0"/>
        <v>0</v>
      </c>
      <c r="X45" s="749"/>
      <c r="Y45" s="747"/>
      <c r="Z45" s="443"/>
      <c r="AA45" s="443"/>
      <c r="AB45" s="443"/>
      <c r="AC45" s="748"/>
      <c r="AD45" s="8"/>
    </row>
    <row r="46" spans="2:30" ht="26.25" thickBot="1" x14ac:dyDescent="0.3">
      <c r="B46" s="831" t="s">
        <v>526</v>
      </c>
      <c r="C46" s="806"/>
      <c r="D46" s="806"/>
      <c r="E46" s="806"/>
      <c r="F46" s="806"/>
      <c r="G46" s="853"/>
      <c r="H46" s="854"/>
      <c r="I46" s="896">
        <f>I43-I44+I45</f>
        <v>1</v>
      </c>
      <c r="J46" s="899"/>
      <c r="K46" s="899"/>
      <c r="L46" s="899"/>
      <c r="M46" s="896"/>
      <c r="N46" s="896"/>
      <c r="O46" s="899"/>
      <c r="P46" s="865">
        <f t="shared" si="3"/>
        <v>1</v>
      </c>
      <c r="Q46" s="901"/>
      <c r="R46" s="899"/>
      <c r="S46" s="899"/>
      <c r="T46" s="899"/>
      <c r="U46" s="896"/>
      <c r="V46" s="896"/>
      <c r="W46" s="902">
        <f t="shared" si="0"/>
        <v>1</v>
      </c>
      <c r="X46" s="749"/>
      <c r="Y46" s="747"/>
      <c r="Z46" s="443"/>
      <c r="AA46" s="443"/>
      <c r="AB46" s="443"/>
      <c r="AC46" s="748"/>
      <c r="AD46" s="8"/>
    </row>
    <row r="47" spans="2:30" x14ac:dyDescent="0.25">
      <c r="B47" s="814" t="s">
        <v>556</v>
      </c>
      <c r="C47" s="911">
        <f t="shared" ref="C47:W47" si="13">C7+C11+C15+C19+C23+C25+C33+C37+C41+C43+C29</f>
        <v>2</v>
      </c>
      <c r="D47" s="911">
        <f t="shared" si="13"/>
        <v>2</v>
      </c>
      <c r="E47" s="911">
        <f t="shared" si="13"/>
        <v>3</v>
      </c>
      <c r="F47" s="911">
        <f t="shared" si="13"/>
        <v>40</v>
      </c>
      <c r="G47" s="912">
        <f t="shared" si="13"/>
        <v>47</v>
      </c>
      <c r="H47" s="913">
        <f t="shared" si="13"/>
        <v>49</v>
      </c>
      <c r="I47" s="911">
        <f t="shared" si="13"/>
        <v>79</v>
      </c>
      <c r="J47" s="914">
        <f t="shared" si="13"/>
        <v>7</v>
      </c>
      <c r="K47" s="914">
        <f t="shared" si="13"/>
        <v>106</v>
      </c>
      <c r="L47" s="914">
        <f t="shared" si="13"/>
        <v>45</v>
      </c>
      <c r="M47" s="911">
        <f t="shared" si="13"/>
        <v>8</v>
      </c>
      <c r="N47" s="911">
        <f t="shared" si="13"/>
        <v>11</v>
      </c>
      <c r="O47" s="914">
        <f t="shared" si="13"/>
        <v>59</v>
      </c>
      <c r="P47" s="915">
        <f t="shared" si="13"/>
        <v>364</v>
      </c>
      <c r="Q47" s="916">
        <f t="shared" si="13"/>
        <v>27</v>
      </c>
      <c r="R47" s="914">
        <f t="shared" si="13"/>
        <v>10</v>
      </c>
      <c r="S47" s="914">
        <f t="shared" si="13"/>
        <v>6</v>
      </c>
      <c r="T47" s="914">
        <f t="shared" si="13"/>
        <v>10</v>
      </c>
      <c r="U47" s="911">
        <f t="shared" si="13"/>
        <v>2</v>
      </c>
      <c r="V47" s="911">
        <f t="shared" si="13"/>
        <v>5</v>
      </c>
      <c r="W47" s="917">
        <f t="shared" si="13"/>
        <v>518</v>
      </c>
      <c r="X47" s="749"/>
      <c r="Y47" s="747"/>
      <c r="Z47" s="443"/>
      <c r="AA47" s="443"/>
      <c r="AB47" s="443"/>
      <c r="AC47" s="748"/>
      <c r="AD47" s="530"/>
    </row>
    <row r="48" spans="2:30" hidden="1" x14ac:dyDescent="0.25">
      <c r="B48" s="883"/>
      <c r="C48" s="884" t="e">
        <f>C9+C13+C17+C19+C23+C25+C29+C35+C37+C41+#REF!</f>
        <v>#REF!</v>
      </c>
      <c r="D48" s="884"/>
      <c r="E48" s="884"/>
      <c r="F48" s="884"/>
      <c r="G48" s="885"/>
      <c r="H48" s="883" t="e">
        <f>H8+H12+H16+H20+H24+H26+H34+H38+H42+#REF!+H30</f>
        <v>#REF!</v>
      </c>
      <c r="I48" s="884"/>
      <c r="J48" s="886"/>
      <c r="K48" s="886"/>
      <c r="L48" s="886"/>
      <c r="M48" s="884"/>
      <c r="N48" s="884"/>
      <c r="O48" s="886"/>
      <c r="P48" s="887"/>
      <c r="Q48" s="888"/>
      <c r="R48" s="886"/>
      <c r="S48" s="886"/>
      <c r="T48" s="886"/>
      <c r="U48" s="884"/>
      <c r="V48" s="884"/>
      <c r="W48" s="918" t="e">
        <f>W8+W12+W16+W22+W24+W28+W34+W40+W42+#REF!+W32</f>
        <v>#REF!</v>
      </c>
      <c r="X48" s="749"/>
      <c r="Y48" s="443"/>
      <c r="Z48" s="443"/>
      <c r="AA48" s="443"/>
      <c r="AB48" s="749" t="e">
        <f t="shared" ref="AB48" si="14">H48+I48+J48+K48+L48+M48+O48</f>
        <v>#REF!</v>
      </c>
      <c r="AC48" s="749"/>
    </row>
    <row r="49" spans="2:29" x14ac:dyDescent="0.25">
      <c r="B49" s="804" t="s">
        <v>547</v>
      </c>
      <c r="C49" s="884"/>
      <c r="D49" s="884"/>
      <c r="E49" s="884"/>
      <c r="F49" s="884">
        <f>F34+F30+F20+F16+F12+F8</f>
        <v>6</v>
      </c>
      <c r="G49" s="885">
        <f>G34+G30+G20+G16+G12+G8</f>
        <v>8</v>
      </c>
      <c r="H49" s="883">
        <f>H8+H12+H16+H20+H26+H30+H34+H38</f>
        <v>21</v>
      </c>
      <c r="I49" s="884">
        <f t="shared" ref="I49:V49" si="15">I8+I12+I16+I20+I26+I30+I34+I38+I44</f>
        <v>7</v>
      </c>
      <c r="J49" s="886">
        <f t="shared" si="15"/>
        <v>3</v>
      </c>
      <c r="K49" s="886">
        <f t="shared" si="15"/>
        <v>16</v>
      </c>
      <c r="L49" s="886">
        <f t="shared" si="15"/>
        <v>11</v>
      </c>
      <c r="M49" s="884">
        <f t="shared" si="15"/>
        <v>1</v>
      </c>
      <c r="N49" s="884">
        <f t="shared" si="15"/>
        <v>6</v>
      </c>
      <c r="O49" s="886">
        <f t="shared" si="15"/>
        <v>27</v>
      </c>
      <c r="P49" s="887">
        <f t="shared" si="15"/>
        <v>92</v>
      </c>
      <c r="Q49" s="888">
        <f t="shared" si="15"/>
        <v>9</v>
      </c>
      <c r="R49" s="886">
        <f t="shared" si="15"/>
        <v>0</v>
      </c>
      <c r="S49" s="886">
        <f t="shared" si="15"/>
        <v>0</v>
      </c>
      <c r="T49" s="886">
        <f t="shared" si="15"/>
        <v>0</v>
      </c>
      <c r="U49" s="884">
        <f t="shared" si="15"/>
        <v>0</v>
      </c>
      <c r="V49" s="884">
        <f t="shared" si="15"/>
        <v>0</v>
      </c>
      <c r="W49" s="918">
        <f>F49+G49+P49+Q49+R49+S49+T49+U49+V49</f>
        <v>115</v>
      </c>
      <c r="X49" s="750">
        <f>W8+W12+W16+W20+W26+W30+W34+W38+W44</f>
        <v>115</v>
      </c>
      <c r="Y49" s="443">
        <f>W47-W49+W50</f>
        <v>481</v>
      </c>
      <c r="Z49" s="443"/>
      <c r="AA49" s="443"/>
      <c r="AB49" s="749">
        <f>W47-X49+X50</f>
        <v>481</v>
      </c>
      <c r="AC49" s="749"/>
    </row>
    <row r="50" spans="2:29" ht="15.75" thickBot="1" x14ac:dyDescent="0.3">
      <c r="B50" s="873" t="s">
        <v>548</v>
      </c>
      <c r="C50" s="889"/>
      <c r="D50" s="889"/>
      <c r="E50" s="889"/>
      <c r="F50" s="889">
        <v>0</v>
      </c>
      <c r="G50" s="890">
        <f>G35+G31+G21+G17+G13+G9</f>
        <v>2</v>
      </c>
      <c r="H50" s="919">
        <f>H9+H13+H17+H21+H27+H31+H35+H39</f>
        <v>17</v>
      </c>
      <c r="I50" s="889">
        <f t="shared" ref="I50:Q50" si="16">I9+I13+I17+I21+I27+I31+I35+I39+I45</f>
        <v>3</v>
      </c>
      <c r="J50" s="891">
        <f t="shared" si="16"/>
        <v>1</v>
      </c>
      <c r="K50" s="891">
        <f t="shared" si="16"/>
        <v>12</v>
      </c>
      <c r="L50" s="891">
        <f t="shared" si="16"/>
        <v>5</v>
      </c>
      <c r="M50" s="889">
        <f t="shared" si="16"/>
        <v>0</v>
      </c>
      <c r="N50" s="889">
        <f t="shared" si="16"/>
        <v>4</v>
      </c>
      <c r="O50" s="891">
        <f t="shared" si="16"/>
        <v>26</v>
      </c>
      <c r="P50" s="920">
        <f t="shared" si="16"/>
        <v>68</v>
      </c>
      <c r="Q50" s="921">
        <f t="shared" si="16"/>
        <v>8</v>
      </c>
      <c r="R50" s="891"/>
      <c r="S50" s="891"/>
      <c r="T50" s="891"/>
      <c r="U50" s="889"/>
      <c r="V50" s="889"/>
      <c r="W50" s="922">
        <f>F50+G50+P50+Q50+R50+S50+T50+U50+V50</f>
        <v>78</v>
      </c>
      <c r="X50" s="750">
        <f>W9+W13+W17+W21+W27+W31+W35+W39+W45</f>
        <v>78</v>
      </c>
      <c r="Y50" s="443">
        <f>W49-W50</f>
        <v>37</v>
      </c>
      <c r="Z50" s="443" t="s">
        <v>544</v>
      </c>
      <c r="AA50" s="443"/>
      <c r="AB50" s="749">
        <f>W47-W49+W50</f>
        <v>481</v>
      </c>
      <c r="AC50" s="749"/>
    </row>
    <row r="51" spans="2:29" ht="27" thickBot="1" x14ac:dyDescent="0.3">
      <c r="B51" s="892" t="s">
        <v>543</v>
      </c>
      <c r="C51" s="923">
        <f t="shared" ref="C51:W51" si="17">C10+C14+C18+C22+C24+C28+C32+C36+C40+C42+C46</f>
        <v>2</v>
      </c>
      <c r="D51" s="923">
        <f t="shared" si="17"/>
        <v>2</v>
      </c>
      <c r="E51" s="923">
        <f t="shared" si="17"/>
        <v>3</v>
      </c>
      <c r="F51" s="923">
        <f t="shared" si="17"/>
        <v>34</v>
      </c>
      <c r="G51" s="924">
        <f t="shared" si="17"/>
        <v>41</v>
      </c>
      <c r="H51" s="925">
        <f t="shared" si="17"/>
        <v>45</v>
      </c>
      <c r="I51" s="923">
        <f t="shared" si="17"/>
        <v>75</v>
      </c>
      <c r="J51" s="926">
        <f t="shared" si="17"/>
        <v>5</v>
      </c>
      <c r="K51" s="926">
        <f t="shared" si="17"/>
        <v>102</v>
      </c>
      <c r="L51" s="926">
        <f t="shared" si="17"/>
        <v>39</v>
      </c>
      <c r="M51" s="923">
        <f t="shared" si="17"/>
        <v>7</v>
      </c>
      <c r="N51" s="923">
        <f t="shared" si="17"/>
        <v>9</v>
      </c>
      <c r="O51" s="926">
        <f t="shared" si="17"/>
        <v>58</v>
      </c>
      <c r="P51" s="927">
        <f t="shared" si="17"/>
        <v>340</v>
      </c>
      <c r="Q51" s="928">
        <f t="shared" si="17"/>
        <v>26</v>
      </c>
      <c r="R51" s="926">
        <f t="shared" si="17"/>
        <v>10</v>
      </c>
      <c r="S51" s="926">
        <f t="shared" si="17"/>
        <v>6</v>
      </c>
      <c r="T51" s="926">
        <f t="shared" si="17"/>
        <v>10</v>
      </c>
      <c r="U51" s="923">
        <f t="shared" si="17"/>
        <v>2</v>
      </c>
      <c r="V51" s="923">
        <f t="shared" si="17"/>
        <v>5</v>
      </c>
      <c r="W51" s="929">
        <f t="shared" si="17"/>
        <v>481</v>
      </c>
      <c r="X51" s="750">
        <f>X49-X50</f>
        <v>37</v>
      </c>
      <c r="Y51" s="443">
        <f>W47-Y50</f>
        <v>481</v>
      </c>
      <c r="Z51" s="749"/>
      <c r="AA51" s="749"/>
      <c r="AB51" s="749"/>
      <c r="AC51" s="749"/>
    </row>
    <row r="52" spans="2:29" x14ac:dyDescent="0.25">
      <c r="C52" s="749">
        <f t="shared" ref="C52:E52" si="18">C47-C49+C50</f>
        <v>2</v>
      </c>
      <c r="D52" s="749">
        <f t="shared" si="18"/>
        <v>2</v>
      </c>
      <c r="E52" s="749">
        <f t="shared" si="18"/>
        <v>3</v>
      </c>
      <c r="F52" s="749">
        <f t="shared" ref="F52:G52" si="19">F47-F49+F50</f>
        <v>34</v>
      </c>
      <c r="G52" s="749">
        <f t="shared" si="19"/>
        <v>41</v>
      </c>
      <c r="H52" s="749">
        <f>H47-H49+H50</f>
        <v>45</v>
      </c>
      <c r="I52" s="749">
        <f>I47-I49+I50</f>
        <v>75</v>
      </c>
      <c r="J52" s="751">
        <f t="shared" ref="J52:V52" si="20">J47-J49+J50</f>
        <v>5</v>
      </c>
      <c r="K52" s="751">
        <f t="shared" si="20"/>
        <v>102</v>
      </c>
      <c r="L52" s="751">
        <f t="shared" si="20"/>
        <v>39</v>
      </c>
      <c r="M52" s="749">
        <f t="shared" si="20"/>
        <v>7</v>
      </c>
      <c r="N52" s="749">
        <f t="shared" si="20"/>
        <v>9</v>
      </c>
      <c r="O52" s="751">
        <f t="shared" si="20"/>
        <v>58</v>
      </c>
      <c r="P52" s="751">
        <f t="shared" si="20"/>
        <v>340</v>
      </c>
      <c r="Q52" s="751">
        <f t="shared" si="20"/>
        <v>26</v>
      </c>
      <c r="R52" s="751">
        <f t="shared" si="20"/>
        <v>10</v>
      </c>
      <c r="S52" s="751">
        <f t="shared" si="20"/>
        <v>6</v>
      </c>
      <c r="T52" s="751">
        <f t="shared" si="20"/>
        <v>10</v>
      </c>
      <c r="U52" s="749">
        <f t="shared" si="20"/>
        <v>2</v>
      </c>
      <c r="V52" s="749">
        <f t="shared" si="20"/>
        <v>5</v>
      </c>
      <c r="W52" s="749">
        <f>W47-W49+W50</f>
        <v>481</v>
      </c>
    </row>
    <row r="53" spans="2:29" x14ac:dyDescent="0.25">
      <c r="B53" s="1436" t="s">
        <v>558</v>
      </c>
      <c r="C53" s="1436"/>
      <c r="D53" s="1436"/>
      <c r="E53" s="1436"/>
      <c r="F53" s="1436"/>
      <c r="G53" s="1436"/>
      <c r="H53" s="1436"/>
      <c r="I53" s="1436"/>
      <c r="J53" s="1436"/>
      <c r="K53" s="1436"/>
      <c r="L53" s="1436"/>
      <c r="M53" s="1436"/>
      <c r="N53" s="1436"/>
      <c r="O53" s="1436"/>
      <c r="P53" s="1436"/>
      <c r="Q53" s="1436"/>
      <c r="R53" s="1436"/>
      <c r="S53" s="1436"/>
      <c r="T53" s="1436"/>
      <c r="U53" s="1436"/>
      <c r="V53" s="1436"/>
      <c r="W53" s="1436"/>
    </row>
  </sheetData>
  <mergeCells count="17">
    <mergeCell ref="B53:W53"/>
    <mergeCell ref="B2:W2"/>
    <mergeCell ref="W4:W6"/>
    <mergeCell ref="B4:B6"/>
    <mergeCell ref="H5:P5"/>
    <mergeCell ref="C4:V4"/>
    <mergeCell ref="Q5:Q6"/>
    <mergeCell ref="R5:R6"/>
    <mergeCell ref="S5:S6"/>
    <mergeCell ref="T5:T6"/>
    <mergeCell ref="U5:U6"/>
    <mergeCell ref="V5:V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R8" sqref="R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5" customWidth="1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33.75" x14ac:dyDescent="0.25">
      <c r="A2" s="2">
        <v>1</v>
      </c>
      <c r="B2" s="2">
        <v>108.468428156126</v>
      </c>
      <c r="C2" s="2">
        <v>53.487818380563297</v>
      </c>
      <c r="D2" s="2"/>
      <c r="E2" s="2" t="s">
        <v>135</v>
      </c>
      <c r="F2" s="5" t="s">
        <v>85</v>
      </c>
      <c r="G2" s="5"/>
      <c r="H2" s="1"/>
      <c r="I2" s="2"/>
      <c r="J2" s="2"/>
      <c r="K2" s="5" t="s">
        <v>244</v>
      </c>
      <c r="L2" s="2" t="s">
        <v>5</v>
      </c>
      <c r="M2" s="2" t="s">
        <v>110</v>
      </c>
      <c r="N2" s="2" t="s">
        <v>6</v>
      </c>
      <c r="O2" s="2" t="s">
        <v>211</v>
      </c>
    </row>
    <row r="3" spans="1:15" ht="67.5" x14ac:dyDescent="0.25">
      <c r="A3" s="2">
        <v>2</v>
      </c>
      <c r="B3" s="2">
        <v>106.395833</v>
      </c>
      <c r="C3" s="2">
        <v>52.59</v>
      </c>
      <c r="D3" s="1"/>
      <c r="E3" s="2" t="s">
        <v>239</v>
      </c>
      <c r="F3" s="5" t="s">
        <v>243</v>
      </c>
      <c r="G3" s="5"/>
      <c r="H3" s="1"/>
      <c r="I3" s="2"/>
      <c r="J3" s="2"/>
      <c r="K3" s="5" t="s">
        <v>241</v>
      </c>
      <c r="L3" s="2" t="s">
        <v>5</v>
      </c>
      <c r="M3" s="2" t="s">
        <v>169</v>
      </c>
      <c r="N3" s="2" t="s">
        <v>6</v>
      </c>
      <c r="O3" s="2" t="s">
        <v>209</v>
      </c>
    </row>
    <row r="4" spans="1:15" ht="22.5" x14ac:dyDescent="0.25">
      <c r="A4" s="2">
        <v>3</v>
      </c>
      <c r="B4" s="2">
        <v>108.045556</v>
      </c>
      <c r="C4" s="2">
        <v>52.994999999999898</v>
      </c>
      <c r="D4" s="1"/>
      <c r="E4" s="2" t="s">
        <v>240</v>
      </c>
      <c r="F4" s="5" t="s">
        <v>84</v>
      </c>
      <c r="G4" s="5"/>
      <c r="H4" s="1"/>
      <c r="I4" s="2"/>
      <c r="J4" s="2"/>
      <c r="K4" s="5"/>
      <c r="L4" s="2" t="s">
        <v>5</v>
      </c>
      <c r="M4" s="2" t="s">
        <v>169</v>
      </c>
      <c r="N4" s="2" t="s">
        <v>6</v>
      </c>
      <c r="O4" s="2" t="s">
        <v>210</v>
      </c>
    </row>
    <row r="5" spans="1:15" ht="22.5" x14ac:dyDescent="0.25">
      <c r="A5" s="2">
        <v>4</v>
      </c>
      <c r="B5" s="2">
        <v>103.86666700000001</v>
      </c>
      <c r="C5" s="2">
        <v>51.677222</v>
      </c>
      <c r="D5" s="1"/>
      <c r="E5" s="2" t="s">
        <v>239</v>
      </c>
      <c r="F5" s="5" t="s">
        <v>242</v>
      </c>
      <c r="G5" s="5"/>
      <c r="H5" s="1"/>
      <c r="I5" s="2"/>
      <c r="J5" s="2"/>
      <c r="K5" s="5"/>
      <c r="L5" s="2" t="s">
        <v>5</v>
      </c>
      <c r="M5" s="2" t="s">
        <v>169</v>
      </c>
      <c r="N5" s="2" t="s">
        <v>6</v>
      </c>
      <c r="O5" s="2" t="s">
        <v>211</v>
      </c>
    </row>
    <row r="6" spans="1:15" x14ac:dyDescent="0.25">
      <c r="A6" s="2">
        <v>5</v>
      </c>
      <c r="B6" s="2">
        <v>108.541111</v>
      </c>
      <c r="C6" s="2">
        <v>53.524999999999899</v>
      </c>
      <c r="D6" s="1"/>
      <c r="E6" s="1"/>
      <c r="F6" s="1"/>
      <c r="G6" s="1"/>
      <c r="H6" s="1"/>
      <c r="I6" s="1"/>
      <c r="J6" s="1"/>
      <c r="K6" s="1"/>
      <c r="L6" s="2" t="s">
        <v>5</v>
      </c>
      <c r="M6" s="2" t="s">
        <v>169</v>
      </c>
      <c r="N6" s="2" t="s">
        <v>6</v>
      </c>
      <c r="O6" s="2" t="s">
        <v>211</v>
      </c>
    </row>
    <row r="7" spans="1:15" x14ac:dyDescent="0.25">
      <c r="A7" s="2">
        <v>6</v>
      </c>
      <c r="B7" s="2">
        <v>106.401</v>
      </c>
      <c r="C7" s="2">
        <v>52.588000000000001</v>
      </c>
      <c r="D7" s="1"/>
      <c r="E7" s="1"/>
      <c r="F7" s="1"/>
      <c r="G7" s="1"/>
      <c r="H7" s="1"/>
      <c r="I7" s="1"/>
      <c r="J7" s="1"/>
      <c r="K7" s="1"/>
      <c r="L7" s="2" t="s">
        <v>5</v>
      </c>
      <c r="M7" s="2" t="s">
        <v>169</v>
      </c>
      <c r="N7" s="2" t="s">
        <v>6</v>
      </c>
      <c r="O7" s="2" t="s">
        <v>210</v>
      </c>
    </row>
    <row r="8" spans="1:15" x14ac:dyDescent="0.25">
      <c r="A8" s="2">
        <v>7</v>
      </c>
      <c r="B8" s="2">
        <v>106.459</v>
      </c>
      <c r="C8" s="2">
        <v>52.607999999999997</v>
      </c>
      <c r="D8" s="1"/>
      <c r="E8" s="1"/>
      <c r="F8" s="1"/>
      <c r="G8" s="1"/>
      <c r="H8" s="1"/>
      <c r="I8" s="1"/>
      <c r="J8" s="1"/>
      <c r="K8" s="1"/>
      <c r="L8" s="2" t="s">
        <v>5</v>
      </c>
      <c r="M8" s="2" t="s">
        <v>169</v>
      </c>
      <c r="N8" s="2" t="s">
        <v>6</v>
      </c>
      <c r="O8" s="2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6" workbookViewId="0">
      <selection activeCell="Q4" sqref="Q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7.85546875" style="8" customWidth="1"/>
    <col min="15" max="15" width="13.5703125" style="8" customWidth="1"/>
    <col min="16" max="16" width="15" style="8" customWidth="1"/>
    <col min="17" max="17" width="13" style="8" customWidth="1"/>
    <col min="18" max="18" width="14.140625" style="8" customWidth="1"/>
    <col min="19" max="19" width="14.42578125" style="8" customWidth="1"/>
    <col min="20" max="20" width="13.28515625" style="8" customWidth="1"/>
    <col min="21" max="21" width="14.28515625" style="8" customWidth="1"/>
    <col min="22" max="22" width="14.42578125" style="8" customWidth="1"/>
    <col min="23" max="23" width="14.28515625" style="8" customWidth="1"/>
    <col min="24" max="24" width="14.5703125" style="8" customWidth="1"/>
    <col min="25" max="26" width="13.85546875" style="8" customWidth="1"/>
    <col min="27" max="27" width="11" style="8" customWidth="1"/>
    <col min="28" max="29" width="14.42578125" style="8" customWidth="1"/>
    <col min="30" max="30" width="13.85546875" style="8" customWidth="1"/>
    <col min="31" max="31" width="14" style="8" customWidth="1"/>
    <col min="32" max="16384" width="9.140625" style="8"/>
  </cols>
  <sheetData>
    <row r="1" spans="1:31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3" t="s">
        <v>272</v>
      </c>
    </row>
    <row r="2" spans="1:31" s="1" customFormat="1" ht="101.25" x14ac:dyDescent="0.2">
      <c r="A2" s="2">
        <v>1</v>
      </c>
      <c r="B2" s="2">
        <v>105.914444444444</v>
      </c>
      <c r="C2" s="2">
        <v>51.744444444444397</v>
      </c>
      <c r="D2" s="2"/>
      <c r="E2" s="2"/>
      <c r="F2" s="5" t="s">
        <v>70</v>
      </c>
      <c r="G2" s="5" t="s">
        <v>45</v>
      </c>
      <c r="H2" s="5" t="s">
        <v>108</v>
      </c>
      <c r="I2" s="2"/>
      <c r="J2" s="2"/>
      <c r="K2" s="5" t="s">
        <v>87</v>
      </c>
      <c r="L2" s="2" t="s">
        <v>5</v>
      </c>
      <c r="M2" s="2"/>
      <c r="N2" s="2" t="s">
        <v>6</v>
      </c>
      <c r="O2" s="12" t="s">
        <v>129</v>
      </c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1" customFormat="1" ht="45" x14ac:dyDescent="0.2">
      <c r="A3" s="2">
        <v>2</v>
      </c>
      <c r="B3" s="2">
        <v>103.813888888889</v>
      </c>
      <c r="C3" s="2">
        <v>51.6736111111111</v>
      </c>
      <c r="D3" s="2">
        <v>550</v>
      </c>
      <c r="E3" s="2"/>
      <c r="F3" s="5" t="s">
        <v>229</v>
      </c>
      <c r="G3" s="5"/>
      <c r="H3" s="5" t="s">
        <v>108</v>
      </c>
      <c r="I3" s="2"/>
      <c r="J3" s="2"/>
      <c r="K3" s="5" t="s">
        <v>130</v>
      </c>
      <c r="L3" s="18" t="s">
        <v>101</v>
      </c>
      <c r="M3" s="2"/>
      <c r="N3" s="2" t="s">
        <v>6</v>
      </c>
      <c r="O3" s="12" t="s">
        <v>234</v>
      </c>
      <c r="P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1" customFormat="1" ht="67.5" customHeight="1" x14ac:dyDescent="0.2">
      <c r="A4" s="2">
        <v>3</v>
      </c>
      <c r="B4" s="2">
        <v>104.202777777778</v>
      </c>
      <c r="C4" s="2">
        <v>51.616666666666703</v>
      </c>
      <c r="D4" s="5" t="s">
        <v>137</v>
      </c>
      <c r="E4" s="2"/>
      <c r="F4" s="5" t="s">
        <v>230</v>
      </c>
      <c r="G4" s="5"/>
      <c r="H4" s="5" t="s">
        <v>108</v>
      </c>
      <c r="I4" s="2" t="s">
        <v>113</v>
      </c>
      <c r="J4" s="2"/>
      <c r="K4" s="5" t="s">
        <v>222</v>
      </c>
      <c r="L4" s="18" t="s">
        <v>101</v>
      </c>
      <c r="M4" s="2"/>
      <c r="N4" s="2" t="s">
        <v>6</v>
      </c>
      <c r="O4" s="12" t="s">
        <v>234</v>
      </c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1" customFormat="1" ht="22.5" x14ac:dyDescent="0.2">
      <c r="A5" s="2">
        <v>4</v>
      </c>
      <c r="B5" s="2">
        <v>104.283333333333</v>
      </c>
      <c r="C5" s="2">
        <v>51.556944444444397</v>
      </c>
      <c r="D5" s="2">
        <v>757</v>
      </c>
      <c r="E5" s="2"/>
      <c r="F5" s="5" t="s">
        <v>71</v>
      </c>
      <c r="G5" s="5" t="s">
        <v>46</v>
      </c>
      <c r="H5" s="5" t="s">
        <v>108</v>
      </c>
      <c r="I5" s="2"/>
      <c r="J5" s="2"/>
      <c r="K5" s="5" t="s">
        <v>131</v>
      </c>
      <c r="L5" s="18" t="s">
        <v>101</v>
      </c>
      <c r="M5" s="2"/>
      <c r="N5" s="2" t="s">
        <v>6</v>
      </c>
      <c r="O5" s="12" t="s">
        <v>234</v>
      </c>
      <c r="P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1" customFormat="1" ht="45" x14ac:dyDescent="0.2">
      <c r="A6" s="2">
        <v>5</v>
      </c>
      <c r="B6" s="2">
        <v>104.5</v>
      </c>
      <c r="C6" s="2">
        <v>51.519444444444403</v>
      </c>
      <c r="D6" s="20" t="s">
        <v>136</v>
      </c>
      <c r="E6" s="2"/>
      <c r="F6" s="5" t="s">
        <v>72</v>
      </c>
      <c r="G6" s="5"/>
      <c r="H6" s="5" t="s">
        <v>108</v>
      </c>
      <c r="I6" s="2" t="s">
        <v>113</v>
      </c>
      <c r="J6" s="2"/>
      <c r="K6" s="12" t="s">
        <v>132</v>
      </c>
      <c r="L6" s="18" t="s">
        <v>101</v>
      </c>
      <c r="M6" s="2"/>
      <c r="N6" s="2" t="s">
        <v>6</v>
      </c>
      <c r="O6" s="12" t="s">
        <v>234</v>
      </c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1" customFormat="1" ht="67.5" x14ac:dyDescent="0.2">
      <c r="A7" s="2">
        <v>6</v>
      </c>
      <c r="B7" s="2">
        <v>104.62222222222201</v>
      </c>
      <c r="C7" s="2">
        <v>51.505555555555603</v>
      </c>
      <c r="D7" s="2">
        <v>285</v>
      </c>
      <c r="E7" s="2"/>
      <c r="F7" s="5" t="s">
        <v>73</v>
      </c>
      <c r="G7" s="5" t="s">
        <v>48</v>
      </c>
      <c r="H7" s="5" t="s">
        <v>108</v>
      </c>
      <c r="I7" s="2"/>
      <c r="J7" s="2"/>
      <c r="K7" s="5" t="s">
        <v>223</v>
      </c>
      <c r="L7" s="18" t="s">
        <v>101</v>
      </c>
      <c r="M7" s="2"/>
      <c r="N7" s="2" t="s">
        <v>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56.25" x14ac:dyDescent="0.2">
      <c r="A8" s="2">
        <v>7</v>
      </c>
      <c r="B8" s="2">
        <v>104.611111111111</v>
      </c>
      <c r="C8" s="2">
        <v>51.774999999999999</v>
      </c>
      <c r="D8" s="2">
        <v>775</v>
      </c>
      <c r="E8" s="2"/>
      <c r="F8" s="5" t="s">
        <v>231</v>
      </c>
      <c r="G8" s="5" t="s">
        <v>49</v>
      </c>
      <c r="H8" s="5" t="s">
        <v>108</v>
      </c>
      <c r="I8" s="2"/>
      <c r="J8" s="2"/>
      <c r="K8" s="5" t="s">
        <v>117</v>
      </c>
      <c r="L8" s="18" t="s">
        <v>101</v>
      </c>
      <c r="M8" s="2"/>
      <c r="N8" s="2" t="s">
        <v>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s="1" customFormat="1" ht="56.25" x14ac:dyDescent="0.2">
      <c r="A9" s="2">
        <v>8</v>
      </c>
      <c r="B9" s="2">
        <v>104.736111111111</v>
      </c>
      <c r="C9" s="2">
        <v>51.559722222222199</v>
      </c>
      <c r="D9" s="2">
        <v>625</v>
      </c>
      <c r="E9" s="2"/>
      <c r="F9" s="5" t="s">
        <v>246</v>
      </c>
      <c r="G9" s="5"/>
      <c r="H9" s="5" t="s">
        <v>108</v>
      </c>
      <c r="I9" s="2" t="s">
        <v>113</v>
      </c>
      <c r="J9" s="2"/>
      <c r="K9" s="5" t="s">
        <v>245</v>
      </c>
      <c r="L9" s="18" t="s">
        <v>101</v>
      </c>
      <c r="M9" s="2"/>
      <c r="N9" s="2" t="s"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s="1" customFormat="1" ht="78.75" x14ac:dyDescent="0.2">
      <c r="A10" s="2">
        <v>9</v>
      </c>
      <c r="B10" s="2">
        <v>104.85833333333299</v>
      </c>
      <c r="C10" s="2">
        <v>51.533333333333303</v>
      </c>
      <c r="D10" s="5" t="s">
        <v>138</v>
      </c>
      <c r="E10" s="2"/>
      <c r="F10" s="5" t="s">
        <v>74</v>
      </c>
      <c r="G10" s="5"/>
      <c r="H10" s="5" t="s">
        <v>108</v>
      </c>
      <c r="I10" s="2" t="s">
        <v>113</v>
      </c>
      <c r="J10" s="2"/>
      <c r="K10" s="12" t="s">
        <v>224</v>
      </c>
      <c r="L10" s="18" t="s">
        <v>101</v>
      </c>
      <c r="M10" s="2"/>
      <c r="N10" s="2" t="s">
        <v>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s="1" customFormat="1" ht="67.5" x14ac:dyDescent="0.2">
      <c r="A11" s="2">
        <v>10</v>
      </c>
      <c r="B11" s="2">
        <v>105.01111111111101</v>
      </c>
      <c r="C11" s="2">
        <v>51.5833333333333</v>
      </c>
      <c r="D11" s="2">
        <v>197</v>
      </c>
      <c r="E11" s="2"/>
      <c r="F11" s="5" t="s">
        <v>75</v>
      </c>
      <c r="G11" s="5"/>
      <c r="H11" s="5" t="s">
        <v>108</v>
      </c>
      <c r="I11" s="2" t="s">
        <v>113</v>
      </c>
      <c r="J11" s="2"/>
      <c r="K11" s="12" t="s">
        <v>115</v>
      </c>
      <c r="L11" s="18" t="s">
        <v>101</v>
      </c>
      <c r="M11" s="2"/>
      <c r="N11" s="2" t="s">
        <v>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s="1" customFormat="1" ht="22.5" x14ac:dyDescent="0.2">
      <c r="A12" s="2">
        <v>11</v>
      </c>
      <c r="B12" s="2">
        <v>105.27361111111099</v>
      </c>
      <c r="C12" s="2">
        <v>51.608333333333299</v>
      </c>
      <c r="D12" s="2"/>
      <c r="E12" s="2"/>
      <c r="F12" s="5" t="s">
        <v>50</v>
      </c>
      <c r="G12" s="5"/>
      <c r="H12" s="5" t="s">
        <v>108</v>
      </c>
      <c r="I12" s="2"/>
      <c r="J12" s="2"/>
      <c r="K12" s="5" t="s">
        <v>232</v>
      </c>
      <c r="L12" s="18" t="s">
        <v>101</v>
      </c>
      <c r="M12" s="2"/>
      <c r="N12" s="2" t="s"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s="1" customFormat="1" ht="45" x14ac:dyDescent="0.2">
      <c r="A13" s="2">
        <v>12</v>
      </c>
      <c r="B13" s="2">
        <v>105.47499999999999</v>
      </c>
      <c r="C13" s="2">
        <v>51.991666666666703</v>
      </c>
      <c r="D13" s="1">
        <v>979</v>
      </c>
      <c r="E13" s="2"/>
      <c r="F13" s="5" t="s">
        <v>76</v>
      </c>
      <c r="G13" s="5"/>
      <c r="H13" s="5" t="s">
        <v>108</v>
      </c>
      <c r="I13" s="2"/>
      <c r="J13" s="2"/>
      <c r="K13" s="5" t="s">
        <v>133</v>
      </c>
      <c r="L13" s="18" t="s">
        <v>101</v>
      </c>
      <c r="M13" s="2" t="s">
        <v>105</v>
      </c>
      <c r="N13" s="2" t="s">
        <v>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s="1" customFormat="1" ht="56.25" x14ac:dyDescent="0.2">
      <c r="A14" s="2">
        <v>13</v>
      </c>
      <c r="B14" s="2">
        <v>105.883333333333</v>
      </c>
      <c r="C14" s="2">
        <v>51.766666666666701</v>
      </c>
      <c r="D14" s="5" t="s">
        <v>139</v>
      </c>
      <c r="E14" s="2"/>
      <c r="F14" s="5" t="s">
        <v>247</v>
      </c>
      <c r="G14" s="5"/>
      <c r="H14" s="5" t="s">
        <v>108</v>
      </c>
      <c r="I14" s="2"/>
      <c r="J14" s="2"/>
      <c r="K14" s="5" t="s">
        <v>225</v>
      </c>
      <c r="L14" s="18" t="s">
        <v>101</v>
      </c>
      <c r="M14" s="2"/>
      <c r="N14" s="2" t="s">
        <v>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s="1" customFormat="1" ht="56.25" x14ac:dyDescent="0.2">
      <c r="A15" s="2">
        <v>14</v>
      </c>
      <c r="B15" s="2">
        <v>106.01111111111101</v>
      </c>
      <c r="C15" s="2">
        <v>51.872222222222199</v>
      </c>
      <c r="D15" s="2" t="s">
        <v>140</v>
      </c>
      <c r="E15" s="2"/>
      <c r="F15" s="5" t="s">
        <v>248</v>
      </c>
      <c r="G15" s="5"/>
      <c r="H15" s="5" t="s">
        <v>108</v>
      </c>
      <c r="I15" s="2" t="s">
        <v>113</v>
      </c>
      <c r="J15" s="2"/>
      <c r="K15" s="5" t="s">
        <v>88</v>
      </c>
      <c r="L15" s="18" t="s">
        <v>101</v>
      </c>
      <c r="M15" s="2"/>
      <c r="N15" s="2" t="s">
        <v>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s="1" customFormat="1" ht="56.25" x14ac:dyDescent="0.2">
      <c r="A16" s="2">
        <v>15</v>
      </c>
      <c r="B16" s="2">
        <v>105.941666666667</v>
      </c>
      <c r="C16" s="2">
        <v>51.983333333333299</v>
      </c>
      <c r="D16" s="2">
        <v>658</v>
      </c>
      <c r="E16" s="2" t="s">
        <v>249</v>
      </c>
      <c r="F16" s="5" t="s">
        <v>53</v>
      </c>
      <c r="G16" s="5"/>
      <c r="H16" s="5" t="s">
        <v>108</v>
      </c>
      <c r="I16" s="2"/>
      <c r="J16" s="2"/>
      <c r="K16" s="5" t="s">
        <v>250</v>
      </c>
      <c r="L16" s="18" t="s">
        <v>101</v>
      </c>
      <c r="M16" s="2"/>
      <c r="N16" s="2" t="s">
        <v>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1" customFormat="1" ht="67.5" x14ac:dyDescent="0.2">
      <c r="A17" s="2">
        <v>16</v>
      </c>
      <c r="B17" s="2">
        <v>105.919444444444</v>
      </c>
      <c r="C17" s="2">
        <v>52.045833333333299</v>
      </c>
      <c r="D17" s="2">
        <v>658</v>
      </c>
      <c r="E17" s="2"/>
      <c r="F17" s="5" t="s">
        <v>251</v>
      </c>
      <c r="G17" s="5"/>
      <c r="H17" s="5" t="s">
        <v>108</v>
      </c>
      <c r="I17" s="2"/>
      <c r="J17" s="2"/>
      <c r="K17" s="5" t="s">
        <v>89</v>
      </c>
      <c r="L17" s="18" t="s">
        <v>101</v>
      </c>
      <c r="M17" s="2"/>
      <c r="N17" s="2" t="s">
        <v>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1" customFormat="1" ht="67.5" x14ac:dyDescent="0.2">
      <c r="A18" s="2">
        <v>17</v>
      </c>
      <c r="B18" s="2">
        <v>105.866666666667</v>
      </c>
      <c r="C18" s="2">
        <v>52.058333333333302</v>
      </c>
      <c r="D18" s="5" t="s">
        <v>141</v>
      </c>
      <c r="E18" s="2"/>
      <c r="F18" s="5" t="s">
        <v>78</v>
      </c>
      <c r="G18" s="5" t="s">
        <v>55</v>
      </c>
      <c r="H18" s="5" t="s">
        <v>108</v>
      </c>
      <c r="I18" s="2"/>
      <c r="J18" s="2"/>
      <c r="K18" s="5" t="s">
        <v>119</v>
      </c>
      <c r="L18" s="18" t="s">
        <v>101</v>
      </c>
      <c r="M18" s="2"/>
      <c r="N18" s="2" t="s">
        <v>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1" customFormat="1" ht="45" x14ac:dyDescent="0.2">
      <c r="A19" s="2">
        <v>18</v>
      </c>
      <c r="B19" s="2">
        <v>106.02500000000001</v>
      </c>
      <c r="C19" s="2">
        <v>52.116666666666703</v>
      </c>
      <c r="D19" s="5" t="s">
        <v>142</v>
      </c>
      <c r="E19" s="2"/>
      <c r="F19" s="5" t="s">
        <v>56</v>
      </c>
      <c r="G19" s="5"/>
      <c r="H19" s="5" t="s">
        <v>108</v>
      </c>
      <c r="I19" s="2" t="s">
        <v>113</v>
      </c>
      <c r="J19" s="2"/>
      <c r="K19" s="5" t="s">
        <v>90</v>
      </c>
      <c r="L19" s="18" t="s">
        <v>101</v>
      </c>
      <c r="M19" s="2"/>
      <c r="N19" s="2" t="s">
        <v>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" customFormat="1" ht="78.75" x14ac:dyDescent="0.2">
      <c r="A20" s="2">
        <v>19</v>
      </c>
      <c r="B20" s="2">
        <v>105.9</v>
      </c>
      <c r="C20" s="2">
        <v>52.158333333333303</v>
      </c>
      <c r="D20" s="2">
        <v>76</v>
      </c>
      <c r="E20" s="2"/>
      <c r="F20" s="5" t="s">
        <v>79</v>
      </c>
      <c r="G20" s="5" t="s">
        <v>46</v>
      </c>
      <c r="H20" s="5" t="s">
        <v>108</v>
      </c>
      <c r="I20" s="2" t="s">
        <v>113</v>
      </c>
      <c r="J20" s="2"/>
      <c r="K20" s="12" t="s">
        <v>226</v>
      </c>
      <c r="L20" s="18" t="s">
        <v>101</v>
      </c>
      <c r="M20" s="2"/>
      <c r="N20" s="2" t="s">
        <v>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1" customFormat="1" ht="45" x14ac:dyDescent="0.2">
      <c r="A21" s="2">
        <v>20</v>
      </c>
      <c r="B21" s="2">
        <v>106.058333333333</v>
      </c>
      <c r="C21" s="2">
        <v>52.358333333333299</v>
      </c>
      <c r="D21" s="2"/>
      <c r="E21" s="2"/>
      <c r="F21" s="5" t="s">
        <v>80</v>
      </c>
      <c r="G21" s="5" t="s">
        <v>46</v>
      </c>
      <c r="H21" s="5" t="s">
        <v>108</v>
      </c>
      <c r="I21" s="2"/>
      <c r="J21" s="2"/>
      <c r="K21" s="5" t="s">
        <v>91</v>
      </c>
      <c r="L21" s="18" t="s">
        <v>101</v>
      </c>
      <c r="M21" s="2"/>
      <c r="N21" s="2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1" customFormat="1" ht="45" x14ac:dyDescent="0.2">
      <c r="A22" s="2">
        <v>21</v>
      </c>
      <c r="B22" s="2">
        <v>106.10833333333299</v>
      </c>
      <c r="C22" s="2">
        <v>52.424999999999997</v>
      </c>
      <c r="D22" s="2"/>
      <c r="E22" s="2"/>
      <c r="F22" s="5" t="s">
        <v>80</v>
      </c>
      <c r="G22" s="5" t="s">
        <v>46</v>
      </c>
      <c r="H22" s="5" t="s">
        <v>108</v>
      </c>
      <c r="I22" s="2"/>
      <c r="J22" s="2"/>
      <c r="K22" s="5" t="s">
        <v>92</v>
      </c>
      <c r="L22" s="18" t="s">
        <v>101</v>
      </c>
      <c r="M22" s="2"/>
      <c r="N22" s="2" t="s">
        <v>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1" customFormat="1" ht="67.5" x14ac:dyDescent="0.2">
      <c r="A23" s="2">
        <v>22</v>
      </c>
      <c r="B23" s="2">
        <v>106.583333333333</v>
      </c>
      <c r="C23" s="2">
        <v>52.533333333333303</v>
      </c>
      <c r="D23" s="2">
        <v>164</v>
      </c>
      <c r="E23" s="2"/>
      <c r="F23" s="5" t="s">
        <v>57</v>
      </c>
      <c r="G23" s="5"/>
      <c r="H23" s="5" t="s">
        <v>108</v>
      </c>
      <c r="I23" s="2" t="s">
        <v>113</v>
      </c>
      <c r="J23" s="2"/>
      <c r="K23" s="12" t="s">
        <v>252</v>
      </c>
      <c r="L23" s="18" t="s">
        <v>101</v>
      </c>
      <c r="M23" s="2"/>
      <c r="N23" s="2" t="s">
        <v>6</v>
      </c>
      <c r="O23" s="2"/>
      <c r="P23" s="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" customFormat="1" ht="67.5" x14ac:dyDescent="0.2">
      <c r="A24" s="2">
        <v>23</v>
      </c>
      <c r="B24" s="2">
        <v>106.866666666667</v>
      </c>
      <c r="C24" s="2">
        <v>52.580555555555598</v>
      </c>
      <c r="D24" s="2">
        <v>820</v>
      </c>
      <c r="E24" s="2"/>
      <c r="F24" s="5" t="s">
        <v>57</v>
      </c>
      <c r="G24" s="5"/>
      <c r="H24" s="5" t="s">
        <v>108</v>
      </c>
      <c r="I24" s="2" t="s">
        <v>113</v>
      </c>
      <c r="J24" s="2"/>
      <c r="K24" s="12" t="s">
        <v>93</v>
      </c>
      <c r="L24" s="18" t="s">
        <v>101</v>
      </c>
      <c r="M24" s="2"/>
      <c r="N24" s="2" t="s">
        <v>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1" customFormat="1" ht="101.25" x14ac:dyDescent="0.2">
      <c r="A25" s="2">
        <v>24</v>
      </c>
      <c r="B25" s="2">
        <v>108.40694444444399</v>
      </c>
      <c r="C25" s="2">
        <v>53.240277777777798</v>
      </c>
      <c r="D25" s="16" t="s">
        <v>143</v>
      </c>
      <c r="E25" s="2"/>
      <c r="F25" s="5" t="s">
        <v>58</v>
      </c>
      <c r="G25" s="5"/>
      <c r="H25" s="5" t="s">
        <v>108</v>
      </c>
      <c r="I25" s="2" t="s">
        <v>113</v>
      </c>
      <c r="J25" s="2"/>
      <c r="K25" s="12" t="s">
        <v>94</v>
      </c>
      <c r="L25" s="18" t="s">
        <v>101</v>
      </c>
      <c r="M25" s="2"/>
      <c r="N25" s="2" t="s">
        <v>6</v>
      </c>
      <c r="O25" s="2"/>
      <c r="P25" s="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1" customFormat="1" ht="61.5" customHeight="1" x14ac:dyDescent="0.2">
      <c r="A26" s="2">
        <v>25</v>
      </c>
      <c r="B26" s="2">
        <v>108.741666666667</v>
      </c>
      <c r="C26" s="2">
        <v>53.358333333333299</v>
      </c>
      <c r="D26" s="2">
        <v>37</v>
      </c>
      <c r="E26" s="2"/>
      <c r="F26" s="5" t="s">
        <v>59</v>
      </c>
      <c r="G26" s="5"/>
      <c r="H26" s="5" t="s">
        <v>108</v>
      </c>
      <c r="I26" s="2"/>
      <c r="J26" s="2"/>
      <c r="K26" s="5" t="s">
        <v>95</v>
      </c>
      <c r="L26" s="18" t="s">
        <v>101</v>
      </c>
      <c r="M26" s="2"/>
      <c r="N26" s="2" t="s">
        <v>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1" customFormat="1" ht="56.25" x14ac:dyDescent="0.2">
      <c r="A27" s="2">
        <v>26</v>
      </c>
      <c r="B27" s="2">
        <v>108.7</v>
      </c>
      <c r="C27" s="2">
        <v>53.391388888888898</v>
      </c>
      <c r="D27" s="2">
        <v>125</v>
      </c>
      <c r="E27" s="2"/>
      <c r="F27" s="5" t="s">
        <v>81</v>
      </c>
      <c r="G27" s="5" t="s">
        <v>46</v>
      </c>
      <c r="H27" s="5" t="s">
        <v>108</v>
      </c>
      <c r="I27" s="2"/>
      <c r="J27" s="2"/>
      <c r="K27" s="5" t="s">
        <v>96</v>
      </c>
      <c r="L27" s="18" t="s">
        <v>101</v>
      </c>
      <c r="M27" s="2"/>
      <c r="N27" s="2" t="s">
        <v>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1" customFormat="1" ht="56.25" x14ac:dyDescent="0.2">
      <c r="A28" s="2">
        <v>27</v>
      </c>
      <c r="B28" s="2">
        <v>108.7</v>
      </c>
      <c r="C28" s="2">
        <v>53.316666666666698</v>
      </c>
      <c r="D28" s="2">
        <v>8</v>
      </c>
      <c r="E28" s="2"/>
      <c r="F28" s="5" t="s">
        <v>81</v>
      </c>
      <c r="G28" s="5" t="s">
        <v>46</v>
      </c>
      <c r="H28" s="5" t="s">
        <v>108</v>
      </c>
      <c r="I28" s="2"/>
      <c r="J28" s="2"/>
      <c r="K28" s="5" t="s">
        <v>120</v>
      </c>
      <c r="L28" s="18" t="s">
        <v>101</v>
      </c>
      <c r="M28" s="2"/>
      <c r="N28" s="2" t="s">
        <v>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1" customFormat="1" ht="22.5" x14ac:dyDescent="0.2">
      <c r="A29" s="2">
        <v>28</v>
      </c>
      <c r="B29" s="2">
        <v>109.556733228951</v>
      </c>
      <c r="C29" s="2">
        <v>54.6527261675989</v>
      </c>
      <c r="D29" s="2"/>
      <c r="E29" s="2"/>
      <c r="F29" s="5" t="s">
        <v>46</v>
      </c>
      <c r="G29" s="5" t="s">
        <v>46</v>
      </c>
      <c r="H29" s="12" t="s">
        <v>108</v>
      </c>
      <c r="I29" s="2"/>
      <c r="J29" s="2"/>
      <c r="K29" s="5" t="s">
        <v>46</v>
      </c>
      <c r="L29" s="2" t="s">
        <v>101</v>
      </c>
      <c r="M29" s="4"/>
      <c r="N29" s="2" t="s">
        <v>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" customFormat="1" ht="22.5" x14ac:dyDescent="0.2">
      <c r="A30" s="2">
        <v>29</v>
      </c>
      <c r="B30" s="16">
        <v>105.6486</v>
      </c>
      <c r="C30" s="16">
        <v>51.927399999999999</v>
      </c>
      <c r="D30" s="5">
        <v>1280</v>
      </c>
      <c r="G30" s="5" t="s">
        <v>148</v>
      </c>
      <c r="H30" s="5" t="s">
        <v>145</v>
      </c>
      <c r="K30" s="12">
        <v>2000</v>
      </c>
      <c r="L30" s="2" t="s">
        <v>5</v>
      </c>
      <c r="N30" s="2" t="s">
        <v>6</v>
      </c>
    </row>
    <row r="31" spans="1:31" s="1" customFormat="1" ht="56.25" x14ac:dyDescent="0.2">
      <c r="A31" s="2">
        <v>30</v>
      </c>
      <c r="B31" s="16">
        <v>105.54900000000001</v>
      </c>
      <c r="C31" s="16">
        <v>51.877099999999999</v>
      </c>
      <c r="D31" s="5">
        <v>1380</v>
      </c>
      <c r="E31" s="11" t="s">
        <v>237</v>
      </c>
      <c r="G31" s="5" t="s">
        <v>149</v>
      </c>
      <c r="H31" s="5" t="s">
        <v>145</v>
      </c>
      <c r="K31" s="12">
        <v>2003</v>
      </c>
      <c r="L31" s="2" t="s">
        <v>5</v>
      </c>
      <c r="N31" s="2" t="s">
        <v>6</v>
      </c>
    </row>
    <row r="32" spans="1:31" s="1" customFormat="1" ht="22.5" x14ac:dyDescent="0.2">
      <c r="A32" s="2">
        <v>31</v>
      </c>
      <c r="B32" s="16">
        <v>106.7692</v>
      </c>
      <c r="C32" s="16">
        <v>52.589500000000001</v>
      </c>
      <c r="D32" s="5">
        <v>900</v>
      </c>
      <c r="G32" s="5" t="s">
        <v>150</v>
      </c>
      <c r="H32" s="5" t="s">
        <v>145</v>
      </c>
      <c r="K32" s="12">
        <v>2005</v>
      </c>
      <c r="L32" s="2" t="s">
        <v>5</v>
      </c>
      <c r="N32" s="2" t="s">
        <v>6</v>
      </c>
    </row>
    <row r="33" spans="1:14" s="1" customFormat="1" ht="22.5" x14ac:dyDescent="0.2">
      <c r="A33" s="2">
        <v>32</v>
      </c>
      <c r="B33" s="16">
        <v>106.61109999999999</v>
      </c>
      <c r="C33" s="16">
        <v>52.502600000000001</v>
      </c>
      <c r="D33" s="5">
        <v>415</v>
      </c>
      <c r="G33" s="5" t="s">
        <v>151</v>
      </c>
      <c r="H33" s="5" t="s">
        <v>145</v>
      </c>
      <c r="K33" s="12">
        <v>2006</v>
      </c>
      <c r="L33" s="2" t="s">
        <v>5</v>
      </c>
      <c r="N33" s="2" t="s">
        <v>6</v>
      </c>
    </row>
    <row r="34" spans="1:14" s="1" customFormat="1" ht="22.5" x14ac:dyDescent="0.2">
      <c r="A34" s="2">
        <v>33</v>
      </c>
      <c r="B34" s="16">
        <v>105.6032</v>
      </c>
      <c r="C34" s="16">
        <v>51.907600000000002</v>
      </c>
      <c r="D34" s="5">
        <v>1307</v>
      </c>
      <c r="G34" s="5" t="s">
        <v>152</v>
      </c>
      <c r="H34" s="5" t="s">
        <v>145</v>
      </c>
      <c r="K34" s="12">
        <v>2006</v>
      </c>
      <c r="L34" s="2" t="s">
        <v>5</v>
      </c>
      <c r="N34" s="2" t="s">
        <v>6</v>
      </c>
    </row>
    <row r="35" spans="1:14" s="1" customFormat="1" ht="22.5" x14ac:dyDescent="0.2">
      <c r="A35" s="2">
        <v>34</v>
      </c>
      <c r="B35" s="16">
        <v>106.81489999999999</v>
      </c>
      <c r="C35" s="16">
        <v>52.600099999999998</v>
      </c>
      <c r="D35" s="5">
        <v>1005</v>
      </c>
      <c r="G35" s="5" t="s">
        <v>153</v>
      </c>
      <c r="H35" s="5" t="s">
        <v>145</v>
      </c>
      <c r="K35" s="12">
        <v>2007</v>
      </c>
      <c r="L35" s="2" t="s">
        <v>5</v>
      </c>
      <c r="N35" s="2" t="s">
        <v>6</v>
      </c>
    </row>
    <row r="36" spans="1:14" s="1" customFormat="1" ht="22.5" x14ac:dyDescent="0.2">
      <c r="A36" s="2">
        <v>35</v>
      </c>
      <c r="B36" s="16">
        <v>105.80970000000001</v>
      </c>
      <c r="C36" s="16">
        <v>52.173699999999997</v>
      </c>
      <c r="D36" s="5">
        <v>825</v>
      </c>
      <c r="G36" s="5" t="s">
        <v>154</v>
      </c>
      <c r="H36" s="5" t="s">
        <v>145</v>
      </c>
      <c r="K36" s="12">
        <v>2007</v>
      </c>
      <c r="L36" s="2" t="s">
        <v>5</v>
      </c>
      <c r="N36" s="2" t="s">
        <v>6</v>
      </c>
    </row>
    <row r="37" spans="1:14" s="1" customFormat="1" ht="22.5" x14ac:dyDescent="0.2">
      <c r="A37" s="2">
        <v>36</v>
      </c>
      <c r="B37" s="16">
        <v>106.71299999999999</v>
      </c>
      <c r="C37" s="16">
        <v>52.566699999999997</v>
      </c>
      <c r="D37" s="5">
        <v>675</v>
      </c>
      <c r="G37" s="5" t="s">
        <v>158</v>
      </c>
      <c r="H37" s="5" t="s">
        <v>145</v>
      </c>
      <c r="K37" s="12">
        <v>2010</v>
      </c>
      <c r="L37" s="2" t="s">
        <v>5</v>
      </c>
      <c r="N37" s="2" t="s">
        <v>6</v>
      </c>
    </row>
    <row r="38" spans="1:14" s="1" customFormat="1" ht="22.5" x14ac:dyDescent="0.2">
      <c r="A38" s="2">
        <v>37</v>
      </c>
      <c r="B38" s="16">
        <v>106.7251</v>
      </c>
      <c r="C38" s="16">
        <v>52.587899999999998</v>
      </c>
      <c r="D38" s="5">
        <v>741</v>
      </c>
      <c r="G38" s="5" t="s">
        <v>159</v>
      </c>
      <c r="H38" s="5" t="s">
        <v>145</v>
      </c>
      <c r="K38" s="12">
        <v>2010</v>
      </c>
      <c r="L38" s="2" t="s">
        <v>5</v>
      </c>
      <c r="N38" s="2" t="s">
        <v>6</v>
      </c>
    </row>
    <row r="39" spans="1:14" s="1" customFormat="1" ht="22.5" x14ac:dyDescent="0.2">
      <c r="A39" s="2">
        <v>38</v>
      </c>
      <c r="B39" s="16">
        <v>106.655</v>
      </c>
      <c r="C39" s="16">
        <v>52.532499999999999</v>
      </c>
      <c r="D39" s="5">
        <v>531</v>
      </c>
      <c r="G39" s="5" t="s">
        <v>160</v>
      </c>
      <c r="H39" s="5" t="s">
        <v>145</v>
      </c>
      <c r="K39" s="12">
        <v>2010</v>
      </c>
      <c r="L39" s="2" t="s">
        <v>5</v>
      </c>
      <c r="N39" s="2" t="s">
        <v>6</v>
      </c>
    </row>
    <row r="40" spans="1:14" s="1" customFormat="1" ht="22.5" x14ac:dyDescent="0.2">
      <c r="A40" s="2">
        <v>39</v>
      </c>
      <c r="B40" s="16">
        <v>107.2548</v>
      </c>
      <c r="C40" s="16">
        <v>52.934800000000003</v>
      </c>
      <c r="D40" s="5">
        <v>1396</v>
      </c>
      <c r="G40" s="5" t="s">
        <v>161</v>
      </c>
      <c r="H40" s="5" t="s">
        <v>145</v>
      </c>
      <c r="K40" s="12">
        <v>2010</v>
      </c>
      <c r="L40" s="2" t="s">
        <v>5</v>
      </c>
      <c r="N40" s="2" t="s">
        <v>6</v>
      </c>
    </row>
    <row r="41" spans="1:14" s="1" customFormat="1" ht="22.5" x14ac:dyDescent="0.2">
      <c r="A41" s="2">
        <v>40</v>
      </c>
      <c r="B41" s="16">
        <v>106.663</v>
      </c>
      <c r="C41" s="16">
        <v>52.519500000000001</v>
      </c>
      <c r="D41" s="5">
        <v>425</v>
      </c>
      <c r="G41" s="5" t="s">
        <v>162</v>
      </c>
      <c r="H41" s="5" t="s">
        <v>145</v>
      </c>
      <c r="K41" s="12">
        <v>2010</v>
      </c>
      <c r="L41" s="2" t="s">
        <v>5</v>
      </c>
      <c r="N41" s="2" t="s">
        <v>6</v>
      </c>
    </row>
    <row r="42" spans="1:14" s="1" customFormat="1" ht="22.5" x14ac:dyDescent="0.2">
      <c r="A42" s="2">
        <v>41</v>
      </c>
      <c r="B42" s="16">
        <v>106.6771</v>
      </c>
      <c r="C42" s="16">
        <v>52.517099999999999</v>
      </c>
      <c r="D42" s="5">
        <v>419</v>
      </c>
      <c r="G42" s="5" t="s">
        <v>163</v>
      </c>
      <c r="H42" s="5" t="s">
        <v>145</v>
      </c>
      <c r="K42" s="12">
        <v>2011</v>
      </c>
      <c r="L42" s="2" t="s">
        <v>5</v>
      </c>
      <c r="N42" s="2" t="s">
        <v>6</v>
      </c>
    </row>
    <row r="43" spans="1:14" s="1" customFormat="1" ht="22.5" x14ac:dyDescent="0.2">
      <c r="A43" s="2">
        <v>42</v>
      </c>
      <c r="B43" s="16">
        <v>106.74979999999999</v>
      </c>
      <c r="C43" s="16">
        <v>52.588299999999997</v>
      </c>
      <c r="D43" s="5">
        <v>835</v>
      </c>
      <c r="G43" s="5" t="s">
        <v>165</v>
      </c>
      <c r="H43" s="5" t="s">
        <v>145</v>
      </c>
      <c r="K43" s="12">
        <v>2011</v>
      </c>
      <c r="L43" s="2" t="s">
        <v>5</v>
      </c>
      <c r="N43" s="2" t="s">
        <v>6</v>
      </c>
    </row>
    <row r="44" spans="1:14" s="1" customFormat="1" ht="22.5" x14ac:dyDescent="0.2">
      <c r="A44" s="2">
        <v>43</v>
      </c>
      <c r="B44" s="16">
        <v>106.9438</v>
      </c>
      <c r="C44" s="16">
        <v>52.960099999999997</v>
      </c>
      <c r="D44" s="5">
        <v>1280</v>
      </c>
      <c r="G44" s="5" t="s">
        <v>166</v>
      </c>
      <c r="H44" s="5" t="s">
        <v>145</v>
      </c>
      <c r="K44" s="12">
        <v>2011</v>
      </c>
      <c r="L44" s="2" t="s">
        <v>5</v>
      </c>
      <c r="N44" s="2" t="s">
        <v>6</v>
      </c>
    </row>
    <row r="45" spans="1:14" s="1" customFormat="1" ht="22.5" x14ac:dyDescent="0.2">
      <c r="A45" s="2">
        <v>44</v>
      </c>
      <c r="B45" s="2">
        <v>108.082984991776</v>
      </c>
      <c r="C45" s="2">
        <v>53.4900423450324</v>
      </c>
      <c r="D45" s="2"/>
      <c r="F45" s="2"/>
      <c r="G45" s="2"/>
      <c r="H45" s="5" t="s">
        <v>145</v>
      </c>
      <c r="I45" s="2"/>
      <c r="J45" s="2"/>
      <c r="K45" s="2"/>
      <c r="L45" s="2" t="s">
        <v>5</v>
      </c>
      <c r="M45" s="2"/>
      <c r="N45" s="2" t="s">
        <v>6</v>
      </c>
    </row>
    <row r="46" spans="1:14" s="1" customFormat="1" ht="22.5" x14ac:dyDescent="0.2">
      <c r="A46" s="2">
        <v>45</v>
      </c>
      <c r="B46" s="2">
        <v>107.897789579698</v>
      </c>
      <c r="C46" s="2">
        <v>53.404292475695499</v>
      </c>
      <c r="D46" s="2"/>
      <c r="F46" s="2"/>
      <c r="G46" s="2" t="s">
        <v>194</v>
      </c>
      <c r="H46" s="5" t="s">
        <v>145</v>
      </c>
      <c r="I46" s="2"/>
      <c r="J46" s="2"/>
      <c r="K46" s="2"/>
      <c r="L46" s="2" t="s">
        <v>5</v>
      </c>
      <c r="M46" s="2"/>
      <c r="N46" s="2" t="s">
        <v>6</v>
      </c>
    </row>
    <row r="47" spans="1:14" s="1" customFormat="1" ht="22.5" x14ac:dyDescent="0.2">
      <c r="A47" s="2">
        <v>46</v>
      </c>
      <c r="B47" s="2">
        <v>107.57638613594</v>
      </c>
      <c r="C47" s="2">
        <v>52.839231789561602</v>
      </c>
      <c r="D47" s="2"/>
      <c r="F47" s="2"/>
      <c r="G47" s="2" t="s">
        <v>195</v>
      </c>
      <c r="H47" s="5" t="s">
        <v>145</v>
      </c>
      <c r="I47" s="2"/>
      <c r="J47" s="2"/>
      <c r="K47" s="2"/>
      <c r="L47" s="2" t="s">
        <v>5</v>
      </c>
      <c r="M47" s="2"/>
      <c r="N47" s="2" t="s">
        <v>6</v>
      </c>
    </row>
    <row r="48" spans="1:14" s="1" customFormat="1" ht="22.5" x14ac:dyDescent="0.2">
      <c r="A48" s="2">
        <v>47</v>
      </c>
      <c r="B48" s="2">
        <v>106.660260395099</v>
      </c>
      <c r="C48" s="2">
        <v>52.625128560994398</v>
      </c>
      <c r="D48" s="2"/>
      <c r="F48" s="2"/>
      <c r="G48" s="2"/>
      <c r="H48" s="5" t="s">
        <v>145</v>
      </c>
      <c r="I48" s="2"/>
      <c r="J48" s="2"/>
      <c r="K48" s="2"/>
      <c r="L48" s="2" t="s">
        <v>5</v>
      </c>
      <c r="M48" s="2"/>
      <c r="N48" s="2" t="s">
        <v>6</v>
      </c>
    </row>
    <row r="49" spans="1:14" s="1" customFormat="1" ht="33.75" x14ac:dyDescent="0.2">
      <c r="A49" s="2">
        <v>48</v>
      </c>
      <c r="B49" s="2">
        <v>105.959064027276</v>
      </c>
      <c r="C49" s="2">
        <v>52.364778812917301</v>
      </c>
      <c r="D49" s="2"/>
      <c r="E49" s="11" t="s">
        <v>238</v>
      </c>
      <c r="F49" s="2"/>
      <c r="G49" s="2" t="s">
        <v>196</v>
      </c>
      <c r="H49" s="5" t="s">
        <v>145</v>
      </c>
      <c r="I49" s="2" t="s">
        <v>113</v>
      </c>
      <c r="J49" s="2"/>
      <c r="K49" s="2"/>
      <c r="L49" s="2" t="s">
        <v>5</v>
      </c>
      <c r="M49" s="2"/>
      <c r="N49" s="2" t="s">
        <v>6</v>
      </c>
    </row>
    <row r="50" spans="1:14" s="1" customFormat="1" ht="22.5" x14ac:dyDescent="0.2">
      <c r="A50" s="2">
        <v>49</v>
      </c>
      <c r="B50" s="2">
        <v>105.768426491748</v>
      </c>
      <c r="C50" s="2">
        <v>52.012203695949701</v>
      </c>
      <c r="D50" s="2"/>
      <c r="F50" s="2"/>
      <c r="G50" s="2"/>
      <c r="H50" s="5" t="s">
        <v>145</v>
      </c>
      <c r="I50" s="2"/>
      <c r="J50" s="2"/>
      <c r="K50" s="2"/>
      <c r="L50" s="2" t="s">
        <v>5</v>
      </c>
      <c r="M50" s="2"/>
      <c r="N50" s="2" t="s">
        <v>6</v>
      </c>
    </row>
    <row r="51" spans="1:14" s="1" customFormat="1" ht="22.5" x14ac:dyDescent="0.2">
      <c r="A51" s="2">
        <v>50</v>
      </c>
      <c r="B51" s="2">
        <v>105.40406328066</v>
      </c>
      <c r="C51" s="2">
        <v>51.9402092168609</v>
      </c>
      <c r="D51" s="2"/>
      <c r="F51" s="2"/>
      <c r="G51" s="2"/>
      <c r="H51" s="5" t="s">
        <v>145</v>
      </c>
      <c r="I51" s="2"/>
      <c r="J51" s="2"/>
      <c r="K51" s="2"/>
      <c r="L51" s="2" t="s">
        <v>5</v>
      </c>
      <c r="M51" s="2"/>
      <c r="N51" s="2" t="s">
        <v>6</v>
      </c>
    </row>
    <row r="52" spans="1:14" s="1" customFormat="1" ht="22.5" x14ac:dyDescent="0.2">
      <c r="A52" s="2">
        <v>51</v>
      </c>
      <c r="B52" s="2">
        <v>104.75762982317799</v>
      </c>
      <c r="C52" s="2">
        <v>51.598717065013801</v>
      </c>
      <c r="D52" s="2"/>
      <c r="F52" s="2"/>
      <c r="G52" s="2"/>
      <c r="H52" s="5" t="s">
        <v>145</v>
      </c>
      <c r="I52" s="2"/>
      <c r="J52" s="2"/>
      <c r="K52" s="2"/>
      <c r="L52" s="2" t="s">
        <v>5</v>
      </c>
      <c r="M52" s="2"/>
      <c r="N52" s="2" t="s">
        <v>6</v>
      </c>
    </row>
    <row r="53" spans="1:14" s="1" customFormat="1" ht="22.5" x14ac:dyDescent="0.2">
      <c r="A53" s="2">
        <v>52</v>
      </c>
      <c r="B53" s="2">
        <v>104.926946453895</v>
      </c>
      <c r="C53" s="2">
        <v>51.597438163113502</v>
      </c>
      <c r="D53" s="2"/>
      <c r="F53" s="2"/>
      <c r="G53" s="2" t="s">
        <v>197</v>
      </c>
      <c r="H53" s="5" t="s">
        <v>145</v>
      </c>
      <c r="I53" s="2"/>
      <c r="J53" s="2"/>
      <c r="K53" s="2"/>
      <c r="L53" s="2" t="s">
        <v>5</v>
      </c>
      <c r="M53" s="2"/>
      <c r="N53" s="2" t="s">
        <v>6</v>
      </c>
    </row>
    <row r="54" spans="1:14" s="1" customFormat="1" ht="22.5" x14ac:dyDescent="0.2">
      <c r="A54" s="2">
        <v>53</v>
      </c>
      <c r="B54" s="2">
        <v>105.47929188967299</v>
      </c>
      <c r="C54" s="2">
        <v>51.6808391141778</v>
      </c>
      <c r="D54" s="2"/>
      <c r="F54" s="2"/>
      <c r="G54" s="2"/>
      <c r="H54" s="5" t="s">
        <v>145</v>
      </c>
      <c r="I54" s="2"/>
      <c r="J54" s="2"/>
      <c r="K54" s="2"/>
      <c r="L54" s="2" t="s">
        <v>5</v>
      </c>
      <c r="M54" s="2"/>
      <c r="N54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P16" sqref="P16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8.2851562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1.7109375" style="8" customWidth="1"/>
    <col min="16" max="18" width="9.140625" style="8"/>
    <col min="19" max="19" width="15.140625" style="8" customWidth="1"/>
    <col min="20" max="16384" width="9.140625" style="8"/>
  </cols>
  <sheetData>
    <row r="1" spans="1:19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9" t="s">
        <v>272</v>
      </c>
    </row>
    <row r="2" spans="1:19" ht="45" x14ac:dyDescent="0.25">
      <c r="A2" s="2">
        <v>1</v>
      </c>
      <c r="B2" s="2">
        <v>106.116666666667</v>
      </c>
      <c r="C2" s="2">
        <v>52.1816666666667</v>
      </c>
      <c r="D2" s="2"/>
      <c r="E2" s="2" t="s">
        <v>125</v>
      </c>
      <c r="F2" s="5" t="s">
        <v>63</v>
      </c>
      <c r="G2" s="5" t="s">
        <v>18</v>
      </c>
      <c r="H2" s="2" t="s">
        <v>3</v>
      </c>
      <c r="I2" s="2"/>
      <c r="J2" s="2" t="s">
        <v>4</v>
      </c>
      <c r="K2" s="5" t="s">
        <v>124</v>
      </c>
      <c r="L2" s="2" t="s">
        <v>5</v>
      </c>
      <c r="M2" s="10" t="s">
        <v>105</v>
      </c>
      <c r="N2" s="2" t="s">
        <v>6</v>
      </c>
      <c r="O2" s="5" t="s">
        <v>123</v>
      </c>
      <c r="P2" s="2"/>
      <c r="R2" s="2"/>
      <c r="S2" s="2"/>
    </row>
    <row r="3" spans="1:19" x14ac:dyDescent="0.25">
      <c r="A3" s="2">
        <v>2</v>
      </c>
      <c r="B3" s="2">
        <v>108.308248158403</v>
      </c>
      <c r="C3" s="2">
        <v>54.085941443161701</v>
      </c>
      <c r="D3" s="2"/>
      <c r="E3" s="2"/>
      <c r="F3" s="5" t="s">
        <v>46</v>
      </c>
      <c r="G3" s="5" t="s">
        <v>46</v>
      </c>
      <c r="H3" s="4" t="s">
        <v>3</v>
      </c>
      <c r="I3" s="2"/>
      <c r="J3" s="2"/>
      <c r="K3" s="5" t="s">
        <v>219</v>
      </c>
      <c r="L3" s="2" t="s">
        <v>5</v>
      </c>
      <c r="M3" s="4"/>
      <c r="N3" s="2" t="s">
        <v>6</v>
      </c>
      <c r="O3" s="2"/>
      <c r="P3" s="2"/>
      <c r="R3" s="2"/>
      <c r="S3" s="2"/>
    </row>
    <row r="4" spans="1:19" x14ac:dyDescent="0.25">
      <c r="A4" s="2">
        <v>3</v>
      </c>
      <c r="B4" s="2">
        <v>108.34706641717899</v>
      </c>
      <c r="C4" s="2">
        <v>54.137007590749498</v>
      </c>
      <c r="D4" s="2"/>
      <c r="E4" s="2"/>
      <c r="F4" s="5" t="s">
        <v>46</v>
      </c>
      <c r="G4" s="5" t="s">
        <v>46</v>
      </c>
      <c r="H4" s="4" t="s">
        <v>3</v>
      </c>
      <c r="I4" s="2"/>
      <c r="J4" s="2"/>
      <c r="K4" s="5" t="s">
        <v>219</v>
      </c>
      <c r="L4" s="2" t="s">
        <v>5</v>
      </c>
      <c r="M4" s="4"/>
      <c r="N4" s="2" t="s">
        <v>6</v>
      </c>
      <c r="O4" s="2"/>
      <c r="P4" s="2"/>
      <c r="R4" s="2"/>
      <c r="S4" s="2"/>
    </row>
    <row r="5" spans="1:19" x14ac:dyDescent="0.25">
      <c r="A5" s="2">
        <v>4</v>
      </c>
      <c r="B5" s="2">
        <v>108.988648869489</v>
      </c>
      <c r="C5" s="2">
        <v>53.942833934514397</v>
      </c>
      <c r="D5" s="2"/>
      <c r="E5" s="2"/>
      <c r="F5" s="5" t="s">
        <v>46</v>
      </c>
      <c r="G5" s="5" t="s">
        <v>46</v>
      </c>
      <c r="H5" s="4" t="s">
        <v>3</v>
      </c>
      <c r="I5" s="2"/>
      <c r="J5" s="2"/>
      <c r="K5" s="5" t="s">
        <v>219</v>
      </c>
      <c r="L5" s="2" t="s">
        <v>5</v>
      </c>
      <c r="M5" s="4"/>
      <c r="N5" s="2" t="s">
        <v>6</v>
      </c>
      <c r="O5" s="2"/>
      <c r="P5" s="2"/>
      <c r="R5" s="2"/>
      <c r="S5" s="2"/>
    </row>
    <row r="6" spans="1:19" x14ac:dyDescent="0.25">
      <c r="A6" s="2">
        <v>5</v>
      </c>
      <c r="B6" s="2">
        <v>109.267297722667</v>
      </c>
      <c r="C6" s="2">
        <v>53.999007328062298</v>
      </c>
      <c r="D6" s="2"/>
      <c r="E6" s="2"/>
      <c r="F6" s="5" t="s">
        <v>46</v>
      </c>
      <c r="G6" s="5" t="s">
        <v>46</v>
      </c>
      <c r="H6" s="4" t="s">
        <v>3</v>
      </c>
      <c r="I6" s="2"/>
      <c r="J6" s="2"/>
      <c r="K6" s="5" t="s">
        <v>219</v>
      </c>
      <c r="L6" s="2" t="s">
        <v>5</v>
      </c>
      <c r="M6" s="4"/>
      <c r="N6" s="2" t="s">
        <v>6</v>
      </c>
      <c r="O6" s="2"/>
      <c r="P6" s="2"/>
      <c r="R6" s="2"/>
      <c r="S6" s="2"/>
    </row>
    <row r="7" spans="1:19" x14ac:dyDescent="0.25">
      <c r="A7" s="2">
        <v>6</v>
      </c>
      <c r="B7" s="2">
        <v>109.416127560761</v>
      </c>
      <c r="C7" s="2">
        <v>54.095677111123699</v>
      </c>
      <c r="D7" s="2"/>
      <c r="E7" s="2"/>
      <c r="F7" s="5" t="s">
        <v>46</v>
      </c>
      <c r="G7" s="5" t="s">
        <v>46</v>
      </c>
      <c r="H7" s="4" t="s">
        <v>3</v>
      </c>
      <c r="I7" s="2"/>
      <c r="J7" s="2"/>
      <c r="K7" s="5" t="s">
        <v>219</v>
      </c>
      <c r="L7" s="2" t="s">
        <v>5</v>
      </c>
      <c r="M7" s="4"/>
      <c r="N7" s="2" t="s">
        <v>6</v>
      </c>
      <c r="O7" s="2"/>
      <c r="P7" s="2"/>
      <c r="R7" s="2"/>
      <c r="S7" s="2"/>
    </row>
    <row r="8" spans="1:19" x14ac:dyDescent="0.25">
      <c r="A8" s="2">
        <v>7</v>
      </c>
      <c r="B8" s="2">
        <v>109.41013852573499</v>
      </c>
      <c r="C8" s="2">
        <v>54.293202524742298</v>
      </c>
      <c r="D8" s="2"/>
      <c r="E8" s="2"/>
      <c r="F8" s="5" t="s">
        <v>46</v>
      </c>
      <c r="G8" s="5" t="s">
        <v>46</v>
      </c>
      <c r="H8" s="4" t="s">
        <v>3</v>
      </c>
      <c r="I8" s="2"/>
      <c r="J8" s="2"/>
      <c r="K8" s="5" t="s">
        <v>219</v>
      </c>
      <c r="L8" s="2" t="s">
        <v>5</v>
      </c>
      <c r="M8" s="4"/>
      <c r="N8" s="2" t="s">
        <v>6</v>
      </c>
      <c r="O8" s="2"/>
      <c r="P8" s="2"/>
      <c r="R8" s="2"/>
      <c r="S8" s="2"/>
    </row>
    <row r="9" spans="1:19" x14ac:dyDescent="0.25">
      <c r="A9" s="2">
        <v>8</v>
      </c>
      <c r="B9" s="2">
        <v>109.475210273759</v>
      </c>
      <c r="C9" s="2">
        <v>54.712629487289398</v>
      </c>
      <c r="D9" s="2"/>
      <c r="E9" s="2"/>
      <c r="F9" s="5" t="s">
        <v>46</v>
      </c>
      <c r="G9" s="5" t="s">
        <v>46</v>
      </c>
      <c r="H9" s="4" t="s">
        <v>3</v>
      </c>
      <c r="I9" s="2"/>
      <c r="J9" s="2"/>
      <c r="K9" s="5" t="s">
        <v>219</v>
      </c>
      <c r="L9" s="2" t="s">
        <v>5</v>
      </c>
      <c r="M9" s="4"/>
      <c r="N9" s="2" t="s">
        <v>6</v>
      </c>
      <c r="O9" s="2"/>
      <c r="P9" s="2"/>
      <c r="R9" s="2"/>
      <c r="S9" s="2"/>
    </row>
    <row r="10" spans="1:19" x14ac:dyDescent="0.25">
      <c r="A10" s="2">
        <v>9</v>
      </c>
      <c r="B10" s="2">
        <v>108.93463140826</v>
      </c>
      <c r="C10" s="2">
        <v>53.514579523241203</v>
      </c>
      <c r="D10" s="2"/>
      <c r="E10" s="2"/>
      <c r="F10" s="5" t="s">
        <v>46</v>
      </c>
      <c r="G10" s="5" t="s">
        <v>46</v>
      </c>
      <c r="H10" s="4" t="s">
        <v>3</v>
      </c>
      <c r="I10" s="2"/>
      <c r="J10" s="2"/>
      <c r="K10" s="5" t="s">
        <v>219</v>
      </c>
      <c r="L10" s="2" t="s">
        <v>5</v>
      </c>
      <c r="M10" s="4"/>
      <c r="N10" s="2" t="s">
        <v>6</v>
      </c>
      <c r="O10" s="2"/>
      <c r="P10" s="2"/>
      <c r="R10" s="2"/>
      <c r="S10" s="2"/>
    </row>
    <row r="11" spans="1:19" x14ac:dyDescent="0.25">
      <c r="A11" s="2">
        <v>10</v>
      </c>
      <c r="B11" s="2">
        <v>109.701180026133</v>
      </c>
      <c r="C11" s="2">
        <v>55.753172523613301</v>
      </c>
      <c r="D11" s="2"/>
      <c r="E11" s="2"/>
      <c r="F11" s="5" t="s">
        <v>46</v>
      </c>
      <c r="G11" s="5" t="s">
        <v>46</v>
      </c>
      <c r="H11" s="4" t="s">
        <v>3</v>
      </c>
      <c r="I11" s="2"/>
      <c r="J11" s="2"/>
      <c r="K11" s="5" t="s">
        <v>219</v>
      </c>
      <c r="L11" s="2" t="s">
        <v>5</v>
      </c>
      <c r="M11" s="4"/>
      <c r="N11" s="2" t="s">
        <v>6</v>
      </c>
      <c r="O11" s="2"/>
      <c r="P11" s="2"/>
      <c r="R11" s="2"/>
      <c r="S11" s="2"/>
    </row>
    <row r="12" spans="1:19" x14ac:dyDescent="0.25">
      <c r="A12" s="2">
        <v>11</v>
      </c>
      <c r="B12" s="2">
        <v>109.811761396553</v>
      </c>
      <c r="C12" s="2">
        <v>55.7230999158785</v>
      </c>
      <c r="D12" s="2"/>
      <c r="E12" s="2"/>
      <c r="F12" s="5" t="s">
        <v>46</v>
      </c>
      <c r="G12" s="5" t="s">
        <v>46</v>
      </c>
      <c r="H12" s="4" t="s">
        <v>3</v>
      </c>
      <c r="I12" s="2"/>
      <c r="J12" s="2"/>
      <c r="K12" s="5" t="s">
        <v>219</v>
      </c>
      <c r="L12" s="2" t="s">
        <v>5</v>
      </c>
      <c r="M12" s="4"/>
      <c r="N12" s="2" t="s">
        <v>6</v>
      </c>
      <c r="O12" s="2"/>
      <c r="P12" s="2"/>
      <c r="R12" s="2"/>
      <c r="S12" s="2"/>
    </row>
    <row r="13" spans="1:19" x14ac:dyDescent="0.25">
      <c r="A13" s="2">
        <v>12</v>
      </c>
      <c r="B13" s="2">
        <v>109.2360290748</v>
      </c>
      <c r="C13" s="2">
        <v>55.3834801083255</v>
      </c>
      <c r="D13" s="2"/>
      <c r="E13" s="2"/>
      <c r="F13" s="5" t="s">
        <v>46</v>
      </c>
      <c r="G13" s="5" t="s">
        <v>46</v>
      </c>
      <c r="H13" s="4" t="s">
        <v>3</v>
      </c>
      <c r="I13" s="2"/>
      <c r="J13" s="2"/>
      <c r="K13" s="5" t="s">
        <v>219</v>
      </c>
      <c r="L13" s="2" t="s">
        <v>5</v>
      </c>
      <c r="M13" s="4"/>
      <c r="N13" s="2" t="s">
        <v>6</v>
      </c>
      <c r="O13" s="2"/>
      <c r="P13" s="2"/>
      <c r="R13" s="2"/>
      <c r="S13" s="2"/>
    </row>
    <row r="14" spans="1:19" x14ac:dyDescent="0.25">
      <c r="A14" s="2">
        <v>13</v>
      </c>
      <c r="B14" s="2">
        <v>108.95570773585401</v>
      </c>
      <c r="C14" s="2">
        <v>53.462328469998297</v>
      </c>
      <c r="D14" s="2"/>
      <c r="E14" s="2"/>
      <c r="F14" s="5" t="s">
        <v>46</v>
      </c>
      <c r="G14" s="5" t="s">
        <v>46</v>
      </c>
      <c r="H14" s="4" t="s">
        <v>3</v>
      </c>
      <c r="I14" s="2"/>
      <c r="J14" s="2"/>
      <c r="K14" s="5" t="s">
        <v>219</v>
      </c>
      <c r="L14" s="2" t="s">
        <v>5</v>
      </c>
      <c r="M14" s="4"/>
      <c r="N14" s="2" t="s">
        <v>6</v>
      </c>
      <c r="O14" s="2"/>
      <c r="P14" s="2"/>
      <c r="R14" s="2"/>
      <c r="S14" s="2"/>
    </row>
    <row r="15" spans="1:19" x14ac:dyDescent="0.25">
      <c r="A15" s="2">
        <v>14</v>
      </c>
      <c r="B15" s="2">
        <v>106.4295</v>
      </c>
      <c r="C15" s="2">
        <v>52.389866666666599</v>
      </c>
      <c r="D15" s="14">
        <v>6</v>
      </c>
      <c r="E15" s="1"/>
      <c r="F15" s="1"/>
      <c r="G15" s="2" t="s">
        <v>173</v>
      </c>
      <c r="H15" s="2" t="s">
        <v>204</v>
      </c>
      <c r="I15" s="1"/>
      <c r="J15" s="2" t="s">
        <v>4</v>
      </c>
      <c r="K15" s="15"/>
      <c r="L15" s="2" t="s">
        <v>5</v>
      </c>
      <c r="M15" s="2" t="s">
        <v>203</v>
      </c>
      <c r="N15" s="2" t="s">
        <v>6</v>
      </c>
      <c r="O15" s="1"/>
      <c r="P15" s="1"/>
      <c r="R15" s="1"/>
      <c r="S15" s="1"/>
    </row>
    <row r="16" spans="1:19" x14ac:dyDescent="0.25">
      <c r="A16" s="2">
        <v>15</v>
      </c>
      <c r="B16" s="2">
        <v>106.2658</v>
      </c>
      <c r="C16" s="2">
        <v>52.376033333333197</v>
      </c>
      <c r="D16" s="14">
        <v>17.399999600000001</v>
      </c>
      <c r="E16" s="1"/>
      <c r="F16" s="1"/>
      <c r="G16" s="2" t="s">
        <v>174</v>
      </c>
      <c r="H16" s="2" t="s">
        <v>204</v>
      </c>
      <c r="I16" s="1"/>
      <c r="J16" s="2" t="s">
        <v>4</v>
      </c>
      <c r="K16" s="15"/>
      <c r="L16" s="2" t="s">
        <v>5</v>
      </c>
      <c r="M16" s="2" t="s">
        <v>203</v>
      </c>
      <c r="N16" s="2" t="s">
        <v>6</v>
      </c>
      <c r="O16" s="1"/>
      <c r="P16" s="1"/>
      <c r="R16" s="1"/>
      <c r="S16" s="1"/>
    </row>
    <row r="17" spans="1:19" x14ac:dyDescent="0.25">
      <c r="A17" s="2">
        <v>16</v>
      </c>
      <c r="B17" s="2">
        <v>106.19516666666701</v>
      </c>
      <c r="C17" s="2">
        <v>52.33925</v>
      </c>
      <c r="D17" s="14">
        <v>28</v>
      </c>
      <c r="E17" s="1"/>
      <c r="F17" s="1"/>
      <c r="G17" s="2" t="s">
        <v>175</v>
      </c>
      <c r="H17" s="2" t="s">
        <v>204</v>
      </c>
      <c r="I17" s="1"/>
      <c r="J17" s="2" t="s">
        <v>4</v>
      </c>
      <c r="K17" s="15"/>
      <c r="L17" s="2" t="s">
        <v>5</v>
      </c>
      <c r="M17" s="2" t="s">
        <v>203</v>
      </c>
      <c r="N17" s="2" t="s">
        <v>6</v>
      </c>
      <c r="O17" s="1"/>
      <c r="P17" s="1"/>
      <c r="R17" s="1"/>
      <c r="S17" s="1"/>
    </row>
    <row r="18" spans="1:19" x14ac:dyDescent="0.25">
      <c r="A18" s="2">
        <v>17</v>
      </c>
      <c r="B18" s="2">
        <v>106.219033333333</v>
      </c>
      <c r="C18" s="2">
        <v>52.2923166666667</v>
      </c>
      <c r="D18" s="14">
        <v>12.100000400000001</v>
      </c>
      <c r="E18" s="1"/>
      <c r="F18" s="1"/>
      <c r="G18" s="2" t="s">
        <v>176</v>
      </c>
      <c r="H18" s="2" t="s">
        <v>204</v>
      </c>
      <c r="I18" s="1"/>
      <c r="J18" s="2" t="s">
        <v>4</v>
      </c>
      <c r="K18" s="15"/>
      <c r="L18" s="2" t="s">
        <v>5</v>
      </c>
      <c r="M18" s="2" t="s">
        <v>203</v>
      </c>
      <c r="N18" s="2" t="s">
        <v>6</v>
      </c>
      <c r="O18" s="1"/>
      <c r="P18" s="1"/>
      <c r="R18" s="1"/>
      <c r="S18" s="1"/>
    </row>
    <row r="19" spans="1:19" x14ac:dyDescent="0.25">
      <c r="A19" s="2">
        <v>18</v>
      </c>
      <c r="B19" s="2">
        <v>106.214583333333</v>
      </c>
      <c r="C19" s="2">
        <v>52.293866666666702</v>
      </c>
      <c r="D19" s="14">
        <v>14</v>
      </c>
      <c r="E19" s="1"/>
      <c r="F19" s="1"/>
      <c r="G19" s="2" t="s">
        <v>177</v>
      </c>
      <c r="H19" s="2" t="s">
        <v>204</v>
      </c>
      <c r="I19" s="1"/>
      <c r="J19" s="2" t="s">
        <v>4</v>
      </c>
      <c r="K19" s="15"/>
      <c r="L19" s="2" t="s">
        <v>5</v>
      </c>
      <c r="M19" s="2" t="s">
        <v>203</v>
      </c>
      <c r="N19" s="2" t="s">
        <v>6</v>
      </c>
      <c r="O19" s="1"/>
      <c r="P19" s="1"/>
      <c r="R19" s="1"/>
      <c r="S19" s="1"/>
    </row>
    <row r="20" spans="1:19" x14ac:dyDescent="0.25">
      <c r="A20" s="2">
        <v>19</v>
      </c>
      <c r="B20" s="2">
        <v>106.153716666666</v>
      </c>
      <c r="C20" s="2">
        <v>52.265633333333199</v>
      </c>
      <c r="D20" s="14">
        <v>25</v>
      </c>
      <c r="E20" s="1"/>
      <c r="F20" s="1"/>
      <c r="G20" s="2" t="s">
        <v>178</v>
      </c>
      <c r="H20" s="2" t="s">
        <v>204</v>
      </c>
      <c r="I20" s="1"/>
      <c r="J20" s="2" t="s">
        <v>4</v>
      </c>
      <c r="K20" s="15"/>
      <c r="L20" s="2" t="s">
        <v>5</v>
      </c>
      <c r="M20" s="2" t="s">
        <v>203</v>
      </c>
      <c r="N20" s="2" t="s">
        <v>6</v>
      </c>
      <c r="O20" s="1"/>
      <c r="P20" s="1"/>
      <c r="R20" s="1"/>
      <c r="S20" s="1"/>
    </row>
    <row r="21" spans="1:19" x14ac:dyDescent="0.25">
      <c r="A21" s="2">
        <v>20</v>
      </c>
      <c r="B21" s="2">
        <v>106.14955</v>
      </c>
      <c r="C21" s="2">
        <v>52.257599999999897</v>
      </c>
      <c r="D21" s="14">
        <v>23.399999600000001</v>
      </c>
      <c r="E21" s="1"/>
      <c r="F21" s="1"/>
      <c r="G21" s="2" t="s">
        <v>179</v>
      </c>
      <c r="H21" s="2" t="s">
        <v>204</v>
      </c>
      <c r="I21" s="1"/>
      <c r="J21" s="2" t="s">
        <v>4</v>
      </c>
      <c r="K21" s="15"/>
      <c r="L21" s="2" t="s">
        <v>5</v>
      </c>
      <c r="M21" s="2" t="s">
        <v>203</v>
      </c>
      <c r="N21" s="2" t="s">
        <v>6</v>
      </c>
      <c r="O21" s="1"/>
      <c r="P21" s="1"/>
      <c r="R21" s="1"/>
      <c r="S21" s="1"/>
    </row>
    <row r="22" spans="1:19" x14ac:dyDescent="0.25">
      <c r="A22" s="2">
        <v>21</v>
      </c>
      <c r="B22" s="2">
        <v>106.187983333332</v>
      </c>
      <c r="C22" s="2">
        <v>52.226233333333198</v>
      </c>
      <c r="D22" s="14">
        <v>6.3000002000000004</v>
      </c>
      <c r="E22" s="1"/>
      <c r="F22" s="1"/>
      <c r="G22" s="2" t="s">
        <v>180</v>
      </c>
      <c r="H22" s="2" t="s">
        <v>204</v>
      </c>
      <c r="I22" s="1"/>
      <c r="J22" s="2" t="s">
        <v>4</v>
      </c>
      <c r="K22" s="15"/>
      <c r="L22" s="2" t="s">
        <v>5</v>
      </c>
      <c r="M22" s="2" t="s">
        <v>203</v>
      </c>
      <c r="N22" s="2" t="s">
        <v>6</v>
      </c>
      <c r="O22" s="1"/>
      <c r="P22" s="1"/>
      <c r="R22" s="1"/>
      <c r="S22" s="1"/>
    </row>
    <row r="23" spans="1:19" x14ac:dyDescent="0.25">
      <c r="A23" s="2">
        <v>22</v>
      </c>
      <c r="B23" s="2">
        <v>106.155333333333</v>
      </c>
      <c r="C23" s="2">
        <v>52.197699999999898</v>
      </c>
      <c r="D23" s="14">
        <v>17.799999199999998</v>
      </c>
      <c r="E23" s="1"/>
      <c r="F23" s="1"/>
      <c r="G23" s="2" t="s">
        <v>181</v>
      </c>
      <c r="H23" s="2" t="s">
        <v>204</v>
      </c>
      <c r="I23" s="1"/>
      <c r="J23" s="2" t="s">
        <v>4</v>
      </c>
      <c r="K23" s="15"/>
      <c r="L23" s="2" t="s">
        <v>5</v>
      </c>
      <c r="M23" s="2" t="s">
        <v>203</v>
      </c>
      <c r="N23" s="2" t="s">
        <v>6</v>
      </c>
      <c r="O23" s="1"/>
      <c r="P23" s="1"/>
      <c r="R23" s="1"/>
      <c r="S23" s="1"/>
    </row>
    <row r="24" spans="1:19" x14ac:dyDescent="0.25">
      <c r="A24" s="2">
        <v>23</v>
      </c>
      <c r="B24" s="2">
        <v>106.117949999999</v>
      </c>
      <c r="C24" s="2">
        <v>52.183033333333199</v>
      </c>
      <c r="D24" s="14">
        <v>29.700000800000002</v>
      </c>
      <c r="E24" s="1"/>
      <c r="F24" s="1"/>
      <c r="G24" s="2" t="s">
        <v>182</v>
      </c>
      <c r="H24" s="2" t="s">
        <v>204</v>
      </c>
      <c r="I24" s="1"/>
      <c r="J24" s="2" t="s">
        <v>4</v>
      </c>
      <c r="K24" s="15"/>
      <c r="L24" s="2" t="s">
        <v>5</v>
      </c>
      <c r="M24" s="2" t="s">
        <v>203</v>
      </c>
      <c r="N24" s="2" t="s">
        <v>6</v>
      </c>
      <c r="O24" s="1"/>
      <c r="P24" s="1"/>
      <c r="R24" s="1"/>
      <c r="S24" s="1"/>
    </row>
    <row r="25" spans="1:19" x14ac:dyDescent="0.25">
      <c r="A25" s="2">
        <v>24</v>
      </c>
      <c r="B25" s="2">
        <v>106.147583333333</v>
      </c>
      <c r="C25" s="2">
        <v>52.167916666666599</v>
      </c>
      <c r="D25" s="14">
        <v>17.899999600000001</v>
      </c>
      <c r="E25" s="1"/>
      <c r="F25" s="1"/>
      <c r="G25" s="2" t="s">
        <v>183</v>
      </c>
      <c r="H25" s="2" t="s">
        <v>204</v>
      </c>
      <c r="I25" s="1"/>
      <c r="J25" s="2" t="s">
        <v>4</v>
      </c>
      <c r="K25" s="15"/>
      <c r="L25" s="2" t="s">
        <v>5</v>
      </c>
      <c r="M25" s="2" t="s">
        <v>203</v>
      </c>
      <c r="N25" s="2" t="s">
        <v>6</v>
      </c>
      <c r="O25" s="1"/>
      <c r="P25" s="1"/>
      <c r="R25" s="1"/>
      <c r="S25" s="1"/>
    </row>
    <row r="26" spans="1:19" x14ac:dyDescent="0.25">
      <c r="A26" s="2">
        <v>25</v>
      </c>
      <c r="B26" s="2">
        <v>106.149816666666</v>
      </c>
      <c r="C26" s="2">
        <v>52.125783333333302</v>
      </c>
      <c r="D26" s="14">
        <v>14.800000199999999</v>
      </c>
      <c r="E26" s="1"/>
      <c r="F26" s="1"/>
      <c r="G26" s="2" t="s">
        <v>184</v>
      </c>
      <c r="H26" s="2" t="s">
        <v>204</v>
      </c>
      <c r="I26" s="1"/>
      <c r="J26" s="2" t="s">
        <v>4</v>
      </c>
      <c r="K26" s="15"/>
      <c r="L26" s="2" t="s">
        <v>5</v>
      </c>
      <c r="M26" s="2" t="s">
        <v>203</v>
      </c>
      <c r="N26" s="2" t="s">
        <v>6</v>
      </c>
      <c r="O26" s="1"/>
      <c r="P26" s="1"/>
      <c r="R26" s="1"/>
      <c r="S26" s="1"/>
    </row>
    <row r="27" spans="1:19" x14ac:dyDescent="0.25">
      <c r="A27" s="2">
        <v>26</v>
      </c>
      <c r="B27" s="2">
        <v>106.129366666667</v>
      </c>
      <c r="C27" s="2">
        <v>52.118616666666703</v>
      </c>
      <c r="D27" s="14">
        <v>20</v>
      </c>
      <c r="E27" s="1"/>
      <c r="F27" s="1"/>
      <c r="G27" s="2" t="s">
        <v>185</v>
      </c>
      <c r="H27" s="2" t="s">
        <v>204</v>
      </c>
      <c r="I27" s="1"/>
      <c r="J27" s="2" t="s">
        <v>4</v>
      </c>
      <c r="K27" s="15"/>
      <c r="L27" s="2" t="s">
        <v>5</v>
      </c>
      <c r="M27" s="2" t="s">
        <v>203</v>
      </c>
      <c r="N27" s="2" t="s">
        <v>6</v>
      </c>
      <c r="O27" s="1"/>
      <c r="P27" s="1"/>
      <c r="R27" s="1"/>
      <c r="S27" s="1"/>
    </row>
    <row r="28" spans="1:19" x14ac:dyDescent="0.25">
      <c r="A28" s="2">
        <v>27</v>
      </c>
      <c r="B28" s="2">
        <v>106.029566666666</v>
      </c>
      <c r="C28" s="2">
        <v>52.121299999999898</v>
      </c>
      <c r="D28" s="14">
        <v>55.700000799999998</v>
      </c>
      <c r="E28" s="1"/>
      <c r="F28" s="1"/>
      <c r="G28" s="2" t="s">
        <v>186</v>
      </c>
      <c r="H28" s="2" t="s">
        <v>204</v>
      </c>
      <c r="I28" s="1"/>
      <c r="J28" s="2" t="s">
        <v>4</v>
      </c>
      <c r="K28" s="15"/>
      <c r="L28" s="2" t="s">
        <v>5</v>
      </c>
      <c r="M28" s="2" t="s">
        <v>203</v>
      </c>
      <c r="N28" s="2" t="s">
        <v>6</v>
      </c>
      <c r="O28" s="1"/>
      <c r="P28" s="1"/>
      <c r="R28" s="1"/>
      <c r="S28" s="1"/>
    </row>
    <row r="29" spans="1:19" x14ac:dyDescent="0.25">
      <c r="A29" s="2">
        <v>28</v>
      </c>
      <c r="B29" s="2">
        <v>106.098616666667</v>
      </c>
      <c r="C29" s="2">
        <v>52.1099999999999</v>
      </c>
      <c r="D29" s="14">
        <v>38</v>
      </c>
      <c r="E29" s="1"/>
      <c r="F29" s="1"/>
      <c r="G29" s="2" t="s">
        <v>187</v>
      </c>
      <c r="H29" s="2" t="s">
        <v>204</v>
      </c>
      <c r="I29" s="1"/>
      <c r="J29" s="2" t="s">
        <v>4</v>
      </c>
      <c r="K29" s="15"/>
      <c r="L29" s="2" t="s">
        <v>5</v>
      </c>
      <c r="M29" s="2" t="s">
        <v>203</v>
      </c>
      <c r="N29" s="2" t="s">
        <v>6</v>
      </c>
      <c r="O29" s="1"/>
      <c r="P29" s="1"/>
      <c r="R29" s="1"/>
      <c r="S29" s="1"/>
    </row>
    <row r="30" spans="1:19" x14ac:dyDescent="0.25">
      <c r="A30" s="2">
        <v>29</v>
      </c>
      <c r="B30" s="2">
        <v>106.144033333333</v>
      </c>
      <c r="C30" s="2">
        <v>52.0768833333332</v>
      </c>
      <c r="D30" s="14">
        <v>11.699999800000001</v>
      </c>
      <c r="E30" s="1"/>
      <c r="F30" s="1"/>
      <c r="G30" s="2" t="s">
        <v>188</v>
      </c>
      <c r="H30" s="2" t="s">
        <v>204</v>
      </c>
      <c r="I30" s="1"/>
      <c r="J30" s="2" t="s">
        <v>4</v>
      </c>
      <c r="K30" s="15"/>
      <c r="L30" s="2" t="s">
        <v>5</v>
      </c>
      <c r="M30" s="2" t="s">
        <v>203</v>
      </c>
      <c r="N30" s="2" t="s">
        <v>6</v>
      </c>
      <c r="O30" s="1"/>
      <c r="P30" s="1"/>
      <c r="R30" s="1"/>
      <c r="S30" s="1"/>
    </row>
    <row r="31" spans="1:19" x14ac:dyDescent="0.25">
      <c r="A31" s="2">
        <v>30</v>
      </c>
      <c r="B31" s="2">
        <v>106.143733333333</v>
      </c>
      <c r="C31" s="2">
        <v>52.0765666666667</v>
      </c>
      <c r="D31" s="14">
        <v>11.699999800000001</v>
      </c>
      <c r="E31" s="1"/>
      <c r="F31" s="1"/>
      <c r="G31" s="2" t="s">
        <v>189</v>
      </c>
      <c r="H31" s="2" t="s">
        <v>204</v>
      </c>
      <c r="I31" s="1"/>
      <c r="J31" s="2" t="s">
        <v>4</v>
      </c>
      <c r="K31" s="15"/>
      <c r="L31" s="2" t="s">
        <v>5</v>
      </c>
      <c r="M31" s="2" t="s">
        <v>203</v>
      </c>
      <c r="N31" s="2" t="s">
        <v>6</v>
      </c>
      <c r="O31" s="1"/>
      <c r="P31" s="1"/>
      <c r="R31" s="1"/>
      <c r="S31" s="1"/>
    </row>
    <row r="32" spans="1:19" x14ac:dyDescent="0.25">
      <c r="A32" s="2">
        <v>31</v>
      </c>
      <c r="B32" s="2">
        <v>106.142349999999</v>
      </c>
      <c r="C32" s="2">
        <v>52.0692666666666</v>
      </c>
      <c r="D32" s="14">
        <v>11.199999800000001</v>
      </c>
      <c r="E32" s="1"/>
      <c r="F32" s="1"/>
      <c r="G32" s="2" t="s">
        <v>190</v>
      </c>
      <c r="H32" s="2" t="s">
        <v>204</v>
      </c>
      <c r="I32" s="1"/>
      <c r="J32" s="2" t="s">
        <v>4</v>
      </c>
      <c r="K32" s="15"/>
      <c r="L32" s="2" t="s">
        <v>5</v>
      </c>
      <c r="M32" s="2" t="s">
        <v>203</v>
      </c>
      <c r="N32" s="2" t="s">
        <v>6</v>
      </c>
      <c r="O32" s="1"/>
      <c r="P32" s="1"/>
      <c r="R32" s="1"/>
      <c r="S32" s="1"/>
    </row>
    <row r="33" spans="1:19" x14ac:dyDescent="0.25">
      <c r="A33" s="2">
        <v>32</v>
      </c>
      <c r="B33" s="2">
        <v>106.14636666666701</v>
      </c>
      <c r="C33" s="2">
        <v>52.030299999999897</v>
      </c>
      <c r="D33" s="14">
        <v>6.6999997999999996</v>
      </c>
      <c r="E33" s="1"/>
      <c r="F33" s="1"/>
      <c r="G33" s="2" t="s">
        <v>191</v>
      </c>
      <c r="H33" s="2" t="s">
        <v>204</v>
      </c>
      <c r="I33" s="1"/>
      <c r="J33" s="2" t="s">
        <v>4</v>
      </c>
      <c r="K33" s="15"/>
      <c r="L33" s="2" t="s">
        <v>5</v>
      </c>
      <c r="M33" s="2" t="s">
        <v>203</v>
      </c>
      <c r="N33" s="2" t="s">
        <v>6</v>
      </c>
      <c r="O33" s="1"/>
      <c r="P33" s="1"/>
      <c r="R33" s="1"/>
      <c r="S33" s="1"/>
    </row>
    <row r="34" spans="1:19" x14ac:dyDescent="0.25">
      <c r="A34" s="2">
        <v>33</v>
      </c>
      <c r="B34" s="2">
        <v>106.101483333332</v>
      </c>
      <c r="C34" s="2">
        <v>51.950216666666599</v>
      </c>
      <c r="D34" s="14">
        <v>8.1000004000000008</v>
      </c>
      <c r="E34" s="1"/>
      <c r="F34" s="1"/>
      <c r="G34" s="2" t="s">
        <v>192</v>
      </c>
      <c r="H34" s="2" t="s">
        <v>204</v>
      </c>
      <c r="I34" s="1"/>
      <c r="J34" s="2" t="s">
        <v>4</v>
      </c>
      <c r="K34" s="15"/>
      <c r="L34" s="2" t="s">
        <v>5</v>
      </c>
      <c r="M34" s="2" t="s">
        <v>203</v>
      </c>
      <c r="N34" s="2" t="s">
        <v>6</v>
      </c>
      <c r="O34" s="1"/>
      <c r="P34" s="1"/>
      <c r="R34" s="1"/>
      <c r="S34" s="1"/>
    </row>
    <row r="35" spans="1:19" ht="90" x14ac:dyDescent="0.25">
      <c r="A35" s="2">
        <v>34</v>
      </c>
      <c r="B35" s="2">
        <v>108.388888888889</v>
      </c>
      <c r="C35" s="2">
        <v>53.305833333333297</v>
      </c>
      <c r="D35" s="2"/>
      <c r="E35" s="2"/>
      <c r="F35" s="5" t="s">
        <v>228</v>
      </c>
      <c r="G35" s="5" t="s">
        <v>44</v>
      </c>
      <c r="H35" s="2" t="s">
        <v>204</v>
      </c>
      <c r="I35" s="2"/>
      <c r="J35" s="10" t="s">
        <v>103</v>
      </c>
      <c r="K35" s="5" t="s">
        <v>128</v>
      </c>
      <c r="L35" s="2" t="s">
        <v>5</v>
      </c>
      <c r="M35" s="10" t="s">
        <v>107</v>
      </c>
      <c r="N35" s="2" t="s">
        <v>6</v>
      </c>
      <c r="O35" s="12" t="s">
        <v>235</v>
      </c>
      <c r="P35" s="2"/>
      <c r="R35" s="2"/>
      <c r="S35" s="2"/>
    </row>
    <row r="36" spans="1:19" ht="22.5" x14ac:dyDescent="0.25">
      <c r="A36" s="2">
        <v>35</v>
      </c>
      <c r="B36" s="16">
        <v>105.3493</v>
      </c>
      <c r="C36" s="16">
        <v>51.976199999999999</v>
      </c>
      <c r="D36" s="5">
        <v>410</v>
      </c>
      <c r="E36" s="1"/>
      <c r="F36" s="1"/>
      <c r="G36" s="5" t="s">
        <v>155</v>
      </c>
      <c r="H36" s="2" t="s">
        <v>204</v>
      </c>
      <c r="I36" s="1"/>
      <c r="J36" s="1"/>
      <c r="K36" s="12" t="s">
        <v>167</v>
      </c>
      <c r="L36" s="2" t="s">
        <v>5</v>
      </c>
      <c r="M36" s="1"/>
      <c r="N36" s="2" t="s">
        <v>6</v>
      </c>
      <c r="O36" s="1"/>
      <c r="P36" s="1"/>
      <c r="R36" s="1"/>
      <c r="S36" s="1"/>
    </row>
    <row r="37" spans="1:19" ht="22.5" x14ac:dyDescent="0.25">
      <c r="A37" s="2">
        <v>36</v>
      </c>
      <c r="B37" s="16">
        <v>107.1675</v>
      </c>
      <c r="C37" s="16">
        <v>52.882399999999997</v>
      </c>
      <c r="D37" s="5">
        <v>1402</v>
      </c>
      <c r="E37" s="2" t="s">
        <v>236</v>
      </c>
      <c r="F37" s="1"/>
      <c r="G37" s="5" t="s">
        <v>157</v>
      </c>
      <c r="H37" s="2" t="s">
        <v>204</v>
      </c>
      <c r="I37" s="1"/>
      <c r="J37" s="1"/>
      <c r="K37" s="12">
        <v>2009</v>
      </c>
      <c r="L37" s="2" t="s">
        <v>5</v>
      </c>
      <c r="M37" s="1"/>
      <c r="N37" s="2" t="s">
        <v>6</v>
      </c>
      <c r="O37" s="1"/>
      <c r="P37" s="1"/>
      <c r="R37" s="1"/>
      <c r="S37" s="1"/>
    </row>
    <row r="38" spans="1:19" ht="22.5" x14ac:dyDescent="0.25">
      <c r="A38" s="2">
        <v>37</v>
      </c>
      <c r="B38" s="16">
        <v>105.8433</v>
      </c>
      <c r="C38" s="16">
        <v>52.036000000000001</v>
      </c>
      <c r="D38" s="5">
        <v>500</v>
      </c>
      <c r="E38" s="1"/>
      <c r="F38" s="1"/>
      <c r="G38" s="5" t="s">
        <v>55</v>
      </c>
      <c r="H38" s="2" t="s">
        <v>204</v>
      </c>
      <c r="I38" s="1"/>
      <c r="J38" s="1"/>
      <c r="K38" s="12">
        <v>2010</v>
      </c>
      <c r="L38" s="2" t="s">
        <v>5</v>
      </c>
      <c r="M38" s="1"/>
      <c r="N38" s="2" t="s">
        <v>6</v>
      </c>
      <c r="O38" s="1"/>
      <c r="P38" s="1"/>
      <c r="R38" s="1"/>
      <c r="S38" s="1"/>
    </row>
    <row r="39" spans="1:19" x14ac:dyDescent="0.25">
      <c r="A39" s="2">
        <v>38</v>
      </c>
      <c r="B39" s="16">
        <v>106.5882</v>
      </c>
      <c r="C39" s="16">
        <v>52.5047</v>
      </c>
      <c r="D39" s="5">
        <v>489</v>
      </c>
      <c r="E39" s="1"/>
      <c r="F39" s="1"/>
      <c r="G39" s="5" t="s">
        <v>164</v>
      </c>
      <c r="H39" s="2" t="s">
        <v>204</v>
      </c>
      <c r="I39" s="1"/>
      <c r="J39" s="1"/>
      <c r="K39" s="12">
        <v>2011</v>
      </c>
      <c r="L39" s="2" t="s">
        <v>5</v>
      </c>
      <c r="M39" s="1"/>
      <c r="N39" s="2" t="s">
        <v>6</v>
      </c>
      <c r="O39" s="1"/>
      <c r="P39" s="1"/>
      <c r="R39" s="1"/>
      <c r="S39" s="1"/>
    </row>
    <row r="40" spans="1:19" x14ac:dyDescent="0.25">
      <c r="A40" s="2">
        <v>39</v>
      </c>
      <c r="B40" s="16">
        <v>106.8691</v>
      </c>
      <c r="C40" s="16">
        <v>52.933799999999998</v>
      </c>
      <c r="D40" s="5">
        <v>1134</v>
      </c>
      <c r="E40" s="1"/>
      <c r="F40" s="1"/>
      <c r="G40" s="5">
        <v>13</v>
      </c>
      <c r="H40" s="2" t="s">
        <v>204</v>
      </c>
      <c r="I40" s="1"/>
      <c r="J40" s="1"/>
      <c r="K40" s="12">
        <v>2011</v>
      </c>
      <c r="L40" s="2" t="s">
        <v>5</v>
      </c>
      <c r="M40" s="1"/>
      <c r="N40" s="2" t="s">
        <v>6</v>
      </c>
      <c r="O40" s="1"/>
      <c r="P40" s="1"/>
      <c r="R40" s="1"/>
      <c r="S40" s="1"/>
    </row>
    <row r="41" spans="1:19" ht="56.25" x14ac:dyDescent="0.25">
      <c r="A41" s="2">
        <v>40</v>
      </c>
      <c r="B41" s="4">
        <v>105.92441666666667</v>
      </c>
      <c r="C41" s="4">
        <v>51.737016666666669</v>
      </c>
      <c r="D41" s="17"/>
      <c r="E41" s="1"/>
      <c r="F41" s="1"/>
      <c r="G41" s="1"/>
      <c r="H41" s="2" t="s">
        <v>204</v>
      </c>
      <c r="I41" s="1"/>
      <c r="J41" s="2" t="s">
        <v>4</v>
      </c>
      <c r="K41" s="1"/>
      <c r="L41" s="2" t="s">
        <v>101</v>
      </c>
      <c r="M41" s="5" t="s">
        <v>261</v>
      </c>
      <c r="N41" s="2" t="s">
        <v>6</v>
      </c>
      <c r="O41" s="7" t="s">
        <v>260</v>
      </c>
      <c r="P41" s="1"/>
      <c r="R41" s="1"/>
    </row>
    <row r="42" spans="1:19" ht="22.5" x14ac:dyDescent="0.25">
      <c r="A42" s="2">
        <v>41</v>
      </c>
      <c r="B42" s="4">
        <v>106.10053333333333</v>
      </c>
      <c r="C42" s="4">
        <v>51.94938333333333</v>
      </c>
      <c r="D42" s="4">
        <v>9.4</v>
      </c>
      <c r="E42" s="1"/>
      <c r="F42" s="1"/>
      <c r="G42" s="1"/>
      <c r="H42" s="2" t="s">
        <v>204</v>
      </c>
      <c r="I42" s="1"/>
      <c r="J42" s="2" t="s">
        <v>4</v>
      </c>
      <c r="K42" s="1"/>
      <c r="L42" s="2" t="s">
        <v>5</v>
      </c>
      <c r="M42" s="2" t="s">
        <v>203</v>
      </c>
      <c r="N42" s="2" t="s">
        <v>6</v>
      </c>
      <c r="O42" s="7" t="s">
        <v>201</v>
      </c>
      <c r="P42" s="1"/>
      <c r="R42" s="1"/>
    </row>
    <row r="43" spans="1:19" ht="22.5" x14ac:dyDescent="0.25">
      <c r="A43" s="2">
        <v>42</v>
      </c>
      <c r="B43" s="4">
        <v>106.14573333333334</v>
      </c>
      <c r="C43" s="4">
        <v>52.031799999999997</v>
      </c>
      <c r="D43" s="4">
        <v>8.1</v>
      </c>
      <c r="E43" s="1"/>
      <c r="F43" s="1"/>
      <c r="G43" s="1"/>
      <c r="H43" s="2" t="s">
        <v>204</v>
      </c>
      <c r="I43" s="1"/>
      <c r="J43" s="2" t="s">
        <v>4</v>
      </c>
      <c r="K43" s="1"/>
      <c r="L43" s="2" t="s">
        <v>5</v>
      </c>
      <c r="M43" s="2" t="s">
        <v>203</v>
      </c>
      <c r="N43" s="2" t="s">
        <v>6</v>
      </c>
      <c r="O43" s="7" t="s">
        <v>201</v>
      </c>
      <c r="P43" s="1"/>
      <c r="R43" s="1"/>
    </row>
    <row r="44" spans="1:19" ht="22.5" x14ac:dyDescent="0.25">
      <c r="A44" s="2">
        <v>43</v>
      </c>
      <c r="B44" s="4">
        <v>106.14263333333334</v>
      </c>
      <c r="C44" s="4">
        <v>52.069633333333336</v>
      </c>
      <c r="D44" s="4">
        <v>12.3</v>
      </c>
      <c r="E44" s="1"/>
      <c r="F44" s="1"/>
      <c r="G44" s="1"/>
      <c r="H44" s="2" t="s">
        <v>204</v>
      </c>
      <c r="I44" s="1"/>
      <c r="J44" s="2" t="s">
        <v>4</v>
      </c>
      <c r="K44" s="1"/>
      <c r="L44" s="2" t="s">
        <v>5</v>
      </c>
      <c r="M44" s="2" t="s">
        <v>203</v>
      </c>
      <c r="N44" s="2" t="s">
        <v>6</v>
      </c>
      <c r="O44" s="7" t="s">
        <v>201</v>
      </c>
      <c r="P44" s="1"/>
      <c r="R44" s="1"/>
    </row>
    <row r="45" spans="1:19" ht="22.5" x14ac:dyDescent="0.25">
      <c r="A45" s="2">
        <v>44</v>
      </c>
      <c r="B45" s="4">
        <v>106.14421666666667</v>
      </c>
      <c r="C45" s="4">
        <v>52.075566666666667</v>
      </c>
      <c r="D45" s="4">
        <v>12.7</v>
      </c>
      <c r="E45" s="1"/>
      <c r="F45" s="1"/>
      <c r="G45" s="1"/>
      <c r="H45" s="2" t="s">
        <v>204</v>
      </c>
      <c r="I45" s="1"/>
      <c r="J45" s="2" t="s">
        <v>4</v>
      </c>
      <c r="K45" s="1"/>
      <c r="L45" s="2" t="s">
        <v>5</v>
      </c>
      <c r="M45" s="2" t="s">
        <v>203</v>
      </c>
      <c r="N45" s="2" t="s">
        <v>6</v>
      </c>
      <c r="O45" s="7" t="s">
        <v>201</v>
      </c>
      <c r="P45" s="1"/>
      <c r="R45" s="1"/>
    </row>
    <row r="46" spans="1:19" ht="22.5" x14ac:dyDescent="0.25">
      <c r="A46" s="2">
        <v>45</v>
      </c>
      <c r="B46" s="4">
        <v>106.13111666666667</v>
      </c>
      <c r="C46" s="4">
        <v>52.118250000000003</v>
      </c>
      <c r="D46" s="4">
        <v>20.3</v>
      </c>
      <c r="E46" s="1"/>
      <c r="F46" s="1"/>
      <c r="G46" s="1"/>
      <c r="H46" s="2" t="s">
        <v>204</v>
      </c>
      <c r="I46" s="1"/>
      <c r="J46" s="2" t="s">
        <v>4</v>
      </c>
      <c r="K46" s="1"/>
      <c r="L46" s="2" t="s">
        <v>5</v>
      </c>
      <c r="M46" s="2" t="s">
        <v>203</v>
      </c>
      <c r="N46" s="2" t="s">
        <v>6</v>
      </c>
      <c r="O46" s="7" t="s">
        <v>201</v>
      </c>
      <c r="P46" s="1"/>
      <c r="R46" s="1"/>
    </row>
    <row r="47" spans="1:19" ht="22.5" x14ac:dyDescent="0.25">
      <c r="A47" s="2">
        <v>46</v>
      </c>
      <c r="B47" s="4">
        <v>106.14704999999999</v>
      </c>
      <c r="C47" s="4">
        <v>52.16793333333333</v>
      </c>
      <c r="D47" s="4">
        <v>19.3</v>
      </c>
      <c r="E47" s="1"/>
      <c r="F47" s="1"/>
      <c r="G47" s="1"/>
      <c r="H47" s="2" t="s">
        <v>204</v>
      </c>
      <c r="I47" s="1"/>
      <c r="J47" s="2" t="s">
        <v>4</v>
      </c>
      <c r="K47" s="1"/>
      <c r="L47" s="2" t="s">
        <v>5</v>
      </c>
      <c r="M47" s="2" t="s">
        <v>203</v>
      </c>
      <c r="N47" s="2" t="s">
        <v>6</v>
      </c>
      <c r="O47" s="7" t="s">
        <v>201</v>
      </c>
      <c r="P47" s="1"/>
      <c r="R47" s="1"/>
    </row>
    <row r="48" spans="1:19" ht="22.5" x14ac:dyDescent="0.25">
      <c r="A48" s="2">
        <v>47</v>
      </c>
      <c r="B48" s="4">
        <v>106.1168</v>
      </c>
      <c r="C48" s="4">
        <v>52.182033333333337</v>
      </c>
      <c r="D48" s="4">
        <v>27.9</v>
      </c>
      <c r="E48" s="1"/>
      <c r="F48" s="1"/>
      <c r="G48" s="1"/>
      <c r="H48" s="2" t="s">
        <v>204</v>
      </c>
      <c r="I48" s="1"/>
      <c r="J48" s="2" t="s">
        <v>4</v>
      </c>
      <c r="K48" s="1"/>
      <c r="L48" s="2" t="s">
        <v>5</v>
      </c>
      <c r="M48" s="2" t="s">
        <v>203</v>
      </c>
      <c r="N48" s="2" t="s">
        <v>6</v>
      </c>
      <c r="O48" s="7" t="s">
        <v>201</v>
      </c>
      <c r="P48" s="1"/>
      <c r="R48" s="1"/>
    </row>
    <row r="49" spans="1:18" ht="56.25" x14ac:dyDescent="0.25">
      <c r="A49" s="2">
        <v>48</v>
      </c>
      <c r="B49" s="4">
        <v>106.2136</v>
      </c>
      <c r="C49" s="4">
        <v>52.293199999999999</v>
      </c>
      <c r="D49" s="4">
        <v>15.4</v>
      </c>
      <c r="E49" s="1"/>
      <c r="F49" s="1"/>
      <c r="G49" s="1"/>
      <c r="H49" s="2" t="s">
        <v>204</v>
      </c>
      <c r="I49" s="1"/>
      <c r="J49" s="2" t="s">
        <v>4</v>
      </c>
      <c r="K49" s="1"/>
      <c r="L49" s="2" t="s">
        <v>101</v>
      </c>
      <c r="M49" s="5" t="s">
        <v>261</v>
      </c>
      <c r="N49" s="2" t="s">
        <v>6</v>
      </c>
      <c r="O49" s="7" t="s">
        <v>202</v>
      </c>
      <c r="P49" s="1"/>
      <c r="R49" s="1"/>
    </row>
    <row r="50" spans="1:18" ht="22.5" x14ac:dyDescent="0.25">
      <c r="A50" s="2">
        <v>49</v>
      </c>
      <c r="B50" s="4">
        <v>106.21998333333333</v>
      </c>
      <c r="C50" s="4">
        <v>52.293266666666668</v>
      </c>
      <c r="D50" s="4">
        <v>13.4</v>
      </c>
      <c r="E50" s="1"/>
      <c r="F50" s="1"/>
      <c r="G50" s="1"/>
      <c r="H50" s="2" t="s">
        <v>204</v>
      </c>
      <c r="I50" s="1"/>
      <c r="J50" s="2" t="s">
        <v>4</v>
      </c>
      <c r="K50" s="1"/>
      <c r="L50" s="2" t="s">
        <v>101</v>
      </c>
      <c r="M50" s="2" t="s">
        <v>261</v>
      </c>
      <c r="N50" s="2" t="s">
        <v>6</v>
      </c>
      <c r="O50" s="7" t="s">
        <v>202</v>
      </c>
      <c r="P50" s="1"/>
      <c r="R50" s="1"/>
    </row>
    <row r="51" spans="1:18" ht="22.5" x14ac:dyDescent="0.25">
      <c r="A51" s="2">
        <v>50</v>
      </c>
      <c r="B51" s="4">
        <v>106.49988333333333</v>
      </c>
      <c r="C51" s="4">
        <v>52.408416666666668</v>
      </c>
      <c r="D51" s="4">
        <v>67</v>
      </c>
      <c r="E51" s="1"/>
      <c r="F51" s="1"/>
      <c r="G51" s="1"/>
      <c r="H51" s="2" t="s">
        <v>204</v>
      </c>
      <c r="I51" s="1"/>
      <c r="J51" s="2" t="s">
        <v>4</v>
      </c>
      <c r="K51" s="1"/>
      <c r="L51" s="2" t="s">
        <v>5</v>
      </c>
      <c r="M51" s="2" t="s">
        <v>203</v>
      </c>
      <c r="N51" s="2" t="s">
        <v>6</v>
      </c>
      <c r="O51" s="7" t="s">
        <v>202</v>
      </c>
      <c r="P51" s="1"/>
      <c r="R51" s="1"/>
    </row>
    <row r="52" spans="1:18" ht="56.25" x14ac:dyDescent="0.25">
      <c r="A52" s="2">
        <v>51</v>
      </c>
      <c r="B52" s="4">
        <v>106.58718333333333</v>
      </c>
      <c r="C52" s="4">
        <v>52.409716666666668</v>
      </c>
      <c r="D52" s="4">
        <v>4.7</v>
      </c>
      <c r="E52" s="1"/>
      <c r="F52" s="1"/>
      <c r="G52" s="1"/>
      <c r="H52" s="2" t="s">
        <v>204</v>
      </c>
      <c r="I52" s="1"/>
      <c r="J52" s="2" t="s">
        <v>4</v>
      </c>
      <c r="K52" s="1"/>
      <c r="L52" s="2" t="s">
        <v>101</v>
      </c>
      <c r="M52" s="5" t="s">
        <v>261</v>
      </c>
      <c r="N52" s="2" t="s">
        <v>6</v>
      </c>
      <c r="O52" s="7" t="s">
        <v>202</v>
      </c>
      <c r="P52" s="1"/>
      <c r="R52" s="1"/>
    </row>
    <row r="53" spans="1:18" ht="56.25" x14ac:dyDescent="0.25">
      <c r="A53" s="2">
        <v>52</v>
      </c>
      <c r="B53" s="4">
        <v>106.85043333333333</v>
      </c>
      <c r="C53" s="4">
        <v>52.439349999999997</v>
      </c>
      <c r="D53" s="4">
        <v>3.9</v>
      </c>
      <c r="E53" s="1"/>
      <c r="F53" s="1"/>
      <c r="G53" s="1"/>
      <c r="H53" s="2" t="s">
        <v>204</v>
      </c>
      <c r="I53" s="1"/>
      <c r="J53" s="2" t="s">
        <v>4</v>
      </c>
      <c r="K53" s="1"/>
      <c r="L53" s="2" t="s">
        <v>101</v>
      </c>
      <c r="M53" s="5" t="s">
        <v>261</v>
      </c>
      <c r="N53" s="2" t="s">
        <v>6</v>
      </c>
      <c r="O53" s="7" t="s">
        <v>202</v>
      </c>
      <c r="P53" s="1"/>
      <c r="R53" s="1"/>
    </row>
    <row r="54" spans="1:18" ht="56.25" x14ac:dyDescent="0.25">
      <c r="A54" s="2">
        <v>53</v>
      </c>
      <c r="B54" s="4">
        <v>106.86873333333334</v>
      </c>
      <c r="C54" s="4">
        <v>52.452399999999997</v>
      </c>
      <c r="D54" s="4">
        <v>4.9000000000000004</v>
      </c>
      <c r="E54" s="1"/>
      <c r="F54" s="1"/>
      <c r="G54" s="1"/>
      <c r="H54" s="2" t="s">
        <v>204</v>
      </c>
      <c r="I54" s="1"/>
      <c r="J54" s="2" t="s">
        <v>4</v>
      </c>
      <c r="K54" s="1"/>
      <c r="L54" s="2" t="s">
        <v>101</v>
      </c>
      <c r="M54" s="5" t="s">
        <v>261</v>
      </c>
      <c r="N54" s="2" t="s">
        <v>6</v>
      </c>
      <c r="O54" s="7" t="s">
        <v>202</v>
      </c>
      <c r="P54" s="1"/>
      <c r="R54" s="1"/>
    </row>
    <row r="55" spans="1:18" ht="22.5" x14ac:dyDescent="0.25">
      <c r="A55" s="2">
        <v>54</v>
      </c>
      <c r="B55" s="2">
        <v>105.82291666666667</v>
      </c>
      <c r="C55" s="2">
        <v>52.355966666666667</v>
      </c>
      <c r="D55" s="18">
        <v>24.9</v>
      </c>
      <c r="E55" s="2"/>
      <c r="F55" s="2"/>
      <c r="G55" s="2"/>
      <c r="H55" s="2" t="s">
        <v>204</v>
      </c>
      <c r="I55" s="2"/>
      <c r="J55" s="2" t="s">
        <v>4</v>
      </c>
      <c r="K55" s="2"/>
      <c r="L55" s="2" t="s">
        <v>5</v>
      </c>
      <c r="M55" s="2" t="s">
        <v>203</v>
      </c>
      <c r="N55" s="2" t="s">
        <v>6</v>
      </c>
      <c r="O55" s="7" t="s">
        <v>202</v>
      </c>
      <c r="P55" s="2"/>
      <c r="R55" s="2"/>
    </row>
    <row r="56" spans="1:18" ht="22.5" x14ac:dyDescent="0.25">
      <c r="A56" s="2">
        <v>55</v>
      </c>
      <c r="B56" s="2">
        <v>105.81861111111111</v>
      </c>
      <c r="C56" s="2">
        <v>51.836388888888891</v>
      </c>
      <c r="D56" s="18"/>
      <c r="E56" s="2"/>
      <c r="F56" s="2"/>
      <c r="G56" s="2"/>
      <c r="H56" s="2" t="s">
        <v>204</v>
      </c>
      <c r="I56" s="2"/>
      <c r="J56" s="2" t="s">
        <v>4</v>
      </c>
      <c r="K56" s="2"/>
      <c r="L56" s="2" t="s">
        <v>5</v>
      </c>
      <c r="M56" s="2" t="s">
        <v>203</v>
      </c>
      <c r="N56" s="2" t="s">
        <v>6</v>
      </c>
      <c r="O56" s="7" t="s">
        <v>217</v>
      </c>
      <c r="P56" s="2"/>
      <c r="R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:N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45" x14ac:dyDescent="0.25">
      <c r="A2" s="2">
        <v>1</v>
      </c>
      <c r="B2" s="2">
        <v>105.98055555555599</v>
      </c>
      <c r="C2" s="2">
        <v>52.172222222222203</v>
      </c>
      <c r="D2" s="2">
        <v>80</v>
      </c>
      <c r="E2" s="2"/>
      <c r="F2" s="5" t="s">
        <v>82</v>
      </c>
      <c r="G2" s="5" t="s">
        <v>60</v>
      </c>
      <c r="H2" s="5" t="s">
        <v>109</v>
      </c>
      <c r="I2" s="2"/>
      <c r="J2" s="2"/>
      <c r="K2" s="5" t="s">
        <v>97</v>
      </c>
      <c r="L2" s="18" t="s">
        <v>101</v>
      </c>
      <c r="M2" s="2"/>
      <c r="N2" s="2" t="s">
        <v>6</v>
      </c>
      <c r="O2" s="2"/>
    </row>
    <row r="3" spans="1:15" ht="45" x14ac:dyDescent="0.25">
      <c r="A3" s="2">
        <v>2</v>
      </c>
      <c r="B3" s="2">
        <v>106.05</v>
      </c>
      <c r="C3" s="2">
        <v>52.191666666666698</v>
      </c>
      <c r="D3" s="2">
        <v>130</v>
      </c>
      <c r="E3" s="2"/>
      <c r="F3" s="5" t="s">
        <v>253</v>
      </c>
      <c r="G3" s="5" t="s">
        <v>60</v>
      </c>
      <c r="H3" s="5" t="s">
        <v>109</v>
      </c>
      <c r="I3" s="2"/>
      <c r="J3" s="2"/>
      <c r="K3" s="5" t="s">
        <v>98</v>
      </c>
      <c r="L3" s="18" t="s">
        <v>101</v>
      </c>
      <c r="M3" s="2"/>
      <c r="N3" s="2" t="s">
        <v>6</v>
      </c>
      <c r="O3" s="2"/>
    </row>
    <row r="4" spans="1:15" ht="45" x14ac:dyDescent="0.25">
      <c r="A4" s="2">
        <v>3</v>
      </c>
      <c r="B4" s="2">
        <v>106.116666666667</v>
      </c>
      <c r="C4" s="2">
        <v>52.225000000000001</v>
      </c>
      <c r="D4" s="2">
        <v>60</v>
      </c>
      <c r="E4" s="2"/>
      <c r="F4" s="5" t="s">
        <v>254</v>
      </c>
      <c r="G4" s="5" t="s">
        <v>60</v>
      </c>
      <c r="H4" s="5" t="s">
        <v>109</v>
      </c>
      <c r="I4" s="2"/>
      <c r="J4" s="2"/>
      <c r="K4" s="5" t="s">
        <v>99</v>
      </c>
      <c r="L4" s="18" t="s">
        <v>101</v>
      </c>
      <c r="M4" s="2"/>
      <c r="N4" s="2" t="s">
        <v>6</v>
      </c>
      <c r="O4" s="2"/>
    </row>
    <row r="5" spans="1:15" ht="22.5" x14ac:dyDescent="0.25">
      <c r="A5" s="2">
        <v>4</v>
      </c>
      <c r="B5" s="2">
        <v>105.97999</v>
      </c>
      <c r="C5" s="2">
        <v>52.123379999999997</v>
      </c>
      <c r="D5" s="2">
        <v>10</v>
      </c>
      <c r="E5" s="5" t="s">
        <v>200</v>
      </c>
      <c r="F5" s="2"/>
      <c r="G5" s="2"/>
      <c r="H5" s="2" t="s">
        <v>109</v>
      </c>
      <c r="I5" s="1"/>
      <c r="J5" s="1"/>
      <c r="K5" s="1"/>
      <c r="L5" s="2" t="s">
        <v>5</v>
      </c>
      <c r="M5" s="1"/>
      <c r="N5" s="2" t="s">
        <v>6</v>
      </c>
      <c r="O5" s="2" t="s">
        <v>215</v>
      </c>
    </row>
    <row r="6" spans="1:15" x14ac:dyDescent="0.25">
      <c r="A6" s="2">
        <v>5</v>
      </c>
      <c r="B6" s="2">
        <v>105.88416666666667</v>
      </c>
      <c r="C6" s="2">
        <v>52.090833333333336</v>
      </c>
      <c r="D6" s="2"/>
      <c r="E6" s="5" t="s">
        <v>216</v>
      </c>
      <c r="F6" s="2"/>
      <c r="G6" s="2"/>
      <c r="H6" s="2" t="s">
        <v>109</v>
      </c>
      <c r="I6" s="1"/>
      <c r="J6" s="1"/>
      <c r="K6" s="1"/>
      <c r="L6" s="2" t="s">
        <v>5</v>
      </c>
      <c r="M6" s="1"/>
      <c r="N6" s="2" t="s">
        <v>6</v>
      </c>
      <c r="O6" s="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" sqref="N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56.25" x14ac:dyDescent="0.25">
      <c r="A2" s="2">
        <v>1</v>
      </c>
      <c r="B2" s="2">
        <v>107.362716666667</v>
      </c>
      <c r="C2" s="2">
        <v>52.6417</v>
      </c>
      <c r="D2" s="2"/>
      <c r="E2" s="2"/>
      <c r="F2" s="5" t="s">
        <v>227</v>
      </c>
      <c r="G2" s="5" t="s">
        <v>22</v>
      </c>
      <c r="H2" s="2"/>
      <c r="I2" s="2"/>
      <c r="J2" s="18" t="s">
        <v>102</v>
      </c>
      <c r="K2" s="5" t="s">
        <v>127</v>
      </c>
      <c r="L2" s="2" t="s">
        <v>5</v>
      </c>
      <c r="M2" s="10" t="s">
        <v>106</v>
      </c>
      <c r="N2" s="2" t="s">
        <v>6</v>
      </c>
      <c r="O2" s="5" t="s">
        <v>126</v>
      </c>
      <c r="P2" s="2"/>
    </row>
    <row r="3" spans="1:17" ht="22.5" x14ac:dyDescent="0.25">
      <c r="A3" s="2">
        <v>2</v>
      </c>
      <c r="B3" s="2">
        <v>108.936214768257</v>
      </c>
      <c r="C3" s="2">
        <v>53.343664219667303</v>
      </c>
      <c r="D3" s="2"/>
      <c r="E3" s="2"/>
      <c r="F3" s="5" t="s">
        <v>46</v>
      </c>
      <c r="G3" s="5" t="s">
        <v>46</v>
      </c>
      <c r="H3" s="4"/>
      <c r="I3" s="2"/>
      <c r="J3" s="2"/>
      <c r="K3" s="1"/>
      <c r="L3" s="2" t="s">
        <v>101</v>
      </c>
      <c r="M3" s="5" t="s">
        <v>220</v>
      </c>
      <c r="N3" s="2" t="s">
        <v>6</v>
      </c>
      <c r="O3" s="2"/>
      <c r="P3" s="2"/>
      <c r="Q3" s="2"/>
    </row>
    <row r="4" spans="1:17" ht="22.5" x14ac:dyDescent="0.25">
      <c r="A4" s="2">
        <v>3</v>
      </c>
      <c r="B4" s="2">
        <v>107.624865563234</v>
      </c>
      <c r="C4" s="2">
        <v>52.715558523012398</v>
      </c>
      <c r="D4" s="2"/>
      <c r="E4" s="2"/>
      <c r="F4" s="5" t="s">
        <v>46</v>
      </c>
      <c r="G4" s="5" t="s">
        <v>46</v>
      </c>
      <c r="H4" s="4"/>
      <c r="I4" s="2"/>
      <c r="J4" s="2"/>
      <c r="K4" s="1"/>
      <c r="L4" s="2" t="s">
        <v>101</v>
      </c>
      <c r="M4" s="5" t="s">
        <v>220</v>
      </c>
      <c r="N4" s="2" t="s">
        <v>6</v>
      </c>
      <c r="O4" s="2"/>
      <c r="P4" s="2"/>
      <c r="Q4" s="2"/>
    </row>
    <row r="5" spans="1:17" ht="22.5" x14ac:dyDescent="0.25">
      <c r="A5" s="2">
        <v>4</v>
      </c>
      <c r="B5" s="2">
        <v>107.282651136876</v>
      </c>
      <c r="C5" s="2">
        <v>52.595702248426498</v>
      </c>
      <c r="D5" s="2"/>
      <c r="E5" s="2"/>
      <c r="F5" s="5" t="s">
        <v>46</v>
      </c>
      <c r="G5" s="5" t="s">
        <v>46</v>
      </c>
      <c r="H5" s="4"/>
      <c r="I5" s="2"/>
      <c r="J5" s="2"/>
      <c r="K5" s="1"/>
      <c r="L5" s="2" t="s">
        <v>101</v>
      </c>
      <c r="M5" s="5" t="s">
        <v>220</v>
      </c>
      <c r="N5" s="2" t="s">
        <v>6</v>
      </c>
      <c r="O5" s="2"/>
      <c r="P5" s="2"/>
      <c r="Q5" s="2"/>
    </row>
    <row r="6" spans="1:17" ht="22.5" x14ac:dyDescent="0.25">
      <c r="A6" s="2">
        <v>5</v>
      </c>
      <c r="B6" s="2">
        <v>105.17693594108999</v>
      </c>
      <c r="C6" s="2">
        <v>51.574508879475601</v>
      </c>
      <c r="D6" s="2"/>
      <c r="E6" s="2"/>
      <c r="F6" s="5" t="s">
        <v>46</v>
      </c>
      <c r="G6" s="5" t="s">
        <v>46</v>
      </c>
      <c r="H6" s="4"/>
      <c r="I6" s="2"/>
      <c r="J6" s="2"/>
      <c r="K6" s="1"/>
      <c r="L6" s="2" t="s">
        <v>5</v>
      </c>
      <c r="M6" s="5" t="s">
        <v>220</v>
      </c>
      <c r="N6" s="2" t="s">
        <v>6</v>
      </c>
      <c r="O6" s="2"/>
      <c r="P6" s="2"/>
      <c r="Q6" s="2"/>
    </row>
    <row r="7" spans="1:17" ht="22.5" x14ac:dyDescent="0.25">
      <c r="A7" s="2">
        <v>6</v>
      </c>
      <c r="B7" s="2">
        <v>105.222304670334</v>
      </c>
      <c r="C7" s="2">
        <v>51.555744716519399</v>
      </c>
      <c r="D7" s="2"/>
      <c r="E7" s="2"/>
      <c r="F7" s="5" t="s">
        <v>46</v>
      </c>
      <c r="G7" s="5" t="s">
        <v>46</v>
      </c>
      <c r="H7" s="4"/>
      <c r="I7" s="2"/>
      <c r="J7" s="2"/>
      <c r="K7" s="1"/>
      <c r="L7" s="2" t="s">
        <v>101</v>
      </c>
      <c r="M7" s="5" t="s">
        <v>220</v>
      </c>
      <c r="N7" s="2" t="s">
        <v>6</v>
      </c>
      <c r="O7" s="2"/>
      <c r="P7" s="2"/>
      <c r="Q7" s="2"/>
    </row>
    <row r="8" spans="1:17" ht="22.5" x14ac:dyDescent="0.25">
      <c r="A8" s="2">
        <v>7</v>
      </c>
      <c r="B8" s="2">
        <v>108.616688238175</v>
      </c>
      <c r="C8" s="2">
        <v>53.284931126934303</v>
      </c>
      <c r="D8" s="2"/>
      <c r="E8" s="2"/>
      <c r="F8" s="5" t="s">
        <v>46</v>
      </c>
      <c r="G8" s="5" t="s">
        <v>46</v>
      </c>
      <c r="H8" s="4"/>
      <c r="I8" s="2"/>
      <c r="J8" s="2"/>
      <c r="K8" s="1"/>
      <c r="L8" s="2" t="s">
        <v>101</v>
      </c>
      <c r="M8" s="5" t="s">
        <v>220</v>
      </c>
      <c r="N8" s="2" t="s">
        <v>6</v>
      </c>
      <c r="O8" s="2"/>
      <c r="P8" s="2"/>
      <c r="Q8" s="2"/>
    </row>
    <row r="9" spans="1:17" ht="22.5" x14ac:dyDescent="0.25">
      <c r="A9" s="2">
        <v>8</v>
      </c>
      <c r="B9" s="2">
        <v>109.50398370932599</v>
      </c>
      <c r="C9" s="2">
        <v>54.229234676444101</v>
      </c>
      <c r="D9" s="2"/>
      <c r="E9" s="2"/>
      <c r="F9" s="5" t="s">
        <v>46</v>
      </c>
      <c r="G9" s="5" t="s">
        <v>46</v>
      </c>
      <c r="H9" s="4"/>
      <c r="I9" s="2"/>
      <c r="J9" s="2"/>
      <c r="K9" s="1"/>
      <c r="L9" s="2" t="s">
        <v>101</v>
      </c>
      <c r="M9" s="5" t="s">
        <v>220</v>
      </c>
      <c r="N9" s="2" t="s">
        <v>6</v>
      </c>
      <c r="O9" s="2"/>
      <c r="P9" s="2"/>
      <c r="Q9" s="2"/>
    </row>
    <row r="10" spans="1:17" x14ac:dyDescent="0.25">
      <c r="A10" s="2">
        <v>9</v>
      </c>
      <c r="B10" s="2">
        <v>106.18833333333301</v>
      </c>
      <c r="C10" s="2">
        <v>52.185000000000002</v>
      </c>
      <c r="D10" s="2"/>
      <c r="E10" s="2"/>
      <c r="F10" s="5" t="s">
        <v>46</v>
      </c>
      <c r="G10" s="5" t="s">
        <v>35</v>
      </c>
      <c r="H10" s="2"/>
      <c r="I10" s="2"/>
      <c r="J10" s="18"/>
      <c r="K10" s="5" t="s">
        <v>86</v>
      </c>
      <c r="L10" s="2" t="s">
        <v>5</v>
      </c>
      <c r="M10" s="10" t="s">
        <v>102</v>
      </c>
      <c r="N10" s="2" t="s">
        <v>6</v>
      </c>
      <c r="O10" s="2"/>
      <c r="P10" s="2"/>
      <c r="Q10" s="2"/>
    </row>
    <row r="11" spans="1:17" ht="56.25" x14ac:dyDescent="0.25">
      <c r="A11" s="2">
        <v>10</v>
      </c>
      <c r="B11" s="2">
        <v>107.362716666667</v>
      </c>
      <c r="C11" s="2">
        <v>52.641666666666701</v>
      </c>
      <c r="D11" s="2"/>
      <c r="E11" s="2"/>
      <c r="F11" s="5" t="s">
        <v>83</v>
      </c>
      <c r="G11" s="5"/>
      <c r="H11" s="4"/>
      <c r="I11" s="2"/>
      <c r="J11" s="2" t="s">
        <v>102</v>
      </c>
      <c r="K11" s="5" t="s">
        <v>100</v>
      </c>
      <c r="L11" s="2" t="s">
        <v>5</v>
      </c>
      <c r="M11" s="2" t="s">
        <v>102</v>
      </c>
      <c r="N11" s="2" t="s">
        <v>6</v>
      </c>
      <c r="O11" s="2"/>
      <c r="P11" s="2"/>
      <c r="Q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8" sqref="N1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6.5703125" customWidth="1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2">
        <v>108.389</v>
      </c>
      <c r="C2" s="2">
        <v>53.308999999999997</v>
      </c>
      <c r="D2" s="2"/>
      <c r="E2" s="2"/>
      <c r="F2" s="2"/>
      <c r="G2" s="2"/>
      <c r="H2" s="2"/>
      <c r="I2" s="2"/>
      <c r="J2" s="2"/>
      <c r="K2" s="2"/>
      <c r="L2" s="2" t="s">
        <v>5</v>
      </c>
      <c r="M2" s="2" t="s">
        <v>193</v>
      </c>
      <c r="N2" s="2" t="s">
        <v>6</v>
      </c>
      <c r="O2" s="5" t="s">
        <v>213</v>
      </c>
      <c r="P2" s="2"/>
      <c r="Q2" s="2"/>
    </row>
    <row r="3" spans="1:17" ht="22.5" x14ac:dyDescent="0.25">
      <c r="A3" s="2">
        <v>2</v>
      </c>
      <c r="B3" s="2">
        <v>108.462</v>
      </c>
      <c r="C3" s="2">
        <v>53.323999999999998</v>
      </c>
      <c r="D3" s="2"/>
      <c r="E3" s="2"/>
      <c r="F3" s="2"/>
      <c r="G3" s="2"/>
      <c r="H3" s="2"/>
      <c r="I3" s="2"/>
      <c r="J3" s="2"/>
      <c r="K3" s="2"/>
      <c r="L3" s="2" t="s">
        <v>5</v>
      </c>
      <c r="M3" s="2" t="s">
        <v>193</v>
      </c>
      <c r="N3" s="2" t="s">
        <v>6</v>
      </c>
      <c r="O3" s="5" t="s">
        <v>213</v>
      </c>
      <c r="P3" s="2"/>
      <c r="Q3" s="2"/>
    </row>
    <row r="4" spans="1:17" ht="22.5" x14ac:dyDescent="0.25">
      <c r="A4" s="2">
        <v>3</v>
      </c>
      <c r="B4" s="2">
        <v>108.473</v>
      </c>
      <c r="C4" s="2">
        <v>53.344999999999999</v>
      </c>
      <c r="D4" s="2"/>
      <c r="E4" s="2"/>
      <c r="F4" s="2"/>
      <c r="G4" s="2"/>
      <c r="H4" s="2"/>
      <c r="I4" s="2"/>
      <c r="J4" s="2"/>
      <c r="K4" s="2"/>
      <c r="L4" s="2" t="s">
        <v>5</v>
      </c>
      <c r="M4" s="2" t="s">
        <v>193</v>
      </c>
      <c r="N4" s="2" t="s">
        <v>6</v>
      </c>
      <c r="O4" s="5" t="s">
        <v>213</v>
      </c>
      <c r="P4" s="2"/>
      <c r="Q4" s="2"/>
    </row>
    <row r="5" spans="1:17" ht="22.5" x14ac:dyDescent="0.25">
      <c r="A5" s="2">
        <v>4</v>
      </c>
      <c r="B5" s="2">
        <v>108.491</v>
      </c>
      <c r="C5" s="2">
        <v>53.366</v>
      </c>
      <c r="D5" s="2"/>
      <c r="E5" s="2"/>
      <c r="F5" s="2"/>
      <c r="G5" s="2"/>
      <c r="H5" s="2"/>
      <c r="I5" s="2"/>
      <c r="J5" s="2"/>
      <c r="K5" s="2"/>
      <c r="L5" s="2" t="s">
        <v>5</v>
      </c>
      <c r="M5" s="2" t="s">
        <v>193</v>
      </c>
      <c r="N5" s="2" t="s">
        <v>6</v>
      </c>
      <c r="O5" s="5" t="s">
        <v>213</v>
      </c>
      <c r="P5" s="2"/>
      <c r="Q5" s="2"/>
    </row>
    <row r="6" spans="1:17" ht="22.5" x14ac:dyDescent="0.25">
      <c r="A6" s="2">
        <v>5</v>
      </c>
      <c r="B6" s="2">
        <v>108.49</v>
      </c>
      <c r="C6" s="2">
        <v>53.323999999999998</v>
      </c>
      <c r="D6" s="2"/>
      <c r="E6" s="2"/>
      <c r="F6" s="2"/>
      <c r="G6" s="2"/>
      <c r="H6" s="2"/>
      <c r="I6" s="2"/>
      <c r="J6" s="2"/>
      <c r="K6" s="2"/>
      <c r="L6" s="2" t="s">
        <v>5</v>
      </c>
      <c r="M6" s="2" t="s">
        <v>193</v>
      </c>
      <c r="N6" s="2" t="s">
        <v>6</v>
      </c>
      <c r="O6" s="5" t="s">
        <v>213</v>
      </c>
      <c r="P6" s="2"/>
      <c r="Q6" s="2"/>
    </row>
    <row r="7" spans="1:17" ht="22.5" x14ac:dyDescent="0.25">
      <c r="A7" s="2">
        <v>6</v>
      </c>
      <c r="B7" s="2">
        <v>108.527</v>
      </c>
      <c r="C7" s="2">
        <v>53.323999999999998</v>
      </c>
      <c r="D7" s="2"/>
      <c r="E7" s="2"/>
      <c r="F7" s="2"/>
      <c r="G7" s="2"/>
      <c r="H7" s="2"/>
      <c r="I7" s="2"/>
      <c r="J7" s="2"/>
      <c r="K7" s="2"/>
      <c r="L7" s="2" t="s">
        <v>5</v>
      </c>
      <c r="M7" s="2" t="s">
        <v>193</v>
      </c>
      <c r="N7" s="2" t="s">
        <v>6</v>
      </c>
      <c r="O7" s="5" t="s">
        <v>213</v>
      </c>
      <c r="P7" s="2"/>
      <c r="Q7" s="2"/>
    </row>
    <row r="8" spans="1:17" ht="22.5" x14ac:dyDescent="0.25">
      <c r="A8" s="2">
        <v>7</v>
      </c>
      <c r="B8" s="2">
        <v>108.26600000000001</v>
      </c>
      <c r="C8" s="2">
        <v>53.253999999999998</v>
      </c>
      <c r="D8" s="2"/>
      <c r="E8" s="2"/>
      <c r="F8" s="2"/>
      <c r="G8" s="2"/>
      <c r="H8" s="2"/>
      <c r="I8" s="2"/>
      <c r="J8" s="2"/>
      <c r="K8" s="2"/>
      <c r="L8" s="2" t="s">
        <v>5</v>
      </c>
      <c r="M8" s="2" t="s">
        <v>193</v>
      </c>
      <c r="N8" s="2" t="s">
        <v>6</v>
      </c>
      <c r="O8" s="5" t="s">
        <v>213</v>
      </c>
      <c r="P8" s="2"/>
      <c r="Q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A52" sqref="A52:XFD52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8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8" ht="45" x14ac:dyDescent="0.25">
      <c r="A2" s="2">
        <v>1</v>
      </c>
      <c r="B2" s="2">
        <v>106.698333333333</v>
      </c>
      <c r="C2" s="2">
        <v>52.418333333333301</v>
      </c>
      <c r="D2" s="2"/>
      <c r="E2" s="5" t="s">
        <v>122</v>
      </c>
      <c r="F2" s="5" t="s">
        <v>7</v>
      </c>
      <c r="G2" s="5" t="s">
        <v>111</v>
      </c>
      <c r="H2" s="2"/>
      <c r="I2" s="2"/>
      <c r="J2" s="2"/>
      <c r="K2" s="5" t="s">
        <v>8</v>
      </c>
      <c r="L2" s="2" t="s">
        <v>5</v>
      </c>
      <c r="M2" s="5" t="s">
        <v>105</v>
      </c>
      <c r="N2" s="2" t="s">
        <v>6</v>
      </c>
      <c r="O2" s="5" t="s">
        <v>121</v>
      </c>
      <c r="P2" s="2"/>
      <c r="R2" s="2"/>
    </row>
    <row r="3" spans="1:18" ht="33.75" x14ac:dyDescent="0.25">
      <c r="A3" s="2">
        <v>2</v>
      </c>
      <c r="B3" s="2">
        <v>106.71</v>
      </c>
      <c r="C3" s="2">
        <v>52.408333333333303</v>
      </c>
      <c r="D3" s="2"/>
      <c r="E3" s="2"/>
      <c r="F3" s="5" t="s">
        <v>46</v>
      </c>
      <c r="G3" s="5" t="s">
        <v>10</v>
      </c>
      <c r="H3" s="2"/>
      <c r="I3" s="2"/>
      <c r="J3" s="2"/>
      <c r="K3" s="5"/>
      <c r="L3" s="2" t="s">
        <v>5</v>
      </c>
      <c r="M3" s="10" t="s">
        <v>105</v>
      </c>
      <c r="N3" s="2" t="s">
        <v>6</v>
      </c>
      <c r="O3" s="5" t="s">
        <v>123</v>
      </c>
      <c r="P3" s="2"/>
      <c r="R3" s="2"/>
    </row>
    <row r="4" spans="1:18" ht="33.75" x14ac:dyDescent="0.25">
      <c r="A4" s="2">
        <v>3</v>
      </c>
      <c r="B4" s="2">
        <v>106.46</v>
      </c>
      <c r="C4" s="2">
        <v>52.371666666666698</v>
      </c>
      <c r="D4" s="2"/>
      <c r="E4" s="2"/>
      <c r="F4" s="5" t="s">
        <v>46</v>
      </c>
      <c r="G4" s="5" t="s">
        <v>11</v>
      </c>
      <c r="H4" s="2"/>
      <c r="I4" s="2"/>
      <c r="J4" s="2"/>
      <c r="K4" s="5"/>
      <c r="L4" s="2" t="s">
        <v>5</v>
      </c>
      <c r="M4" s="10" t="s">
        <v>105</v>
      </c>
      <c r="N4" s="2" t="s">
        <v>6</v>
      </c>
      <c r="O4" s="5" t="s">
        <v>123</v>
      </c>
      <c r="P4" s="2"/>
      <c r="R4" s="2"/>
    </row>
    <row r="5" spans="1:18" ht="33.75" x14ac:dyDescent="0.25">
      <c r="A5" s="2">
        <v>4</v>
      </c>
      <c r="B5" s="2">
        <v>106.551666666667</v>
      </c>
      <c r="C5" s="2">
        <v>52.381666666666703</v>
      </c>
      <c r="D5" s="2"/>
      <c r="E5" s="2"/>
      <c r="F5" s="5" t="s">
        <v>46</v>
      </c>
      <c r="G5" s="5" t="s">
        <v>12</v>
      </c>
      <c r="H5" s="2"/>
      <c r="I5" s="2"/>
      <c r="J5" s="2"/>
      <c r="K5" s="5"/>
      <c r="L5" s="2" t="s">
        <v>5</v>
      </c>
      <c r="M5" s="10" t="s">
        <v>105</v>
      </c>
      <c r="N5" s="2" t="s">
        <v>6</v>
      </c>
      <c r="O5" s="5" t="s">
        <v>123</v>
      </c>
      <c r="P5" s="2"/>
      <c r="R5" s="2"/>
    </row>
    <row r="6" spans="1:18" ht="33.75" x14ac:dyDescent="0.25">
      <c r="A6" s="2">
        <v>5</v>
      </c>
      <c r="B6" s="2">
        <v>106.57402264060499</v>
      </c>
      <c r="C6" s="2">
        <v>52.397723106739299</v>
      </c>
      <c r="D6" s="2"/>
      <c r="E6" s="2"/>
      <c r="F6" s="5" t="s">
        <v>46</v>
      </c>
      <c r="G6" s="5" t="s">
        <v>13</v>
      </c>
      <c r="H6" s="2"/>
      <c r="I6" s="2"/>
      <c r="J6" s="2"/>
      <c r="K6" s="5"/>
      <c r="L6" s="2" t="s">
        <v>5</v>
      </c>
      <c r="M6" s="10" t="s">
        <v>105</v>
      </c>
      <c r="N6" s="2" t="s">
        <v>6</v>
      </c>
      <c r="O6" s="5" t="s">
        <v>123</v>
      </c>
      <c r="P6" s="2"/>
      <c r="R6" s="2"/>
    </row>
    <row r="7" spans="1:18" ht="33.75" x14ac:dyDescent="0.25">
      <c r="A7" s="2">
        <v>6</v>
      </c>
      <c r="B7" s="2">
        <v>106.136666666667</v>
      </c>
      <c r="C7" s="2">
        <v>51.965000000000003</v>
      </c>
      <c r="D7" s="2"/>
      <c r="E7" s="2"/>
      <c r="F7" s="5" t="s">
        <v>46</v>
      </c>
      <c r="G7" s="5" t="s">
        <v>14</v>
      </c>
      <c r="H7" s="2"/>
      <c r="I7" s="2"/>
      <c r="J7" s="2"/>
      <c r="K7" s="5"/>
      <c r="L7" s="2" t="s">
        <v>5</v>
      </c>
      <c r="M7" s="10" t="s">
        <v>105</v>
      </c>
      <c r="N7" s="2" t="s">
        <v>6</v>
      </c>
      <c r="O7" s="5" t="s">
        <v>123</v>
      </c>
      <c r="P7" s="2"/>
      <c r="R7" s="2"/>
    </row>
    <row r="8" spans="1:18" ht="33.75" x14ac:dyDescent="0.25">
      <c r="A8" s="2">
        <v>7</v>
      </c>
      <c r="B8" s="2">
        <v>107.165343784337</v>
      </c>
      <c r="C8" s="2">
        <v>52.580927912907001</v>
      </c>
      <c r="D8" s="2"/>
      <c r="E8" s="2"/>
      <c r="F8" s="5" t="s">
        <v>46</v>
      </c>
      <c r="G8" s="5" t="s">
        <v>15</v>
      </c>
      <c r="H8" s="2"/>
      <c r="I8" s="2"/>
      <c r="J8" s="2"/>
      <c r="K8" s="5"/>
      <c r="L8" s="2" t="s">
        <v>5</v>
      </c>
      <c r="M8" s="10" t="s">
        <v>105</v>
      </c>
      <c r="N8" s="2" t="s">
        <v>6</v>
      </c>
      <c r="O8" s="5" t="s">
        <v>123</v>
      </c>
      <c r="P8" s="2"/>
      <c r="R8" s="2"/>
    </row>
    <row r="9" spans="1:18" ht="33.75" x14ac:dyDescent="0.25">
      <c r="A9" s="2">
        <v>8</v>
      </c>
      <c r="B9" s="2">
        <v>106.265</v>
      </c>
      <c r="C9" s="2">
        <v>52.28</v>
      </c>
      <c r="D9" s="2"/>
      <c r="E9" s="2"/>
      <c r="F9" s="5" t="s">
        <v>61</v>
      </c>
      <c r="G9" s="5" t="s">
        <v>16</v>
      </c>
      <c r="H9" s="2"/>
      <c r="I9" s="2"/>
      <c r="J9" s="2"/>
      <c r="K9" s="5"/>
      <c r="L9" s="2" t="s">
        <v>5</v>
      </c>
      <c r="M9" s="10" t="s">
        <v>105</v>
      </c>
      <c r="N9" s="2" t="s">
        <v>6</v>
      </c>
      <c r="O9" s="5" t="s">
        <v>123</v>
      </c>
      <c r="P9" s="2"/>
      <c r="R9" s="2"/>
    </row>
    <row r="10" spans="1:18" ht="33.75" x14ac:dyDescent="0.25">
      <c r="A10" s="2">
        <v>9</v>
      </c>
      <c r="B10" s="2">
        <v>106.260761548293</v>
      </c>
      <c r="C10" s="2">
        <v>52.268540341072303</v>
      </c>
      <c r="D10" s="2"/>
      <c r="E10" s="2"/>
      <c r="F10" s="5" t="s">
        <v>62</v>
      </c>
      <c r="G10" s="5" t="s">
        <v>17</v>
      </c>
      <c r="H10" s="2"/>
      <c r="I10" s="2"/>
      <c r="J10" s="2"/>
      <c r="K10" s="5"/>
      <c r="L10" s="2" t="s">
        <v>5</v>
      </c>
      <c r="M10" s="10" t="s">
        <v>105</v>
      </c>
      <c r="N10" s="2" t="s">
        <v>6</v>
      </c>
      <c r="O10" s="5" t="s">
        <v>123</v>
      </c>
      <c r="P10" s="2"/>
      <c r="R10" s="2"/>
    </row>
    <row r="11" spans="1:18" ht="33.75" x14ac:dyDescent="0.25">
      <c r="A11" s="2">
        <v>10</v>
      </c>
      <c r="B11" s="2">
        <v>106.221033333333</v>
      </c>
      <c r="C11" s="2">
        <v>52.293550000000003</v>
      </c>
      <c r="D11" s="2"/>
      <c r="E11" s="2"/>
      <c r="F11" s="5" t="s">
        <v>46</v>
      </c>
      <c r="G11" s="5" t="s">
        <v>19</v>
      </c>
      <c r="H11" s="2"/>
      <c r="I11" s="2"/>
      <c r="J11" s="2"/>
      <c r="K11" s="5"/>
      <c r="L11" s="2" t="s">
        <v>5</v>
      </c>
      <c r="M11" s="10" t="s">
        <v>105</v>
      </c>
      <c r="N11" s="2" t="s">
        <v>6</v>
      </c>
      <c r="O11" s="5" t="s">
        <v>123</v>
      </c>
      <c r="P11" s="2"/>
      <c r="R11" s="2"/>
    </row>
    <row r="12" spans="1:18" ht="33.75" x14ac:dyDescent="0.25">
      <c r="A12" s="2">
        <v>11</v>
      </c>
      <c r="B12" s="2">
        <v>106.21283333333299</v>
      </c>
      <c r="C12" s="2">
        <v>52.293333333333301</v>
      </c>
      <c r="D12" s="2"/>
      <c r="E12" s="2"/>
      <c r="F12" s="5" t="s">
        <v>46</v>
      </c>
      <c r="G12" s="5" t="s">
        <v>20</v>
      </c>
      <c r="H12" s="2"/>
      <c r="I12" s="2"/>
      <c r="J12" s="2"/>
      <c r="K12" s="5"/>
      <c r="L12" s="2" t="s">
        <v>5</v>
      </c>
      <c r="M12" s="10" t="s">
        <v>105</v>
      </c>
      <c r="N12" s="2" t="s">
        <v>6</v>
      </c>
      <c r="O12" s="5" t="s">
        <v>123</v>
      </c>
      <c r="P12" s="2"/>
      <c r="R12" s="2"/>
    </row>
    <row r="13" spans="1:18" ht="33.75" x14ac:dyDescent="0.25">
      <c r="A13" s="2">
        <v>12</v>
      </c>
      <c r="B13" s="2">
        <v>107.36450000000001</v>
      </c>
      <c r="C13" s="2">
        <v>52.6368333333333</v>
      </c>
      <c r="D13" s="2"/>
      <c r="E13" s="2"/>
      <c r="F13" s="5" t="s">
        <v>46</v>
      </c>
      <c r="G13" s="5" t="s">
        <v>21</v>
      </c>
      <c r="H13" s="2"/>
      <c r="I13" s="2"/>
      <c r="J13" s="2"/>
      <c r="K13" s="5"/>
      <c r="L13" s="2" t="s">
        <v>5</v>
      </c>
      <c r="M13" s="10" t="s">
        <v>105</v>
      </c>
      <c r="N13" s="2" t="s">
        <v>6</v>
      </c>
      <c r="O13" s="5" t="s">
        <v>123</v>
      </c>
      <c r="P13" s="2"/>
      <c r="R13" s="2"/>
    </row>
    <row r="14" spans="1:18" ht="33.75" x14ac:dyDescent="0.25">
      <c r="A14" s="2">
        <v>13</v>
      </c>
      <c r="B14" s="2">
        <v>106.14433333333299</v>
      </c>
      <c r="C14" s="2">
        <v>52.0758333333333</v>
      </c>
      <c r="D14" s="2"/>
      <c r="E14" s="2"/>
      <c r="F14" s="5" t="s">
        <v>46</v>
      </c>
      <c r="G14" s="5" t="s">
        <v>23</v>
      </c>
      <c r="H14" s="2"/>
      <c r="I14" s="2"/>
      <c r="J14" s="18"/>
      <c r="K14" s="5"/>
      <c r="L14" s="2" t="s">
        <v>5</v>
      </c>
      <c r="M14" s="10" t="s">
        <v>105</v>
      </c>
      <c r="N14" s="2" t="s">
        <v>6</v>
      </c>
      <c r="O14" s="5" t="s">
        <v>126</v>
      </c>
      <c r="P14" s="2"/>
      <c r="R14" s="2"/>
    </row>
    <row r="15" spans="1:18" ht="33.75" x14ac:dyDescent="0.25">
      <c r="A15" s="2">
        <v>14</v>
      </c>
      <c r="B15" s="2">
        <v>106.142666666667</v>
      </c>
      <c r="C15" s="2">
        <v>52.069333333333297</v>
      </c>
      <c r="D15" s="2"/>
      <c r="E15" s="2"/>
      <c r="F15" s="5" t="s">
        <v>64</v>
      </c>
      <c r="G15" s="5" t="s">
        <v>24</v>
      </c>
      <c r="H15" s="2"/>
      <c r="I15" s="2"/>
      <c r="J15" s="18"/>
      <c r="K15" s="5"/>
      <c r="L15" s="2" t="s">
        <v>5</v>
      </c>
      <c r="M15" s="10" t="s">
        <v>105</v>
      </c>
      <c r="N15" s="2" t="s">
        <v>6</v>
      </c>
      <c r="O15" s="5" t="s">
        <v>123</v>
      </c>
      <c r="P15" s="2"/>
      <c r="R15" s="2"/>
    </row>
    <row r="16" spans="1:18" ht="33.75" x14ac:dyDescent="0.25">
      <c r="A16" s="2">
        <v>15</v>
      </c>
      <c r="B16" s="2">
        <v>106.1</v>
      </c>
      <c r="C16" s="2">
        <v>52.073166666666701</v>
      </c>
      <c r="D16" s="2"/>
      <c r="E16" s="2"/>
      <c r="F16" s="5" t="s">
        <v>46</v>
      </c>
      <c r="G16" s="5" t="s">
        <v>25</v>
      </c>
      <c r="H16" s="2"/>
      <c r="I16" s="2"/>
      <c r="J16" s="18"/>
      <c r="K16" s="5"/>
      <c r="L16" s="2" t="s">
        <v>5</v>
      </c>
      <c r="M16" s="10" t="s">
        <v>105</v>
      </c>
      <c r="N16" s="2" t="s">
        <v>6</v>
      </c>
      <c r="O16" s="5" t="s">
        <v>123</v>
      </c>
      <c r="P16" s="2"/>
      <c r="R16" s="2"/>
    </row>
    <row r="17" spans="1:18" ht="33.75" x14ac:dyDescent="0.25">
      <c r="A17" s="2">
        <v>16</v>
      </c>
      <c r="B17" s="2">
        <v>106.145666666667</v>
      </c>
      <c r="C17" s="2">
        <v>52.032833333333301</v>
      </c>
      <c r="D17" s="2"/>
      <c r="E17" s="2"/>
      <c r="F17" s="5" t="s">
        <v>65</v>
      </c>
      <c r="G17" s="5" t="s">
        <v>26</v>
      </c>
      <c r="H17" s="2"/>
      <c r="I17" s="2"/>
      <c r="J17" s="18"/>
      <c r="K17" s="5"/>
      <c r="L17" s="2" t="s">
        <v>5</v>
      </c>
      <c r="M17" s="10" t="s">
        <v>105</v>
      </c>
      <c r="N17" s="2" t="s">
        <v>6</v>
      </c>
      <c r="O17" s="5" t="s">
        <v>123</v>
      </c>
      <c r="P17" s="2"/>
      <c r="R17" s="2"/>
    </row>
    <row r="18" spans="1:18" ht="33.75" x14ac:dyDescent="0.25">
      <c r="A18" s="2">
        <v>17</v>
      </c>
      <c r="B18" s="2">
        <v>106.1555</v>
      </c>
      <c r="C18" s="2">
        <v>51.981666666666698</v>
      </c>
      <c r="D18" s="2"/>
      <c r="E18" s="2"/>
      <c r="F18" s="5" t="s">
        <v>46</v>
      </c>
      <c r="G18" s="5" t="s">
        <v>27</v>
      </c>
      <c r="H18" s="2"/>
      <c r="I18" s="2"/>
      <c r="J18" s="18"/>
      <c r="K18" s="5"/>
      <c r="L18" s="2" t="s">
        <v>5</v>
      </c>
      <c r="M18" s="10" t="s">
        <v>105</v>
      </c>
      <c r="N18" s="2" t="s">
        <v>6</v>
      </c>
      <c r="O18" s="5" t="s">
        <v>123</v>
      </c>
      <c r="P18" s="2"/>
      <c r="R18" s="2"/>
    </row>
    <row r="19" spans="1:18" ht="33.75" x14ac:dyDescent="0.25">
      <c r="A19" s="2">
        <v>18</v>
      </c>
      <c r="B19" s="2">
        <v>106.158333333333</v>
      </c>
      <c r="C19" s="2">
        <v>52.013611111111103</v>
      </c>
      <c r="D19" s="2"/>
      <c r="E19" s="2"/>
      <c r="F19" s="5" t="s">
        <v>66</v>
      </c>
      <c r="G19" s="5" t="s">
        <v>28</v>
      </c>
      <c r="H19" s="2"/>
      <c r="I19" s="2"/>
      <c r="J19" s="18"/>
      <c r="K19" s="5"/>
      <c r="L19" s="2" t="s">
        <v>5</v>
      </c>
      <c r="M19" s="10" t="s">
        <v>105</v>
      </c>
      <c r="N19" s="2" t="s">
        <v>6</v>
      </c>
      <c r="O19" s="5" t="s">
        <v>123</v>
      </c>
      <c r="P19" s="2"/>
      <c r="R19" s="2"/>
    </row>
    <row r="20" spans="1:18" ht="33.75" x14ac:dyDescent="0.25">
      <c r="A20" s="2">
        <v>19</v>
      </c>
      <c r="B20" s="2">
        <v>106.131</v>
      </c>
      <c r="C20" s="2">
        <v>52.015277777777797</v>
      </c>
      <c r="D20" s="2"/>
      <c r="E20" s="2"/>
      <c r="F20" s="5" t="s">
        <v>46</v>
      </c>
      <c r="G20" s="5" t="s">
        <v>29</v>
      </c>
      <c r="H20" s="2"/>
      <c r="I20" s="2"/>
      <c r="J20" s="18"/>
      <c r="K20" s="5"/>
      <c r="L20" s="2" t="s">
        <v>5</v>
      </c>
      <c r="M20" s="10" t="s">
        <v>105</v>
      </c>
      <c r="N20" s="2" t="s">
        <v>6</v>
      </c>
      <c r="O20" s="5" t="s">
        <v>123</v>
      </c>
      <c r="P20" s="2"/>
      <c r="R20" s="2"/>
    </row>
    <row r="21" spans="1:18" ht="33.75" x14ac:dyDescent="0.25">
      <c r="A21" s="2">
        <v>20</v>
      </c>
      <c r="B21" s="2">
        <v>106.246</v>
      </c>
      <c r="C21" s="2">
        <v>52.112166666666702</v>
      </c>
      <c r="D21" s="2"/>
      <c r="E21" s="2"/>
      <c r="F21" s="5" t="s">
        <v>46</v>
      </c>
      <c r="G21" s="5" t="s">
        <v>30</v>
      </c>
      <c r="H21" s="2"/>
      <c r="I21" s="2"/>
      <c r="J21" s="18"/>
      <c r="K21" s="5"/>
      <c r="L21" s="2" t="s">
        <v>5</v>
      </c>
      <c r="M21" s="10" t="s">
        <v>105</v>
      </c>
      <c r="N21" s="2" t="s">
        <v>6</v>
      </c>
      <c r="O21" s="5" t="s">
        <v>123</v>
      </c>
      <c r="P21" s="2"/>
      <c r="R21" s="2"/>
    </row>
    <row r="22" spans="1:18" ht="33.75" x14ac:dyDescent="0.25">
      <c r="A22" s="2">
        <v>21</v>
      </c>
      <c r="B22" s="2">
        <v>106.214666666667</v>
      </c>
      <c r="C22" s="2">
        <v>52.116999999999997</v>
      </c>
      <c r="D22" s="2"/>
      <c r="E22" s="2"/>
      <c r="F22" s="5" t="s">
        <v>46</v>
      </c>
      <c r="G22" s="5" t="s">
        <v>31</v>
      </c>
      <c r="H22" s="2"/>
      <c r="I22" s="2"/>
      <c r="J22" s="18"/>
      <c r="K22" s="5"/>
      <c r="L22" s="2" t="s">
        <v>5</v>
      </c>
      <c r="M22" s="10" t="s">
        <v>105</v>
      </c>
      <c r="N22" s="2" t="s">
        <v>6</v>
      </c>
      <c r="O22" s="5" t="s">
        <v>123</v>
      </c>
      <c r="P22" s="2"/>
      <c r="R22" s="2"/>
    </row>
    <row r="23" spans="1:18" ht="33.75" x14ac:dyDescent="0.25">
      <c r="A23" s="2">
        <v>22</v>
      </c>
      <c r="B23" s="2">
        <v>106.131333333333</v>
      </c>
      <c r="C23" s="2">
        <v>52.118166666666703</v>
      </c>
      <c r="D23" s="2"/>
      <c r="E23" s="2"/>
      <c r="F23" s="5" t="s">
        <v>46</v>
      </c>
      <c r="G23" s="5" t="s">
        <v>32</v>
      </c>
      <c r="H23" s="2"/>
      <c r="I23" s="2"/>
      <c r="J23" s="18"/>
      <c r="K23" s="5"/>
      <c r="L23" s="2" t="s">
        <v>5</v>
      </c>
      <c r="M23" s="10" t="s">
        <v>105</v>
      </c>
      <c r="N23" s="2" t="s">
        <v>6</v>
      </c>
      <c r="O23" s="5" t="s">
        <v>123</v>
      </c>
      <c r="P23" s="2"/>
      <c r="R23" s="2"/>
    </row>
    <row r="24" spans="1:18" ht="33.75" x14ac:dyDescent="0.25">
      <c r="A24" s="2">
        <v>23</v>
      </c>
      <c r="B24" s="2">
        <v>106.149166666667</v>
      </c>
      <c r="C24" s="2">
        <v>52.125500000000002</v>
      </c>
      <c r="D24" s="2"/>
      <c r="E24" s="2"/>
      <c r="F24" s="5" t="s">
        <v>46</v>
      </c>
      <c r="G24" s="5" t="s">
        <v>33</v>
      </c>
      <c r="H24" s="2"/>
      <c r="I24" s="2"/>
      <c r="J24" s="18"/>
      <c r="K24" s="5"/>
      <c r="L24" s="2" t="s">
        <v>5</v>
      </c>
      <c r="M24" s="10" t="s">
        <v>105</v>
      </c>
      <c r="N24" s="2" t="s">
        <v>6</v>
      </c>
      <c r="O24" s="5" t="s">
        <v>123</v>
      </c>
      <c r="P24" s="2"/>
      <c r="R24" s="2"/>
    </row>
    <row r="25" spans="1:18" ht="33.75" x14ac:dyDescent="0.25">
      <c r="A25" s="2">
        <v>24</v>
      </c>
      <c r="B25" s="2">
        <v>106.116666666667</v>
      </c>
      <c r="C25" s="2">
        <v>52.183333333333302</v>
      </c>
      <c r="D25" s="2"/>
      <c r="E25" s="2"/>
      <c r="F25" s="5" t="s">
        <v>67</v>
      </c>
      <c r="G25" s="5" t="s">
        <v>34</v>
      </c>
      <c r="H25" s="2"/>
      <c r="I25" s="2"/>
      <c r="J25" s="18"/>
      <c r="K25" s="5"/>
      <c r="L25" s="2" t="s">
        <v>5</v>
      </c>
      <c r="M25" s="10" t="s">
        <v>105</v>
      </c>
      <c r="N25" s="2" t="s">
        <v>6</v>
      </c>
      <c r="O25" s="5" t="s">
        <v>123</v>
      </c>
      <c r="P25" s="2"/>
      <c r="R25" s="2"/>
    </row>
    <row r="26" spans="1:18" ht="33.75" x14ac:dyDescent="0.25">
      <c r="A26" s="2">
        <v>25</v>
      </c>
      <c r="B26" s="2">
        <v>106.99</v>
      </c>
      <c r="C26" s="2">
        <v>52.503333333333302</v>
      </c>
      <c r="D26" s="2"/>
      <c r="E26" s="2"/>
      <c r="F26" s="5" t="s">
        <v>68</v>
      </c>
      <c r="G26" s="5" t="s">
        <v>36</v>
      </c>
      <c r="H26" s="2"/>
      <c r="I26" s="2"/>
      <c r="J26" s="18"/>
      <c r="K26" s="5"/>
      <c r="L26" s="2" t="s">
        <v>5</v>
      </c>
      <c r="M26" s="10" t="s">
        <v>105</v>
      </c>
      <c r="N26" s="2" t="s">
        <v>6</v>
      </c>
      <c r="O26" s="5" t="s">
        <v>123</v>
      </c>
      <c r="P26" s="2"/>
      <c r="R26" s="2"/>
    </row>
    <row r="27" spans="1:18" ht="33.75" x14ac:dyDescent="0.25">
      <c r="A27" s="2">
        <v>26</v>
      </c>
      <c r="B27" s="2">
        <v>106.24</v>
      </c>
      <c r="C27" s="2">
        <v>52.231666666666698</v>
      </c>
      <c r="D27" s="2"/>
      <c r="E27" s="2"/>
      <c r="F27" s="5" t="s">
        <v>46</v>
      </c>
      <c r="G27" s="5" t="s">
        <v>37</v>
      </c>
      <c r="H27" s="2"/>
      <c r="I27" s="2"/>
      <c r="J27" s="18"/>
      <c r="K27" s="5"/>
      <c r="L27" s="2" t="s">
        <v>5</v>
      </c>
      <c r="M27" s="10" t="s">
        <v>105</v>
      </c>
      <c r="N27" s="2" t="s">
        <v>6</v>
      </c>
      <c r="O27" s="5" t="s">
        <v>123</v>
      </c>
      <c r="P27" s="2"/>
      <c r="R27" s="2"/>
    </row>
    <row r="28" spans="1:18" ht="33.75" x14ac:dyDescent="0.25">
      <c r="A28" s="2">
        <v>27</v>
      </c>
      <c r="B28" s="2">
        <v>106.146666666667</v>
      </c>
      <c r="C28" s="2">
        <v>52.167499999999997</v>
      </c>
      <c r="D28" s="2"/>
      <c r="E28" s="2"/>
      <c r="F28" s="5" t="s">
        <v>46</v>
      </c>
      <c r="G28" s="5" t="s">
        <v>38</v>
      </c>
      <c r="H28" s="2"/>
      <c r="I28" s="2"/>
      <c r="J28" s="18"/>
      <c r="K28" s="5"/>
      <c r="L28" s="2" t="s">
        <v>5</v>
      </c>
      <c r="M28" s="10" t="s">
        <v>105</v>
      </c>
      <c r="N28" s="2" t="s">
        <v>6</v>
      </c>
      <c r="O28" s="5" t="s">
        <v>123</v>
      </c>
      <c r="P28" s="2"/>
      <c r="R28" s="2"/>
    </row>
    <row r="29" spans="1:18" ht="33.75" x14ac:dyDescent="0.25">
      <c r="A29" s="2">
        <v>28</v>
      </c>
      <c r="B29" s="2">
        <v>106.538333333333</v>
      </c>
      <c r="C29" s="2">
        <v>52.379166666666698</v>
      </c>
      <c r="D29" s="2"/>
      <c r="E29" s="2"/>
      <c r="F29" s="5" t="s">
        <v>69</v>
      </c>
      <c r="G29" s="5" t="s">
        <v>39</v>
      </c>
      <c r="H29" s="2"/>
      <c r="I29" s="2"/>
      <c r="J29" s="18"/>
      <c r="K29" s="5"/>
      <c r="L29" s="2" t="s">
        <v>5</v>
      </c>
      <c r="M29" s="10" t="s">
        <v>105</v>
      </c>
      <c r="N29" s="2" t="s">
        <v>6</v>
      </c>
      <c r="O29" s="5" t="s">
        <v>123</v>
      </c>
      <c r="P29" s="2"/>
      <c r="R29" s="2"/>
    </row>
    <row r="30" spans="1:18" ht="33.75" x14ac:dyDescent="0.25">
      <c r="A30" s="2">
        <v>29</v>
      </c>
      <c r="B30" s="2">
        <v>106.64083333333301</v>
      </c>
      <c r="C30" s="2">
        <v>52.3883333333306</v>
      </c>
      <c r="D30" s="2"/>
      <c r="E30" s="2"/>
      <c r="F30" s="5" t="s">
        <v>46</v>
      </c>
      <c r="G30" s="5" t="s">
        <v>40</v>
      </c>
      <c r="H30" s="2"/>
      <c r="I30" s="2"/>
      <c r="J30" s="18"/>
      <c r="K30" s="5"/>
      <c r="L30" s="2" t="s">
        <v>5</v>
      </c>
      <c r="M30" s="10" t="s">
        <v>105</v>
      </c>
      <c r="N30" s="2" t="s">
        <v>6</v>
      </c>
      <c r="O30" s="5" t="s">
        <v>123</v>
      </c>
      <c r="P30" s="2"/>
      <c r="R30" s="2"/>
    </row>
    <row r="31" spans="1:18" ht="33.75" x14ac:dyDescent="0.25">
      <c r="A31" s="2">
        <v>30</v>
      </c>
      <c r="B31" s="2">
        <v>106.85</v>
      </c>
      <c r="C31" s="2">
        <v>52.44</v>
      </c>
      <c r="D31" s="2"/>
      <c r="E31" s="2"/>
      <c r="F31" s="5" t="s">
        <v>46</v>
      </c>
      <c r="G31" s="5" t="s">
        <v>41</v>
      </c>
      <c r="H31" s="2"/>
      <c r="I31" s="2"/>
      <c r="J31" s="18"/>
      <c r="K31" s="5"/>
      <c r="L31" s="2" t="s">
        <v>5</v>
      </c>
      <c r="M31" s="10" t="s">
        <v>105</v>
      </c>
      <c r="N31" s="2" t="s">
        <v>6</v>
      </c>
      <c r="O31" s="5" t="s">
        <v>123</v>
      </c>
      <c r="P31" s="2"/>
      <c r="R31" s="2"/>
    </row>
    <row r="32" spans="1:18" ht="33.75" x14ac:dyDescent="0.25">
      <c r="A32" s="2">
        <v>31</v>
      </c>
      <c r="B32" s="2">
        <v>106.49833333333299</v>
      </c>
      <c r="C32" s="2">
        <v>52.408333333333303</v>
      </c>
      <c r="D32" s="2"/>
      <c r="E32" s="2"/>
      <c r="F32" s="5" t="s">
        <v>46</v>
      </c>
      <c r="G32" s="5" t="s">
        <v>42</v>
      </c>
      <c r="H32" s="2"/>
      <c r="I32" s="2"/>
      <c r="J32" s="18"/>
      <c r="K32" s="5"/>
      <c r="L32" s="2" t="s">
        <v>5</v>
      </c>
      <c r="M32" s="10" t="s">
        <v>105</v>
      </c>
      <c r="N32" s="2" t="s">
        <v>6</v>
      </c>
      <c r="O32" s="5" t="s">
        <v>123</v>
      </c>
      <c r="P32" s="2"/>
      <c r="R32" s="2"/>
    </row>
    <row r="33" spans="1:18" ht="33.75" x14ac:dyDescent="0.25">
      <c r="A33" s="2">
        <v>32</v>
      </c>
      <c r="B33" s="2">
        <v>106.771666666667</v>
      </c>
      <c r="C33" s="2">
        <v>52.401666666666699</v>
      </c>
      <c r="D33" s="2"/>
      <c r="E33" s="2"/>
      <c r="F33" s="5" t="s">
        <v>46</v>
      </c>
      <c r="G33" s="5" t="s">
        <v>43</v>
      </c>
      <c r="H33" s="2"/>
      <c r="I33" s="2"/>
      <c r="J33" s="18"/>
      <c r="K33" s="5"/>
      <c r="L33" s="2" t="s">
        <v>5</v>
      </c>
      <c r="M33" s="10" t="s">
        <v>105</v>
      </c>
      <c r="N33" s="2" t="s">
        <v>6</v>
      </c>
      <c r="O33" s="5" t="s">
        <v>126</v>
      </c>
      <c r="P33" s="2"/>
      <c r="R33" s="2"/>
    </row>
    <row r="34" spans="1:18" x14ac:dyDescent="0.25">
      <c r="A34" s="2">
        <v>33</v>
      </c>
      <c r="B34" s="6">
        <v>104.483070373535</v>
      </c>
      <c r="C34" s="6">
        <v>51.516968489994198</v>
      </c>
      <c r="D34" s="1"/>
      <c r="E34" s="1"/>
      <c r="F34" s="1"/>
      <c r="G34" s="1"/>
      <c r="H34" s="3"/>
      <c r="I34" s="1"/>
      <c r="J34" s="1"/>
      <c r="K34" s="1"/>
      <c r="L34" s="2" t="s">
        <v>5</v>
      </c>
      <c r="M34" s="2" t="s">
        <v>105</v>
      </c>
      <c r="N34" s="2" t="s">
        <v>6</v>
      </c>
      <c r="O34" s="3" t="s">
        <v>144</v>
      </c>
      <c r="P34" s="1"/>
      <c r="Q34" s="1"/>
    </row>
    <row r="35" spans="1:18" x14ac:dyDescent="0.25">
      <c r="A35" s="2">
        <v>34</v>
      </c>
      <c r="B35" s="6">
        <v>105.433259010315</v>
      </c>
      <c r="C35" s="6">
        <v>52.016717265699803</v>
      </c>
      <c r="D35" s="1"/>
      <c r="E35" s="1"/>
      <c r="F35" s="1"/>
      <c r="G35" s="1"/>
      <c r="H35" s="3"/>
      <c r="I35" s="1"/>
      <c r="J35" s="1"/>
      <c r="K35" s="1"/>
      <c r="L35" s="2" t="s">
        <v>5</v>
      </c>
      <c r="M35" s="2" t="s">
        <v>105</v>
      </c>
      <c r="N35" s="2" t="s">
        <v>6</v>
      </c>
      <c r="O35" s="3" t="s">
        <v>144</v>
      </c>
      <c r="P35" s="1"/>
      <c r="Q35" s="1"/>
    </row>
    <row r="36" spans="1:18" x14ac:dyDescent="0.25">
      <c r="A36" s="2">
        <v>35</v>
      </c>
      <c r="B36" s="6">
        <v>106.14955902099599</v>
      </c>
      <c r="C36" s="6">
        <v>51.966692438172601</v>
      </c>
      <c r="D36" s="1"/>
      <c r="E36" s="1"/>
      <c r="F36" s="1"/>
      <c r="G36" s="1"/>
      <c r="H36" s="3"/>
      <c r="I36" s="1"/>
      <c r="J36" s="1"/>
      <c r="K36" s="1"/>
      <c r="L36" s="2" t="s">
        <v>5</v>
      </c>
      <c r="M36" s="2" t="s">
        <v>105</v>
      </c>
      <c r="N36" s="2" t="s">
        <v>6</v>
      </c>
      <c r="O36" s="3" t="s">
        <v>144</v>
      </c>
      <c r="P36" s="1"/>
      <c r="Q36" s="1"/>
    </row>
    <row r="37" spans="1:18" x14ac:dyDescent="0.25">
      <c r="A37" s="2">
        <v>36</v>
      </c>
      <c r="B37" s="6">
        <v>106.233072280884</v>
      </c>
      <c r="C37" s="6">
        <v>52.099967824494598</v>
      </c>
      <c r="D37" s="1"/>
      <c r="E37" s="1"/>
      <c r="F37" s="1"/>
      <c r="G37" s="1"/>
      <c r="H37" s="3"/>
      <c r="I37" s="1"/>
      <c r="J37" s="1"/>
      <c r="K37" s="1"/>
      <c r="L37" s="2" t="s">
        <v>5</v>
      </c>
      <c r="M37" s="2" t="s">
        <v>105</v>
      </c>
      <c r="N37" s="2" t="s">
        <v>6</v>
      </c>
      <c r="O37" s="3" t="s">
        <v>144</v>
      </c>
      <c r="P37" s="1"/>
      <c r="Q37" s="1"/>
    </row>
    <row r="38" spans="1:18" x14ac:dyDescent="0.25">
      <c r="A38" s="2">
        <v>37</v>
      </c>
      <c r="B38" s="6">
        <v>105.885028839111</v>
      </c>
      <c r="C38" s="6">
        <v>52.4152991052907</v>
      </c>
      <c r="D38" s="1"/>
      <c r="E38" s="1"/>
      <c r="F38" s="1"/>
      <c r="G38" s="1"/>
      <c r="H38" s="3"/>
      <c r="I38" s="1"/>
      <c r="J38" s="1"/>
      <c r="K38" s="1"/>
      <c r="L38" s="2" t="s">
        <v>5</v>
      </c>
      <c r="M38" s="2" t="s">
        <v>105</v>
      </c>
      <c r="N38" s="2" t="s">
        <v>6</v>
      </c>
      <c r="O38" s="3" t="s">
        <v>144</v>
      </c>
      <c r="P38" s="1"/>
      <c r="Q38" s="1"/>
    </row>
    <row r="39" spans="1:18" x14ac:dyDescent="0.25">
      <c r="A39" s="2">
        <v>38</v>
      </c>
      <c r="B39" s="6">
        <v>106.56600952148401</v>
      </c>
      <c r="C39" s="6">
        <v>52.383143863597802</v>
      </c>
      <c r="D39" s="1"/>
      <c r="E39" s="1"/>
      <c r="F39" s="1"/>
      <c r="G39" s="1"/>
      <c r="H39" s="3"/>
      <c r="I39" s="1"/>
      <c r="J39" s="1"/>
      <c r="K39" s="1"/>
      <c r="L39" s="2" t="s">
        <v>5</v>
      </c>
      <c r="M39" s="2" t="s">
        <v>105</v>
      </c>
      <c r="N39" s="2" t="s">
        <v>6</v>
      </c>
      <c r="O39" s="3" t="s">
        <v>144</v>
      </c>
      <c r="P39" s="1"/>
      <c r="Q39" s="1"/>
    </row>
    <row r="40" spans="1:18" x14ac:dyDescent="0.25">
      <c r="A40" s="2">
        <v>39</v>
      </c>
      <c r="B40" s="6">
        <v>106.682739257813</v>
      </c>
      <c r="C40" s="6">
        <v>52.3999052195609</v>
      </c>
      <c r="D40" s="1"/>
      <c r="E40" s="1"/>
      <c r="F40" s="1"/>
      <c r="G40" s="1"/>
      <c r="H40" s="3"/>
      <c r="I40" s="1"/>
      <c r="J40" s="1"/>
      <c r="K40" s="1"/>
      <c r="L40" s="2" t="s">
        <v>5</v>
      </c>
      <c r="M40" s="2" t="s">
        <v>105</v>
      </c>
      <c r="N40" s="2" t="s">
        <v>6</v>
      </c>
      <c r="O40" s="3" t="s">
        <v>144</v>
      </c>
      <c r="P40" s="1"/>
      <c r="Q40" s="1"/>
    </row>
    <row r="41" spans="1:18" x14ac:dyDescent="0.25">
      <c r="A41" s="2">
        <v>40</v>
      </c>
      <c r="B41" s="6">
        <v>106.715698242188</v>
      </c>
      <c r="C41" s="6">
        <v>52.416660210793196</v>
      </c>
      <c r="D41" s="1"/>
      <c r="E41" s="1"/>
      <c r="F41" s="1"/>
      <c r="G41" s="1"/>
      <c r="H41" s="3"/>
      <c r="I41" s="1"/>
      <c r="J41" s="1"/>
      <c r="K41" s="1"/>
      <c r="L41" s="2" t="s">
        <v>5</v>
      </c>
      <c r="M41" s="2" t="s">
        <v>105</v>
      </c>
      <c r="N41" s="2" t="s">
        <v>6</v>
      </c>
      <c r="O41" s="3" t="s">
        <v>144</v>
      </c>
      <c r="P41" s="1"/>
      <c r="Q41" s="1"/>
    </row>
    <row r="42" spans="1:18" x14ac:dyDescent="0.25">
      <c r="A42" s="2">
        <v>41</v>
      </c>
      <c r="B42" s="6">
        <v>106.96632385253901</v>
      </c>
      <c r="C42" s="6">
        <v>52.499085712421298</v>
      </c>
      <c r="D42" s="1"/>
      <c r="E42" s="1"/>
      <c r="F42" s="1"/>
      <c r="G42" s="1"/>
      <c r="H42" s="3"/>
      <c r="I42" s="1"/>
      <c r="J42" s="1"/>
      <c r="K42" s="1"/>
      <c r="L42" s="2" t="s">
        <v>5</v>
      </c>
      <c r="M42" s="2" t="s">
        <v>105</v>
      </c>
      <c r="N42" s="2" t="s">
        <v>6</v>
      </c>
      <c r="O42" s="3" t="s">
        <v>144</v>
      </c>
      <c r="P42" s="1"/>
      <c r="Q42" s="1"/>
    </row>
    <row r="43" spans="1:18" x14ac:dyDescent="0.25">
      <c r="A43" s="2">
        <v>42</v>
      </c>
      <c r="B43" s="6">
        <v>106.883926391602</v>
      </c>
      <c r="C43" s="6">
        <v>52.466050361889501</v>
      </c>
      <c r="D43" s="1"/>
      <c r="E43" s="1"/>
      <c r="F43" s="1"/>
      <c r="G43" s="1"/>
      <c r="H43" s="3"/>
      <c r="I43" s="1"/>
      <c r="J43" s="1"/>
      <c r="K43" s="1"/>
      <c r="L43" s="2" t="s">
        <v>5</v>
      </c>
      <c r="M43" s="2" t="s">
        <v>105</v>
      </c>
      <c r="N43" s="2" t="s">
        <v>6</v>
      </c>
      <c r="O43" s="3" t="s">
        <v>144</v>
      </c>
      <c r="P43" s="1"/>
      <c r="Q43" s="1"/>
    </row>
    <row r="44" spans="1:18" x14ac:dyDescent="0.25">
      <c r="A44" s="2">
        <v>43</v>
      </c>
      <c r="B44" s="6">
        <v>107.081680297852</v>
      </c>
      <c r="C44" s="6">
        <v>52.550053603613698</v>
      </c>
      <c r="D44" s="1"/>
      <c r="E44" s="1"/>
      <c r="F44" s="1"/>
      <c r="G44" s="1"/>
      <c r="H44" s="3"/>
      <c r="I44" s="1"/>
      <c r="J44" s="1"/>
      <c r="K44" s="1"/>
      <c r="L44" s="2" t="s">
        <v>5</v>
      </c>
      <c r="M44" s="2" t="s">
        <v>105</v>
      </c>
      <c r="N44" s="2" t="s">
        <v>6</v>
      </c>
      <c r="O44" s="3" t="s">
        <v>144</v>
      </c>
      <c r="P44" s="1"/>
      <c r="Q44" s="1"/>
    </row>
    <row r="45" spans="1:18" x14ac:dyDescent="0.25">
      <c r="A45" s="2">
        <v>44</v>
      </c>
      <c r="B45" s="6">
        <v>107.114639282227</v>
      </c>
      <c r="C45" s="6">
        <v>52.567586244454802</v>
      </c>
      <c r="D45" s="1"/>
      <c r="E45" s="1"/>
      <c r="F45" s="1"/>
      <c r="G45" s="1"/>
      <c r="H45" s="3"/>
      <c r="I45" s="1"/>
      <c r="J45" s="1"/>
      <c r="K45" s="1"/>
      <c r="L45" s="2" t="s">
        <v>5</v>
      </c>
      <c r="M45" s="2" t="s">
        <v>105</v>
      </c>
      <c r="N45" s="2" t="s">
        <v>6</v>
      </c>
      <c r="O45" s="3" t="s">
        <v>144</v>
      </c>
      <c r="P45" s="1"/>
      <c r="Q45" s="1"/>
    </row>
    <row r="46" spans="1:18" x14ac:dyDescent="0.25">
      <c r="A46" s="2">
        <v>45</v>
      </c>
      <c r="B46" s="6">
        <v>107.215576171875</v>
      </c>
      <c r="C46" s="6">
        <v>52.583443072905801</v>
      </c>
      <c r="D46" s="1"/>
      <c r="E46" s="1"/>
      <c r="F46" s="1"/>
      <c r="G46" s="1"/>
      <c r="H46" s="3"/>
      <c r="I46" s="1"/>
      <c r="J46" s="1"/>
      <c r="K46" s="1"/>
      <c r="L46" s="2" t="s">
        <v>5</v>
      </c>
      <c r="M46" s="2" t="s">
        <v>105</v>
      </c>
      <c r="N46" s="2" t="s">
        <v>6</v>
      </c>
      <c r="O46" s="3" t="s">
        <v>144</v>
      </c>
      <c r="P46" s="1"/>
      <c r="Q46" s="1"/>
    </row>
    <row r="47" spans="1:18" x14ac:dyDescent="0.25">
      <c r="A47" s="2">
        <v>46</v>
      </c>
      <c r="B47" s="6">
        <v>107.282180786133</v>
      </c>
      <c r="C47" s="6">
        <v>52.600545324995998</v>
      </c>
      <c r="D47" s="1"/>
      <c r="E47" s="1"/>
      <c r="F47" s="1"/>
      <c r="G47" s="1"/>
      <c r="H47" s="3"/>
      <c r="I47" s="1"/>
      <c r="J47" s="1"/>
      <c r="K47" s="1"/>
      <c r="L47" s="2" t="s">
        <v>5</v>
      </c>
      <c r="M47" s="2" t="s">
        <v>105</v>
      </c>
      <c r="N47" s="2" t="s">
        <v>6</v>
      </c>
      <c r="O47" s="3" t="s">
        <v>144</v>
      </c>
      <c r="P47" s="1"/>
      <c r="Q47" s="1"/>
    </row>
    <row r="48" spans="1:18" x14ac:dyDescent="0.25">
      <c r="A48" s="2">
        <v>47</v>
      </c>
      <c r="B48" s="6">
        <v>107.36595153808599</v>
      </c>
      <c r="C48" s="6">
        <v>52.649729197309398</v>
      </c>
      <c r="D48" s="1"/>
      <c r="E48" s="1"/>
      <c r="F48" s="1"/>
      <c r="G48" s="1"/>
      <c r="H48" s="3"/>
      <c r="I48" s="1"/>
      <c r="J48" s="1"/>
      <c r="K48" s="1"/>
      <c r="L48" s="2" t="s">
        <v>5</v>
      </c>
      <c r="M48" s="2" t="s">
        <v>105</v>
      </c>
      <c r="N48" s="2" t="s">
        <v>6</v>
      </c>
      <c r="O48" s="3" t="s">
        <v>144</v>
      </c>
      <c r="P48" s="1"/>
      <c r="Q48" s="1"/>
    </row>
    <row r="49" spans="1:17" x14ac:dyDescent="0.25">
      <c r="A49" s="2">
        <v>48</v>
      </c>
      <c r="B49" s="6">
        <v>106.734237670898</v>
      </c>
      <c r="C49" s="6">
        <v>52.832950830209299</v>
      </c>
      <c r="D49" s="1"/>
      <c r="E49" s="1"/>
      <c r="F49" s="1"/>
      <c r="G49" s="1"/>
      <c r="H49" s="3"/>
      <c r="I49" s="1"/>
      <c r="J49" s="1"/>
      <c r="K49" s="1"/>
      <c r="L49" s="2" t="s">
        <v>5</v>
      </c>
      <c r="M49" s="2" t="s">
        <v>105</v>
      </c>
      <c r="N49" s="2" t="s">
        <v>6</v>
      </c>
      <c r="O49" s="3" t="s">
        <v>144</v>
      </c>
      <c r="P49" s="1"/>
      <c r="Q49" s="1"/>
    </row>
    <row r="50" spans="1:17" x14ac:dyDescent="0.25">
      <c r="A50" s="2">
        <v>49</v>
      </c>
      <c r="B50" s="6">
        <v>108.79898071289099</v>
      </c>
      <c r="C50" s="6">
        <v>53.483551274923002</v>
      </c>
      <c r="D50" s="1"/>
      <c r="E50" s="1"/>
      <c r="F50" s="1"/>
      <c r="G50" s="1"/>
      <c r="H50" s="3"/>
      <c r="I50" s="1"/>
      <c r="J50" s="1"/>
      <c r="K50" s="1"/>
      <c r="L50" s="2" t="s">
        <v>5</v>
      </c>
      <c r="M50" s="2" t="s">
        <v>105</v>
      </c>
      <c r="N50" s="2" t="s">
        <v>6</v>
      </c>
      <c r="O50" s="3" t="s">
        <v>144</v>
      </c>
      <c r="P50" s="1"/>
      <c r="Q50" s="1"/>
    </row>
    <row r="51" spans="1:17" x14ac:dyDescent="0.25">
      <c r="A51" s="2">
        <v>50</v>
      </c>
      <c r="B51" s="6">
        <v>108.93287658691401</v>
      </c>
      <c r="C51" s="6">
        <v>53.550099314556199</v>
      </c>
      <c r="D51" s="1"/>
      <c r="E51" s="1"/>
      <c r="F51" s="1"/>
      <c r="G51" s="1"/>
      <c r="H51" s="3"/>
      <c r="I51" s="1"/>
      <c r="J51" s="1"/>
      <c r="K51" s="1"/>
      <c r="L51" s="2" t="s">
        <v>5</v>
      </c>
      <c r="M51" s="2" t="s">
        <v>105</v>
      </c>
      <c r="N51" s="2" t="s">
        <v>6</v>
      </c>
      <c r="O51" s="3" t="s">
        <v>144</v>
      </c>
      <c r="P51" s="1"/>
      <c r="Q51" s="1"/>
    </row>
    <row r="52" spans="1:17" x14ac:dyDescent="0.25">
      <c r="A52" s="2">
        <v>51</v>
      </c>
      <c r="B52" s="6">
        <v>109.082565307617</v>
      </c>
      <c r="C52" s="6">
        <v>53.6002473730086</v>
      </c>
      <c r="D52" s="1"/>
      <c r="E52" s="1"/>
      <c r="F52" s="1"/>
      <c r="G52" s="1"/>
      <c r="H52" s="3"/>
      <c r="I52" s="1"/>
      <c r="J52" s="1"/>
      <c r="K52" s="1"/>
      <c r="L52" s="2" t="s">
        <v>5</v>
      </c>
      <c r="M52" s="2" t="s">
        <v>105</v>
      </c>
      <c r="N52" s="2" t="s">
        <v>6</v>
      </c>
      <c r="O52" s="3" t="s">
        <v>144</v>
      </c>
      <c r="P52" s="1"/>
      <c r="Q52" s="1"/>
    </row>
    <row r="53" spans="1:17" ht="22.5" x14ac:dyDescent="0.25">
      <c r="A53" s="2">
        <v>52</v>
      </c>
      <c r="B53" s="6">
        <v>106.680374145508</v>
      </c>
      <c r="C53" s="6">
        <v>52.367664337158203</v>
      </c>
      <c r="D53" s="1"/>
      <c r="E53" s="1"/>
      <c r="F53" s="1"/>
      <c r="G53" s="2"/>
      <c r="H53" s="4"/>
      <c r="I53" s="2"/>
      <c r="J53" s="2"/>
      <c r="K53" s="2"/>
      <c r="L53" s="2" t="s">
        <v>5</v>
      </c>
      <c r="M53" s="2" t="s">
        <v>105</v>
      </c>
      <c r="N53" s="2" t="s">
        <v>6</v>
      </c>
      <c r="O53" s="7" t="s">
        <v>205</v>
      </c>
      <c r="P53" s="2"/>
      <c r="Q53" s="1"/>
    </row>
    <row r="54" spans="1:17" ht="22.5" x14ac:dyDescent="0.25">
      <c r="A54" s="2">
        <v>53</v>
      </c>
      <c r="B54" s="6">
        <v>106.097984313965</v>
      </c>
      <c r="C54" s="6">
        <v>52.109066009521499</v>
      </c>
      <c r="D54" s="1"/>
      <c r="E54" s="1"/>
      <c r="F54" s="1"/>
      <c r="G54" s="2"/>
      <c r="H54" s="4"/>
      <c r="I54" s="2"/>
      <c r="J54" s="2"/>
      <c r="K54" s="2"/>
      <c r="L54" s="2" t="s">
        <v>5</v>
      </c>
      <c r="M54" s="2" t="s">
        <v>105</v>
      </c>
      <c r="N54" s="2" t="s">
        <v>6</v>
      </c>
      <c r="O54" s="7" t="s">
        <v>205</v>
      </c>
      <c r="P54" s="2"/>
      <c r="Q54" s="1"/>
    </row>
    <row r="55" spans="1:17" ht="22.5" x14ac:dyDescent="0.25">
      <c r="A55" s="2">
        <v>54</v>
      </c>
      <c r="B55" s="6">
        <v>106.183059692383</v>
      </c>
      <c r="C55" s="6">
        <v>52.3888969421387</v>
      </c>
      <c r="D55" s="1"/>
      <c r="E55" s="1"/>
      <c r="F55" s="1"/>
      <c r="G55" s="2"/>
      <c r="H55" s="4"/>
      <c r="I55" s="2"/>
      <c r="J55" s="2"/>
      <c r="K55" s="2"/>
      <c r="L55" s="2" t="s">
        <v>5</v>
      </c>
      <c r="M55" s="2" t="s">
        <v>105</v>
      </c>
      <c r="N55" s="2" t="s">
        <v>6</v>
      </c>
      <c r="O55" s="7" t="s">
        <v>205</v>
      </c>
      <c r="P55" s="2"/>
      <c r="Q55" s="1"/>
    </row>
    <row r="56" spans="1:17" ht="22.5" x14ac:dyDescent="0.25">
      <c r="A56" s="2">
        <v>55</v>
      </c>
      <c r="B56" s="6">
        <v>106.18472290039099</v>
      </c>
      <c r="C56" s="6">
        <v>52.395256042480497</v>
      </c>
      <c r="D56" s="1"/>
      <c r="E56" s="1"/>
      <c r="F56" s="1"/>
      <c r="G56" s="2"/>
      <c r="H56" s="4"/>
      <c r="I56" s="2"/>
      <c r="J56" s="2"/>
      <c r="K56" s="2"/>
      <c r="L56" s="2" t="s">
        <v>5</v>
      </c>
      <c r="M56" s="2" t="s">
        <v>105</v>
      </c>
      <c r="N56" s="2" t="s">
        <v>6</v>
      </c>
      <c r="O56" s="7" t="s">
        <v>205</v>
      </c>
      <c r="P56" s="2"/>
      <c r="Q56" s="1"/>
    </row>
    <row r="57" spans="1:17" ht="22.5" x14ac:dyDescent="0.25">
      <c r="A57" s="2">
        <v>56</v>
      </c>
      <c r="B57" s="6">
        <v>106.179611206055</v>
      </c>
      <c r="C57" s="6">
        <v>52.393394470214801</v>
      </c>
      <c r="D57" s="1"/>
      <c r="E57" s="1"/>
      <c r="F57" s="1"/>
      <c r="G57" s="2"/>
      <c r="H57" s="4"/>
      <c r="I57" s="2"/>
      <c r="J57" s="2"/>
      <c r="K57" s="2"/>
      <c r="L57" s="2" t="s">
        <v>5</v>
      </c>
      <c r="M57" s="2" t="s">
        <v>105</v>
      </c>
      <c r="N57" s="2" t="s">
        <v>6</v>
      </c>
      <c r="O57" s="7" t="s">
        <v>205</v>
      </c>
      <c r="P57" s="2"/>
      <c r="Q57" s="1"/>
    </row>
    <row r="58" spans="1:17" ht="22.5" x14ac:dyDescent="0.25">
      <c r="A58" s="2">
        <v>57</v>
      </c>
      <c r="B58" s="6">
        <v>106.664184570313</v>
      </c>
      <c r="C58" s="6">
        <v>52.381057739257798</v>
      </c>
      <c r="D58" s="1"/>
      <c r="E58" s="1"/>
      <c r="F58" s="1"/>
      <c r="G58" s="2"/>
      <c r="H58" s="4"/>
      <c r="I58" s="2"/>
      <c r="J58" s="2"/>
      <c r="K58" s="2"/>
      <c r="L58" s="2" t="s">
        <v>5</v>
      </c>
      <c r="M58" s="2" t="s">
        <v>105</v>
      </c>
      <c r="N58" s="2" t="s">
        <v>6</v>
      </c>
      <c r="O58" s="7" t="s">
        <v>205</v>
      </c>
      <c r="P58" s="2"/>
      <c r="Q58" s="1"/>
    </row>
    <row r="59" spans="1:17" ht="22.5" x14ac:dyDescent="0.25">
      <c r="A59" s="2">
        <v>58</v>
      </c>
      <c r="B59" s="6">
        <v>106.669303894043</v>
      </c>
      <c r="C59" s="6">
        <v>52.379402160644503</v>
      </c>
      <c r="D59" s="1"/>
      <c r="E59" s="1"/>
      <c r="F59" s="1"/>
      <c r="G59" s="2"/>
      <c r="H59" s="4"/>
      <c r="I59" s="2"/>
      <c r="J59" s="2"/>
      <c r="K59" s="2"/>
      <c r="L59" s="2" t="s">
        <v>5</v>
      </c>
      <c r="M59" s="2" t="s">
        <v>105</v>
      </c>
      <c r="N59" s="2" t="s">
        <v>6</v>
      </c>
      <c r="O59" s="7" t="s">
        <v>205</v>
      </c>
      <c r="P59" s="2"/>
      <c r="Q59" s="1"/>
    </row>
    <row r="60" spans="1:17" ht="22.5" x14ac:dyDescent="0.25">
      <c r="A60" s="2">
        <v>59</v>
      </c>
      <c r="B60" s="6">
        <v>106.68259429931599</v>
      </c>
      <c r="C60" s="6">
        <v>52.398319244384801</v>
      </c>
      <c r="D60" s="1"/>
      <c r="E60" s="1"/>
      <c r="F60" s="1"/>
      <c r="G60" s="2"/>
      <c r="H60" s="4"/>
      <c r="I60" s="2"/>
      <c r="J60" s="2"/>
      <c r="K60" s="2"/>
      <c r="L60" s="2" t="s">
        <v>5</v>
      </c>
      <c r="M60" s="2" t="s">
        <v>105</v>
      </c>
      <c r="N60" s="2" t="s">
        <v>6</v>
      </c>
      <c r="O60" s="7" t="s">
        <v>205</v>
      </c>
      <c r="P60" s="2"/>
      <c r="Q60" s="1"/>
    </row>
    <row r="61" spans="1:17" ht="22.5" x14ac:dyDescent="0.25">
      <c r="A61" s="2">
        <v>60</v>
      </c>
      <c r="B61" s="6">
        <v>106.92535400390599</v>
      </c>
      <c r="C61" s="6">
        <v>52.546535491943402</v>
      </c>
      <c r="D61" s="1"/>
      <c r="E61" s="1"/>
      <c r="F61" s="1"/>
      <c r="G61" s="2"/>
      <c r="H61" s="4"/>
      <c r="I61" s="2"/>
      <c r="J61" s="2"/>
      <c r="K61" s="2"/>
      <c r="L61" s="2" t="s">
        <v>5</v>
      </c>
      <c r="M61" s="2" t="s">
        <v>105</v>
      </c>
      <c r="N61" s="2" t="s">
        <v>6</v>
      </c>
      <c r="O61" s="7" t="s">
        <v>205</v>
      </c>
      <c r="P61" s="2"/>
      <c r="Q61" s="1"/>
    </row>
    <row r="62" spans="1:17" ht="22.5" x14ac:dyDescent="0.25">
      <c r="A62" s="2">
        <v>61</v>
      </c>
      <c r="B62" s="6">
        <v>106.924667358398</v>
      </c>
      <c r="C62" s="6">
        <v>52.545753479003899</v>
      </c>
      <c r="D62" s="1"/>
      <c r="E62" s="1"/>
      <c r="F62" s="1"/>
      <c r="G62" s="2"/>
      <c r="H62" s="4"/>
      <c r="I62" s="2"/>
      <c r="J62" s="2"/>
      <c r="K62" s="2"/>
      <c r="L62" s="2" t="s">
        <v>5</v>
      </c>
      <c r="M62" s="2" t="s">
        <v>105</v>
      </c>
      <c r="N62" s="2" t="s">
        <v>6</v>
      </c>
      <c r="O62" s="7" t="s">
        <v>205</v>
      </c>
      <c r="P62" s="2"/>
      <c r="Q62" s="1"/>
    </row>
    <row r="63" spans="1:17" ht="22.5" x14ac:dyDescent="0.25">
      <c r="A63" s="2">
        <v>62</v>
      </c>
      <c r="B63" s="6">
        <v>106.91855621337901</v>
      </c>
      <c r="C63" s="6">
        <v>52.542839050292997</v>
      </c>
      <c r="D63" s="1"/>
      <c r="E63" s="1"/>
      <c r="F63" s="1"/>
      <c r="G63" s="2"/>
      <c r="H63" s="4"/>
      <c r="I63" s="2"/>
      <c r="J63" s="2"/>
      <c r="K63" s="2"/>
      <c r="L63" s="2" t="s">
        <v>5</v>
      </c>
      <c r="M63" s="2" t="s">
        <v>105</v>
      </c>
      <c r="N63" s="2" t="s">
        <v>6</v>
      </c>
      <c r="O63" s="7" t="s">
        <v>205</v>
      </c>
      <c r="P63" s="2"/>
      <c r="Q63" s="1"/>
    </row>
    <row r="64" spans="1:17" ht="22.5" x14ac:dyDescent="0.25">
      <c r="A64" s="2">
        <v>63</v>
      </c>
      <c r="B64" s="6">
        <v>106.906784057617</v>
      </c>
      <c r="C64" s="6">
        <v>52.535179138183601</v>
      </c>
      <c r="D64" s="1"/>
      <c r="E64" s="1"/>
      <c r="F64" s="1"/>
      <c r="G64" s="2"/>
      <c r="H64" s="4"/>
      <c r="I64" s="2"/>
      <c r="J64" s="2"/>
      <c r="K64" s="2"/>
      <c r="L64" s="2" t="s">
        <v>5</v>
      </c>
      <c r="M64" s="2" t="s">
        <v>105</v>
      </c>
      <c r="N64" s="2" t="s">
        <v>6</v>
      </c>
      <c r="O64" s="7" t="s">
        <v>205</v>
      </c>
      <c r="P64" s="2"/>
      <c r="Q64" s="1"/>
    </row>
    <row r="65" spans="1:17" ht="22.5" x14ac:dyDescent="0.25">
      <c r="A65" s="2">
        <v>64</v>
      </c>
      <c r="B65" s="6">
        <v>106.91805267334</v>
      </c>
      <c r="C65" s="6">
        <v>52.549190521240199</v>
      </c>
      <c r="D65" s="1"/>
      <c r="E65" s="1"/>
      <c r="F65" s="1"/>
      <c r="G65" s="2"/>
      <c r="H65" s="4"/>
      <c r="I65" s="2"/>
      <c r="J65" s="2"/>
      <c r="K65" s="2"/>
      <c r="L65" s="2" t="s">
        <v>5</v>
      </c>
      <c r="M65" s="2" t="s">
        <v>105</v>
      </c>
      <c r="N65" s="2" t="s">
        <v>6</v>
      </c>
      <c r="O65" s="7" t="s">
        <v>205</v>
      </c>
      <c r="P65" s="2"/>
      <c r="Q65" s="1"/>
    </row>
    <row r="66" spans="1:17" ht="22.5" x14ac:dyDescent="0.25">
      <c r="A66" s="2">
        <v>65</v>
      </c>
      <c r="B66" s="6">
        <v>106.91729736328099</v>
      </c>
      <c r="C66" s="6">
        <v>52.543811798095703</v>
      </c>
      <c r="D66" s="1"/>
      <c r="E66" s="1"/>
      <c r="F66" s="1"/>
      <c r="G66" s="2"/>
      <c r="H66" s="4"/>
      <c r="I66" s="2"/>
      <c r="J66" s="2"/>
      <c r="K66" s="2"/>
      <c r="L66" s="2" t="s">
        <v>5</v>
      </c>
      <c r="M66" s="2" t="s">
        <v>105</v>
      </c>
      <c r="N66" s="2" t="s">
        <v>6</v>
      </c>
      <c r="O66" s="7" t="s">
        <v>205</v>
      </c>
      <c r="P66" s="2"/>
      <c r="Q66" s="1"/>
    </row>
    <row r="67" spans="1:17" ht="22.5" x14ac:dyDescent="0.25">
      <c r="A67" s="2">
        <v>66</v>
      </c>
      <c r="B67" s="6">
        <v>106.90860748291</v>
      </c>
      <c r="C67" s="6">
        <v>52.541336059570298</v>
      </c>
      <c r="D67" s="1"/>
      <c r="E67" s="1"/>
      <c r="F67" s="1"/>
      <c r="G67" s="2"/>
      <c r="H67" s="4"/>
      <c r="I67" s="2"/>
      <c r="J67" s="2"/>
      <c r="K67" s="2"/>
      <c r="L67" s="2" t="s">
        <v>5</v>
      </c>
      <c r="M67" s="2" t="s">
        <v>105</v>
      </c>
      <c r="N67" s="2" t="s">
        <v>6</v>
      </c>
      <c r="O67" s="7" t="s">
        <v>205</v>
      </c>
      <c r="P67" s="2"/>
      <c r="Q67" s="1"/>
    </row>
    <row r="68" spans="1:17" ht="22.5" x14ac:dyDescent="0.25">
      <c r="A68" s="2">
        <v>67</v>
      </c>
      <c r="B68" s="6">
        <v>106.92685699462901</v>
      </c>
      <c r="C68" s="6">
        <v>52.518600463867202</v>
      </c>
      <c r="D68" s="1"/>
      <c r="E68" s="1"/>
      <c r="F68" s="1"/>
      <c r="G68" s="2"/>
      <c r="H68" s="4"/>
      <c r="I68" s="2"/>
      <c r="J68" s="2"/>
      <c r="K68" s="2"/>
      <c r="L68" s="2" t="s">
        <v>5</v>
      </c>
      <c r="M68" s="2" t="s">
        <v>105</v>
      </c>
      <c r="N68" s="2" t="s">
        <v>6</v>
      </c>
      <c r="O68" s="7" t="s">
        <v>205</v>
      </c>
      <c r="P68" s="2"/>
      <c r="Q68" s="1"/>
    </row>
    <row r="69" spans="1:17" ht="22.5" x14ac:dyDescent="0.25">
      <c r="A69" s="2">
        <v>68</v>
      </c>
      <c r="B69" s="6">
        <v>106.908088684082</v>
      </c>
      <c r="C69" s="6">
        <v>52.475376129150398</v>
      </c>
      <c r="D69" s="1"/>
      <c r="E69" s="1"/>
      <c r="F69" s="1"/>
      <c r="G69" s="2"/>
      <c r="H69" s="4"/>
      <c r="I69" s="2"/>
      <c r="J69" s="2"/>
      <c r="K69" s="2"/>
      <c r="L69" s="2" t="s">
        <v>5</v>
      </c>
      <c r="M69" s="2" t="s">
        <v>105</v>
      </c>
      <c r="N69" s="2" t="s">
        <v>6</v>
      </c>
      <c r="O69" s="7" t="s">
        <v>205</v>
      </c>
      <c r="P69" s="2"/>
      <c r="Q69" s="1"/>
    </row>
    <row r="70" spans="1:17" ht="22.5" x14ac:dyDescent="0.25">
      <c r="A70" s="2">
        <v>69</v>
      </c>
      <c r="B70" s="6">
        <v>106.791641235352</v>
      </c>
      <c r="C70" s="6">
        <v>52.4696655273438</v>
      </c>
      <c r="D70" s="1"/>
      <c r="E70" s="1"/>
      <c r="F70" s="1"/>
      <c r="G70" s="2"/>
      <c r="H70" s="4"/>
      <c r="I70" s="2"/>
      <c r="J70" s="2"/>
      <c r="K70" s="2"/>
      <c r="L70" s="2" t="s">
        <v>5</v>
      </c>
      <c r="M70" s="2" t="s">
        <v>105</v>
      </c>
      <c r="N70" s="2" t="s">
        <v>6</v>
      </c>
      <c r="O70" s="7" t="s">
        <v>205</v>
      </c>
      <c r="P70" s="2"/>
      <c r="Q70" s="1"/>
    </row>
    <row r="71" spans="1:17" ht="22.5" x14ac:dyDescent="0.25">
      <c r="A71" s="2">
        <v>70</v>
      </c>
      <c r="B71" s="6">
        <v>106.78313446044901</v>
      </c>
      <c r="C71" s="6">
        <v>52.467967987060497</v>
      </c>
      <c r="D71" s="1"/>
      <c r="E71" s="1"/>
      <c r="F71" s="1"/>
      <c r="G71" s="2"/>
      <c r="H71" s="4"/>
      <c r="I71" s="2"/>
      <c r="J71" s="2"/>
      <c r="K71" s="2"/>
      <c r="L71" s="2" t="s">
        <v>5</v>
      </c>
      <c r="M71" s="2" t="s">
        <v>105</v>
      </c>
      <c r="N71" s="2" t="s">
        <v>6</v>
      </c>
      <c r="O71" s="7" t="s">
        <v>205</v>
      </c>
      <c r="P71" s="2"/>
      <c r="Q71" s="1"/>
    </row>
    <row r="72" spans="1:17" ht="22.5" x14ac:dyDescent="0.25">
      <c r="A72" s="2">
        <v>71</v>
      </c>
      <c r="B72" s="6">
        <v>106.779907226563</v>
      </c>
      <c r="C72" s="6">
        <v>52.468334197997997</v>
      </c>
      <c r="D72" s="1"/>
      <c r="E72" s="1"/>
      <c r="F72" s="1"/>
      <c r="G72" s="2"/>
      <c r="H72" s="4"/>
      <c r="I72" s="2"/>
      <c r="J72" s="2"/>
      <c r="K72" s="2"/>
      <c r="L72" s="2" t="s">
        <v>5</v>
      </c>
      <c r="M72" s="2" t="s">
        <v>105</v>
      </c>
      <c r="N72" s="2" t="s">
        <v>6</v>
      </c>
      <c r="O72" s="7" t="s">
        <v>205</v>
      </c>
      <c r="P72" s="2"/>
      <c r="Q72" s="1"/>
    </row>
    <row r="73" spans="1:17" ht="22.5" x14ac:dyDescent="0.25">
      <c r="A73" s="2">
        <v>72</v>
      </c>
      <c r="B73" s="6">
        <v>106.70542144775401</v>
      </c>
      <c r="C73" s="6">
        <v>52.452465057372997</v>
      </c>
      <c r="D73" s="1"/>
      <c r="E73" s="1"/>
      <c r="F73" s="1"/>
      <c r="G73" s="2"/>
      <c r="H73" s="4"/>
      <c r="I73" s="2"/>
      <c r="J73" s="2"/>
      <c r="K73" s="2"/>
      <c r="L73" s="2" t="s">
        <v>5</v>
      </c>
      <c r="M73" s="2" t="s">
        <v>105</v>
      </c>
      <c r="N73" s="2" t="s">
        <v>6</v>
      </c>
      <c r="O73" s="7" t="s">
        <v>205</v>
      </c>
      <c r="P73" s="2"/>
      <c r="Q73" s="1"/>
    </row>
    <row r="74" spans="1:17" ht="22.5" x14ac:dyDescent="0.25">
      <c r="A74" s="2">
        <v>73</v>
      </c>
      <c r="B74" s="6">
        <v>106.70216369628901</v>
      </c>
      <c r="C74" s="6">
        <v>52.452033996582003</v>
      </c>
      <c r="D74" s="1"/>
      <c r="E74" s="1"/>
      <c r="F74" s="1"/>
      <c r="G74" s="2"/>
      <c r="H74" s="4"/>
      <c r="I74" s="2"/>
      <c r="J74" s="2"/>
      <c r="K74" s="2"/>
      <c r="L74" s="2" t="s">
        <v>5</v>
      </c>
      <c r="M74" s="2" t="s">
        <v>105</v>
      </c>
      <c r="N74" s="2" t="s">
        <v>6</v>
      </c>
      <c r="O74" s="7" t="s">
        <v>205</v>
      </c>
      <c r="P74" s="2"/>
      <c r="Q74" s="1"/>
    </row>
    <row r="75" spans="1:17" ht="22.5" x14ac:dyDescent="0.25">
      <c r="A75" s="2">
        <v>74</v>
      </c>
      <c r="B75" s="6">
        <v>106.69979095459</v>
      </c>
      <c r="C75" s="6">
        <v>52.451118469238303</v>
      </c>
      <c r="D75" s="1"/>
      <c r="E75" s="1"/>
      <c r="F75" s="1"/>
      <c r="G75" s="2"/>
      <c r="H75" s="4"/>
      <c r="I75" s="2"/>
      <c r="J75" s="2"/>
      <c r="K75" s="2"/>
      <c r="L75" s="2" t="s">
        <v>5</v>
      </c>
      <c r="M75" s="2" t="s">
        <v>105</v>
      </c>
      <c r="N75" s="2" t="s">
        <v>6</v>
      </c>
      <c r="O75" s="7" t="s">
        <v>205</v>
      </c>
      <c r="P75" s="2"/>
      <c r="Q75" s="1"/>
    </row>
    <row r="76" spans="1:17" ht="22.5" x14ac:dyDescent="0.25">
      <c r="A76" s="2">
        <v>75</v>
      </c>
      <c r="B76" s="6">
        <v>106.700393676758</v>
      </c>
      <c r="C76" s="6">
        <v>52.450000762939503</v>
      </c>
      <c r="D76" s="1"/>
      <c r="E76" s="1"/>
      <c r="F76" s="1"/>
      <c r="G76" s="2"/>
      <c r="H76" s="4"/>
      <c r="I76" s="2"/>
      <c r="J76" s="2"/>
      <c r="K76" s="2"/>
      <c r="L76" s="2" t="s">
        <v>5</v>
      </c>
      <c r="M76" s="2" t="s">
        <v>105</v>
      </c>
      <c r="N76" s="2" t="s">
        <v>6</v>
      </c>
      <c r="O76" s="7" t="s">
        <v>205</v>
      </c>
      <c r="P76" s="2"/>
      <c r="Q76" s="1"/>
    </row>
    <row r="77" spans="1:17" ht="22.5" x14ac:dyDescent="0.25">
      <c r="A77" s="2">
        <v>76</v>
      </c>
      <c r="B77" s="6">
        <v>106.69792175293</v>
      </c>
      <c r="C77" s="6">
        <v>52.449718475341797</v>
      </c>
      <c r="D77" s="1"/>
      <c r="E77" s="1"/>
      <c r="F77" s="1"/>
      <c r="G77" s="2"/>
      <c r="H77" s="4"/>
      <c r="I77" s="2"/>
      <c r="J77" s="2"/>
      <c r="K77" s="2"/>
      <c r="L77" s="2" t="s">
        <v>5</v>
      </c>
      <c r="M77" s="2" t="s">
        <v>105</v>
      </c>
      <c r="N77" s="2" t="s">
        <v>6</v>
      </c>
      <c r="O77" s="7" t="s">
        <v>205</v>
      </c>
      <c r="P77" s="2"/>
      <c r="Q77" s="1"/>
    </row>
    <row r="78" spans="1:17" ht="22.5" x14ac:dyDescent="0.25">
      <c r="A78" s="2">
        <v>77</v>
      </c>
      <c r="B78" s="6">
        <v>106.69980621337901</v>
      </c>
      <c r="C78" s="6">
        <v>52.448184967041001</v>
      </c>
      <c r="D78" s="1"/>
      <c r="E78" s="1"/>
      <c r="F78" s="1"/>
      <c r="G78" s="2"/>
      <c r="H78" s="4"/>
      <c r="I78" s="2"/>
      <c r="J78" s="2"/>
      <c r="K78" s="2"/>
      <c r="L78" s="2" t="s">
        <v>5</v>
      </c>
      <c r="M78" s="2" t="s">
        <v>105</v>
      </c>
      <c r="N78" s="2" t="s">
        <v>6</v>
      </c>
      <c r="O78" s="7" t="s">
        <v>205</v>
      </c>
      <c r="P78" s="2"/>
      <c r="Q78" s="1"/>
    </row>
    <row r="79" spans="1:17" ht="22.5" x14ac:dyDescent="0.25">
      <c r="A79" s="2">
        <v>78</v>
      </c>
      <c r="B79" s="6">
        <v>106.694770812988</v>
      </c>
      <c r="C79" s="6">
        <v>52.448810577392599</v>
      </c>
      <c r="D79" s="1"/>
      <c r="E79" s="1"/>
      <c r="F79" s="1"/>
      <c r="G79" s="2"/>
      <c r="H79" s="4"/>
      <c r="I79" s="2"/>
      <c r="J79" s="2"/>
      <c r="K79" s="2"/>
      <c r="L79" s="2" t="s">
        <v>5</v>
      </c>
      <c r="M79" s="2" t="s">
        <v>105</v>
      </c>
      <c r="N79" s="2" t="s">
        <v>6</v>
      </c>
      <c r="O79" s="7" t="s">
        <v>205</v>
      </c>
      <c r="P79" s="2"/>
      <c r="Q79" s="1"/>
    </row>
    <row r="80" spans="1:17" ht="22.5" x14ac:dyDescent="0.25">
      <c r="A80" s="2">
        <v>79</v>
      </c>
      <c r="B80" s="6">
        <v>106.69692230224599</v>
      </c>
      <c r="C80" s="6">
        <v>52.447513580322301</v>
      </c>
      <c r="D80" s="1"/>
      <c r="E80" s="1"/>
      <c r="F80" s="1"/>
      <c r="G80" s="2"/>
      <c r="H80" s="4"/>
      <c r="I80" s="2"/>
      <c r="J80" s="2"/>
      <c r="K80" s="2"/>
      <c r="L80" s="2" t="s">
        <v>5</v>
      </c>
      <c r="M80" s="2" t="s">
        <v>105</v>
      </c>
      <c r="N80" s="2" t="s">
        <v>6</v>
      </c>
      <c r="O80" s="7" t="s">
        <v>205</v>
      </c>
      <c r="P80" s="2"/>
      <c r="Q80" s="1"/>
    </row>
    <row r="81" spans="1:17" ht="22.5" x14ac:dyDescent="0.25">
      <c r="A81" s="2">
        <v>80</v>
      </c>
      <c r="B81" s="6">
        <v>106.69458770752</v>
      </c>
      <c r="C81" s="6">
        <v>52.447544097900398</v>
      </c>
      <c r="D81" s="1"/>
      <c r="E81" s="1"/>
      <c r="F81" s="1"/>
      <c r="G81" s="2"/>
      <c r="H81" s="4"/>
      <c r="I81" s="2"/>
      <c r="J81" s="2"/>
      <c r="K81" s="2"/>
      <c r="L81" s="2" t="s">
        <v>5</v>
      </c>
      <c r="M81" s="2" t="s">
        <v>105</v>
      </c>
      <c r="N81" s="2" t="s">
        <v>6</v>
      </c>
      <c r="O81" s="7" t="s">
        <v>205</v>
      </c>
      <c r="P81" s="2"/>
      <c r="Q81" s="1"/>
    </row>
    <row r="82" spans="1:17" ht="22.5" x14ac:dyDescent="0.25">
      <c r="A82" s="2">
        <v>81</v>
      </c>
      <c r="B82" s="6">
        <v>106.690475463867</v>
      </c>
      <c r="C82" s="6">
        <v>52.448474884033203</v>
      </c>
      <c r="D82" s="1"/>
      <c r="E82" s="1"/>
      <c r="F82" s="1"/>
      <c r="G82" s="2"/>
      <c r="H82" s="4"/>
      <c r="I82" s="2"/>
      <c r="J82" s="2"/>
      <c r="K82" s="2"/>
      <c r="L82" s="2" t="s">
        <v>5</v>
      </c>
      <c r="M82" s="2" t="s">
        <v>105</v>
      </c>
      <c r="N82" s="2" t="s">
        <v>6</v>
      </c>
      <c r="O82" s="7" t="s">
        <v>205</v>
      </c>
      <c r="P82" s="2"/>
      <c r="Q82" s="1"/>
    </row>
    <row r="83" spans="1:17" ht="22.5" x14ac:dyDescent="0.25">
      <c r="A83" s="2">
        <v>82</v>
      </c>
      <c r="B83" s="6">
        <v>106.69197845459</v>
      </c>
      <c r="C83" s="6">
        <v>52.447109222412102</v>
      </c>
      <c r="D83" s="1"/>
      <c r="E83" s="1"/>
      <c r="F83" s="1"/>
      <c r="G83" s="2"/>
      <c r="H83" s="4"/>
      <c r="I83" s="2"/>
      <c r="J83" s="2"/>
      <c r="K83" s="2"/>
      <c r="L83" s="2" t="s">
        <v>5</v>
      </c>
      <c r="M83" s="2" t="s">
        <v>105</v>
      </c>
      <c r="N83" s="2" t="s">
        <v>6</v>
      </c>
      <c r="O83" s="7" t="s">
        <v>205</v>
      </c>
      <c r="P83" s="2"/>
      <c r="Q83" s="1"/>
    </row>
    <row r="84" spans="1:17" ht="22.5" x14ac:dyDescent="0.25">
      <c r="A84" s="2">
        <v>83</v>
      </c>
      <c r="B84" s="6">
        <v>106.690536499023</v>
      </c>
      <c r="C84" s="6">
        <v>52.446651458740199</v>
      </c>
      <c r="D84" s="1"/>
      <c r="E84" s="1"/>
      <c r="F84" s="1"/>
      <c r="G84" s="2"/>
      <c r="H84" s="4"/>
      <c r="I84" s="2"/>
      <c r="J84" s="2"/>
      <c r="K84" s="2"/>
      <c r="L84" s="2" t="s">
        <v>5</v>
      </c>
      <c r="M84" s="2" t="s">
        <v>105</v>
      </c>
      <c r="N84" s="2" t="s">
        <v>6</v>
      </c>
      <c r="O84" s="7" t="s">
        <v>205</v>
      </c>
      <c r="P84" s="2"/>
      <c r="Q84" s="1"/>
    </row>
    <row r="85" spans="1:17" ht="22.5" x14ac:dyDescent="0.25">
      <c r="A85" s="2">
        <v>84</v>
      </c>
      <c r="B85" s="6">
        <v>106.68556213378901</v>
      </c>
      <c r="C85" s="6">
        <v>52.445533752441399</v>
      </c>
      <c r="D85" s="1"/>
      <c r="E85" s="1"/>
      <c r="F85" s="1"/>
      <c r="G85" s="2"/>
      <c r="H85" s="4"/>
      <c r="I85" s="2"/>
      <c r="J85" s="2"/>
      <c r="K85" s="2"/>
      <c r="L85" s="2" t="s">
        <v>5</v>
      </c>
      <c r="M85" s="2" t="s">
        <v>105</v>
      </c>
      <c r="N85" s="2" t="s">
        <v>6</v>
      </c>
      <c r="O85" s="7" t="s">
        <v>205</v>
      </c>
      <c r="P85" s="2"/>
      <c r="Q85" s="1"/>
    </row>
    <row r="86" spans="1:17" ht="22.5" x14ac:dyDescent="0.25">
      <c r="A86" s="2">
        <v>85</v>
      </c>
      <c r="B86" s="6">
        <v>106.678421020508</v>
      </c>
      <c r="C86" s="6">
        <v>52.445476531982401</v>
      </c>
      <c r="D86" s="1"/>
      <c r="E86" s="1"/>
      <c r="F86" s="1"/>
      <c r="G86" s="2"/>
      <c r="H86" s="4"/>
      <c r="I86" s="2"/>
      <c r="J86" s="2"/>
      <c r="K86" s="2"/>
      <c r="L86" s="2" t="s">
        <v>5</v>
      </c>
      <c r="M86" s="2" t="s">
        <v>105</v>
      </c>
      <c r="N86" s="2" t="s">
        <v>6</v>
      </c>
      <c r="O86" s="7" t="s">
        <v>205</v>
      </c>
      <c r="P86" s="2"/>
      <c r="Q86" s="1"/>
    </row>
    <row r="87" spans="1:17" ht="22.5" x14ac:dyDescent="0.25">
      <c r="A87" s="2">
        <v>86</v>
      </c>
      <c r="B87" s="6">
        <v>106.67636871337901</v>
      </c>
      <c r="C87" s="6">
        <v>52.442653656005902</v>
      </c>
      <c r="D87" s="1"/>
      <c r="E87" s="1"/>
      <c r="F87" s="1"/>
      <c r="G87" s="2"/>
      <c r="H87" s="4"/>
      <c r="I87" s="2"/>
      <c r="J87" s="2"/>
      <c r="K87" s="2"/>
      <c r="L87" s="2" t="s">
        <v>5</v>
      </c>
      <c r="M87" s="2" t="s">
        <v>105</v>
      </c>
      <c r="N87" s="2" t="s">
        <v>6</v>
      </c>
      <c r="O87" s="7" t="s">
        <v>205</v>
      </c>
      <c r="P87" s="2"/>
      <c r="Q87" s="1"/>
    </row>
    <row r="88" spans="1:17" ht="22.5" x14ac:dyDescent="0.25">
      <c r="A88" s="2">
        <v>87</v>
      </c>
      <c r="B88" s="6">
        <v>106.668342590332</v>
      </c>
      <c r="C88" s="6">
        <v>52.443241119384801</v>
      </c>
      <c r="D88" s="1"/>
      <c r="E88" s="1"/>
      <c r="F88" s="1"/>
      <c r="G88" s="2"/>
      <c r="H88" s="4"/>
      <c r="I88" s="2"/>
      <c r="J88" s="2"/>
      <c r="K88" s="2"/>
      <c r="L88" s="2" t="s">
        <v>5</v>
      </c>
      <c r="M88" s="2" t="s">
        <v>105</v>
      </c>
      <c r="N88" s="2" t="s">
        <v>6</v>
      </c>
      <c r="O88" s="7" t="s">
        <v>205</v>
      </c>
      <c r="P88" s="2"/>
      <c r="Q88" s="1"/>
    </row>
    <row r="89" spans="1:17" ht="22.5" x14ac:dyDescent="0.25">
      <c r="A89" s="2">
        <v>88</v>
      </c>
      <c r="B89" s="6">
        <v>106.669075012207</v>
      </c>
      <c r="C89" s="6">
        <v>52.441883087158203</v>
      </c>
      <c r="D89" s="1"/>
      <c r="E89" s="1"/>
      <c r="F89" s="1"/>
      <c r="G89" s="2"/>
      <c r="H89" s="4"/>
      <c r="I89" s="2"/>
      <c r="J89" s="2"/>
      <c r="K89" s="2"/>
      <c r="L89" s="2" t="s">
        <v>5</v>
      </c>
      <c r="M89" s="2" t="s">
        <v>105</v>
      </c>
      <c r="N89" s="2" t="s">
        <v>6</v>
      </c>
      <c r="O89" s="7" t="s">
        <v>205</v>
      </c>
      <c r="P89" s="2"/>
      <c r="Q89" s="1"/>
    </row>
    <row r="90" spans="1:17" ht="22.5" x14ac:dyDescent="0.25">
      <c r="A90" s="2">
        <v>89</v>
      </c>
      <c r="B90" s="6">
        <v>106.73529052734401</v>
      </c>
      <c r="C90" s="6">
        <v>52.410007476806598</v>
      </c>
      <c r="D90" s="1"/>
      <c r="E90" s="1"/>
      <c r="F90" s="1"/>
      <c r="G90" s="2"/>
      <c r="H90" s="4"/>
      <c r="I90" s="2"/>
      <c r="J90" s="2"/>
      <c r="K90" s="2"/>
      <c r="L90" s="2" t="s">
        <v>5</v>
      </c>
      <c r="M90" s="2" t="s">
        <v>105</v>
      </c>
      <c r="N90" s="2" t="s">
        <v>6</v>
      </c>
      <c r="O90" s="7" t="s">
        <v>205</v>
      </c>
      <c r="P90" s="2"/>
      <c r="Q90" s="1"/>
    </row>
    <row r="91" spans="1:17" ht="22.5" x14ac:dyDescent="0.25">
      <c r="A91" s="2">
        <v>90</v>
      </c>
      <c r="B91" s="6">
        <v>106.73308563232401</v>
      </c>
      <c r="C91" s="6">
        <v>52.410118103027301</v>
      </c>
      <c r="D91" s="1"/>
      <c r="E91" s="1"/>
      <c r="F91" s="1"/>
      <c r="G91" s="2"/>
      <c r="H91" s="4"/>
      <c r="I91" s="2"/>
      <c r="J91" s="2"/>
      <c r="K91" s="2"/>
      <c r="L91" s="2" t="s">
        <v>5</v>
      </c>
      <c r="M91" s="2" t="s">
        <v>105</v>
      </c>
      <c r="N91" s="2" t="s">
        <v>6</v>
      </c>
      <c r="O91" s="7" t="s">
        <v>205</v>
      </c>
      <c r="P91" s="2"/>
      <c r="Q91" s="1"/>
    </row>
    <row r="92" spans="1:17" ht="22.5" x14ac:dyDescent="0.25">
      <c r="A92" s="2">
        <v>91</v>
      </c>
      <c r="B92" s="6">
        <v>106.71242523193401</v>
      </c>
      <c r="C92" s="6">
        <v>52.405502319335902</v>
      </c>
      <c r="D92" s="1"/>
      <c r="E92" s="1"/>
      <c r="F92" s="1"/>
      <c r="G92" s="2"/>
      <c r="H92" s="4"/>
      <c r="I92" s="2"/>
      <c r="J92" s="2"/>
      <c r="K92" s="2"/>
      <c r="L92" s="2" t="s">
        <v>5</v>
      </c>
      <c r="M92" s="2" t="s">
        <v>105</v>
      </c>
      <c r="N92" s="2" t="s">
        <v>6</v>
      </c>
      <c r="O92" s="7" t="s">
        <v>205</v>
      </c>
      <c r="P92" s="2"/>
      <c r="Q92" s="1"/>
    </row>
    <row r="93" spans="1:17" ht="22.5" x14ac:dyDescent="0.25">
      <c r="A93" s="2">
        <v>92</v>
      </c>
      <c r="B93" s="6">
        <v>106.71567535400401</v>
      </c>
      <c r="C93" s="6">
        <v>52.405773162841797</v>
      </c>
      <c r="D93" s="1"/>
      <c r="E93" s="1"/>
      <c r="F93" s="1"/>
      <c r="G93" s="2"/>
      <c r="H93" s="4"/>
      <c r="I93" s="2"/>
      <c r="J93" s="2"/>
      <c r="K93" s="2"/>
      <c r="L93" s="2" t="s">
        <v>5</v>
      </c>
      <c r="M93" s="2" t="s">
        <v>105</v>
      </c>
      <c r="N93" s="2" t="s">
        <v>6</v>
      </c>
      <c r="O93" s="7" t="s">
        <v>205</v>
      </c>
      <c r="P93" s="2"/>
      <c r="Q93" s="1"/>
    </row>
    <row r="94" spans="1:17" ht="22.5" x14ac:dyDescent="0.25">
      <c r="A94" s="2">
        <v>93</v>
      </c>
      <c r="B94" s="6">
        <v>106.706085205078</v>
      </c>
      <c r="C94" s="6">
        <v>52.405834197997997</v>
      </c>
      <c r="D94" s="1"/>
      <c r="E94" s="1"/>
      <c r="F94" s="1"/>
      <c r="G94" s="2"/>
      <c r="H94" s="4"/>
      <c r="I94" s="2"/>
      <c r="J94" s="2"/>
      <c r="K94" s="2"/>
      <c r="L94" s="2" t="s">
        <v>5</v>
      </c>
      <c r="M94" s="2" t="s">
        <v>105</v>
      </c>
      <c r="N94" s="2" t="s">
        <v>6</v>
      </c>
      <c r="O94" s="7" t="s">
        <v>205</v>
      </c>
      <c r="P94" s="2"/>
      <c r="Q94" s="1"/>
    </row>
    <row r="95" spans="1:17" ht="22.5" x14ac:dyDescent="0.25">
      <c r="A95" s="2">
        <v>94</v>
      </c>
      <c r="B95" s="6">
        <v>106.707710266113</v>
      </c>
      <c r="C95" s="6">
        <v>52.404304504394503</v>
      </c>
      <c r="D95" s="1"/>
      <c r="E95" s="1"/>
      <c r="F95" s="1"/>
      <c r="G95" s="2"/>
      <c r="H95" s="4"/>
      <c r="I95" s="2"/>
      <c r="J95" s="2"/>
      <c r="K95" s="2"/>
      <c r="L95" s="2" t="s">
        <v>5</v>
      </c>
      <c r="M95" s="2" t="s">
        <v>105</v>
      </c>
      <c r="N95" s="2" t="s">
        <v>6</v>
      </c>
      <c r="O95" s="7" t="s">
        <v>205</v>
      </c>
      <c r="P95" s="2"/>
      <c r="Q95" s="1"/>
    </row>
    <row r="96" spans="1:17" ht="22.5" x14ac:dyDescent="0.25">
      <c r="A96" s="2">
        <v>95</v>
      </c>
      <c r="B96" s="6">
        <v>106.70900726318401</v>
      </c>
      <c r="C96" s="6">
        <v>52.404205322265597</v>
      </c>
      <c r="D96" s="1"/>
      <c r="E96" s="1"/>
      <c r="F96" s="1"/>
      <c r="G96" s="2"/>
      <c r="H96" s="4"/>
      <c r="I96" s="2"/>
      <c r="J96" s="2"/>
      <c r="K96" s="2"/>
      <c r="L96" s="2" t="s">
        <v>5</v>
      </c>
      <c r="M96" s="2" t="s">
        <v>105</v>
      </c>
      <c r="N96" s="2" t="s">
        <v>6</v>
      </c>
      <c r="O96" s="7" t="s">
        <v>205</v>
      </c>
      <c r="P96" s="2"/>
      <c r="Q96" s="1"/>
    </row>
    <row r="97" spans="1:17" ht="22.5" x14ac:dyDescent="0.25">
      <c r="A97" s="2">
        <v>96</v>
      </c>
      <c r="B97" s="6">
        <v>106.71099853515599</v>
      </c>
      <c r="C97" s="6">
        <v>52.405525207519503</v>
      </c>
      <c r="D97" s="1"/>
      <c r="E97" s="1"/>
      <c r="F97" s="1"/>
      <c r="G97" s="2"/>
      <c r="H97" s="4"/>
      <c r="I97" s="2"/>
      <c r="J97" s="2"/>
      <c r="K97" s="2"/>
      <c r="L97" s="2" t="s">
        <v>5</v>
      </c>
      <c r="M97" s="2" t="s">
        <v>105</v>
      </c>
      <c r="N97" s="2" t="s">
        <v>6</v>
      </c>
      <c r="O97" s="7" t="s">
        <v>205</v>
      </c>
      <c r="P97" s="2"/>
      <c r="Q97" s="1"/>
    </row>
    <row r="98" spans="1:17" ht="22.5" x14ac:dyDescent="0.25">
      <c r="A98" s="2">
        <v>97</v>
      </c>
      <c r="B98" s="6">
        <v>106.71124267578099</v>
      </c>
      <c r="C98" s="6">
        <v>52.408374786377003</v>
      </c>
      <c r="D98" s="1"/>
      <c r="E98" s="1"/>
      <c r="F98" s="1"/>
      <c r="G98" s="2"/>
      <c r="H98" s="4"/>
      <c r="I98" s="2"/>
      <c r="J98" s="2"/>
      <c r="K98" s="2"/>
      <c r="L98" s="2" t="s">
        <v>5</v>
      </c>
      <c r="M98" s="2" t="s">
        <v>105</v>
      </c>
      <c r="N98" s="2" t="s">
        <v>6</v>
      </c>
      <c r="O98" s="7" t="s">
        <v>205</v>
      </c>
      <c r="P98" s="2"/>
      <c r="Q98" s="1"/>
    </row>
    <row r="99" spans="1:17" ht="22.5" x14ac:dyDescent="0.25">
      <c r="A99" s="2">
        <v>98</v>
      </c>
      <c r="B99" s="6">
        <v>106.70890045166</v>
      </c>
      <c r="C99" s="6">
        <v>52.408172607421903</v>
      </c>
      <c r="D99" s="1"/>
      <c r="E99" s="1"/>
      <c r="F99" s="1"/>
      <c r="G99" s="2"/>
      <c r="H99" s="4"/>
      <c r="I99" s="2"/>
      <c r="J99" s="2"/>
      <c r="K99" s="2"/>
      <c r="L99" s="2" t="s">
        <v>5</v>
      </c>
      <c r="M99" s="2" t="s">
        <v>105</v>
      </c>
      <c r="N99" s="2" t="s">
        <v>6</v>
      </c>
      <c r="O99" s="7" t="s">
        <v>205</v>
      </c>
      <c r="P99" s="2"/>
      <c r="Q99" s="1"/>
    </row>
    <row r="100" spans="1:17" ht="22.5" x14ac:dyDescent="0.25">
      <c r="A100" s="2">
        <v>99</v>
      </c>
      <c r="B100" s="6">
        <v>106.70834350585901</v>
      </c>
      <c r="C100" s="6">
        <v>52.407150268554702</v>
      </c>
      <c r="D100" s="1"/>
      <c r="E100" s="1"/>
      <c r="F100" s="1"/>
      <c r="G100" s="2"/>
      <c r="H100" s="4"/>
      <c r="I100" s="2"/>
      <c r="J100" s="2"/>
      <c r="K100" s="2"/>
      <c r="L100" s="2" t="s">
        <v>5</v>
      </c>
      <c r="M100" s="2" t="s">
        <v>105</v>
      </c>
      <c r="N100" s="2" t="s">
        <v>6</v>
      </c>
      <c r="O100" s="7" t="s">
        <v>205</v>
      </c>
      <c r="P100" s="2"/>
      <c r="Q100" s="1"/>
    </row>
    <row r="101" spans="1:17" ht="22.5" x14ac:dyDescent="0.25">
      <c r="A101" s="2">
        <v>100</v>
      </c>
      <c r="B101" s="6">
        <v>106.706657409668</v>
      </c>
      <c r="C101" s="6">
        <v>52.407253265380902</v>
      </c>
      <c r="D101" s="1"/>
      <c r="E101" s="1"/>
      <c r="F101" s="1"/>
      <c r="G101" s="2"/>
      <c r="H101" s="4"/>
      <c r="I101" s="2"/>
      <c r="J101" s="2"/>
      <c r="K101" s="2"/>
      <c r="L101" s="2" t="s">
        <v>5</v>
      </c>
      <c r="M101" s="2" t="s">
        <v>105</v>
      </c>
      <c r="N101" s="2" t="s">
        <v>6</v>
      </c>
      <c r="O101" s="7" t="s">
        <v>205</v>
      </c>
      <c r="P101" s="2"/>
      <c r="Q101" s="1"/>
    </row>
    <row r="102" spans="1:17" ht="22.5" x14ac:dyDescent="0.25">
      <c r="A102" s="2">
        <v>101</v>
      </c>
      <c r="B102" s="6">
        <v>106.710639953613</v>
      </c>
      <c r="C102" s="6">
        <v>52.409732818603501</v>
      </c>
      <c r="D102" s="1"/>
      <c r="E102" s="1"/>
      <c r="F102" s="1"/>
      <c r="G102" s="2"/>
      <c r="H102" s="4"/>
      <c r="I102" s="2"/>
      <c r="J102" s="2"/>
      <c r="K102" s="2"/>
      <c r="L102" s="2" t="s">
        <v>5</v>
      </c>
      <c r="M102" s="2" t="s">
        <v>105</v>
      </c>
      <c r="N102" s="2" t="s">
        <v>6</v>
      </c>
      <c r="O102" s="7" t="s">
        <v>205</v>
      </c>
      <c r="P102" s="2"/>
      <c r="Q102" s="1"/>
    </row>
    <row r="103" spans="1:17" ht="22.5" x14ac:dyDescent="0.25">
      <c r="A103" s="2">
        <v>102</v>
      </c>
      <c r="B103" s="6">
        <v>106.704795837402</v>
      </c>
      <c r="C103" s="6">
        <v>52.412750244140597</v>
      </c>
      <c r="D103" s="1"/>
      <c r="E103" s="1"/>
      <c r="F103" s="1"/>
      <c r="G103" s="2"/>
      <c r="H103" s="4"/>
      <c r="I103" s="2"/>
      <c r="J103" s="2"/>
      <c r="K103" s="2"/>
      <c r="L103" s="2" t="s">
        <v>5</v>
      </c>
      <c r="M103" s="2" t="s">
        <v>105</v>
      </c>
      <c r="N103" s="2" t="s">
        <v>6</v>
      </c>
      <c r="O103" s="7" t="s">
        <v>205</v>
      </c>
      <c r="P103" s="2"/>
      <c r="Q103" s="1"/>
    </row>
    <row r="104" spans="1:17" ht="22.5" x14ac:dyDescent="0.25">
      <c r="A104" s="2">
        <v>103</v>
      </c>
      <c r="B104" s="6">
        <v>106.70539093017599</v>
      </c>
      <c r="C104" s="6">
        <v>52.414722442627003</v>
      </c>
      <c r="D104" s="1"/>
      <c r="E104" s="1"/>
      <c r="F104" s="1"/>
      <c r="G104" s="2"/>
      <c r="H104" s="4"/>
      <c r="I104" s="2"/>
      <c r="J104" s="2"/>
      <c r="K104" s="2"/>
      <c r="L104" s="2" t="s">
        <v>5</v>
      </c>
      <c r="M104" s="2" t="s">
        <v>105</v>
      </c>
      <c r="N104" s="2" t="s">
        <v>6</v>
      </c>
      <c r="O104" s="7" t="s">
        <v>205</v>
      </c>
      <c r="P104" s="2"/>
      <c r="Q104" s="1"/>
    </row>
    <row r="105" spans="1:17" ht="22.5" x14ac:dyDescent="0.25">
      <c r="A105" s="2">
        <v>104</v>
      </c>
      <c r="B105" s="6">
        <v>106.63864898681599</v>
      </c>
      <c r="C105" s="6">
        <v>52.377292633056598</v>
      </c>
      <c r="D105" s="1"/>
      <c r="E105" s="1"/>
      <c r="F105" s="1"/>
      <c r="G105" s="2"/>
      <c r="H105" s="4"/>
      <c r="I105" s="2"/>
      <c r="J105" s="2"/>
      <c r="K105" s="2"/>
      <c r="L105" s="2" t="s">
        <v>5</v>
      </c>
      <c r="M105" s="2" t="s">
        <v>105</v>
      </c>
      <c r="N105" s="2" t="s">
        <v>6</v>
      </c>
      <c r="O105" s="7" t="s">
        <v>205</v>
      </c>
      <c r="P105" s="2"/>
      <c r="Q105" s="1"/>
    </row>
    <row r="106" spans="1:17" ht="22.5" x14ac:dyDescent="0.25">
      <c r="A106" s="2">
        <v>105</v>
      </c>
      <c r="B106" s="6">
        <v>106.620307922363</v>
      </c>
      <c r="C106" s="6">
        <v>52.389278411865199</v>
      </c>
      <c r="D106" s="1"/>
      <c r="E106" s="1"/>
      <c r="F106" s="1"/>
      <c r="G106" s="2"/>
      <c r="H106" s="4"/>
      <c r="I106" s="2"/>
      <c r="J106" s="2"/>
      <c r="K106" s="2"/>
      <c r="L106" s="2" t="s">
        <v>5</v>
      </c>
      <c r="M106" s="2" t="s">
        <v>105</v>
      </c>
      <c r="N106" s="2" t="s">
        <v>6</v>
      </c>
      <c r="O106" s="7" t="s">
        <v>205</v>
      </c>
      <c r="P106" s="2"/>
      <c r="Q106" s="1"/>
    </row>
    <row r="107" spans="1:17" ht="22.5" x14ac:dyDescent="0.25">
      <c r="A107" s="2">
        <v>106</v>
      </c>
      <c r="B107" s="6">
        <v>106.632972717285</v>
      </c>
      <c r="C107" s="6">
        <v>52.384822845458999</v>
      </c>
      <c r="D107" s="1"/>
      <c r="E107" s="1"/>
      <c r="F107" s="1"/>
      <c r="G107" s="2"/>
      <c r="H107" s="4"/>
      <c r="I107" s="2"/>
      <c r="J107" s="2"/>
      <c r="K107" s="2"/>
      <c r="L107" s="2" t="s">
        <v>5</v>
      </c>
      <c r="M107" s="2" t="s">
        <v>105</v>
      </c>
      <c r="N107" s="2" t="s">
        <v>6</v>
      </c>
      <c r="O107" s="7" t="s">
        <v>205</v>
      </c>
      <c r="P107" s="2"/>
      <c r="Q107" s="1"/>
    </row>
    <row r="108" spans="1:17" ht="22.5" x14ac:dyDescent="0.25">
      <c r="A108" s="2">
        <v>107</v>
      </c>
      <c r="B108" s="6">
        <v>106.64056396484401</v>
      </c>
      <c r="C108" s="6">
        <v>52.386940002441399</v>
      </c>
      <c r="D108" s="1"/>
      <c r="E108" s="1"/>
      <c r="F108" s="1"/>
      <c r="G108" s="2"/>
      <c r="H108" s="4"/>
      <c r="I108" s="2"/>
      <c r="J108" s="2"/>
      <c r="K108" s="2"/>
      <c r="L108" s="2" t="s">
        <v>5</v>
      </c>
      <c r="M108" s="2" t="s">
        <v>105</v>
      </c>
      <c r="N108" s="2" t="s">
        <v>6</v>
      </c>
      <c r="O108" s="7" t="s">
        <v>205</v>
      </c>
      <c r="P108" s="2"/>
      <c r="Q108" s="1"/>
    </row>
    <row r="109" spans="1:17" ht="22.5" x14ac:dyDescent="0.25">
      <c r="A109" s="2">
        <v>108</v>
      </c>
      <c r="B109" s="6">
        <v>106.64593505859401</v>
      </c>
      <c r="C109" s="6">
        <v>52.381473541259801</v>
      </c>
      <c r="D109" s="1"/>
      <c r="E109" s="1"/>
      <c r="F109" s="1"/>
      <c r="G109" s="2"/>
      <c r="H109" s="4"/>
      <c r="I109" s="2"/>
      <c r="J109" s="2"/>
      <c r="K109" s="2"/>
      <c r="L109" s="2" t="s">
        <v>5</v>
      </c>
      <c r="M109" s="2" t="s">
        <v>105</v>
      </c>
      <c r="N109" s="2" t="s">
        <v>6</v>
      </c>
      <c r="O109" s="7" t="s">
        <v>205</v>
      </c>
      <c r="P109" s="2"/>
      <c r="Q109" s="1"/>
    </row>
    <row r="110" spans="1:17" ht="22.5" x14ac:dyDescent="0.25">
      <c r="A110" s="2">
        <v>109</v>
      </c>
      <c r="B110" s="6">
        <v>106.65380859375</v>
      </c>
      <c r="C110" s="6">
        <v>52.380729675292997</v>
      </c>
      <c r="D110" s="1"/>
      <c r="E110" s="1"/>
      <c r="F110" s="1"/>
      <c r="G110" s="2"/>
      <c r="H110" s="4"/>
      <c r="I110" s="2"/>
      <c r="J110" s="2"/>
      <c r="K110" s="2"/>
      <c r="L110" s="2" t="s">
        <v>5</v>
      </c>
      <c r="M110" s="2" t="s">
        <v>105</v>
      </c>
      <c r="N110" s="2" t="s">
        <v>6</v>
      </c>
      <c r="O110" s="7" t="s">
        <v>205</v>
      </c>
      <c r="P110" s="2"/>
      <c r="Q110" s="1"/>
    </row>
    <row r="111" spans="1:17" ht="22.5" x14ac:dyDescent="0.25">
      <c r="A111" s="2">
        <v>110</v>
      </c>
      <c r="B111" s="6">
        <v>106.64585113525401</v>
      </c>
      <c r="C111" s="6">
        <v>52.389720916747997</v>
      </c>
      <c r="D111" s="1"/>
      <c r="E111" s="1"/>
      <c r="F111" s="1"/>
      <c r="G111" s="2"/>
      <c r="H111" s="4"/>
      <c r="I111" s="2"/>
      <c r="J111" s="2"/>
      <c r="K111" s="2"/>
      <c r="L111" s="2" t="s">
        <v>5</v>
      </c>
      <c r="M111" s="2" t="s">
        <v>105</v>
      </c>
      <c r="N111" s="2" t="s">
        <v>6</v>
      </c>
      <c r="O111" s="7" t="s">
        <v>205</v>
      </c>
      <c r="P111" s="2"/>
      <c r="Q111" s="1"/>
    </row>
    <row r="112" spans="1:17" ht="22.5" x14ac:dyDescent="0.25">
      <c r="A112" s="2">
        <v>111</v>
      </c>
      <c r="B112" s="6">
        <v>106.623413085938</v>
      </c>
      <c r="C112" s="6">
        <v>52.396293640136697</v>
      </c>
      <c r="D112" s="1"/>
      <c r="E112" s="1"/>
      <c r="F112" s="1"/>
      <c r="G112" s="2"/>
      <c r="H112" s="4"/>
      <c r="I112" s="2"/>
      <c r="J112" s="2"/>
      <c r="K112" s="2"/>
      <c r="L112" s="2" t="s">
        <v>5</v>
      </c>
      <c r="M112" s="2" t="s">
        <v>105</v>
      </c>
      <c r="N112" s="2" t="s">
        <v>6</v>
      </c>
      <c r="O112" s="7" t="s">
        <v>205</v>
      </c>
      <c r="P112" s="2"/>
      <c r="Q112" s="1"/>
    </row>
    <row r="113" spans="1:17" ht="22.5" x14ac:dyDescent="0.25">
      <c r="A113" s="2">
        <v>112</v>
      </c>
      <c r="B113" s="6">
        <v>106.624404907227</v>
      </c>
      <c r="C113" s="6">
        <v>52.3985786437988</v>
      </c>
      <c r="D113" s="1"/>
      <c r="E113" s="1"/>
      <c r="F113" s="1"/>
      <c r="G113" s="2"/>
      <c r="H113" s="4"/>
      <c r="I113" s="2"/>
      <c r="J113" s="2"/>
      <c r="K113" s="2"/>
      <c r="L113" s="2" t="s">
        <v>5</v>
      </c>
      <c r="M113" s="2" t="s">
        <v>105</v>
      </c>
      <c r="N113" s="2" t="s">
        <v>6</v>
      </c>
      <c r="O113" s="7" t="s">
        <v>205</v>
      </c>
      <c r="P113" s="2"/>
      <c r="Q113" s="1"/>
    </row>
    <row r="114" spans="1:17" ht="22.5" x14ac:dyDescent="0.25">
      <c r="A114" s="2">
        <v>113</v>
      </c>
      <c r="B114" s="6">
        <v>106.62425994873</v>
      </c>
      <c r="C114" s="6">
        <v>52.394695281982401</v>
      </c>
      <c r="D114" s="1"/>
      <c r="E114" s="1"/>
      <c r="F114" s="1"/>
      <c r="G114" s="2"/>
      <c r="H114" s="4"/>
      <c r="I114" s="2"/>
      <c r="J114" s="2"/>
      <c r="K114" s="2"/>
      <c r="L114" s="2" t="s">
        <v>5</v>
      </c>
      <c r="M114" s="2" t="s">
        <v>105</v>
      </c>
      <c r="N114" s="2" t="s">
        <v>6</v>
      </c>
      <c r="O114" s="7" t="s">
        <v>205</v>
      </c>
      <c r="P114" s="2"/>
      <c r="Q114" s="1"/>
    </row>
    <row r="115" spans="1:17" ht="22.5" x14ac:dyDescent="0.25">
      <c r="A115" s="2">
        <v>114</v>
      </c>
      <c r="B115" s="6">
        <v>106.626541137695</v>
      </c>
      <c r="C115" s="6">
        <v>52.396728515625</v>
      </c>
      <c r="D115" s="1"/>
      <c r="E115" s="1"/>
      <c r="F115" s="1"/>
      <c r="G115" s="2"/>
      <c r="H115" s="4"/>
      <c r="I115" s="2"/>
      <c r="J115" s="2"/>
      <c r="K115" s="2"/>
      <c r="L115" s="2" t="s">
        <v>5</v>
      </c>
      <c r="M115" s="2" t="s">
        <v>105</v>
      </c>
      <c r="N115" s="2" t="s">
        <v>6</v>
      </c>
      <c r="O115" s="7" t="s">
        <v>205</v>
      </c>
      <c r="P115" s="2"/>
      <c r="Q115" s="1"/>
    </row>
    <row r="116" spans="1:17" ht="22.5" x14ac:dyDescent="0.25">
      <c r="A116" s="2">
        <v>115</v>
      </c>
      <c r="B116" s="6">
        <v>106.62392425537099</v>
      </c>
      <c r="C116" s="6">
        <v>52.3926391601563</v>
      </c>
      <c r="D116" s="1"/>
      <c r="E116" s="1"/>
      <c r="F116" s="1"/>
      <c r="G116" s="2"/>
      <c r="H116" s="4"/>
      <c r="I116" s="2"/>
      <c r="J116" s="2"/>
      <c r="K116" s="2"/>
      <c r="L116" s="2" t="s">
        <v>5</v>
      </c>
      <c r="M116" s="2" t="s">
        <v>105</v>
      </c>
      <c r="N116" s="2" t="s">
        <v>6</v>
      </c>
      <c r="O116" s="7" t="s">
        <v>205</v>
      </c>
      <c r="P116" s="2"/>
      <c r="Q116" s="1"/>
    </row>
    <row r="117" spans="1:17" ht="22.5" x14ac:dyDescent="0.25">
      <c r="A117" s="2">
        <v>116</v>
      </c>
      <c r="B117" s="6">
        <v>106.64128112793</v>
      </c>
      <c r="C117" s="6">
        <v>52.395729064941399</v>
      </c>
      <c r="D117" s="1"/>
      <c r="E117" s="1"/>
      <c r="F117" s="1"/>
      <c r="G117" s="2"/>
      <c r="H117" s="4"/>
      <c r="I117" s="2"/>
      <c r="J117" s="2"/>
      <c r="K117" s="2"/>
      <c r="L117" s="2" t="s">
        <v>5</v>
      </c>
      <c r="M117" s="2" t="s">
        <v>105</v>
      </c>
      <c r="N117" s="2" t="s">
        <v>6</v>
      </c>
      <c r="O117" s="7" t="s">
        <v>205</v>
      </c>
      <c r="P117" s="2"/>
      <c r="Q117" s="1"/>
    </row>
    <row r="118" spans="1:17" ht="22.5" x14ac:dyDescent="0.25">
      <c r="A118" s="2">
        <v>117</v>
      </c>
      <c r="B118" s="6">
        <v>106.662712097168</v>
      </c>
      <c r="C118" s="6">
        <v>52.417789459228501</v>
      </c>
      <c r="D118" s="1"/>
      <c r="E118" s="1"/>
      <c r="F118" s="1"/>
      <c r="G118" s="2"/>
      <c r="H118" s="4"/>
      <c r="I118" s="2"/>
      <c r="J118" s="2"/>
      <c r="K118" s="2"/>
      <c r="L118" s="2" t="s">
        <v>5</v>
      </c>
      <c r="M118" s="2" t="s">
        <v>105</v>
      </c>
      <c r="N118" s="2" t="s">
        <v>6</v>
      </c>
      <c r="O118" s="7" t="s">
        <v>205</v>
      </c>
      <c r="P118" s="2"/>
      <c r="Q118" s="1"/>
    </row>
    <row r="119" spans="1:17" ht="22.5" x14ac:dyDescent="0.25">
      <c r="A119" s="2">
        <v>118</v>
      </c>
      <c r="B119" s="6">
        <v>106.65398406982401</v>
      </c>
      <c r="C119" s="6">
        <v>52.4166450500488</v>
      </c>
      <c r="D119" s="1"/>
      <c r="E119" s="1"/>
      <c r="F119" s="1"/>
      <c r="G119" s="2"/>
      <c r="H119" s="4"/>
      <c r="I119" s="2"/>
      <c r="J119" s="2"/>
      <c r="K119" s="2"/>
      <c r="L119" s="2" t="s">
        <v>5</v>
      </c>
      <c r="M119" s="2" t="s">
        <v>105</v>
      </c>
      <c r="N119" s="2" t="s">
        <v>6</v>
      </c>
      <c r="O119" s="7" t="s">
        <v>205</v>
      </c>
      <c r="P119" s="2"/>
      <c r="Q119" s="1"/>
    </row>
    <row r="120" spans="1:17" ht="22.5" x14ac:dyDescent="0.25">
      <c r="A120" s="2">
        <v>119</v>
      </c>
      <c r="B120" s="6">
        <v>106.585891723633</v>
      </c>
      <c r="C120" s="6">
        <v>52.412582397460902</v>
      </c>
      <c r="D120" s="1"/>
      <c r="E120" s="1"/>
      <c r="F120" s="1"/>
      <c r="G120" s="2"/>
      <c r="H120" s="4"/>
      <c r="I120" s="2"/>
      <c r="J120" s="2"/>
      <c r="K120" s="2"/>
      <c r="L120" s="2" t="s">
        <v>5</v>
      </c>
      <c r="M120" s="2" t="s">
        <v>105</v>
      </c>
      <c r="N120" s="2" t="s">
        <v>6</v>
      </c>
      <c r="O120" s="7" t="s">
        <v>205</v>
      </c>
      <c r="P120" s="2"/>
      <c r="Q120" s="1"/>
    </row>
    <row r="121" spans="1:17" ht="22.5" x14ac:dyDescent="0.25">
      <c r="A121" s="2">
        <v>120</v>
      </c>
      <c r="B121" s="6">
        <v>106.52480316162099</v>
      </c>
      <c r="C121" s="6">
        <v>52.397052764892599</v>
      </c>
      <c r="D121" s="1"/>
      <c r="E121" s="1"/>
      <c r="F121" s="1"/>
      <c r="G121" s="2"/>
      <c r="H121" s="4"/>
      <c r="I121" s="2"/>
      <c r="J121" s="2"/>
      <c r="K121" s="2"/>
      <c r="L121" s="2" t="s">
        <v>5</v>
      </c>
      <c r="M121" s="2" t="s">
        <v>105</v>
      </c>
      <c r="N121" s="2" t="s">
        <v>6</v>
      </c>
      <c r="O121" s="7" t="s">
        <v>205</v>
      </c>
      <c r="P121" s="2"/>
      <c r="Q121" s="1"/>
    </row>
    <row r="122" spans="1:17" ht="22.5" x14ac:dyDescent="0.25">
      <c r="A122" s="2">
        <v>121</v>
      </c>
      <c r="B122" s="6">
        <v>106.525634765625</v>
      </c>
      <c r="C122" s="6">
        <v>52.394741058349602</v>
      </c>
      <c r="D122" s="1"/>
      <c r="E122" s="1"/>
      <c r="F122" s="1"/>
      <c r="G122" s="2"/>
      <c r="H122" s="4"/>
      <c r="I122" s="2"/>
      <c r="J122" s="2"/>
      <c r="K122" s="2"/>
      <c r="L122" s="2" t="s">
        <v>5</v>
      </c>
      <c r="M122" s="2" t="s">
        <v>105</v>
      </c>
      <c r="N122" s="2" t="s">
        <v>6</v>
      </c>
      <c r="O122" s="7" t="s">
        <v>205</v>
      </c>
      <c r="P122" s="2"/>
      <c r="Q122" s="1"/>
    </row>
    <row r="123" spans="1:17" ht="22.5" x14ac:dyDescent="0.25">
      <c r="A123" s="2">
        <v>122</v>
      </c>
      <c r="B123" s="6">
        <v>106.52304840087901</v>
      </c>
      <c r="C123" s="6">
        <v>52.395011901855497</v>
      </c>
      <c r="D123" s="1"/>
      <c r="E123" s="1"/>
      <c r="F123" s="1"/>
      <c r="G123" s="2"/>
      <c r="H123" s="4"/>
      <c r="I123" s="2"/>
      <c r="J123" s="2"/>
      <c r="K123" s="2"/>
      <c r="L123" s="2" t="s">
        <v>5</v>
      </c>
      <c r="M123" s="2" t="s">
        <v>105</v>
      </c>
      <c r="N123" s="2" t="s">
        <v>6</v>
      </c>
      <c r="O123" s="7" t="s">
        <v>205</v>
      </c>
      <c r="P123" s="2"/>
      <c r="Q123" s="1"/>
    </row>
    <row r="124" spans="1:17" ht="22.5" x14ac:dyDescent="0.25">
      <c r="A124" s="2">
        <v>123</v>
      </c>
      <c r="B124" s="6">
        <v>106.534706115723</v>
      </c>
      <c r="C124" s="6">
        <v>52.398509979247997</v>
      </c>
      <c r="D124" s="1"/>
      <c r="E124" s="1"/>
      <c r="F124" s="1"/>
      <c r="G124" s="2"/>
      <c r="H124" s="4"/>
      <c r="I124" s="2"/>
      <c r="J124" s="2"/>
      <c r="K124" s="2"/>
      <c r="L124" s="2" t="s">
        <v>5</v>
      </c>
      <c r="M124" s="2" t="s">
        <v>105</v>
      </c>
      <c r="N124" s="2" t="s">
        <v>6</v>
      </c>
      <c r="O124" s="7" t="s">
        <v>205</v>
      </c>
      <c r="P124" s="2"/>
      <c r="Q124" s="1"/>
    </row>
    <row r="125" spans="1:17" ht="22.5" x14ac:dyDescent="0.25">
      <c r="A125" s="2">
        <v>124</v>
      </c>
      <c r="B125" s="6">
        <v>106.565055847168</v>
      </c>
      <c r="C125" s="6">
        <v>52.406436920166001</v>
      </c>
      <c r="D125" s="1"/>
      <c r="E125" s="1"/>
      <c r="F125" s="1"/>
      <c r="G125" s="2"/>
      <c r="H125" s="4"/>
      <c r="I125" s="2"/>
      <c r="J125" s="2"/>
      <c r="K125" s="2"/>
      <c r="L125" s="2" t="s">
        <v>5</v>
      </c>
      <c r="M125" s="2" t="s">
        <v>105</v>
      </c>
      <c r="N125" s="2" t="s">
        <v>6</v>
      </c>
      <c r="O125" s="7" t="s">
        <v>205</v>
      </c>
      <c r="P125" s="2"/>
      <c r="Q125" s="1"/>
    </row>
    <row r="126" spans="1:17" ht="22.5" x14ac:dyDescent="0.25">
      <c r="A126" s="2">
        <v>125</v>
      </c>
      <c r="B126" s="6">
        <v>106.54010772705099</v>
      </c>
      <c r="C126" s="6">
        <v>52.397407531738303</v>
      </c>
      <c r="D126" s="1"/>
      <c r="E126" s="1"/>
      <c r="F126" s="1"/>
      <c r="G126" s="2"/>
      <c r="H126" s="4"/>
      <c r="I126" s="2"/>
      <c r="J126" s="2"/>
      <c r="K126" s="2"/>
      <c r="L126" s="2" t="s">
        <v>5</v>
      </c>
      <c r="M126" s="2" t="s">
        <v>105</v>
      </c>
      <c r="N126" s="2" t="s">
        <v>6</v>
      </c>
      <c r="O126" s="7" t="s">
        <v>205</v>
      </c>
      <c r="P126" s="2"/>
      <c r="Q126" s="1"/>
    </row>
    <row r="127" spans="1:17" ht="22.5" x14ac:dyDescent="0.25">
      <c r="A127" s="2">
        <v>126</v>
      </c>
      <c r="B127" s="6">
        <v>106.540069580078</v>
      </c>
      <c r="C127" s="6">
        <v>52.396297454833999</v>
      </c>
      <c r="D127" s="1"/>
      <c r="E127" s="1"/>
      <c r="F127" s="1"/>
      <c r="G127" s="2"/>
      <c r="H127" s="4"/>
      <c r="I127" s="2"/>
      <c r="J127" s="2"/>
      <c r="K127" s="2"/>
      <c r="L127" s="2" t="s">
        <v>5</v>
      </c>
      <c r="M127" s="2" t="s">
        <v>105</v>
      </c>
      <c r="N127" s="2" t="s">
        <v>6</v>
      </c>
      <c r="O127" s="7" t="s">
        <v>205</v>
      </c>
      <c r="P127" s="2"/>
      <c r="Q127" s="1"/>
    </row>
    <row r="128" spans="1:17" ht="22.5" x14ac:dyDescent="0.25">
      <c r="A128" s="2">
        <v>127</v>
      </c>
      <c r="B128" s="6">
        <v>106.52365875244099</v>
      </c>
      <c r="C128" s="6">
        <v>52.4013481140137</v>
      </c>
      <c r="D128" s="1"/>
      <c r="E128" s="1"/>
      <c r="F128" s="1"/>
      <c r="G128" s="2"/>
      <c r="H128" s="4"/>
      <c r="I128" s="2"/>
      <c r="J128" s="2"/>
      <c r="K128" s="2"/>
      <c r="L128" s="2" t="s">
        <v>5</v>
      </c>
      <c r="M128" s="2" t="s">
        <v>105</v>
      </c>
      <c r="N128" s="2" t="s">
        <v>6</v>
      </c>
      <c r="O128" s="7" t="s">
        <v>205</v>
      </c>
      <c r="P128" s="2"/>
      <c r="Q128" s="1"/>
    </row>
    <row r="129" spans="1:17" ht="22.5" x14ac:dyDescent="0.25">
      <c r="A129" s="2">
        <v>128</v>
      </c>
      <c r="B129" s="6">
        <v>106.52359008789099</v>
      </c>
      <c r="C129" s="6">
        <v>52.399524688720703</v>
      </c>
      <c r="D129" s="1"/>
      <c r="E129" s="1"/>
      <c r="F129" s="1"/>
      <c r="G129" s="2"/>
      <c r="H129" s="4"/>
      <c r="I129" s="2"/>
      <c r="J129" s="2"/>
      <c r="K129" s="2"/>
      <c r="L129" s="2" t="s">
        <v>5</v>
      </c>
      <c r="M129" s="2" t="s">
        <v>105</v>
      </c>
      <c r="N129" s="2" t="s">
        <v>6</v>
      </c>
      <c r="O129" s="7" t="s">
        <v>205</v>
      </c>
      <c r="P129" s="2"/>
      <c r="Q129" s="1"/>
    </row>
    <row r="130" spans="1:17" ht="22.5" x14ac:dyDescent="0.25">
      <c r="A130" s="2">
        <v>129</v>
      </c>
      <c r="B130" s="6">
        <v>106.56202697753901</v>
      </c>
      <c r="C130" s="6">
        <v>52.379280090332003</v>
      </c>
      <c r="D130" s="1"/>
      <c r="E130" s="1"/>
      <c r="F130" s="1"/>
      <c r="G130" s="2"/>
      <c r="H130" s="4"/>
      <c r="I130" s="2"/>
      <c r="J130" s="2"/>
      <c r="K130" s="2"/>
      <c r="L130" s="2" t="s">
        <v>5</v>
      </c>
      <c r="M130" s="2" t="s">
        <v>105</v>
      </c>
      <c r="N130" s="2" t="s">
        <v>6</v>
      </c>
      <c r="O130" s="7" t="s">
        <v>205</v>
      </c>
      <c r="P130" s="2"/>
      <c r="Q130" s="1"/>
    </row>
    <row r="131" spans="1:17" ht="22.5" x14ac:dyDescent="0.25">
      <c r="A131" s="2">
        <v>130</v>
      </c>
      <c r="B131" s="6">
        <v>106.561477661133</v>
      </c>
      <c r="C131" s="6">
        <v>52.382144927978501</v>
      </c>
      <c r="D131" s="1"/>
      <c r="E131" s="1"/>
      <c r="F131" s="1"/>
      <c r="G131" s="2"/>
      <c r="H131" s="4"/>
      <c r="I131" s="2"/>
      <c r="J131" s="2"/>
      <c r="K131" s="2"/>
      <c r="L131" s="2" t="s">
        <v>5</v>
      </c>
      <c r="M131" s="2" t="s">
        <v>105</v>
      </c>
      <c r="N131" s="2" t="s">
        <v>6</v>
      </c>
      <c r="O131" s="7" t="s">
        <v>205</v>
      </c>
      <c r="P131" s="2"/>
      <c r="Q131" s="1"/>
    </row>
    <row r="132" spans="1:17" ht="22.5" x14ac:dyDescent="0.25">
      <c r="A132" s="2">
        <v>131</v>
      </c>
      <c r="B132" s="6">
        <v>106.55739593505901</v>
      </c>
      <c r="C132" s="6">
        <v>52.384098052978501</v>
      </c>
      <c r="D132" s="1"/>
      <c r="E132" s="1"/>
      <c r="F132" s="1"/>
      <c r="G132" s="2"/>
      <c r="H132" s="4"/>
      <c r="I132" s="2"/>
      <c r="J132" s="2"/>
      <c r="K132" s="2"/>
      <c r="L132" s="2" t="s">
        <v>5</v>
      </c>
      <c r="M132" s="2" t="s">
        <v>105</v>
      </c>
      <c r="N132" s="2" t="s">
        <v>6</v>
      </c>
      <c r="O132" s="7" t="s">
        <v>205</v>
      </c>
      <c r="P132" s="2"/>
      <c r="Q132" s="1"/>
    </row>
    <row r="133" spans="1:17" ht="22.5" x14ac:dyDescent="0.25">
      <c r="A133" s="2">
        <v>132</v>
      </c>
      <c r="B133" s="6">
        <v>106.551971435547</v>
      </c>
      <c r="C133" s="6">
        <v>52.3808403015137</v>
      </c>
      <c r="D133" s="1"/>
      <c r="E133" s="1"/>
      <c r="F133" s="1"/>
      <c r="G133" s="2"/>
      <c r="H133" s="4"/>
      <c r="I133" s="2"/>
      <c r="J133" s="2"/>
      <c r="K133" s="2"/>
      <c r="L133" s="2" t="s">
        <v>5</v>
      </c>
      <c r="M133" s="2" t="s">
        <v>105</v>
      </c>
      <c r="N133" s="2" t="s">
        <v>6</v>
      </c>
      <c r="O133" s="7" t="s">
        <v>205</v>
      </c>
      <c r="P133" s="2"/>
      <c r="Q133" s="1"/>
    </row>
    <row r="134" spans="1:17" ht="22.5" x14ac:dyDescent="0.25">
      <c r="A134" s="2">
        <v>133</v>
      </c>
      <c r="B134" s="6">
        <v>106.56471252441401</v>
      </c>
      <c r="C134" s="6">
        <v>52.378372192382798</v>
      </c>
      <c r="D134" s="1"/>
      <c r="E134" s="1"/>
      <c r="F134" s="1"/>
      <c r="G134" s="2"/>
      <c r="H134" s="4"/>
      <c r="I134" s="2"/>
      <c r="J134" s="2"/>
      <c r="K134" s="2"/>
      <c r="L134" s="2" t="s">
        <v>5</v>
      </c>
      <c r="M134" s="2" t="s">
        <v>105</v>
      </c>
      <c r="N134" s="2" t="s">
        <v>6</v>
      </c>
      <c r="O134" s="7" t="s">
        <v>205</v>
      </c>
      <c r="P134" s="2"/>
      <c r="Q134" s="1"/>
    </row>
    <row r="135" spans="1:17" ht="22.5" x14ac:dyDescent="0.25">
      <c r="A135" s="2">
        <v>134</v>
      </c>
      <c r="B135" s="6">
        <v>106.58023071289099</v>
      </c>
      <c r="C135" s="6">
        <v>52.3847465515137</v>
      </c>
      <c r="D135" s="1"/>
      <c r="E135" s="1"/>
      <c r="F135" s="1"/>
      <c r="G135" s="2"/>
      <c r="H135" s="4"/>
      <c r="I135" s="2"/>
      <c r="J135" s="2"/>
      <c r="K135" s="2"/>
      <c r="L135" s="2" t="s">
        <v>5</v>
      </c>
      <c r="M135" s="2" t="s">
        <v>105</v>
      </c>
      <c r="N135" s="2" t="s">
        <v>6</v>
      </c>
      <c r="O135" s="7" t="s">
        <v>205</v>
      </c>
      <c r="P135" s="2"/>
      <c r="Q135" s="1"/>
    </row>
    <row r="136" spans="1:17" ht="22.5" x14ac:dyDescent="0.25">
      <c r="A136" s="2">
        <v>135</v>
      </c>
      <c r="B136" s="6">
        <v>106.57763671875</v>
      </c>
      <c r="C136" s="6">
        <v>52.381134033203097</v>
      </c>
      <c r="D136" s="1"/>
      <c r="E136" s="1"/>
      <c r="F136" s="1"/>
      <c r="G136" s="2"/>
      <c r="H136" s="4"/>
      <c r="I136" s="2"/>
      <c r="J136" s="2"/>
      <c r="K136" s="2"/>
      <c r="L136" s="2" t="s">
        <v>5</v>
      </c>
      <c r="M136" s="2" t="s">
        <v>105</v>
      </c>
      <c r="N136" s="2" t="s">
        <v>6</v>
      </c>
      <c r="O136" s="7" t="s">
        <v>205</v>
      </c>
      <c r="P136" s="2"/>
      <c r="Q136" s="1"/>
    </row>
    <row r="137" spans="1:17" ht="22.5" x14ac:dyDescent="0.25">
      <c r="A137" s="2">
        <v>136</v>
      </c>
      <c r="B137" s="6">
        <v>106.58014678955099</v>
      </c>
      <c r="C137" s="6">
        <v>52.382369995117202</v>
      </c>
      <c r="D137" s="1"/>
      <c r="E137" s="1"/>
      <c r="F137" s="1"/>
      <c r="G137" s="2"/>
      <c r="H137" s="4"/>
      <c r="I137" s="2"/>
      <c r="J137" s="2"/>
      <c r="K137" s="2"/>
      <c r="L137" s="2" t="s">
        <v>5</v>
      </c>
      <c r="M137" s="2" t="s">
        <v>105</v>
      </c>
      <c r="N137" s="2" t="s">
        <v>6</v>
      </c>
      <c r="O137" s="7" t="s">
        <v>205</v>
      </c>
      <c r="P137" s="2"/>
      <c r="Q137" s="1"/>
    </row>
    <row r="138" spans="1:17" ht="22.5" x14ac:dyDescent="0.25">
      <c r="A138" s="2">
        <v>137</v>
      </c>
      <c r="B138" s="6">
        <v>106.575553894043</v>
      </c>
      <c r="C138" s="6">
        <v>52.380924224853501</v>
      </c>
      <c r="D138" s="1"/>
      <c r="E138" s="1"/>
      <c r="F138" s="1"/>
      <c r="G138" s="2"/>
      <c r="H138" s="4"/>
      <c r="I138" s="2"/>
      <c r="J138" s="2"/>
      <c r="K138" s="2"/>
      <c r="L138" s="2" t="s">
        <v>5</v>
      </c>
      <c r="M138" s="2" t="s">
        <v>105</v>
      </c>
      <c r="N138" s="2" t="s">
        <v>6</v>
      </c>
      <c r="O138" s="7" t="s">
        <v>205</v>
      </c>
      <c r="P138" s="2"/>
      <c r="Q138" s="1"/>
    </row>
    <row r="139" spans="1:17" ht="22.5" x14ac:dyDescent="0.25">
      <c r="A139" s="2">
        <v>138</v>
      </c>
      <c r="B139" s="6">
        <v>106.57388305664099</v>
      </c>
      <c r="C139" s="6">
        <v>52.381263732910199</v>
      </c>
      <c r="D139" s="1"/>
      <c r="E139" s="1"/>
      <c r="F139" s="1"/>
      <c r="G139" s="2"/>
      <c r="H139" s="4"/>
      <c r="I139" s="2"/>
      <c r="J139" s="2"/>
      <c r="K139" s="2"/>
      <c r="L139" s="2" t="s">
        <v>5</v>
      </c>
      <c r="M139" s="2" t="s">
        <v>105</v>
      </c>
      <c r="N139" s="2" t="s">
        <v>6</v>
      </c>
      <c r="O139" s="7" t="s">
        <v>205</v>
      </c>
      <c r="P139" s="2"/>
      <c r="Q139" s="1"/>
    </row>
    <row r="140" spans="1:17" ht="22.5" x14ac:dyDescent="0.25">
      <c r="A140" s="2">
        <v>139</v>
      </c>
      <c r="B140" s="6">
        <v>106.57510375976599</v>
      </c>
      <c r="C140" s="6">
        <v>52.379188537597699</v>
      </c>
      <c r="D140" s="1"/>
      <c r="E140" s="1"/>
      <c r="F140" s="1"/>
      <c r="G140" s="2"/>
      <c r="H140" s="4"/>
      <c r="I140" s="2"/>
      <c r="J140" s="2"/>
      <c r="K140" s="2"/>
      <c r="L140" s="2" t="s">
        <v>5</v>
      </c>
      <c r="M140" s="2" t="s">
        <v>105</v>
      </c>
      <c r="N140" s="2" t="s">
        <v>6</v>
      </c>
      <c r="O140" s="7" t="s">
        <v>205</v>
      </c>
      <c r="P140" s="2"/>
      <c r="Q140" s="1"/>
    </row>
    <row r="141" spans="1:17" ht="22.5" x14ac:dyDescent="0.25">
      <c r="A141" s="2">
        <v>140</v>
      </c>
      <c r="B141" s="6">
        <v>106.59073638916</v>
      </c>
      <c r="C141" s="6">
        <v>52.388729095458999</v>
      </c>
      <c r="D141" s="1"/>
      <c r="E141" s="1"/>
      <c r="F141" s="1"/>
      <c r="G141" s="2"/>
      <c r="H141" s="4"/>
      <c r="I141" s="2"/>
      <c r="J141" s="2"/>
      <c r="K141" s="2"/>
      <c r="L141" s="2" t="s">
        <v>5</v>
      </c>
      <c r="M141" s="2" t="s">
        <v>105</v>
      </c>
      <c r="N141" s="2" t="s">
        <v>6</v>
      </c>
      <c r="O141" s="7" t="s">
        <v>205</v>
      </c>
      <c r="P141" s="2"/>
      <c r="Q141" s="1"/>
    </row>
    <row r="142" spans="1:17" ht="22.5" x14ac:dyDescent="0.25">
      <c r="A142" s="2">
        <v>141</v>
      </c>
      <c r="B142" s="6">
        <v>106.57575225830099</v>
      </c>
      <c r="C142" s="6">
        <v>52.386081695556598</v>
      </c>
      <c r="D142" s="1"/>
      <c r="E142" s="1"/>
      <c r="F142" s="1"/>
      <c r="G142" s="2"/>
      <c r="H142" s="4"/>
      <c r="I142" s="2"/>
      <c r="J142" s="2"/>
      <c r="K142" s="2"/>
      <c r="L142" s="2" t="s">
        <v>5</v>
      </c>
      <c r="M142" s="2" t="s">
        <v>105</v>
      </c>
      <c r="N142" s="2" t="s">
        <v>6</v>
      </c>
      <c r="O142" s="7" t="s">
        <v>205</v>
      </c>
      <c r="P142" s="2"/>
      <c r="Q142" s="1"/>
    </row>
    <row r="143" spans="1:17" ht="22.5" x14ac:dyDescent="0.25">
      <c r="A143" s="2">
        <v>142</v>
      </c>
      <c r="B143" s="6">
        <v>106.571975708008</v>
      </c>
      <c r="C143" s="6">
        <v>52.384960174560497</v>
      </c>
      <c r="D143" s="1"/>
      <c r="E143" s="1"/>
      <c r="F143" s="1"/>
      <c r="G143" s="2"/>
      <c r="H143" s="4"/>
      <c r="I143" s="2"/>
      <c r="J143" s="2"/>
      <c r="K143" s="2"/>
      <c r="L143" s="2" t="s">
        <v>5</v>
      </c>
      <c r="M143" s="2" t="s">
        <v>105</v>
      </c>
      <c r="N143" s="2" t="s">
        <v>6</v>
      </c>
      <c r="O143" s="7" t="s">
        <v>205</v>
      </c>
      <c r="P143" s="2"/>
      <c r="Q143" s="1"/>
    </row>
    <row r="144" spans="1:17" ht="22.5" x14ac:dyDescent="0.25">
      <c r="A144" s="2">
        <v>143</v>
      </c>
      <c r="B144" s="6">
        <v>106.571426391602</v>
      </c>
      <c r="C144" s="6">
        <v>52.382404327392599</v>
      </c>
      <c r="D144" s="1"/>
      <c r="E144" s="1"/>
      <c r="F144" s="1"/>
      <c r="G144" s="2"/>
      <c r="H144" s="4"/>
      <c r="I144" s="2"/>
      <c r="J144" s="2"/>
      <c r="K144" s="2"/>
      <c r="L144" s="2" t="s">
        <v>5</v>
      </c>
      <c r="M144" s="2" t="s">
        <v>105</v>
      </c>
      <c r="N144" s="2" t="s">
        <v>6</v>
      </c>
      <c r="O144" s="7" t="s">
        <v>205</v>
      </c>
      <c r="P144" s="2"/>
      <c r="Q144" s="1"/>
    </row>
    <row r="145" spans="1:17" ht="22.5" x14ac:dyDescent="0.25">
      <c r="A145" s="2">
        <v>144</v>
      </c>
      <c r="B145" s="6">
        <v>106.605751037598</v>
      </c>
      <c r="C145" s="6">
        <v>52.411449432372997</v>
      </c>
      <c r="D145" s="1"/>
      <c r="E145" s="1"/>
      <c r="F145" s="1"/>
      <c r="G145" s="2"/>
      <c r="H145" s="4"/>
      <c r="I145" s="2"/>
      <c r="J145" s="2"/>
      <c r="K145" s="2"/>
      <c r="L145" s="2" t="s">
        <v>5</v>
      </c>
      <c r="M145" s="2" t="s">
        <v>105</v>
      </c>
      <c r="N145" s="2" t="s">
        <v>6</v>
      </c>
      <c r="O145" s="7" t="s">
        <v>205</v>
      </c>
      <c r="P145" s="2"/>
      <c r="Q145" s="1"/>
    </row>
    <row r="146" spans="1:17" ht="22.5" x14ac:dyDescent="0.25">
      <c r="A146" s="2">
        <v>145</v>
      </c>
      <c r="B146" s="6">
        <v>106.58782196044901</v>
      </c>
      <c r="C146" s="6">
        <v>52.409904479980497</v>
      </c>
      <c r="D146" s="1"/>
      <c r="E146" s="1"/>
      <c r="F146" s="1"/>
      <c r="G146" s="2"/>
      <c r="H146" s="4"/>
      <c r="I146" s="2"/>
      <c r="J146" s="2"/>
      <c r="K146" s="2"/>
      <c r="L146" s="2" t="s">
        <v>5</v>
      </c>
      <c r="M146" s="2" t="s">
        <v>105</v>
      </c>
      <c r="N146" s="2" t="s">
        <v>6</v>
      </c>
      <c r="O146" s="7" t="s">
        <v>205</v>
      </c>
      <c r="P146" s="2"/>
      <c r="Q146" s="1"/>
    </row>
    <row r="147" spans="1:17" ht="22.5" x14ac:dyDescent="0.25">
      <c r="A147" s="2">
        <v>146</v>
      </c>
      <c r="B147" s="6">
        <v>106.49884033203099</v>
      </c>
      <c r="C147" s="6">
        <v>52.408447265625</v>
      </c>
      <c r="D147" s="1"/>
      <c r="E147" s="1"/>
      <c r="F147" s="1"/>
      <c r="G147" s="2"/>
      <c r="H147" s="4"/>
      <c r="I147" s="2"/>
      <c r="J147" s="2"/>
      <c r="K147" s="2"/>
      <c r="L147" s="2" t="s">
        <v>5</v>
      </c>
      <c r="M147" s="2" t="s">
        <v>105</v>
      </c>
      <c r="N147" s="2" t="s">
        <v>6</v>
      </c>
      <c r="O147" s="7" t="s">
        <v>205</v>
      </c>
      <c r="P147" s="2"/>
      <c r="Q147" s="1"/>
    </row>
    <row r="148" spans="1:17" ht="22.5" x14ac:dyDescent="0.25">
      <c r="A148" s="2">
        <v>147</v>
      </c>
      <c r="B148" s="6">
        <v>106.386878967285</v>
      </c>
      <c r="C148" s="6">
        <v>52.377964019775398</v>
      </c>
      <c r="D148" s="1"/>
      <c r="E148" s="1"/>
      <c r="F148" s="1"/>
      <c r="G148" s="2"/>
      <c r="H148" s="4"/>
      <c r="I148" s="2"/>
      <c r="J148" s="2"/>
      <c r="K148" s="2"/>
      <c r="L148" s="2" t="s">
        <v>5</v>
      </c>
      <c r="M148" s="2" t="s">
        <v>105</v>
      </c>
      <c r="N148" s="2" t="s">
        <v>6</v>
      </c>
      <c r="O148" s="7" t="s">
        <v>205</v>
      </c>
      <c r="P148" s="2"/>
      <c r="Q148" s="1"/>
    </row>
    <row r="149" spans="1:17" ht="22.5" x14ac:dyDescent="0.25">
      <c r="A149" s="2">
        <v>148</v>
      </c>
      <c r="B149" s="6">
        <v>106.44076538085901</v>
      </c>
      <c r="C149" s="6">
        <v>52.400856018066399</v>
      </c>
      <c r="D149" s="1"/>
      <c r="E149" s="1"/>
      <c r="F149" s="1"/>
      <c r="G149" s="2"/>
      <c r="H149" s="4"/>
      <c r="I149" s="2"/>
      <c r="J149" s="2"/>
      <c r="K149" s="2"/>
      <c r="L149" s="2" t="s">
        <v>5</v>
      </c>
      <c r="M149" s="2" t="s">
        <v>105</v>
      </c>
      <c r="N149" s="2" t="s">
        <v>6</v>
      </c>
      <c r="O149" s="7" t="s">
        <v>205</v>
      </c>
      <c r="P149" s="2"/>
      <c r="Q149" s="1"/>
    </row>
    <row r="150" spans="1:17" ht="22.5" x14ac:dyDescent="0.25">
      <c r="A150" s="2">
        <v>149</v>
      </c>
      <c r="B150" s="6">
        <v>106.428909301758</v>
      </c>
      <c r="C150" s="6">
        <v>52.392356872558601</v>
      </c>
      <c r="D150" s="1"/>
      <c r="E150" s="1"/>
      <c r="F150" s="1"/>
      <c r="G150" s="2"/>
      <c r="H150" s="4"/>
      <c r="I150" s="2"/>
      <c r="J150" s="2"/>
      <c r="K150" s="2"/>
      <c r="L150" s="2" t="s">
        <v>5</v>
      </c>
      <c r="M150" s="2" t="s">
        <v>105</v>
      </c>
      <c r="N150" s="2" t="s">
        <v>6</v>
      </c>
      <c r="O150" s="7" t="s">
        <v>205</v>
      </c>
      <c r="P150" s="2"/>
      <c r="Q150" s="1"/>
    </row>
    <row r="151" spans="1:17" ht="22.5" x14ac:dyDescent="0.25">
      <c r="A151" s="2">
        <v>150</v>
      </c>
      <c r="B151" s="6">
        <v>106.428344726563</v>
      </c>
      <c r="C151" s="6">
        <v>52.388957977294901</v>
      </c>
      <c r="D151" s="1"/>
      <c r="E151" s="1"/>
      <c r="F151" s="1"/>
      <c r="G151" s="2"/>
      <c r="H151" s="4"/>
      <c r="I151" s="2"/>
      <c r="J151" s="2"/>
      <c r="K151" s="2"/>
      <c r="L151" s="2" t="s">
        <v>5</v>
      </c>
      <c r="M151" s="2" t="s">
        <v>105</v>
      </c>
      <c r="N151" s="2" t="s">
        <v>6</v>
      </c>
      <c r="O151" s="7" t="s">
        <v>205</v>
      </c>
      <c r="P151" s="2"/>
      <c r="Q151" s="1"/>
    </row>
    <row r="152" spans="1:17" ht="22.5" x14ac:dyDescent="0.25">
      <c r="A152" s="2">
        <v>151</v>
      </c>
      <c r="B152" s="6">
        <v>106.42658233642599</v>
      </c>
      <c r="C152" s="6">
        <v>52.388145446777301</v>
      </c>
      <c r="D152" s="1"/>
      <c r="E152" s="1"/>
      <c r="F152" s="1"/>
      <c r="G152" s="2"/>
      <c r="H152" s="4"/>
      <c r="I152" s="2"/>
      <c r="J152" s="2"/>
      <c r="K152" s="2"/>
      <c r="L152" s="2" t="s">
        <v>5</v>
      </c>
      <c r="M152" s="2" t="s">
        <v>105</v>
      </c>
      <c r="N152" s="2" t="s">
        <v>6</v>
      </c>
      <c r="O152" s="7" t="s">
        <v>205</v>
      </c>
      <c r="P152" s="2"/>
      <c r="Q152" s="1"/>
    </row>
    <row r="153" spans="1:17" ht="22.5" x14ac:dyDescent="0.25">
      <c r="A153" s="2">
        <v>152</v>
      </c>
      <c r="B153" s="6">
        <v>106.426460266113</v>
      </c>
      <c r="C153" s="6">
        <v>52.387031555175803</v>
      </c>
      <c r="D153" s="1"/>
      <c r="E153" s="1"/>
      <c r="F153" s="1"/>
      <c r="G153" s="2"/>
      <c r="H153" s="4"/>
      <c r="I153" s="2"/>
      <c r="J153" s="2"/>
      <c r="K153" s="2"/>
      <c r="L153" s="2" t="s">
        <v>5</v>
      </c>
      <c r="M153" s="2" t="s">
        <v>105</v>
      </c>
      <c r="N153" s="2" t="s">
        <v>6</v>
      </c>
      <c r="O153" s="7" t="s">
        <v>205</v>
      </c>
      <c r="P153" s="2"/>
      <c r="Q153" s="1"/>
    </row>
    <row r="154" spans="1:17" ht="22.5" x14ac:dyDescent="0.25">
      <c r="A154" s="2">
        <v>153</v>
      </c>
      <c r="B154" s="6">
        <v>106.427536010742</v>
      </c>
      <c r="C154" s="6">
        <v>52.386516571044901</v>
      </c>
      <c r="D154" s="1"/>
      <c r="E154" s="1"/>
      <c r="F154" s="1"/>
      <c r="G154" s="2"/>
      <c r="H154" s="4"/>
      <c r="I154" s="2"/>
      <c r="J154" s="2"/>
      <c r="K154" s="2"/>
      <c r="L154" s="2" t="s">
        <v>5</v>
      </c>
      <c r="M154" s="2" t="s">
        <v>105</v>
      </c>
      <c r="N154" s="2" t="s">
        <v>6</v>
      </c>
      <c r="O154" s="7" t="s">
        <v>205</v>
      </c>
      <c r="P154" s="2"/>
      <c r="Q154" s="1"/>
    </row>
    <row r="155" spans="1:17" ht="22.5" x14ac:dyDescent="0.25">
      <c r="A155" s="2">
        <v>154</v>
      </c>
      <c r="B155" s="6">
        <v>106.42629241943401</v>
      </c>
      <c r="C155" s="6">
        <v>52.384799957275398</v>
      </c>
      <c r="D155" s="1"/>
      <c r="E155" s="1"/>
      <c r="F155" s="1"/>
      <c r="G155" s="2"/>
      <c r="H155" s="4"/>
      <c r="I155" s="2"/>
      <c r="J155" s="2"/>
      <c r="K155" s="2"/>
      <c r="L155" s="2" t="s">
        <v>5</v>
      </c>
      <c r="M155" s="2" t="s">
        <v>105</v>
      </c>
      <c r="N155" s="2" t="s">
        <v>6</v>
      </c>
      <c r="O155" s="7" t="s">
        <v>205</v>
      </c>
      <c r="P155" s="2"/>
      <c r="Q155" s="1"/>
    </row>
    <row r="156" spans="1:17" ht="22.5" x14ac:dyDescent="0.25">
      <c r="A156" s="2">
        <v>155</v>
      </c>
      <c r="B156" s="6">
        <v>106.42645263671901</v>
      </c>
      <c r="C156" s="6">
        <v>52.384185791015597</v>
      </c>
      <c r="D156" s="1"/>
      <c r="E156" s="1"/>
      <c r="F156" s="1"/>
      <c r="G156" s="2"/>
      <c r="H156" s="4"/>
      <c r="I156" s="2"/>
      <c r="J156" s="2"/>
      <c r="K156" s="2"/>
      <c r="L156" s="2" t="s">
        <v>5</v>
      </c>
      <c r="M156" s="2" t="s">
        <v>105</v>
      </c>
      <c r="N156" s="2" t="s">
        <v>6</v>
      </c>
      <c r="O156" s="7" t="s">
        <v>205</v>
      </c>
      <c r="P156" s="2"/>
      <c r="Q156" s="1"/>
    </row>
    <row r="157" spans="1:17" ht="22.5" x14ac:dyDescent="0.25">
      <c r="A157" s="2">
        <v>156</v>
      </c>
      <c r="B157" s="6">
        <v>106.423866271973</v>
      </c>
      <c r="C157" s="6">
        <v>52.3829345703125</v>
      </c>
      <c r="D157" s="1"/>
      <c r="E157" s="1"/>
      <c r="F157" s="1"/>
      <c r="G157" s="2"/>
      <c r="H157" s="4"/>
      <c r="I157" s="2"/>
      <c r="J157" s="2"/>
      <c r="K157" s="2"/>
      <c r="L157" s="2" t="s">
        <v>5</v>
      </c>
      <c r="M157" s="2" t="s">
        <v>105</v>
      </c>
      <c r="N157" s="2" t="s">
        <v>6</v>
      </c>
      <c r="O157" s="7" t="s">
        <v>205</v>
      </c>
      <c r="P157" s="2"/>
      <c r="Q157" s="1"/>
    </row>
    <row r="158" spans="1:17" ht="22.5" x14ac:dyDescent="0.25">
      <c r="A158" s="2">
        <v>157</v>
      </c>
      <c r="B158" s="6">
        <v>106.415603637695</v>
      </c>
      <c r="C158" s="6">
        <v>52.381191253662102</v>
      </c>
      <c r="D158" s="1"/>
      <c r="E158" s="1"/>
      <c r="F158" s="1"/>
      <c r="G158" s="2"/>
      <c r="H158" s="4"/>
      <c r="I158" s="2"/>
      <c r="J158" s="2"/>
      <c r="K158" s="2"/>
      <c r="L158" s="2" t="s">
        <v>5</v>
      </c>
      <c r="M158" s="2" t="s">
        <v>105</v>
      </c>
      <c r="N158" s="2" t="s">
        <v>6</v>
      </c>
      <c r="O158" s="7" t="s">
        <v>205</v>
      </c>
      <c r="P158" s="2"/>
      <c r="Q158" s="1"/>
    </row>
    <row r="159" spans="1:17" ht="22.5" x14ac:dyDescent="0.25">
      <c r="A159" s="2">
        <v>158</v>
      </c>
      <c r="B159" s="6">
        <v>106.412796020508</v>
      </c>
      <c r="C159" s="6">
        <v>52.378940582275398</v>
      </c>
      <c r="D159" s="1"/>
      <c r="E159" s="1"/>
      <c r="F159" s="1"/>
      <c r="G159" s="2"/>
      <c r="H159" s="4"/>
      <c r="I159" s="2"/>
      <c r="J159" s="2"/>
      <c r="K159" s="2"/>
      <c r="L159" s="2" t="s">
        <v>5</v>
      </c>
      <c r="M159" s="2" t="s">
        <v>105</v>
      </c>
      <c r="N159" s="2" t="s">
        <v>6</v>
      </c>
      <c r="O159" s="7" t="s">
        <v>205</v>
      </c>
      <c r="P159" s="2"/>
      <c r="Q159" s="1"/>
    </row>
    <row r="160" spans="1:17" ht="22.5" x14ac:dyDescent="0.25">
      <c r="A160" s="2">
        <v>159</v>
      </c>
      <c r="B160" s="6">
        <v>106.414176940918</v>
      </c>
      <c r="C160" s="6">
        <v>52.379257202148402</v>
      </c>
      <c r="D160" s="1"/>
      <c r="E160" s="1"/>
      <c r="F160" s="1"/>
      <c r="G160" s="2"/>
      <c r="H160" s="4"/>
      <c r="I160" s="2"/>
      <c r="J160" s="2"/>
      <c r="K160" s="2"/>
      <c r="L160" s="2" t="s">
        <v>5</v>
      </c>
      <c r="M160" s="2" t="s">
        <v>105</v>
      </c>
      <c r="N160" s="2" t="s">
        <v>6</v>
      </c>
      <c r="O160" s="7" t="s">
        <v>205</v>
      </c>
      <c r="P160" s="2"/>
      <c r="Q160" s="1"/>
    </row>
    <row r="161" spans="1:17" ht="22.5" x14ac:dyDescent="0.25">
      <c r="A161" s="2">
        <v>160</v>
      </c>
      <c r="B161" s="6">
        <v>106.41351318359401</v>
      </c>
      <c r="C161" s="6">
        <v>52.3785400390625</v>
      </c>
      <c r="D161" s="1"/>
      <c r="E161" s="1"/>
      <c r="F161" s="1"/>
      <c r="G161" s="2"/>
      <c r="H161" s="4"/>
      <c r="I161" s="2"/>
      <c r="J161" s="2"/>
      <c r="K161" s="2"/>
      <c r="L161" s="2" t="s">
        <v>5</v>
      </c>
      <c r="M161" s="2" t="s">
        <v>105</v>
      </c>
      <c r="N161" s="2" t="s">
        <v>6</v>
      </c>
      <c r="O161" s="7" t="s">
        <v>205</v>
      </c>
      <c r="P161" s="2"/>
      <c r="Q161" s="1"/>
    </row>
    <row r="162" spans="1:17" ht="22.5" x14ac:dyDescent="0.25">
      <c r="A162" s="2">
        <v>161</v>
      </c>
      <c r="B162" s="6">
        <v>106.414764404297</v>
      </c>
      <c r="C162" s="6">
        <v>52.377632141113303</v>
      </c>
      <c r="D162" s="1"/>
      <c r="E162" s="1"/>
      <c r="F162" s="1"/>
      <c r="G162" s="2"/>
      <c r="H162" s="4"/>
      <c r="I162" s="2"/>
      <c r="J162" s="2"/>
      <c r="K162" s="2"/>
      <c r="L162" s="2" t="s">
        <v>5</v>
      </c>
      <c r="M162" s="2" t="s">
        <v>105</v>
      </c>
      <c r="N162" s="2" t="s">
        <v>6</v>
      </c>
      <c r="O162" s="7" t="s">
        <v>205</v>
      </c>
      <c r="P162" s="2"/>
      <c r="Q162" s="1"/>
    </row>
    <row r="163" spans="1:17" ht="22.5" x14ac:dyDescent="0.25">
      <c r="A163" s="2">
        <v>162</v>
      </c>
      <c r="B163" s="6">
        <v>106.416130065918</v>
      </c>
      <c r="C163" s="6">
        <v>52.377670288085902</v>
      </c>
      <c r="D163" s="1"/>
      <c r="E163" s="1"/>
      <c r="F163" s="1"/>
      <c r="G163" s="2"/>
      <c r="H163" s="4"/>
      <c r="I163" s="2"/>
      <c r="J163" s="2"/>
      <c r="K163" s="2"/>
      <c r="L163" s="2" t="s">
        <v>5</v>
      </c>
      <c r="M163" s="2" t="s">
        <v>105</v>
      </c>
      <c r="N163" s="2" t="s">
        <v>6</v>
      </c>
      <c r="O163" s="7" t="s">
        <v>205</v>
      </c>
      <c r="P163" s="2"/>
      <c r="Q163" s="1"/>
    </row>
    <row r="164" spans="1:17" ht="22.5" x14ac:dyDescent="0.25">
      <c r="A164" s="2">
        <v>163</v>
      </c>
      <c r="B164" s="6">
        <v>106.41574859619099</v>
      </c>
      <c r="C164" s="6">
        <v>52.377231597900398</v>
      </c>
      <c r="D164" s="1"/>
      <c r="E164" s="1"/>
      <c r="F164" s="1"/>
      <c r="G164" s="2"/>
      <c r="H164" s="4"/>
      <c r="I164" s="2"/>
      <c r="J164" s="2"/>
      <c r="K164" s="2"/>
      <c r="L164" s="2" t="s">
        <v>5</v>
      </c>
      <c r="M164" s="2" t="s">
        <v>105</v>
      </c>
      <c r="N164" s="2" t="s">
        <v>6</v>
      </c>
      <c r="O164" s="7" t="s">
        <v>205</v>
      </c>
      <c r="P164" s="2"/>
      <c r="Q164" s="1"/>
    </row>
    <row r="165" spans="1:17" ht="22.5" x14ac:dyDescent="0.25">
      <c r="A165" s="2">
        <v>164</v>
      </c>
      <c r="B165" s="6">
        <v>106.411499023438</v>
      </c>
      <c r="C165" s="6">
        <v>52.375495910644503</v>
      </c>
      <c r="D165" s="1"/>
      <c r="E165" s="1"/>
      <c r="F165" s="1"/>
      <c r="G165" s="2"/>
      <c r="H165" s="4"/>
      <c r="I165" s="2"/>
      <c r="J165" s="2"/>
      <c r="K165" s="2"/>
      <c r="L165" s="2" t="s">
        <v>5</v>
      </c>
      <c r="M165" s="2" t="s">
        <v>105</v>
      </c>
      <c r="N165" s="2" t="s">
        <v>6</v>
      </c>
      <c r="O165" s="7" t="s">
        <v>205</v>
      </c>
      <c r="P165" s="2"/>
      <c r="Q165" s="1"/>
    </row>
    <row r="166" spans="1:17" ht="22.5" x14ac:dyDescent="0.25">
      <c r="A166" s="2">
        <v>165</v>
      </c>
      <c r="B166" s="6">
        <v>106.41138458252</v>
      </c>
      <c r="C166" s="6">
        <v>52.377395629882798</v>
      </c>
      <c r="D166" s="1"/>
      <c r="E166" s="1"/>
      <c r="F166" s="1"/>
      <c r="G166" s="2"/>
      <c r="H166" s="4"/>
      <c r="I166" s="2"/>
      <c r="J166" s="2"/>
      <c r="K166" s="2"/>
      <c r="L166" s="2" t="s">
        <v>5</v>
      </c>
      <c r="M166" s="2" t="s">
        <v>105</v>
      </c>
      <c r="N166" s="2" t="s">
        <v>6</v>
      </c>
      <c r="O166" s="7" t="s">
        <v>205</v>
      </c>
      <c r="P166" s="2"/>
      <c r="Q166" s="1"/>
    </row>
    <row r="167" spans="1:17" ht="22.5" x14ac:dyDescent="0.25">
      <c r="A167" s="2">
        <v>166</v>
      </c>
      <c r="B167" s="6">
        <v>106.410720825195</v>
      </c>
      <c r="C167" s="6">
        <v>52.376731872558601</v>
      </c>
      <c r="D167" s="1"/>
      <c r="E167" s="1"/>
      <c r="F167" s="1"/>
      <c r="G167" s="2"/>
      <c r="H167" s="4"/>
      <c r="I167" s="2"/>
      <c r="J167" s="2"/>
      <c r="K167" s="2"/>
      <c r="L167" s="2" t="s">
        <v>5</v>
      </c>
      <c r="M167" s="2" t="s">
        <v>105</v>
      </c>
      <c r="N167" s="2" t="s">
        <v>6</v>
      </c>
      <c r="O167" s="7" t="s">
        <v>205</v>
      </c>
      <c r="P167" s="2"/>
      <c r="Q167" s="1"/>
    </row>
    <row r="168" spans="1:17" ht="22.5" x14ac:dyDescent="0.25">
      <c r="A168" s="2">
        <v>167</v>
      </c>
      <c r="B168" s="6">
        <v>106.409828186035</v>
      </c>
      <c r="C168" s="6">
        <v>52.377189636230497</v>
      </c>
      <c r="D168" s="1"/>
      <c r="E168" s="1"/>
      <c r="F168" s="1"/>
      <c r="G168" s="2"/>
      <c r="H168" s="4"/>
      <c r="I168" s="2"/>
      <c r="J168" s="2"/>
      <c r="K168" s="2"/>
      <c r="L168" s="2" t="s">
        <v>5</v>
      </c>
      <c r="M168" s="2" t="s">
        <v>105</v>
      </c>
      <c r="N168" s="2" t="s">
        <v>6</v>
      </c>
      <c r="O168" s="7" t="s">
        <v>205</v>
      </c>
      <c r="P168" s="2"/>
      <c r="Q168" s="1"/>
    </row>
    <row r="169" spans="1:17" ht="22.5" x14ac:dyDescent="0.25">
      <c r="A169" s="2">
        <v>168</v>
      </c>
      <c r="B169" s="6">
        <v>106.408767700195</v>
      </c>
      <c r="C169" s="6">
        <v>52.378429412841797</v>
      </c>
      <c r="D169" s="1"/>
      <c r="E169" s="1"/>
      <c r="F169" s="1"/>
      <c r="G169" s="2"/>
      <c r="H169" s="4"/>
      <c r="I169" s="2"/>
      <c r="J169" s="2"/>
      <c r="K169" s="2"/>
      <c r="L169" s="2" t="s">
        <v>5</v>
      </c>
      <c r="M169" s="2" t="s">
        <v>105</v>
      </c>
      <c r="N169" s="2" t="s">
        <v>6</v>
      </c>
      <c r="O169" s="7" t="s">
        <v>205</v>
      </c>
      <c r="P169" s="2"/>
      <c r="Q169" s="1"/>
    </row>
    <row r="170" spans="1:17" ht="22.5" x14ac:dyDescent="0.25">
      <c r="A170" s="2">
        <v>169</v>
      </c>
      <c r="B170" s="6">
        <v>106.40884399414099</v>
      </c>
      <c r="C170" s="6">
        <v>52.377758026122997</v>
      </c>
      <c r="D170" s="1"/>
      <c r="E170" s="1"/>
      <c r="F170" s="1"/>
      <c r="G170" s="2"/>
      <c r="H170" s="4"/>
      <c r="I170" s="2"/>
      <c r="J170" s="2"/>
      <c r="K170" s="2"/>
      <c r="L170" s="2" t="s">
        <v>5</v>
      </c>
      <c r="M170" s="2" t="s">
        <v>105</v>
      </c>
      <c r="N170" s="2" t="s">
        <v>6</v>
      </c>
      <c r="O170" s="7" t="s">
        <v>205</v>
      </c>
      <c r="P170" s="2"/>
      <c r="Q170" s="1"/>
    </row>
    <row r="171" spans="1:17" ht="22.5" x14ac:dyDescent="0.25">
      <c r="A171" s="2">
        <v>170</v>
      </c>
      <c r="B171" s="6">
        <v>106.383255004883</v>
      </c>
      <c r="C171" s="6">
        <v>52.375553131103501</v>
      </c>
      <c r="D171" s="1"/>
      <c r="E171" s="1"/>
      <c r="F171" s="1"/>
      <c r="G171" s="2"/>
      <c r="H171" s="4"/>
      <c r="I171" s="2"/>
      <c r="J171" s="2"/>
      <c r="K171" s="2"/>
      <c r="L171" s="2" t="s">
        <v>5</v>
      </c>
      <c r="M171" s="2" t="s">
        <v>105</v>
      </c>
      <c r="N171" s="2" t="s">
        <v>6</v>
      </c>
      <c r="O171" s="7" t="s">
        <v>205</v>
      </c>
      <c r="P171" s="2"/>
      <c r="Q171" s="1"/>
    </row>
    <row r="172" spans="1:17" ht="22.5" x14ac:dyDescent="0.25">
      <c r="A172" s="2">
        <v>171</v>
      </c>
      <c r="B172" s="6">
        <v>106.380729675293</v>
      </c>
      <c r="C172" s="6">
        <v>52.373683929443402</v>
      </c>
      <c r="D172" s="1"/>
      <c r="E172" s="1"/>
      <c r="F172" s="1"/>
      <c r="G172" s="2"/>
      <c r="H172" s="4"/>
      <c r="I172" s="2"/>
      <c r="J172" s="2"/>
      <c r="K172" s="2"/>
      <c r="L172" s="2" t="s">
        <v>5</v>
      </c>
      <c r="M172" s="2" t="s">
        <v>105</v>
      </c>
      <c r="N172" s="2" t="s">
        <v>6</v>
      </c>
      <c r="O172" s="7" t="s">
        <v>205</v>
      </c>
      <c r="P172" s="2"/>
      <c r="Q172" s="1"/>
    </row>
    <row r="173" spans="1:17" ht="22.5" x14ac:dyDescent="0.25">
      <c r="A173" s="2">
        <v>172</v>
      </c>
      <c r="B173" s="6">
        <v>106.379875183105</v>
      </c>
      <c r="C173" s="6">
        <v>52.375423431396499</v>
      </c>
      <c r="D173" s="1"/>
      <c r="E173" s="1"/>
      <c r="F173" s="1"/>
      <c r="G173" s="2"/>
      <c r="H173" s="4"/>
      <c r="I173" s="2"/>
      <c r="J173" s="2"/>
      <c r="K173" s="2"/>
      <c r="L173" s="2" t="s">
        <v>5</v>
      </c>
      <c r="M173" s="2" t="s">
        <v>105</v>
      </c>
      <c r="N173" s="2" t="s">
        <v>6</v>
      </c>
      <c r="O173" s="7" t="s">
        <v>205</v>
      </c>
      <c r="P173" s="2"/>
      <c r="Q173" s="1"/>
    </row>
    <row r="174" spans="1:17" ht="22.5" x14ac:dyDescent="0.25">
      <c r="A174" s="2">
        <v>173</v>
      </c>
      <c r="B174" s="6">
        <v>106.37701416015599</v>
      </c>
      <c r="C174" s="6">
        <v>52.374229431152301</v>
      </c>
      <c r="D174" s="1"/>
      <c r="E174" s="1"/>
      <c r="F174" s="1"/>
      <c r="G174" s="2"/>
      <c r="H174" s="4"/>
      <c r="I174" s="2"/>
      <c r="J174" s="2"/>
      <c r="K174" s="2"/>
      <c r="L174" s="2" t="s">
        <v>5</v>
      </c>
      <c r="M174" s="2" t="s">
        <v>105</v>
      </c>
      <c r="N174" s="2" t="s">
        <v>6</v>
      </c>
      <c r="O174" s="7" t="s">
        <v>205</v>
      </c>
      <c r="P174" s="2"/>
      <c r="Q174" s="1"/>
    </row>
    <row r="175" spans="1:17" ht="22.5" x14ac:dyDescent="0.25">
      <c r="A175" s="2">
        <v>174</v>
      </c>
      <c r="B175" s="6">
        <v>106.371612548828</v>
      </c>
      <c r="C175" s="6">
        <v>52.370609283447301</v>
      </c>
      <c r="D175" s="1"/>
      <c r="E175" s="1"/>
      <c r="F175" s="1"/>
      <c r="G175" s="2"/>
      <c r="H175" s="4"/>
      <c r="I175" s="2"/>
      <c r="J175" s="2"/>
      <c r="K175" s="2"/>
      <c r="L175" s="2" t="s">
        <v>5</v>
      </c>
      <c r="M175" s="2" t="s">
        <v>105</v>
      </c>
      <c r="N175" s="2" t="s">
        <v>6</v>
      </c>
      <c r="O175" s="7" t="s">
        <v>205</v>
      </c>
      <c r="P175" s="2"/>
      <c r="Q175" s="1"/>
    </row>
    <row r="176" spans="1:17" ht="22.5" x14ac:dyDescent="0.25">
      <c r="A176" s="2">
        <v>175</v>
      </c>
      <c r="B176" s="6">
        <v>106.35678100585901</v>
      </c>
      <c r="C176" s="6">
        <v>52.362415313720703</v>
      </c>
      <c r="D176" s="1"/>
      <c r="E176" s="1"/>
      <c r="F176" s="1"/>
      <c r="G176" s="2"/>
      <c r="H176" s="4"/>
      <c r="I176" s="2"/>
      <c r="J176" s="2"/>
      <c r="K176" s="2"/>
      <c r="L176" s="2" t="s">
        <v>5</v>
      </c>
      <c r="M176" s="2" t="s">
        <v>105</v>
      </c>
      <c r="N176" s="2" t="s">
        <v>6</v>
      </c>
      <c r="O176" s="7" t="s">
        <v>205</v>
      </c>
      <c r="P176" s="2"/>
      <c r="Q176" s="1"/>
    </row>
    <row r="177" spans="1:17" ht="22.5" x14ac:dyDescent="0.25">
      <c r="A177" s="2">
        <v>176</v>
      </c>
      <c r="B177" s="6">
        <v>106.35577392578099</v>
      </c>
      <c r="C177" s="6">
        <v>52.362316131591797</v>
      </c>
      <c r="D177" s="1"/>
      <c r="E177" s="1"/>
      <c r="F177" s="1"/>
      <c r="G177" s="2"/>
      <c r="H177" s="4"/>
      <c r="I177" s="2"/>
      <c r="J177" s="2"/>
      <c r="K177" s="2"/>
      <c r="L177" s="2" t="s">
        <v>5</v>
      </c>
      <c r="M177" s="2" t="s">
        <v>105</v>
      </c>
      <c r="N177" s="2" t="s">
        <v>6</v>
      </c>
      <c r="O177" s="7" t="s">
        <v>205</v>
      </c>
      <c r="P177" s="2"/>
      <c r="Q177" s="1"/>
    </row>
    <row r="178" spans="1:17" ht="22.5" x14ac:dyDescent="0.25">
      <c r="A178" s="2">
        <v>177</v>
      </c>
      <c r="B178" s="6">
        <v>106.34747314453099</v>
      </c>
      <c r="C178" s="6">
        <v>52.355884552002003</v>
      </c>
      <c r="D178" s="1"/>
      <c r="E178" s="1"/>
      <c r="F178" s="1"/>
      <c r="G178" s="2"/>
      <c r="H178" s="4"/>
      <c r="I178" s="2"/>
      <c r="J178" s="2"/>
      <c r="K178" s="2"/>
      <c r="L178" s="2" t="s">
        <v>5</v>
      </c>
      <c r="M178" s="2" t="s">
        <v>105</v>
      </c>
      <c r="N178" s="2" t="s">
        <v>6</v>
      </c>
      <c r="O178" s="7" t="s">
        <v>205</v>
      </c>
      <c r="P178" s="2"/>
      <c r="Q178" s="1"/>
    </row>
    <row r="179" spans="1:17" ht="22.5" x14ac:dyDescent="0.25">
      <c r="A179" s="2">
        <v>178</v>
      </c>
      <c r="B179" s="6">
        <v>106.34555053710901</v>
      </c>
      <c r="C179" s="6">
        <v>52.355514526367202</v>
      </c>
      <c r="D179" s="1"/>
      <c r="E179" s="1"/>
      <c r="F179" s="1"/>
      <c r="G179" s="2"/>
      <c r="H179" s="4"/>
      <c r="I179" s="2"/>
      <c r="J179" s="2"/>
      <c r="K179" s="2"/>
      <c r="L179" s="2" t="s">
        <v>5</v>
      </c>
      <c r="M179" s="2" t="s">
        <v>105</v>
      </c>
      <c r="N179" s="2" t="s">
        <v>6</v>
      </c>
      <c r="O179" s="7" t="s">
        <v>205</v>
      </c>
      <c r="P179" s="2"/>
      <c r="Q179" s="1"/>
    </row>
    <row r="180" spans="1:17" ht="22.5" x14ac:dyDescent="0.25">
      <c r="A180" s="2">
        <v>179</v>
      </c>
      <c r="B180" s="6">
        <v>106.33657073974599</v>
      </c>
      <c r="C180" s="6">
        <v>52.350765228271499</v>
      </c>
      <c r="D180" s="1"/>
      <c r="E180" s="1"/>
      <c r="F180" s="1"/>
      <c r="G180" s="2"/>
      <c r="H180" s="4"/>
      <c r="I180" s="2"/>
      <c r="J180" s="2"/>
      <c r="K180" s="2"/>
      <c r="L180" s="2" t="s">
        <v>5</v>
      </c>
      <c r="M180" s="2" t="s">
        <v>105</v>
      </c>
      <c r="N180" s="2" t="s">
        <v>6</v>
      </c>
      <c r="O180" s="7" t="s">
        <v>205</v>
      </c>
      <c r="P180" s="2"/>
      <c r="Q180" s="1"/>
    </row>
    <row r="181" spans="1:17" ht="22.5" x14ac:dyDescent="0.25">
      <c r="A181" s="2">
        <v>180</v>
      </c>
      <c r="B181" s="6">
        <v>106.334754943848</v>
      </c>
      <c r="C181" s="6">
        <v>52.3509521484375</v>
      </c>
      <c r="D181" s="1"/>
      <c r="E181" s="1"/>
      <c r="F181" s="1"/>
      <c r="G181" s="2"/>
      <c r="H181" s="4"/>
      <c r="I181" s="2"/>
      <c r="J181" s="2"/>
      <c r="K181" s="2"/>
      <c r="L181" s="2" t="s">
        <v>5</v>
      </c>
      <c r="M181" s="2" t="s">
        <v>105</v>
      </c>
      <c r="N181" s="2" t="s">
        <v>6</v>
      </c>
      <c r="O181" s="7" t="s">
        <v>205</v>
      </c>
      <c r="P181" s="2"/>
      <c r="Q181" s="1"/>
    </row>
    <row r="182" spans="1:17" ht="22.5" x14ac:dyDescent="0.25">
      <c r="A182" s="2">
        <v>181</v>
      </c>
      <c r="B182" s="6">
        <v>106.329376220703</v>
      </c>
      <c r="C182" s="6">
        <v>52.341865539550803</v>
      </c>
      <c r="D182" s="1"/>
      <c r="E182" s="1"/>
      <c r="F182" s="1"/>
      <c r="G182" s="2"/>
      <c r="H182" s="4"/>
      <c r="I182" s="2"/>
      <c r="J182" s="2"/>
      <c r="K182" s="2"/>
      <c r="L182" s="2" t="s">
        <v>5</v>
      </c>
      <c r="M182" s="2" t="s">
        <v>105</v>
      </c>
      <c r="N182" s="2" t="s">
        <v>6</v>
      </c>
      <c r="O182" s="7" t="s">
        <v>205</v>
      </c>
      <c r="P182" s="2"/>
      <c r="Q182" s="1"/>
    </row>
    <row r="183" spans="1:17" ht="22.5" x14ac:dyDescent="0.25">
      <c r="A183" s="2">
        <v>182</v>
      </c>
      <c r="B183" s="6">
        <v>106.33026123046901</v>
      </c>
      <c r="C183" s="6">
        <v>52.340850830078097</v>
      </c>
      <c r="D183" s="1"/>
      <c r="E183" s="1"/>
      <c r="F183" s="1"/>
      <c r="G183" s="2"/>
      <c r="H183" s="4"/>
      <c r="I183" s="2"/>
      <c r="J183" s="2"/>
      <c r="K183" s="2"/>
      <c r="L183" s="2" t="s">
        <v>5</v>
      </c>
      <c r="M183" s="2" t="s">
        <v>105</v>
      </c>
      <c r="N183" s="2" t="s">
        <v>6</v>
      </c>
      <c r="O183" s="7" t="s">
        <v>205</v>
      </c>
      <c r="P183" s="2"/>
      <c r="Q183" s="1"/>
    </row>
    <row r="184" spans="1:17" ht="22.5" x14ac:dyDescent="0.25">
      <c r="A184" s="2">
        <v>183</v>
      </c>
      <c r="B184" s="6">
        <v>106.330780029297</v>
      </c>
      <c r="C184" s="6">
        <v>52.339897155761697</v>
      </c>
      <c r="D184" s="1"/>
      <c r="E184" s="1"/>
      <c r="F184" s="1"/>
      <c r="G184" s="2"/>
      <c r="H184" s="4"/>
      <c r="I184" s="2"/>
      <c r="J184" s="2"/>
      <c r="K184" s="2"/>
      <c r="L184" s="2" t="s">
        <v>5</v>
      </c>
      <c r="M184" s="2" t="s">
        <v>105</v>
      </c>
      <c r="N184" s="2" t="s">
        <v>6</v>
      </c>
      <c r="O184" s="7" t="s">
        <v>205</v>
      </c>
      <c r="P184" s="2"/>
      <c r="Q184" s="1"/>
    </row>
    <row r="185" spans="1:17" ht="22.5" x14ac:dyDescent="0.25">
      <c r="A185" s="2">
        <v>184</v>
      </c>
      <c r="B185" s="6">
        <v>106.26617431640599</v>
      </c>
      <c r="C185" s="6">
        <v>52.376865386962898</v>
      </c>
      <c r="D185" s="1"/>
      <c r="E185" s="1"/>
      <c r="F185" s="1"/>
      <c r="G185" s="2"/>
      <c r="H185" s="4"/>
      <c r="I185" s="2"/>
      <c r="J185" s="2"/>
      <c r="K185" s="2"/>
      <c r="L185" s="2" t="s">
        <v>5</v>
      </c>
      <c r="M185" s="2" t="s">
        <v>105</v>
      </c>
      <c r="N185" s="2" t="s">
        <v>6</v>
      </c>
      <c r="O185" s="7" t="s">
        <v>205</v>
      </c>
      <c r="P185" s="2"/>
      <c r="Q185" s="1"/>
    </row>
    <row r="186" spans="1:17" ht="22.5" x14ac:dyDescent="0.25">
      <c r="A186" s="2">
        <v>185</v>
      </c>
      <c r="B186" s="6">
        <v>106.266143798828</v>
      </c>
      <c r="C186" s="6">
        <v>52.375747680664098</v>
      </c>
      <c r="D186" s="1"/>
      <c r="E186" s="1"/>
      <c r="F186" s="1"/>
      <c r="G186" s="2"/>
      <c r="H186" s="4"/>
      <c r="I186" s="2"/>
      <c r="J186" s="2"/>
      <c r="K186" s="2"/>
      <c r="L186" s="2" t="s">
        <v>5</v>
      </c>
      <c r="M186" s="2" t="s">
        <v>105</v>
      </c>
      <c r="N186" s="2" t="s">
        <v>6</v>
      </c>
      <c r="O186" s="7" t="s">
        <v>205</v>
      </c>
      <c r="P186" s="2"/>
      <c r="Q186" s="1"/>
    </row>
    <row r="187" spans="1:17" ht="22.5" x14ac:dyDescent="0.25">
      <c r="A187" s="2">
        <v>186</v>
      </c>
      <c r="B187" s="6">
        <v>106.273918151855</v>
      </c>
      <c r="C187" s="6">
        <v>52.376613616943402</v>
      </c>
      <c r="D187" s="1"/>
      <c r="E187" s="1"/>
      <c r="F187" s="1"/>
      <c r="G187" s="2"/>
      <c r="H187" s="4"/>
      <c r="I187" s="2"/>
      <c r="J187" s="2"/>
      <c r="K187" s="2"/>
      <c r="L187" s="2" t="s">
        <v>5</v>
      </c>
      <c r="M187" s="2" t="s">
        <v>105</v>
      </c>
      <c r="N187" s="2" t="s">
        <v>6</v>
      </c>
      <c r="O187" s="7" t="s">
        <v>205</v>
      </c>
      <c r="P187" s="2"/>
      <c r="Q187" s="1"/>
    </row>
    <row r="188" spans="1:17" ht="22.5" x14ac:dyDescent="0.25">
      <c r="A188" s="2">
        <v>187</v>
      </c>
      <c r="B188" s="6">
        <v>106.26455688476599</v>
      </c>
      <c r="C188" s="6">
        <v>52.374538421630902</v>
      </c>
      <c r="D188" s="1"/>
      <c r="E188" s="1"/>
      <c r="F188" s="1"/>
      <c r="G188" s="2"/>
      <c r="H188" s="4"/>
      <c r="I188" s="2"/>
      <c r="J188" s="2"/>
      <c r="K188" s="2"/>
      <c r="L188" s="2" t="s">
        <v>5</v>
      </c>
      <c r="M188" s="2" t="s">
        <v>105</v>
      </c>
      <c r="N188" s="2" t="s">
        <v>6</v>
      </c>
      <c r="O188" s="7" t="s">
        <v>205</v>
      </c>
      <c r="P188" s="2"/>
      <c r="Q188" s="1"/>
    </row>
    <row r="189" spans="1:17" ht="22.5" x14ac:dyDescent="0.25">
      <c r="A189" s="2">
        <v>188</v>
      </c>
      <c r="B189" s="6">
        <v>106.312881469727</v>
      </c>
      <c r="C189" s="6">
        <v>52.329051971435497</v>
      </c>
      <c r="D189" s="1"/>
      <c r="E189" s="1"/>
      <c r="F189" s="1"/>
      <c r="G189" s="2"/>
      <c r="H189" s="4"/>
      <c r="I189" s="2"/>
      <c r="J189" s="2"/>
      <c r="K189" s="2"/>
      <c r="L189" s="2" t="s">
        <v>5</v>
      </c>
      <c r="M189" s="2" t="s">
        <v>105</v>
      </c>
      <c r="N189" s="2" t="s">
        <v>6</v>
      </c>
      <c r="O189" s="7" t="s">
        <v>205</v>
      </c>
      <c r="P189" s="2"/>
      <c r="Q189" s="1"/>
    </row>
    <row r="190" spans="1:17" ht="22.5" x14ac:dyDescent="0.25">
      <c r="A190" s="2">
        <v>189</v>
      </c>
      <c r="B190" s="6">
        <v>106.310752868652</v>
      </c>
      <c r="C190" s="6">
        <v>52.327793121337898</v>
      </c>
      <c r="D190" s="1"/>
      <c r="E190" s="1"/>
      <c r="F190" s="1"/>
      <c r="G190" s="2"/>
      <c r="H190" s="4"/>
      <c r="I190" s="2"/>
      <c r="J190" s="2"/>
      <c r="K190" s="2"/>
      <c r="L190" s="2" t="s">
        <v>5</v>
      </c>
      <c r="M190" s="2" t="s">
        <v>105</v>
      </c>
      <c r="N190" s="2" t="s">
        <v>6</v>
      </c>
      <c r="O190" s="7" t="s">
        <v>205</v>
      </c>
      <c r="P190" s="2"/>
      <c r="Q190" s="1"/>
    </row>
    <row r="191" spans="1:17" ht="22.5" x14ac:dyDescent="0.25">
      <c r="A191" s="2">
        <v>190</v>
      </c>
      <c r="B191" s="6">
        <v>106.30983734130901</v>
      </c>
      <c r="C191" s="6">
        <v>52.327804565429702</v>
      </c>
      <c r="D191" s="1"/>
      <c r="E191" s="1"/>
      <c r="F191" s="1"/>
      <c r="G191" s="2"/>
      <c r="H191" s="4"/>
      <c r="I191" s="2"/>
      <c r="J191" s="2"/>
      <c r="K191" s="2"/>
      <c r="L191" s="2" t="s">
        <v>5</v>
      </c>
      <c r="M191" s="2" t="s">
        <v>105</v>
      </c>
      <c r="N191" s="2" t="s">
        <v>6</v>
      </c>
      <c r="O191" s="7" t="s">
        <v>205</v>
      </c>
      <c r="P191" s="2"/>
      <c r="Q191" s="1"/>
    </row>
    <row r="192" spans="1:17" ht="22.5" x14ac:dyDescent="0.25">
      <c r="A192" s="2">
        <v>191</v>
      </c>
      <c r="B192" s="6">
        <v>106.30852508544901</v>
      </c>
      <c r="C192" s="6">
        <v>52.326591491699197</v>
      </c>
      <c r="D192" s="1"/>
      <c r="E192" s="1"/>
      <c r="F192" s="1"/>
      <c r="G192" s="2"/>
      <c r="H192" s="4"/>
      <c r="I192" s="2"/>
      <c r="J192" s="2"/>
      <c r="K192" s="2"/>
      <c r="L192" s="2" t="s">
        <v>5</v>
      </c>
      <c r="M192" s="2" t="s">
        <v>105</v>
      </c>
      <c r="N192" s="2" t="s">
        <v>6</v>
      </c>
      <c r="O192" s="7" t="s">
        <v>205</v>
      </c>
      <c r="P192" s="2"/>
      <c r="Q192" s="1"/>
    </row>
    <row r="193" spans="1:17" ht="22.5" x14ac:dyDescent="0.25">
      <c r="A193" s="2">
        <v>192</v>
      </c>
      <c r="B193" s="6">
        <v>106.303176879883</v>
      </c>
      <c r="C193" s="6">
        <v>52.324085235595703</v>
      </c>
      <c r="D193" s="1"/>
      <c r="E193" s="1"/>
      <c r="F193" s="1"/>
      <c r="G193" s="2"/>
      <c r="H193" s="4"/>
      <c r="I193" s="2"/>
      <c r="J193" s="2"/>
      <c r="K193" s="2"/>
      <c r="L193" s="2" t="s">
        <v>5</v>
      </c>
      <c r="M193" s="2" t="s">
        <v>105</v>
      </c>
      <c r="N193" s="2" t="s">
        <v>6</v>
      </c>
      <c r="O193" s="7" t="s">
        <v>205</v>
      </c>
      <c r="P193" s="2"/>
      <c r="Q193" s="1"/>
    </row>
    <row r="194" spans="1:17" ht="22.5" x14ac:dyDescent="0.25">
      <c r="A194" s="2">
        <v>193</v>
      </c>
      <c r="B194" s="6">
        <v>106.30198669433599</v>
      </c>
      <c r="C194" s="6">
        <v>52.323875427246101</v>
      </c>
      <c r="D194" s="1"/>
      <c r="E194" s="1"/>
      <c r="F194" s="1"/>
      <c r="G194" s="2"/>
      <c r="H194" s="4"/>
      <c r="I194" s="2"/>
      <c r="J194" s="2"/>
      <c r="K194" s="2"/>
      <c r="L194" s="2" t="s">
        <v>5</v>
      </c>
      <c r="M194" s="2" t="s">
        <v>105</v>
      </c>
      <c r="N194" s="2" t="s">
        <v>6</v>
      </c>
      <c r="O194" s="7" t="s">
        <v>205</v>
      </c>
      <c r="P194" s="2"/>
      <c r="Q194" s="1"/>
    </row>
    <row r="195" spans="1:17" ht="22.5" x14ac:dyDescent="0.25">
      <c r="A195" s="2">
        <v>194</v>
      </c>
      <c r="B195" s="6">
        <v>106.30202484130901</v>
      </c>
      <c r="C195" s="6">
        <v>52.322147369384801</v>
      </c>
      <c r="D195" s="1"/>
      <c r="E195" s="1"/>
      <c r="F195" s="1"/>
      <c r="G195" s="2"/>
      <c r="H195" s="4"/>
      <c r="I195" s="2"/>
      <c r="J195" s="2"/>
      <c r="K195" s="2"/>
      <c r="L195" s="2" t="s">
        <v>5</v>
      </c>
      <c r="M195" s="2" t="s">
        <v>105</v>
      </c>
      <c r="N195" s="2" t="s">
        <v>6</v>
      </c>
      <c r="O195" s="7" t="s">
        <v>205</v>
      </c>
      <c r="P195" s="2"/>
      <c r="Q195" s="1"/>
    </row>
    <row r="196" spans="1:17" ht="22.5" x14ac:dyDescent="0.25">
      <c r="A196" s="2">
        <v>195</v>
      </c>
      <c r="B196" s="6">
        <v>106.300590515137</v>
      </c>
      <c r="C196" s="6">
        <v>52.322887420654297</v>
      </c>
      <c r="D196" s="1"/>
      <c r="E196" s="1"/>
      <c r="F196" s="1"/>
      <c r="G196" s="2"/>
      <c r="H196" s="4"/>
      <c r="I196" s="2"/>
      <c r="J196" s="2"/>
      <c r="K196" s="2"/>
      <c r="L196" s="2" t="s">
        <v>5</v>
      </c>
      <c r="M196" s="2" t="s">
        <v>105</v>
      </c>
      <c r="N196" s="2" t="s">
        <v>6</v>
      </c>
      <c r="O196" s="7" t="s">
        <v>205</v>
      </c>
      <c r="P196" s="2"/>
      <c r="Q196" s="1"/>
    </row>
    <row r="197" spans="1:17" ht="22.5" x14ac:dyDescent="0.25">
      <c r="A197" s="2">
        <v>196</v>
      </c>
      <c r="B197" s="6">
        <v>106.29549407959</v>
      </c>
      <c r="C197" s="6">
        <v>52.322830200195298</v>
      </c>
      <c r="D197" s="1"/>
      <c r="E197" s="1"/>
      <c r="F197" s="1"/>
      <c r="G197" s="2"/>
      <c r="H197" s="4"/>
      <c r="I197" s="2"/>
      <c r="J197" s="2"/>
      <c r="K197" s="2"/>
      <c r="L197" s="2" t="s">
        <v>5</v>
      </c>
      <c r="M197" s="2" t="s">
        <v>105</v>
      </c>
      <c r="N197" s="2" t="s">
        <v>6</v>
      </c>
      <c r="O197" s="7" t="s">
        <v>205</v>
      </c>
      <c r="P197" s="2"/>
      <c r="Q197" s="1"/>
    </row>
    <row r="198" spans="1:17" ht="22.5" x14ac:dyDescent="0.25">
      <c r="A198" s="2">
        <v>197</v>
      </c>
      <c r="B198" s="6">
        <v>106.187454223633</v>
      </c>
      <c r="C198" s="6">
        <v>52.333560943603501</v>
      </c>
      <c r="D198" s="1"/>
      <c r="E198" s="1"/>
      <c r="F198" s="1"/>
      <c r="G198" s="2"/>
      <c r="H198" s="4"/>
      <c r="I198" s="2"/>
      <c r="J198" s="2"/>
      <c r="K198" s="2"/>
      <c r="L198" s="2" t="s">
        <v>5</v>
      </c>
      <c r="M198" s="2" t="s">
        <v>105</v>
      </c>
      <c r="N198" s="2" t="s">
        <v>6</v>
      </c>
      <c r="O198" s="7" t="s">
        <v>205</v>
      </c>
      <c r="P198" s="2"/>
      <c r="Q198" s="1"/>
    </row>
    <row r="199" spans="1:17" ht="22.5" x14ac:dyDescent="0.25">
      <c r="A199" s="2">
        <v>198</v>
      </c>
      <c r="B199" s="6">
        <v>106.1865234375</v>
      </c>
      <c r="C199" s="6">
        <v>52.332790374755902</v>
      </c>
      <c r="D199" s="1"/>
      <c r="E199" s="1"/>
      <c r="F199" s="1"/>
      <c r="G199" s="2"/>
      <c r="H199" s="4"/>
      <c r="I199" s="2"/>
      <c r="J199" s="2"/>
      <c r="K199" s="2"/>
      <c r="L199" s="2" t="s">
        <v>5</v>
      </c>
      <c r="M199" s="2" t="s">
        <v>105</v>
      </c>
      <c r="N199" s="2" t="s">
        <v>6</v>
      </c>
      <c r="O199" s="7" t="s">
        <v>205</v>
      </c>
      <c r="P199" s="2"/>
      <c r="Q199" s="1"/>
    </row>
    <row r="200" spans="1:17" ht="22.5" x14ac:dyDescent="0.25">
      <c r="A200" s="2">
        <v>199</v>
      </c>
      <c r="B200" s="6">
        <v>106.188102722168</v>
      </c>
      <c r="C200" s="6">
        <v>52.333889007568402</v>
      </c>
      <c r="D200" s="1"/>
      <c r="E200" s="1"/>
      <c r="F200" s="1"/>
      <c r="G200" s="2"/>
      <c r="H200" s="4"/>
      <c r="I200" s="2"/>
      <c r="J200" s="2"/>
      <c r="K200" s="2"/>
      <c r="L200" s="2" t="s">
        <v>5</v>
      </c>
      <c r="M200" s="2" t="s">
        <v>105</v>
      </c>
      <c r="N200" s="2" t="s">
        <v>6</v>
      </c>
      <c r="O200" s="7" t="s">
        <v>205</v>
      </c>
      <c r="P200" s="2"/>
      <c r="Q200" s="1"/>
    </row>
    <row r="201" spans="1:17" ht="22.5" x14ac:dyDescent="0.25">
      <c r="A201" s="2">
        <v>200</v>
      </c>
      <c r="B201" s="6">
        <v>106.19441986084</v>
      </c>
      <c r="C201" s="6">
        <v>52.338565826416001</v>
      </c>
      <c r="D201" s="1"/>
      <c r="E201" s="1"/>
      <c r="F201" s="1"/>
      <c r="G201" s="2"/>
      <c r="H201" s="4"/>
      <c r="I201" s="2"/>
      <c r="J201" s="2"/>
      <c r="K201" s="2"/>
      <c r="L201" s="2" t="s">
        <v>5</v>
      </c>
      <c r="M201" s="2" t="s">
        <v>105</v>
      </c>
      <c r="N201" s="2" t="s">
        <v>6</v>
      </c>
      <c r="O201" s="7" t="s">
        <v>205</v>
      </c>
      <c r="P201" s="2"/>
      <c r="Q201" s="1"/>
    </row>
    <row r="202" spans="1:17" ht="22.5" x14ac:dyDescent="0.25">
      <c r="A202" s="2">
        <v>201</v>
      </c>
      <c r="B202" s="6">
        <v>106.19905090332</v>
      </c>
      <c r="C202" s="6">
        <v>52.341587066650398</v>
      </c>
      <c r="D202" s="1"/>
      <c r="E202" s="1"/>
      <c r="F202" s="1"/>
      <c r="G202" s="2"/>
      <c r="H202" s="4"/>
      <c r="I202" s="2"/>
      <c r="J202" s="2"/>
      <c r="K202" s="2"/>
      <c r="L202" s="2" t="s">
        <v>5</v>
      </c>
      <c r="M202" s="2" t="s">
        <v>105</v>
      </c>
      <c r="N202" s="2" t="s">
        <v>6</v>
      </c>
      <c r="O202" s="7" t="s">
        <v>205</v>
      </c>
      <c r="P202" s="2"/>
      <c r="Q202" s="1"/>
    </row>
    <row r="203" spans="1:17" ht="22.5" x14ac:dyDescent="0.25">
      <c r="A203" s="2">
        <v>202</v>
      </c>
      <c r="B203" s="6">
        <v>106.198677062988</v>
      </c>
      <c r="C203" s="6">
        <v>52.341255187988303</v>
      </c>
      <c r="D203" s="1"/>
      <c r="E203" s="1"/>
      <c r="F203" s="1"/>
      <c r="G203" s="2"/>
      <c r="H203" s="4"/>
      <c r="I203" s="2"/>
      <c r="J203" s="2"/>
      <c r="K203" s="2"/>
      <c r="L203" s="2" t="s">
        <v>5</v>
      </c>
      <c r="M203" s="2" t="s">
        <v>105</v>
      </c>
      <c r="N203" s="2" t="s">
        <v>6</v>
      </c>
      <c r="O203" s="7" t="s">
        <v>205</v>
      </c>
      <c r="P203" s="2"/>
      <c r="Q203" s="1"/>
    </row>
    <row r="204" spans="1:17" ht="22.5" x14ac:dyDescent="0.25">
      <c r="A204" s="2">
        <v>203</v>
      </c>
      <c r="B204" s="6">
        <v>106.198028564453</v>
      </c>
      <c r="C204" s="6">
        <v>52.340816497802699</v>
      </c>
      <c r="D204" s="1"/>
      <c r="E204" s="1"/>
      <c r="F204" s="1"/>
      <c r="G204" s="2"/>
      <c r="H204" s="4"/>
      <c r="I204" s="2"/>
      <c r="J204" s="2"/>
      <c r="K204" s="2"/>
      <c r="L204" s="2" t="s">
        <v>5</v>
      </c>
      <c r="M204" s="2" t="s">
        <v>105</v>
      </c>
      <c r="N204" s="2" t="s">
        <v>6</v>
      </c>
      <c r="O204" s="7" t="s">
        <v>205</v>
      </c>
      <c r="P204" s="2"/>
      <c r="Q204" s="1"/>
    </row>
    <row r="205" spans="1:17" ht="22.5" x14ac:dyDescent="0.25">
      <c r="A205" s="2">
        <v>204</v>
      </c>
      <c r="B205" s="6">
        <v>106.19711303710901</v>
      </c>
      <c r="C205" s="6">
        <v>52.340492248535199</v>
      </c>
      <c r="D205" s="1"/>
      <c r="E205" s="1"/>
      <c r="F205" s="1"/>
      <c r="G205" s="2"/>
      <c r="H205" s="4"/>
      <c r="I205" s="2"/>
      <c r="J205" s="2"/>
      <c r="K205" s="2"/>
      <c r="L205" s="2" t="s">
        <v>5</v>
      </c>
      <c r="M205" s="2" t="s">
        <v>105</v>
      </c>
      <c r="N205" s="2" t="s">
        <v>6</v>
      </c>
      <c r="O205" s="7" t="s">
        <v>205</v>
      </c>
      <c r="P205" s="2"/>
      <c r="Q205" s="1"/>
    </row>
    <row r="206" spans="1:17" ht="22.5" x14ac:dyDescent="0.25">
      <c r="A206" s="2">
        <v>205</v>
      </c>
      <c r="B206" s="6">
        <v>106.196403503418</v>
      </c>
      <c r="C206" s="6">
        <v>52.341278076171903</v>
      </c>
      <c r="D206" s="1"/>
      <c r="E206" s="1"/>
      <c r="F206" s="1"/>
      <c r="G206" s="2"/>
      <c r="H206" s="4"/>
      <c r="I206" s="2"/>
      <c r="J206" s="2"/>
      <c r="K206" s="2"/>
      <c r="L206" s="2" t="s">
        <v>5</v>
      </c>
      <c r="M206" s="2" t="s">
        <v>105</v>
      </c>
      <c r="N206" s="2" t="s">
        <v>6</v>
      </c>
      <c r="O206" s="7" t="s">
        <v>205</v>
      </c>
      <c r="P206" s="2"/>
      <c r="Q206" s="1"/>
    </row>
    <row r="207" spans="1:17" ht="22.5" x14ac:dyDescent="0.25">
      <c r="A207" s="2">
        <v>206</v>
      </c>
      <c r="B207" s="6">
        <v>106.196723937988</v>
      </c>
      <c r="C207" s="6">
        <v>52.339714050292997</v>
      </c>
      <c r="D207" s="1"/>
      <c r="E207" s="1"/>
      <c r="F207" s="1"/>
      <c r="G207" s="2"/>
      <c r="H207" s="4"/>
      <c r="I207" s="2"/>
      <c r="J207" s="2"/>
      <c r="K207" s="2"/>
      <c r="L207" s="2" t="s">
        <v>5</v>
      </c>
      <c r="M207" s="2" t="s">
        <v>105</v>
      </c>
      <c r="N207" s="2" t="s">
        <v>6</v>
      </c>
      <c r="O207" s="7" t="s">
        <v>205</v>
      </c>
      <c r="P207" s="2"/>
      <c r="Q207" s="1"/>
    </row>
    <row r="208" spans="1:17" ht="22.5" x14ac:dyDescent="0.25">
      <c r="A208" s="2">
        <v>207</v>
      </c>
      <c r="B208" s="6">
        <v>106.19635009765599</v>
      </c>
      <c r="C208" s="6">
        <v>52.339271545410199</v>
      </c>
      <c r="D208" s="1"/>
      <c r="E208" s="1"/>
      <c r="F208" s="1"/>
      <c r="G208" s="2"/>
      <c r="H208" s="4"/>
      <c r="I208" s="2"/>
      <c r="J208" s="2"/>
      <c r="K208" s="2"/>
      <c r="L208" s="2" t="s">
        <v>5</v>
      </c>
      <c r="M208" s="2" t="s">
        <v>105</v>
      </c>
      <c r="N208" s="2" t="s">
        <v>6</v>
      </c>
      <c r="O208" s="7" t="s">
        <v>205</v>
      </c>
      <c r="P208" s="2"/>
      <c r="Q208" s="1"/>
    </row>
    <row r="209" spans="1:17" ht="22.5" x14ac:dyDescent="0.25">
      <c r="A209" s="2">
        <v>208</v>
      </c>
      <c r="B209" s="6">
        <v>106.18968963623</v>
      </c>
      <c r="C209" s="6">
        <v>52.335433959960902</v>
      </c>
      <c r="D209" s="1"/>
      <c r="E209" s="1"/>
      <c r="F209" s="1"/>
      <c r="G209" s="2"/>
      <c r="H209" s="4"/>
      <c r="I209" s="2"/>
      <c r="J209" s="2"/>
      <c r="K209" s="2"/>
      <c r="L209" s="2" t="s">
        <v>5</v>
      </c>
      <c r="M209" s="2" t="s">
        <v>105</v>
      </c>
      <c r="N209" s="2" t="s">
        <v>6</v>
      </c>
      <c r="O209" s="7" t="s">
        <v>205</v>
      </c>
      <c r="P209" s="2"/>
      <c r="Q209" s="1"/>
    </row>
    <row r="210" spans="1:17" ht="22.5" x14ac:dyDescent="0.25">
      <c r="A210" s="2">
        <v>209</v>
      </c>
      <c r="B210" s="6">
        <v>106.18857574462901</v>
      </c>
      <c r="C210" s="6">
        <v>52.334609985351598</v>
      </c>
      <c r="D210" s="1"/>
      <c r="E210" s="1"/>
      <c r="F210" s="1"/>
      <c r="G210" s="2"/>
      <c r="H210" s="4"/>
      <c r="I210" s="2"/>
      <c r="J210" s="2"/>
      <c r="K210" s="2"/>
      <c r="L210" s="2" t="s">
        <v>5</v>
      </c>
      <c r="M210" s="2" t="s">
        <v>105</v>
      </c>
      <c r="N210" s="2" t="s">
        <v>6</v>
      </c>
      <c r="O210" s="7" t="s">
        <v>205</v>
      </c>
      <c r="P210" s="2"/>
      <c r="Q210" s="1"/>
    </row>
    <row r="211" spans="1:17" ht="22.5" x14ac:dyDescent="0.25">
      <c r="A211" s="2">
        <v>210</v>
      </c>
      <c r="B211" s="6">
        <v>106.26441192627</v>
      </c>
      <c r="C211" s="6">
        <v>52.308834075927699</v>
      </c>
      <c r="D211" s="1"/>
      <c r="E211" s="1"/>
      <c r="F211" s="1"/>
      <c r="G211" s="2"/>
      <c r="H211" s="4"/>
      <c r="I211" s="2"/>
      <c r="J211" s="2"/>
      <c r="K211" s="2"/>
      <c r="L211" s="2" t="s">
        <v>5</v>
      </c>
      <c r="M211" s="2" t="s">
        <v>105</v>
      </c>
      <c r="N211" s="2" t="s">
        <v>6</v>
      </c>
      <c r="O211" s="7" t="s">
        <v>205</v>
      </c>
      <c r="P211" s="2"/>
      <c r="Q211" s="1"/>
    </row>
    <row r="212" spans="1:17" ht="22.5" x14ac:dyDescent="0.25">
      <c r="A212" s="2">
        <v>211</v>
      </c>
      <c r="B212" s="6">
        <v>106.226638793945</v>
      </c>
      <c r="C212" s="6">
        <v>52.301979064941399</v>
      </c>
      <c r="D212" s="1"/>
      <c r="E212" s="1"/>
      <c r="F212" s="1"/>
      <c r="G212" s="2"/>
      <c r="H212" s="4"/>
      <c r="I212" s="2"/>
      <c r="J212" s="2"/>
      <c r="K212" s="2"/>
      <c r="L212" s="2" t="s">
        <v>5</v>
      </c>
      <c r="M212" s="2" t="s">
        <v>105</v>
      </c>
      <c r="N212" s="2" t="s">
        <v>6</v>
      </c>
      <c r="O212" s="7" t="s">
        <v>205</v>
      </c>
      <c r="P212" s="2"/>
      <c r="Q212" s="1"/>
    </row>
    <row r="213" spans="1:17" ht="22.5" x14ac:dyDescent="0.25">
      <c r="A213" s="2">
        <v>212</v>
      </c>
      <c r="B213" s="6">
        <v>106.22891998291</v>
      </c>
      <c r="C213" s="6">
        <v>52.302066802978501</v>
      </c>
      <c r="D213" s="1"/>
      <c r="E213" s="1"/>
      <c r="F213" s="1"/>
      <c r="G213" s="2"/>
      <c r="H213" s="4"/>
      <c r="I213" s="2"/>
      <c r="J213" s="2"/>
      <c r="K213" s="2"/>
      <c r="L213" s="2" t="s">
        <v>5</v>
      </c>
      <c r="M213" s="2" t="s">
        <v>105</v>
      </c>
      <c r="N213" s="2" t="s">
        <v>6</v>
      </c>
      <c r="O213" s="7" t="s">
        <v>205</v>
      </c>
      <c r="P213" s="2"/>
      <c r="Q213" s="1"/>
    </row>
    <row r="214" spans="1:17" ht="22.5" x14ac:dyDescent="0.25">
      <c r="A214" s="2">
        <v>213</v>
      </c>
      <c r="B214" s="6">
        <v>106.220779418945</v>
      </c>
      <c r="C214" s="6">
        <v>52.2938423156738</v>
      </c>
      <c r="D214" s="1"/>
      <c r="E214" s="1"/>
      <c r="F214" s="1"/>
      <c r="G214" s="2"/>
      <c r="H214" s="4"/>
      <c r="I214" s="2"/>
      <c r="J214" s="2"/>
      <c r="K214" s="2"/>
      <c r="L214" s="2" t="s">
        <v>5</v>
      </c>
      <c r="M214" s="2" t="s">
        <v>105</v>
      </c>
      <c r="N214" s="2" t="s">
        <v>6</v>
      </c>
      <c r="O214" s="7" t="s">
        <v>205</v>
      </c>
      <c r="P214" s="2"/>
      <c r="Q214" s="1"/>
    </row>
    <row r="215" spans="1:17" ht="22.5" x14ac:dyDescent="0.25">
      <c r="A215" s="2">
        <v>214</v>
      </c>
      <c r="B215" s="6">
        <v>106.213027954102</v>
      </c>
      <c r="C215" s="6">
        <v>52.293083190917997</v>
      </c>
      <c r="D215" s="1"/>
      <c r="E215" s="1"/>
      <c r="F215" s="1"/>
      <c r="G215" s="2"/>
      <c r="H215" s="4"/>
      <c r="I215" s="2"/>
      <c r="J215" s="2"/>
      <c r="K215" s="2"/>
      <c r="L215" s="2" t="s">
        <v>5</v>
      </c>
      <c r="M215" s="2" t="s">
        <v>105</v>
      </c>
      <c r="N215" s="2" t="s">
        <v>6</v>
      </c>
      <c r="O215" s="7" t="s">
        <v>205</v>
      </c>
      <c r="P215" s="2"/>
      <c r="Q215" s="1"/>
    </row>
    <row r="216" spans="1:17" ht="22.5" x14ac:dyDescent="0.25">
      <c r="A216" s="2">
        <v>215</v>
      </c>
      <c r="B216" s="6">
        <v>106.214309692383</v>
      </c>
      <c r="C216" s="6">
        <v>52.293571472167997</v>
      </c>
      <c r="D216" s="1"/>
      <c r="E216" s="1"/>
      <c r="F216" s="1"/>
      <c r="G216" s="2"/>
      <c r="H216" s="4"/>
      <c r="I216" s="2"/>
      <c r="J216" s="2"/>
      <c r="K216" s="2"/>
      <c r="L216" s="2" t="s">
        <v>5</v>
      </c>
      <c r="M216" s="2" t="s">
        <v>105</v>
      </c>
      <c r="N216" s="2" t="s">
        <v>6</v>
      </c>
      <c r="O216" s="7" t="s">
        <v>205</v>
      </c>
      <c r="P216" s="2"/>
      <c r="Q216" s="1"/>
    </row>
    <row r="217" spans="1:17" ht="22.5" x14ac:dyDescent="0.25">
      <c r="A217" s="2">
        <v>216</v>
      </c>
      <c r="B217" s="6">
        <v>106.225830078125</v>
      </c>
      <c r="C217" s="6">
        <v>52.302154541015597</v>
      </c>
      <c r="D217" s="1"/>
      <c r="E217" s="1"/>
      <c r="F217" s="1"/>
      <c r="G217" s="2"/>
      <c r="H217" s="4"/>
      <c r="I217" s="2"/>
      <c r="J217" s="2"/>
      <c r="K217" s="2"/>
      <c r="L217" s="2" t="s">
        <v>5</v>
      </c>
      <c r="M217" s="2" t="s">
        <v>105</v>
      </c>
      <c r="N217" s="2" t="s">
        <v>6</v>
      </c>
      <c r="O217" s="7" t="s">
        <v>205</v>
      </c>
      <c r="P217" s="2"/>
      <c r="Q217" s="1"/>
    </row>
    <row r="218" spans="1:17" ht="22.5" x14ac:dyDescent="0.25">
      <c r="A218" s="2">
        <v>217</v>
      </c>
      <c r="B218" s="6">
        <v>106.222496032715</v>
      </c>
      <c r="C218" s="6">
        <v>52.296890258789098</v>
      </c>
      <c r="D218" s="1"/>
      <c r="E218" s="1"/>
      <c r="F218" s="1"/>
      <c r="G218" s="2"/>
      <c r="H218" s="4"/>
      <c r="I218" s="2"/>
      <c r="J218" s="2"/>
      <c r="K218" s="2"/>
      <c r="L218" s="2" t="s">
        <v>5</v>
      </c>
      <c r="M218" s="2" t="s">
        <v>105</v>
      </c>
      <c r="N218" s="2" t="s">
        <v>6</v>
      </c>
      <c r="O218" s="7" t="s">
        <v>205</v>
      </c>
      <c r="P218" s="2"/>
      <c r="Q218" s="1"/>
    </row>
    <row r="219" spans="1:17" ht="22.5" x14ac:dyDescent="0.25">
      <c r="A219" s="2">
        <v>218</v>
      </c>
      <c r="B219" s="6">
        <v>106.217979431152</v>
      </c>
      <c r="C219" s="6">
        <v>52.294540405273402</v>
      </c>
      <c r="D219" s="1"/>
      <c r="E219" s="1"/>
      <c r="F219" s="1"/>
      <c r="G219" s="2"/>
      <c r="H219" s="4"/>
      <c r="I219" s="2"/>
      <c r="J219" s="2"/>
      <c r="K219" s="2"/>
      <c r="L219" s="2" t="s">
        <v>5</v>
      </c>
      <c r="M219" s="2" t="s">
        <v>105</v>
      </c>
      <c r="N219" s="2" t="s">
        <v>6</v>
      </c>
      <c r="O219" s="7" t="s">
        <v>205</v>
      </c>
      <c r="P219" s="2"/>
      <c r="Q219" s="1"/>
    </row>
    <row r="220" spans="1:17" ht="22.5" x14ac:dyDescent="0.25">
      <c r="A220" s="2">
        <v>219</v>
      </c>
      <c r="B220" s="6">
        <v>106.216316223145</v>
      </c>
      <c r="C220" s="6">
        <v>52.293663024902301</v>
      </c>
      <c r="D220" s="1"/>
      <c r="E220" s="1"/>
      <c r="F220" s="1"/>
      <c r="G220" s="2"/>
      <c r="H220" s="4"/>
      <c r="I220" s="2"/>
      <c r="J220" s="2"/>
      <c r="K220" s="2"/>
      <c r="L220" s="2" t="s">
        <v>5</v>
      </c>
      <c r="M220" s="2" t="s">
        <v>105</v>
      </c>
      <c r="N220" s="2" t="s">
        <v>6</v>
      </c>
      <c r="O220" s="7" t="s">
        <v>205</v>
      </c>
      <c r="P220" s="2"/>
      <c r="Q220" s="1"/>
    </row>
    <row r="221" spans="1:17" ht="22.5" x14ac:dyDescent="0.25">
      <c r="A221" s="2">
        <v>220</v>
      </c>
      <c r="B221" s="6">
        <v>106.21900177002</v>
      </c>
      <c r="C221" s="6">
        <v>52.292129516601598</v>
      </c>
      <c r="D221" s="1"/>
      <c r="E221" s="1"/>
      <c r="F221" s="1"/>
      <c r="G221" s="2"/>
      <c r="H221" s="4"/>
      <c r="I221" s="2"/>
      <c r="J221" s="2"/>
      <c r="K221" s="2"/>
      <c r="L221" s="2" t="s">
        <v>5</v>
      </c>
      <c r="M221" s="2" t="s">
        <v>105</v>
      </c>
      <c r="N221" s="2" t="s">
        <v>6</v>
      </c>
      <c r="O221" s="7" t="s">
        <v>205</v>
      </c>
      <c r="P221" s="2"/>
      <c r="Q221" s="1"/>
    </row>
    <row r="222" spans="1:17" ht="22.5" x14ac:dyDescent="0.25">
      <c r="A222" s="2">
        <v>221</v>
      </c>
      <c r="B222" s="6">
        <v>106.183074951172</v>
      </c>
      <c r="C222" s="6">
        <v>52.323116302490199</v>
      </c>
      <c r="D222" s="1"/>
      <c r="E222" s="1"/>
      <c r="F222" s="1"/>
      <c r="G222" s="2"/>
      <c r="H222" s="4"/>
      <c r="I222" s="2"/>
      <c r="J222" s="2"/>
      <c r="K222" s="2"/>
      <c r="L222" s="2" t="s">
        <v>5</v>
      </c>
      <c r="M222" s="2" t="s">
        <v>105</v>
      </c>
      <c r="N222" s="2" t="s">
        <v>6</v>
      </c>
      <c r="O222" s="7" t="s">
        <v>205</v>
      </c>
      <c r="P222" s="2"/>
      <c r="Q222" s="1"/>
    </row>
    <row r="223" spans="1:17" ht="22.5" x14ac:dyDescent="0.25">
      <c r="A223" s="2">
        <v>222</v>
      </c>
      <c r="B223" s="6">
        <v>106.16196441650401</v>
      </c>
      <c r="C223" s="6">
        <v>52.295436859130902</v>
      </c>
      <c r="D223" s="1"/>
      <c r="E223" s="1"/>
      <c r="F223" s="1"/>
      <c r="G223" s="2"/>
      <c r="H223" s="4"/>
      <c r="I223" s="2"/>
      <c r="J223" s="2"/>
      <c r="K223" s="2"/>
      <c r="L223" s="2" t="s">
        <v>5</v>
      </c>
      <c r="M223" s="2" t="s">
        <v>105</v>
      </c>
      <c r="N223" s="2" t="s">
        <v>6</v>
      </c>
      <c r="O223" s="7" t="s">
        <v>205</v>
      </c>
      <c r="P223" s="2"/>
      <c r="Q223" s="1"/>
    </row>
    <row r="224" spans="1:17" ht="22.5" x14ac:dyDescent="0.25">
      <c r="A224" s="2">
        <v>223</v>
      </c>
      <c r="B224" s="6">
        <v>106.14646911621099</v>
      </c>
      <c r="C224" s="6">
        <v>52.255764007568402</v>
      </c>
      <c r="D224" s="1"/>
      <c r="E224" s="1"/>
      <c r="F224" s="1"/>
      <c r="G224" s="2"/>
      <c r="H224" s="4"/>
      <c r="I224" s="2"/>
      <c r="J224" s="2"/>
      <c r="K224" s="2"/>
      <c r="L224" s="2" t="s">
        <v>5</v>
      </c>
      <c r="M224" s="2" t="s">
        <v>105</v>
      </c>
      <c r="N224" s="2" t="s">
        <v>6</v>
      </c>
      <c r="O224" s="7" t="s">
        <v>205</v>
      </c>
      <c r="P224" s="2"/>
      <c r="Q224" s="1"/>
    </row>
    <row r="225" spans="1:17" ht="22.5" x14ac:dyDescent="0.25">
      <c r="A225" s="2">
        <v>224</v>
      </c>
      <c r="B225" s="6">
        <v>106.14666748046901</v>
      </c>
      <c r="C225" s="6">
        <v>52.252639770507798</v>
      </c>
      <c r="D225" s="1"/>
      <c r="E225" s="1"/>
      <c r="F225" s="1"/>
      <c r="G225" s="2"/>
      <c r="H225" s="4"/>
      <c r="I225" s="2"/>
      <c r="J225" s="2"/>
      <c r="K225" s="2"/>
      <c r="L225" s="2" t="s">
        <v>5</v>
      </c>
      <c r="M225" s="2" t="s">
        <v>105</v>
      </c>
      <c r="N225" s="2" t="s">
        <v>6</v>
      </c>
      <c r="O225" s="7" t="s">
        <v>205</v>
      </c>
      <c r="P225" s="2"/>
      <c r="Q225" s="1"/>
    </row>
    <row r="226" spans="1:17" ht="22.5" x14ac:dyDescent="0.25">
      <c r="A226" s="2">
        <v>225</v>
      </c>
      <c r="B226" s="6">
        <v>106.15240478515599</v>
      </c>
      <c r="C226" s="6">
        <v>52.263736724853501</v>
      </c>
      <c r="D226" s="1"/>
      <c r="E226" s="1"/>
      <c r="F226" s="1"/>
      <c r="G226" s="2"/>
      <c r="H226" s="4"/>
      <c r="I226" s="2"/>
      <c r="J226" s="2"/>
      <c r="K226" s="2"/>
      <c r="L226" s="2" t="s">
        <v>5</v>
      </c>
      <c r="M226" s="2" t="s">
        <v>105</v>
      </c>
      <c r="N226" s="2" t="s">
        <v>6</v>
      </c>
      <c r="O226" s="7" t="s">
        <v>205</v>
      </c>
      <c r="P226" s="2"/>
      <c r="Q226" s="1"/>
    </row>
    <row r="227" spans="1:17" ht="22.5" x14ac:dyDescent="0.25">
      <c r="A227" s="2">
        <v>226</v>
      </c>
      <c r="B227" s="6">
        <v>106.14901733398401</v>
      </c>
      <c r="C227" s="6">
        <v>52.269908905029297</v>
      </c>
      <c r="D227" s="1"/>
      <c r="E227" s="1"/>
      <c r="F227" s="1"/>
      <c r="G227" s="2"/>
      <c r="H227" s="4"/>
      <c r="I227" s="2"/>
      <c r="J227" s="2"/>
      <c r="K227" s="2"/>
      <c r="L227" s="2" t="s">
        <v>5</v>
      </c>
      <c r="M227" s="2" t="s">
        <v>105</v>
      </c>
      <c r="N227" s="2" t="s">
        <v>6</v>
      </c>
      <c r="O227" s="7" t="s">
        <v>205</v>
      </c>
      <c r="P227" s="2"/>
      <c r="Q227" s="1"/>
    </row>
    <row r="228" spans="1:17" ht="22.5" x14ac:dyDescent="0.25">
      <c r="A228" s="2">
        <v>227</v>
      </c>
      <c r="B228" s="6">
        <v>106.150009155273</v>
      </c>
      <c r="C228" s="6">
        <v>52.265937805175803</v>
      </c>
      <c r="D228" s="1"/>
      <c r="E228" s="1"/>
      <c r="F228" s="1"/>
      <c r="G228" s="2"/>
      <c r="H228" s="4"/>
      <c r="I228" s="2"/>
      <c r="J228" s="2"/>
      <c r="K228" s="2"/>
      <c r="L228" s="2" t="s">
        <v>5</v>
      </c>
      <c r="M228" s="2" t="s">
        <v>105</v>
      </c>
      <c r="N228" s="2" t="s">
        <v>6</v>
      </c>
      <c r="O228" s="7" t="s">
        <v>205</v>
      </c>
      <c r="P228" s="2"/>
      <c r="Q228" s="1"/>
    </row>
    <row r="229" spans="1:17" ht="22.5" x14ac:dyDescent="0.25">
      <c r="A229" s="2">
        <v>228</v>
      </c>
      <c r="B229" s="6">
        <v>106.152290344238</v>
      </c>
      <c r="C229" s="6">
        <v>52.266250610351598</v>
      </c>
      <c r="D229" s="1"/>
      <c r="E229" s="1"/>
      <c r="F229" s="1"/>
      <c r="G229" s="2"/>
      <c r="H229" s="4"/>
      <c r="I229" s="2"/>
      <c r="J229" s="2"/>
      <c r="K229" s="2"/>
      <c r="L229" s="2" t="s">
        <v>5</v>
      </c>
      <c r="M229" s="2" t="s">
        <v>105</v>
      </c>
      <c r="N229" s="2" t="s">
        <v>6</v>
      </c>
      <c r="O229" s="7" t="s">
        <v>205</v>
      </c>
      <c r="P229" s="2"/>
      <c r="Q229" s="1"/>
    </row>
    <row r="230" spans="1:17" ht="22.5" x14ac:dyDescent="0.25">
      <c r="A230" s="2">
        <v>229</v>
      </c>
      <c r="B230" s="6">
        <v>106.15306854248</v>
      </c>
      <c r="C230" s="6">
        <v>52.264904022216797</v>
      </c>
      <c r="D230" s="1"/>
      <c r="E230" s="1"/>
      <c r="F230" s="1"/>
      <c r="G230" s="2"/>
      <c r="H230" s="4"/>
      <c r="I230" s="2"/>
      <c r="J230" s="2"/>
      <c r="K230" s="2"/>
      <c r="L230" s="2" t="s">
        <v>5</v>
      </c>
      <c r="M230" s="2" t="s">
        <v>105</v>
      </c>
      <c r="N230" s="2" t="s">
        <v>6</v>
      </c>
      <c r="O230" s="7" t="s">
        <v>205</v>
      </c>
      <c r="P230" s="2"/>
      <c r="Q230" s="1"/>
    </row>
    <row r="231" spans="1:17" ht="22.5" x14ac:dyDescent="0.25">
      <c r="A231" s="2">
        <v>230</v>
      </c>
      <c r="B231" s="6">
        <v>106.154098510742</v>
      </c>
      <c r="C231" s="6">
        <v>52.265842437744098</v>
      </c>
      <c r="D231" s="1"/>
      <c r="E231" s="1"/>
      <c r="F231" s="1"/>
      <c r="G231" s="2"/>
      <c r="H231" s="4"/>
      <c r="I231" s="2"/>
      <c r="J231" s="2"/>
      <c r="K231" s="2"/>
      <c r="L231" s="2" t="s">
        <v>5</v>
      </c>
      <c r="M231" s="2" t="s">
        <v>105</v>
      </c>
      <c r="N231" s="2" t="s">
        <v>6</v>
      </c>
      <c r="O231" s="7" t="s">
        <v>205</v>
      </c>
      <c r="P231" s="2"/>
      <c r="Q231" s="1"/>
    </row>
    <row r="232" spans="1:17" ht="22.5" x14ac:dyDescent="0.25">
      <c r="A232" s="2">
        <v>231</v>
      </c>
      <c r="B232" s="6">
        <v>106.151123046875</v>
      </c>
      <c r="C232" s="6">
        <v>52.259845733642599</v>
      </c>
      <c r="D232" s="1"/>
      <c r="E232" s="1"/>
      <c r="F232" s="1"/>
      <c r="G232" s="2"/>
      <c r="H232" s="4"/>
      <c r="I232" s="2"/>
      <c r="J232" s="2"/>
      <c r="K232" s="2"/>
      <c r="L232" s="2" t="s">
        <v>5</v>
      </c>
      <c r="M232" s="2" t="s">
        <v>105</v>
      </c>
      <c r="N232" s="2" t="s">
        <v>6</v>
      </c>
      <c r="O232" s="7" t="s">
        <v>205</v>
      </c>
      <c r="P232" s="2"/>
      <c r="Q232" s="1"/>
    </row>
    <row r="233" spans="1:17" ht="22.5" x14ac:dyDescent="0.25">
      <c r="A233" s="2">
        <v>232</v>
      </c>
      <c r="B233" s="6">
        <v>106.148399353027</v>
      </c>
      <c r="C233" s="6">
        <v>52.256526947021499</v>
      </c>
      <c r="D233" s="1"/>
      <c r="E233" s="1"/>
      <c r="F233" s="1"/>
      <c r="G233" s="2"/>
      <c r="H233" s="4"/>
      <c r="I233" s="2"/>
      <c r="J233" s="2"/>
      <c r="K233" s="2"/>
      <c r="L233" s="2" t="s">
        <v>5</v>
      </c>
      <c r="M233" s="2" t="s">
        <v>105</v>
      </c>
      <c r="N233" s="2" t="s">
        <v>6</v>
      </c>
      <c r="O233" s="7" t="s">
        <v>205</v>
      </c>
      <c r="P233" s="2"/>
      <c r="Q233" s="1"/>
    </row>
    <row r="234" spans="1:17" ht="22.5" x14ac:dyDescent="0.25">
      <c r="A234" s="2">
        <v>233</v>
      </c>
      <c r="B234" s="6">
        <v>106.085205078125</v>
      </c>
      <c r="C234" s="6">
        <v>52.233196258544901</v>
      </c>
      <c r="D234" s="1"/>
      <c r="E234" s="1"/>
      <c r="F234" s="1"/>
      <c r="G234" s="2"/>
      <c r="H234" s="4"/>
      <c r="I234" s="2"/>
      <c r="J234" s="2"/>
      <c r="K234" s="2"/>
      <c r="L234" s="2" t="s">
        <v>5</v>
      </c>
      <c r="M234" s="2" t="s">
        <v>105</v>
      </c>
      <c r="N234" s="2" t="s">
        <v>6</v>
      </c>
      <c r="O234" s="7" t="s">
        <v>205</v>
      </c>
      <c r="P234" s="2"/>
      <c r="Q234" s="1"/>
    </row>
    <row r="235" spans="1:17" ht="22.5" x14ac:dyDescent="0.25">
      <c r="A235" s="2">
        <v>234</v>
      </c>
      <c r="B235" s="6">
        <v>106.08827972412099</v>
      </c>
      <c r="C235" s="6">
        <v>52.2363471984863</v>
      </c>
      <c r="D235" s="1"/>
      <c r="E235" s="1"/>
      <c r="F235" s="1"/>
      <c r="G235" s="2"/>
      <c r="H235" s="4"/>
      <c r="I235" s="2"/>
      <c r="J235" s="2"/>
      <c r="K235" s="2"/>
      <c r="L235" s="2" t="s">
        <v>5</v>
      </c>
      <c r="M235" s="2" t="s">
        <v>105</v>
      </c>
      <c r="N235" s="2" t="s">
        <v>6</v>
      </c>
      <c r="O235" s="7" t="s">
        <v>205</v>
      </c>
      <c r="P235" s="2"/>
      <c r="Q235" s="1"/>
    </row>
    <row r="236" spans="1:17" ht="22.5" x14ac:dyDescent="0.25">
      <c r="A236" s="2">
        <v>235</v>
      </c>
      <c r="B236" s="6">
        <v>106.08725738525401</v>
      </c>
      <c r="C236" s="6">
        <v>52.235408782958999</v>
      </c>
      <c r="D236" s="1"/>
      <c r="E236" s="1"/>
      <c r="F236" s="1"/>
      <c r="G236" s="2"/>
      <c r="H236" s="4"/>
      <c r="I236" s="2"/>
      <c r="J236" s="2"/>
      <c r="K236" s="2"/>
      <c r="L236" s="2" t="s">
        <v>5</v>
      </c>
      <c r="M236" s="2" t="s">
        <v>105</v>
      </c>
      <c r="N236" s="2" t="s">
        <v>6</v>
      </c>
      <c r="O236" s="7" t="s">
        <v>205</v>
      </c>
      <c r="P236" s="2"/>
      <c r="Q236" s="1"/>
    </row>
    <row r="237" spans="1:17" ht="22.5" x14ac:dyDescent="0.25">
      <c r="A237" s="2">
        <v>236</v>
      </c>
      <c r="B237" s="6">
        <v>106.155059814453</v>
      </c>
      <c r="C237" s="6">
        <v>52.1978950500488</v>
      </c>
      <c r="D237" s="1"/>
      <c r="E237" s="1"/>
      <c r="F237" s="1"/>
      <c r="G237" s="2"/>
      <c r="H237" s="4"/>
      <c r="I237" s="2"/>
      <c r="J237" s="2"/>
      <c r="K237" s="2"/>
      <c r="L237" s="2" t="s">
        <v>5</v>
      </c>
      <c r="M237" s="2" t="s">
        <v>105</v>
      </c>
      <c r="N237" s="2" t="s">
        <v>6</v>
      </c>
      <c r="O237" s="7" t="s">
        <v>205</v>
      </c>
      <c r="P237" s="2"/>
      <c r="Q237" s="1"/>
    </row>
    <row r="238" spans="1:17" ht="22.5" x14ac:dyDescent="0.25">
      <c r="A238" s="2">
        <v>237</v>
      </c>
      <c r="B238" s="6">
        <v>106.08415985107401</v>
      </c>
      <c r="C238" s="6">
        <v>52.231250762939503</v>
      </c>
      <c r="D238" s="1"/>
      <c r="E238" s="1"/>
      <c r="F238" s="1"/>
      <c r="G238" s="2"/>
      <c r="H238" s="4"/>
      <c r="I238" s="2"/>
      <c r="J238" s="2"/>
      <c r="K238" s="2"/>
      <c r="L238" s="2" t="s">
        <v>5</v>
      </c>
      <c r="M238" s="2" t="s">
        <v>105</v>
      </c>
      <c r="N238" s="2" t="s">
        <v>6</v>
      </c>
      <c r="O238" s="7" t="s">
        <v>205</v>
      </c>
      <c r="P238" s="2"/>
      <c r="Q238" s="1"/>
    </row>
    <row r="239" spans="1:17" ht="22.5" x14ac:dyDescent="0.25">
      <c r="A239" s="2">
        <v>238</v>
      </c>
      <c r="B239" s="6">
        <v>106.08332824707</v>
      </c>
      <c r="C239" s="6">
        <v>52.2305908203125</v>
      </c>
      <c r="D239" s="1"/>
      <c r="E239" s="1"/>
      <c r="F239" s="1"/>
      <c r="G239" s="2"/>
      <c r="H239" s="4"/>
      <c r="I239" s="2"/>
      <c r="J239" s="2"/>
      <c r="K239" s="2"/>
      <c r="L239" s="2" t="s">
        <v>5</v>
      </c>
      <c r="M239" s="2" t="s">
        <v>105</v>
      </c>
      <c r="N239" s="2" t="s">
        <v>6</v>
      </c>
      <c r="O239" s="7" t="s">
        <v>205</v>
      </c>
      <c r="P239" s="2"/>
      <c r="Q239" s="1"/>
    </row>
    <row r="240" spans="1:17" ht="22.5" x14ac:dyDescent="0.25">
      <c r="A240" s="2">
        <v>239</v>
      </c>
      <c r="B240" s="6">
        <v>106.122123718262</v>
      </c>
      <c r="C240" s="6">
        <v>52.184154510497997</v>
      </c>
      <c r="D240" s="1"/>
      <c r="E240" s="1"/>
      <c r="F240" s="1"/>
      <c r="G240" s="2"/>
      <c r="H240" s="4"/>
      <c r="I240" s="2"/>
      <c r="J240" s="2"/>
      <c r="K240" s="2"/>
      <c r="L240" s="2" t="s">
        <v>5</v>
      </c>
      <c r="M240" s="2" t="s">
        <v>105</v>
      </c>
      <c r="N240" s="2" t="s">
        <v>6</v>
      </c>
      <c r="O240" s="7" t="s">
        <v>205</v>
      </c>
      <c r="P240" s="2"/>
      <c r="Q240" s="1"/>
    </row>
    <row r="241" spans="1:17" ht="22.5" x14ac:dyDescent="0.25">
      <c r="A241" s="2">
        <v>240</v>
      </c>
      <c r="B241" s="6">
        <v>106.120109558105</v>
      </c>
      <c r="C241" s="6">
        <v>52.183280944824197</v>
      </c>
      <c r="D241" s="1"/>
      <c r="E241" s="1"/>
      <c r="F241" s="1"/>
      <c r="G241" s="2"/>
      <c r="H241" s="4"/>
      <c r="I241" s="2"/>
      <c r="J241" s="2"/>
      <c r="K241" s="2"/>
      <c r="L241" s="2" t="s">
        <v>5</v>
      </c>
      <c r="M241" s="2" t="s">
        <v>105</v>
      </c>
      <c r="N241" s="2" t="s">
        <v>6</v>
      </c>
      <c r="O241" s="7" t="s">
        <v>205</v>
      </c>
      <c r="P241" s="2"/>
      <c r="Q241" s="1"/>
    </row>
    <row r="242" spans="1:17" ht="22.5" x14ac:dyDescent="0.25">
      <c r="A242" s="2">
        <v>241</v>
      </c>
      <c r="B242" s="6">
        <v>106.120635986328</v>
      </c>
      <c r="C242" s="6">
        <v>52.1827201843262</v>
      </c>
      <c r="D242" s="1"/>
      <c r="E242" s="1"/>
      <c r="F242" s="1"/>
      <c r="G242" s="2"/>
      <c r="H242" s="4"/>
      <c r="I242" s="2"/>
      <c r="J242" s="2"/>
      <c r="K242" s="2"/>
      <c r="L242" s="2" t="s">
        <v>5</v>
      </c>
      <c r="M242" s="2" t="s">
        <v>105</v>
      </c>
      <c r="N242" s="2" t="s">
        <v>6</v>
      </c>
      <c r="O242" s="7" t="s">
        <v>205</v>
      </c>
      <c r="P242" s="2"/>
      <c r="Q242" s="1"/>
    </row>
    <row r="243" spans="1:17" ht="22.5" x14ac:dyDescent="0.25">
      <c r="A243" s="2">
        <v>242</v>
      </c>
      <c r="B243" s="6">
        <v>106.117561340332</v>
      </c>
      <c r="C243" s="6">
        <v>52.183082580566399</v>
      </c>
      <c r="D243" s="1"/>
      <c r="E243" s="1"/>
      <c r="F243" s="1"/>
      <c r="G243" s="2"/>
      <c r="H243" s="4"/>
      <c r="I243" s="2"/>
      <c r="J243" s="2"/>
      <c r="K243" s="2"/>
      <c r="L243" s="2" t="s">
        <v>5</v>
      </c>
      <c r="M243" s="2" t="s">
        <v>105</v>
      </c>
      <c r="N243" s="2" t="s">
        <v>6</v>
      </c>
      <c r="O243" s="7" t="s">
        <v>205</v>
      </c>
      <c r="P243" s="2"/>
      <c r="Q243" s="1"/>
    </row>
    <row r="244" spans="1:17" ht="22.5" x14ac:dyDescent="0.25">
      <c r="A244" s="2">
        <v>243</v>
      </c>
      <c r="B244" s="6">
        <v>106.133506774902</v>
      </c>
      <c r="C244" s="6">
        <v>52.160564422607401</v>
      </c>
      <c r="D244" s="1"/>
      <c r="E244" s="1"/>
      <c r="F244" s="1"/>
      <c r="G244" s="2"/>
      <c r="H244" s="4"/>
      <c r="I244" s="2"/>
      <c r="J244" s="2"/>
      <c r="K244" s="2"/>
      <c r="L244" s="2" t="s">
        <v>5</v>
      </c>
      <c r="M244" s="2" t="s">
        <v>105</v>
      </c>
      <c r="N244" s="2" t="s">
        <v>6</v>
      </c>
      <c r="O244" s="7" t="s">
        <v>205</v>
      </c>
      <c r="P244" s="2"/>
      <c r="Q244" s="1"/>
    </row>
    <row r="245" spans="1:17" ht="22.5" x14ac:dyDescent="0.25">
      <c r="A245" s="2">
        <v>244</v>
      </c>
      <c r="B245" s="6">
        <v>106.129676818848</v>
      </c>
      <c r="C245" s="6">
        <v>52.159763336181598</v>
      </c>
      <c r="D245" s="1"/>
      <c r="E245" s="1"/>
      <c r="F245" s="1"/>
      <c r="G245" s="2"/>
      <c r="H245" s="4"/>
      <c r="I245" s="2"/>
      <c r="J245" s="2"/>
      <c r="K245" s="2"/>
      <c r="L245" s="2" t="s">
        <v>5</v>
      </c>
      <c r="M245" s="2" t="s">
        <v>105</v>
      </c>
      <c r="N245" s="2" t="s">
        <v>6</v>
      </c>
      <c r="O245" s="7" t="s">
        <v>205</v>
      </c>
      <c r="P245" s="2"/>
      <c r="Q245" s="1"/>
    </row>
    <row r="246" spans="1:17" ht="22.5" x14ac:dyDescent="0.25">
      <c r="A246" s="2">
        <v>245</v>
      </c>
      <c r="B246" s="6">
        <v>106.130989074707</v>
      </c>
      <c r="C246" s="6">
        <v>52.1580200195313</v>
      </c>
      <c r="D246" s="1"/>
      <c r="E246" s="1"/>
      <c r="F246" s="1"/>
      <c r="G246" s="2"/>
      <c r="H246" s="4"/>
      <c r="I246" s="2"/>
      <c r="J246" s="2"/>
      <c r="K246" s="2"/>
      <c r="L246" s="2" t="s">
        <v>5</v>
      </c>
      <c r="M246" s="2" t="s">
        <v>105</v>
      </c>
      <c r="N246" s="2" t="s">
        <v>6</v>
      </c>
      <c r="O246" s="7" t="s">
        <v>205</v>
      </c>
      <c r="P246" s="2"/>
      <c r="Q246" s="1"/>
    </row>
    <row r="247" spans="1:17" ht="22.5" x14ac:dyDescent="0.25">
      <c r="A247" s="2">
        <v>246</v>
      </c>
      <c r="B247" s="6">
        <v>106.13077545166</v>
      </c>
      <c r="C247" s="6">
        <v>52.156742095947301</v>
      </c>
      <c r="D247" s="1"/>
      <c r="E247" s="1"/>
      <c r="F247" s="1"/>
      <c r="G247" s="2"/>
      <c r="H247" s="4"/>
      <c r="I247" s="2"/>
      <c r="J247" s="2"/>
      <c r="K247" s="2"/>
      <c r="L247" s="2" t="s">
        <v>5</v>
      </c>
      <c r="M247" s="2" t="s">
        <v>105</v>
      </c>
      <c r="N247" s="2" t="s">
        <v>6</v>
      </c>
      <c r="O247" s="7" t="s">
        <v>205</v>
      </c>
      <c r="P247" s="2"/>
      <c r="Q247" s="1"/>
    </row>
    <row r="248" spans="1:17" ht="22.5" x14ac:dyDescent="0.25">
      <c r="A248" s="2">
        <v>247</v>
      </c>
      <c r="B248" s="6">
        <v>106.14102172851599</v>
      </c>
      <c r="C248" s="6">
        <v>52.160213470458999</v>
      </c>
      <c r="D248" s="1"/>
      <c r="E248" s="1"/>
      <c r="F248" s="1"/>
      <c r="G248" s="2"/>
      <c r="H248" s="4"/>
      <c r="I248" s="2"/>
      <c r="J248" s="2"/>
      <c r="K248" s="2"/>
      <c r="L248" s="2" t="s">
        <v>5</v>
      </c>
      <c r="M248" s="2" t="s">
        <v>105</v>
      </c>
      <c r="N248" s="2" t="s">
        <v>6</v>
      </c>
      <c r="O248" s="7" t="s">
        <v>205</v>
      </c>
      <c r="P248" s="2"/>
      <c r="Q248" s="1"/>
    </row>
    <row r="249" spans="1:17" ht="22.5" x14ac:dyDescent="0.25">
      <c r="A249" s="2">
        <v>248</v>
      </c>
      <c r="B249" s="6">
        <v>106.16185760498</v>
      </c>
      <c r="C249" s="6">
        <v>52.162796020507798</v>
      </c>
      <c r="D249" s="1"/>
      <c r="E249" s="1"/>
      <c r="F249" s="1"/>
      <c r="G249" s="2"/>
      <c r="H249" s="4"/>
      <c r="I249" s="2"/>
      <c r="J249" s="2"/>
      <c r="K249" s="2"/>
      <c r="L249" s="2" t="s">
        <v>5</v>
      </c>
      <c r="M249" s="2" t="s">
        <v>105</v>
      </c>
      <c r="N249" s="2" t="s">
        <v>6</v>
      </c>
      <c r="O249" s="7" t="s">
        <v>205</v>
      </c>
      <c r="P249" s="2"/>
      <c r="Q249" s="1"/>
    </row>
    <row r="250" spans="1:17" ht="22.5" x14ac:dyDescent="0.25">
      <c r="A250" s="2">
        <v>249</v>
      </c>
      <c r="B250" s="6">
        <v>106.147575378418</v>
      </c>
      <c r="C250" s="6">
        <v>52.168067932128899</v>
      </c>
      <c r="D250" s="1"/>
      <c r="E250" s="1"/>
      <c r="F250" s="1"/>
      <c r="G250" s="2"/>
      <c r="H250" s="4"/>
      <c r="I250" s="2"/>
      <c r="J250" s="2"/>
      <c r="K250" s="2"/>
      <c r="L250" s="2" t="s">
        <v>5</v>
      </c>
      <c r="M250" s="2" t="s">
        <v>105</v>
      </c>
      <c r="N250" s="2" t="s">
        <v>6</v>
      </c>
      <c r="O250" s="7" t="s">
        <v>205</v>
      </c>
      <c r="P250" s="2"/>
      <c r="Q250" s="1"/>
    </row>
    <row r="251" spans="1:17" ht="22.5" x14ac:dyDescent="0.25">
      <c r="A251" s="2">
        <v>250</v>
      </c>
      <c r="B251" s="6">
        <v>106.146270751953</v>
      </c>
      <c r="C251" s="6">
        <v>52.166797637939503</v>
      </c>
      <c r="D251" s="1"/>
      <c r="E251" s="1"/>
      <c r="F251" s="1"/>
      <c r="G251" s="2"/>
      <c r="H251" s="4"/>
      <c r="I251" s="2"/>
      <c r="J251" s="2"/>
      <c r="K251" s="2"/>
      <c r="L251" s="2" t="s">
        <v>5</v>
      </c>
      <c r="M251" s="2" t="s">
        <v>105</v>
      </c>
      <c r="N251" s="2" t="s">
        <v>6</v>
      </c>
      <c r="O251" s="7" t="s">
        <v>205</v>
      </c>
      <c r="P251" s="2"/>
      <c r="Q251" s="1"/>
    </row>
    <row r="252" spans="1:17" ht="22.5" x14ac:dyDescent="0.25">
      <c r="A252" s="2">
        <v>251</v>
      </c>
      <c r="B252" s="6">
        <v>106.131309509277</v>
      </c>
      <c r="C252" s="6">
        <v>52.159801483154297</v>
      </c>
      <c r="D252" s="1"/>
      <c r="E252" s="1"/>
      <c r="F252" s="1"/>
      <c r="G252" s="2"/>
      <c r="H252" s="4"/>
      <c r="I252" s="2"/>
      <c r="J252" s="2"/>
      <c r="K252" s="2"/>
      <c r="L252" s="2" t="s">
        <v>5</v>
      </c>
      <c r="M252" s="2" t="s">
        <v>105</v>
      </c>
      <c r="N252" s="2" t="s">
        <v>6</v>
      </c>
      <c r="O252" s="7" t="s">
        <v>205</v>
      </c>
      <c r="P252" s="2"/>
      <c r="Q252" s="1"/>
    </row>
    <row r="253" spans="1:17" ht="22.5" x14ac:dyDescent="0.25">
      <c r="A253" s="2">
        <v>252</v>
      </c>
      <c r="B253" s="6">
        <v>106.098991394043</v>
      </c>
      <c r="C253" s="6">
        <v>52.110633850097699</v>
      </c>
      <c r="D253" s="1"/>
      <c r="E253" s="1"/>
      <c r="F253" s="1"/>
      <c r="G253" s="2"/>
      <c r="H253" s="4"/>
      <c r="I253" s="2"/>
      <c r="J253" s="2"/>
      <c r="K253" s="2"/>
      <c r="L253" s="2" t="s">
        <v>5</v>
      </c>
      <c r="M253" s="2" t="s">
        <v>105</v>
      </c>
      <c r="N253" s="2" t="s">
        <v>6</v>
      </c>
      <c r="O253" s="7" t="s">
        <v>205</v>
      </c>
      <c r="P253" s="2"/>
      <c r="Q253" s="1"/>
    </row>
    <row r="254" spans="1:17" ht="22.5" x14ac:dyDescent="0.25">
      <c r="A254" s="2">
        <v>253</v>
      </c>
      <c r="B254" s="6">
        <v>106.142684936523</v>
      </c>
      <c r="C254" s="6">
        <v>52.143630981445298</v>
      </c>
      <c r="D254" s="1"/>
      <c r="E254" s="1"/>
      <c r="F254" s="1"/>
      <c r="G254" s="2"/>
      <c r="H254" s="4"/>
      <c r="I254" s="2"/>
      <c r="J254" s="2"/>
      <c r="K254" s="2"/>
      <c r="L254" s="2" t="s">
        <v>5</v>
      </c>
      <c r="M254" s="2" t="s">
        <v>105</v>
      </c>
      <c r="N254" s="2" t="s">
        <v>6</v>
      </c>
      <c r="O254" s="7" t="s">
        <v>205</v>
      </c>
      <c r="P254" s="2"/>
      <c r="Q254" s="1"/>
    </row>
    <row r="255" spans="1:17" ht="22.5" x14ac:dyDescent="0.25">
      <c r="A255" s="2">
        <v>254</v>
      </c>
      <c r="B255" s="6">
        <v>106.149848937988</v>
      </c>
      <c r="C255" s="6">
        <v>52.1260986328125</v>
      </c>
      <c r="D255" s="1"/>
      <c r="E255" s="1"/>
      <c r="F255" s="1"/>
      <c r="G255" s="2"/>
      <c r="H255" s="4"/>
      <c r="I255" s="2"/>
      <c r="J255" s="2"/>
      <c r="K255" s="2"/>
      <c r="L255" s="2" t="s">
        <v>5</v>
      </c>
      <c r="M255" s="2" t="s">
        <v>105</v>
      </c>
      <c r="N255" s="2" t="s">
        <v>6</v>
      </c>
      <c r="O255" s="7" t="s">
        <v>205</v>
      </c>
      <c r="P255" s="2"/>
      <c r="Q255" s="1"/>
    </row>
    <row r="256" spans="1:17" ht="22.5" x14ac:dyDescent="0.25">
      <c r="A256" s="2">
        <v>255</v>
      </c>
      <c r="B256" s="6">
        <v>106.13116455078099</v>
      </c>
      <c r="C256" s="6">
        <v>52.118358612060497</v>
      </c>
      <c r="D256" s="1"/>
      <c r="E256" s="1"/>
      <c r="F256" s="1"/>
      <c r="G256" s="2"/>
      <c r="H256" s="4"/>
      <c r="I256" s="2"/>
      <c r="J256" s="2"/>
      <c r="K256" s="2"/>
      <c r="L256" s="2" t="s">
        <v>5</v>
      </c>
      <c r="M256" s="2" t="s">
        <v>105</v>
      </c>
      <c r="N256" s="2" t="s">
        <v>6</v>
      </c>
      <c r="O256" s="7" t="s">
        <v>205</v>
      </c>
      <c r="P256" s="2"/>
      <c r="Q256" s="1"/>
    </row>
    <row r="257" spans="1:17" ht="22.5" x14ac:dyDescent="0.25">
      <c r="A257" s="2">
        <v>256</v>
      </c>
      <c r="B257" s="6">
        <v>106.130004882813</v>
      </c>
      <c r="C257" s="6">
        <v>52.007926940917997</v>
      </c>
      <c r="D257" s="1"/>
      <c r="E257" s="1"/>
      <c r="F257" s="1"/>
      <c r="G257" s="2"/>
      <c r="H257" s="4"/>
      <c r="I257" s="2"/>
      <c r="J257" s="2"/>
      <c r="K257" s="2"/>
      <c r="L257" s="2" t="s">
        <v>5</v>
      </c>
      <c r="M257" s="2" t="s">
        <v>105</v>
      </c>
      <c r="N257" s="2" t="s">
        <v>6</v>
      </c>
      <c r="O257" s="7" t="s">
        <v>205</v>
      </c>
      <c r="P257" s="2"/>
      <c r="Q257" s="1"/>
    </row>
    <row r="258" spans="1:17" ht="22.5" x14ac:dyDescent="0.25">
      <c r="A258" s="2">
        <v>257</v>
      </c>
      <c r="B258" s="6">
        <v>106.680271045316</v>
      </c>
      <c r="C258" s="6">
        <v>52.389513954349198</v>
      </c>
      <c r="D258" s="1"/>
      <c r="E258" s="1"/>
      <c r="F258" s="1"/>
      <c r="G258" s="2"/>
      <c r="H258" s="4"/>
      <c r="I258" s="2"/>
      <c r="J258" s="2"/>
      <c r="K258" s="2"/>
      <c r="L258" s="2" t="s">
        <v>5</v>
      </c>
      <c r="M258" s="2" t="s">
        <v>105</v>
      </c>
      <c r="N258" s="2" t="s">
        <v>6</v>
      </c>
      <c r="O258" s="7" t="s">
        <v>206</v>
      </c>
      <c r="P258" s="2"/>
      <c r="Q258" s="1"/>
    </row>
    <row r="259" spans="1:17" ht="22.5" x14ac:dyDescent="0.25">
      <c r="A259" s="2">
        <v>258</v>
      </c>
      <c r="B259" s="6">
        <v>106.723702124645</v>
      </c>
      <c r="C259" s="6">
        <v>52.4028673906802</v>
      </c>
      <c r="D259" s="1"/>
      <c r="E259" s="1"/>
      <c r="F259" s="1"/>
      <c r="G259" s="2"/>
      <c r="H259" s="4"/>
      <c r="I259" s="2"/>
      <c r="J259" s="2"/>
      <c r="K259" s="2"/>
      <c r="L259" s="2" t="s">
        <v>5</v>
      </c>
      <c r="M259" s="2" t="s">
        <v>105</v>
      </c>
      <c r="N259" s="2" t="s">
        <v>6</v>
      </c>
      <c r="O259" s="7" t="s">
        <v>206</v>
      </c>
      <c r="P259" s="2"/>
      <c r="Q259" s="1"/>
    </row>
    <row r="260" spans="1:17" ht="22.5" x14ac:dyDescent="0.25">
      <c r="A260" s="2">
        <v>259</v>
      </c>
      <c r="B260" s="6">
        <v>106.787746761029</v>
      </c>
      <c r="C260" s="6">
        <v>52.412720411662299</v>
      </c>
      <c r="D260" s="1"/>
      <c r="E260" s="1"/>
      <c r="F260" s="1"/>
      <c r="G260" s="2"/>
      <c r="H260" s="4"/>
      <c r="I260" s="2"/>
      <c r="J260" s="2"/>
      <c r="K260" s="2"/>
      <c r="L260" s="2" t="s">
        <v>5</v>
      </c>
      <c r="M260" s="2" t="s">
        <v>105</v>
      </c>
      <c r="N260" s="2" t="s">
        <v>6</v>
      </c>
      <c r="O260" s="7" t="s">
        <v>206</v>
      </c>
      <c r="P260" s="2"/>
      <c r="Q260" s="1"/>
    </row>
    <row r="261" spans="1:17" ht="22.5" x14ac:dyDescent="0.25">
      <c r="A261" s="2">
        <v>260</v>
      </c>
      <c r="B261" s="6">
        <v>106.677932739258</v>
      </c>
      <c r="C261" s="6">
        <v>52.376018359752798</v>
      </c>
      <c r="D261" s="1"/>
      <c r="E261" s="1"/>
      <c r="F261" s="1"/>
      <c r="G261" s="2"/>
      <c r="H261" s="4"/>
      <c r="I261" s="2"/>
      <c r="J261" s="2"/>
      <c r="K261" s="2"/>
      <c r="L261" s="2" t="s">
        <v>5</v>
      </c>
      <c r="M261" s="2" t="s">
        <v>105</v>
      </c>
      <c r="N261" s="2" t="s">
        <v>6</v>
      </c>
      <c r="O261" s="7" t="s">
        <v>207</v>
      </c>
      <c r="P261" s="2"/>
      <c r="Q261" s="1"/>
    </row>
    <row r="262" spans="1:17" ht="22.5" x14ac:dyDescent="0.25">
      <c r="A262" s="2">
        <v>261</v>
      </c>
      <c r="B262" s="6">
        <v>106.68170928955099</v>
      </c>
      <c r="C262" s="6">
        <v>52.3744464026353</v>
      </c>
      <c r="D262" s="1"/>
      <c r="E262" s="1"/>
      <c r="F262" s="1"/>
      <c r="G262" s="2"/>
      <c r="H262" s="4"/>
      <c r="I262" s="2"/>
      <c r="J262" s="2"/>
      <c r="K262" s="2"/>
      <c r="L262" s="2" t="s">
        <v>5</v>
      </c>
      <c r="M262" s="2" t="s">
        <v>105</v>
      </c>
      <c r="N262" s="2" t="s">
        <v>6</v>
      </c>
      <c r="O262" s="7" t="s">
        <v>207</v>
      </c>
      <c r="P262" s="2"/>
      <c r="Q262" s="1"/>
    </row>
    <row r="263" spans="1:17" ht="22.5" x14ac:dyDescent="0.25">
      <c r="A263" s="2">
        <v>262</v>
      </c>
      <c r="B263" s="6">
        <v>106.67329788208001</v>
      </c>
      <c r="C263" s="6">
        <v>52.370987900020602</v>
      </c>
      <c r="D263" s="1"/>
      <c r="E263" s="1"/>
      <c r="F263" s="1"/>
      <c r="G263" s="2"/>
      <c r="H263" s="4"/>
      <c r="I263" s="2"/>
      <c r="J263" s="2"/>
      <c r="K263" s="2"/>
      <c r="L263" s="2" t="s">
        <v>5</v>
      </c>
      <c r="M263" s="2" t="s">
        <v>105</v>
      </c>
      <c r="N263" s="2" t="s">
        <v>6</v>
      </c>
      <c r="O263" s="7" t="s">
        <v>207</v>
      </c>
      <c r="P263" s="2"/>
      <c r="Q263" s="1"/>
    </row>
    <row r="264" spans="1:17" ht="22.5" x14ac:dyDescent="0.25">
      <c r="A264" s="2">
        <v>263</v>
      </c>
      <c r="B264" s="6">
        <v>106.68685913085901</v>
      </c>
      <c r="C264" s="6">
        <v>52.372559980236097</v>
      </c>
      <c r="D264" s="1"/>
      <c r="E264" s="1"/>
      <c r="F264" s="1"/>
      <c r="G264" s="2"/>
      <c r="H264" s="4"/>
      <c r="I264" s="2"/>
      <c r="J264" s="2"/>
      <c r="K264" s="2"/>
      <c r="L264" s="2" t="s">
        <v>5</v>
      </c>
      <c r="M264" s="2" t="s">
        <v>105</v>
      </c>
      <c r="N264" s="2" t="s">
        <v>6</v>
      </c>
      <c r="O264" s="7" t="s">
        <v>207</v>
      </c>
      <c r="P264" s="2"/>
      <c r="Q264" s="1"/>
    </row>
    <row r="265" spans="1:17" ht="22.5" x14ac:dyDescent="0.25">
      <c r="A265" s="2">
        <v>264</v>
      </c>
      <c r="B265" s="6">
        <v>106.745738983154</v>
      </c>
      <c r="C265" s="6">
        <v>52.389953932142198</v>
      </c>
      <c r="D265" s="1"/>
      <c r="E265" s="1"/>
      <c r="F265" s="1"/>
      <c r="G265" s="2"/>
      <c r="H265" s="4"/>
      <c r="I265" s="2"/>
      <c r="J265" s="2"/>
      <c r="K265" s="2"/>
      <c r="L265" s="2" t="s">
        <v>5</v>
      </c>
      <c r="M265" s="2" t="s">
        <v>105</v>
      </c>
      <c r="N265" s="2" t="s">
        <v>6</v>
      </c>
      <c r="O265" s="7" t="s">
        <v>207</v>
      </c>
      <c r="P265" s="2"/>
      <c r="Q265" s="1"/>
    </row>
    <row r="266" spans="1:17" ht="22.5" x14ac:dyDescent="0.25">
      <c r="A266" s="2">
        <v>265</v>
      </c>
      <c r="B266" s="6">
        <v>106.76513671875</v>
      </c>
      <c r="C266" s="6">
        <v>52.394667979579999</v>
      </c>
      <c r="D266" s="1"/>
      <c r="E266" s="1"/>
      <c r="F266" s="1"/>
      <c r="G266" s="2"/>
      <c r="H266" s="4"/>
      <c r="I266" s="2"/>
      <c r="J266" s="2"/>
      <c r="K266" s="2"/>
      <c r="L266" s="2" t="s">
        <v>5</v>
      </c>
      <c r="M266" s="2" t="s">
        <v>105</v>
      </c>
      <c r="N266" s="2" t="s">
        <v>6</v>
      </c>
      <c r="O266" s="7" t="s">
        <v>207</v>
      </c>
      <c r="P266" s="2"/>
      <c r="Q266" s="1"/>
    </row>
    <row r="267" spans="1:17" ht="22.5" x14ac:dyDescent="0.25">
      <c r="A267" s="2">
        <v>266</v>
      </c>
      <c r="B267" s="6">
        <v>106.750030517578</v>
      </c>
      <c r="C267" s="6">
        <v>52.3744464026353</v>
      </c>
      <c r="D267" s="1"/>
      <c r="E267" s="1"/>
      <c r="F267" s="1"/>
      <c r="G267" s="2"/>
      <c r="H267" s="4"/>
      <c r="I267" s="2"/>
      <c r="J267" s="2"/>
      <c r="K267" s="2"/>
      <c r="L267" s="2" t="s">
        <v>5</v>
      </c>
      <c r="M267" s="2" t="s">
        <v>105</v>
      </c>
      <c r="N267" s="2" t="s">
        <v>6</v>
      </c>
      <c r="O267" s="7" t="s">
        <v>207</v>
      </c>
      <c r="P267" s="2"/>
      <c r="Q267" s="1"/>
    </row>
    <row r="268" spans="1:17" ht="22.5" x14ac:dyDescent="0.25">
      <c r="A268" s="2">
        <v>267</v>
      </c>
      <c r="B268" s="6">
        <v>106.78796768188499</v>
      </c>
      <c r="C268" s="6">
        <v>52.403570917720103</v>
      </c>
      <c r="D268" s="1"/>
      <c r="E268" s="1"/>
      <c r="F268" s="1"/>
      <c r="G268" s="2"/>
      <c r="H268" s="4"/>
      <c r="I268" s="2"/>
      <c r="J268" s="2"/>
      <c r="K268" s="2"/>
      <c r="L268" s="2" t="s">
        <v>5</v>
      </c>
      <c r="M268" s="2" t="s">
        <v>105</v>
      </c>
      <c r="N268" s="2" t="s">
        <v>6</v>
      </c>
      <c r="O268" s="7" t="s">
        <v>207</v>
      </c>
      <c r="P268" s="2"/>
      <c r="Q268" s="1"/>
    </row>
    <row r="269" spans="1:17" ht="22.5" x14ac:dyDescent="0.25">
      <c r="A269" s="2">
        <v>268</v>
      </c>
      <c r="B269" s="6">
        <v>106.851997375488</v>
      </c>
      <c r="C269" s="6">
        <v>52.390372978969701</v>
      </c>
      <c r="D269" s="1"/>
      <c r="E269" s="1"/>
      <c r="F269" s="1"/>
      <c r="G269" s="2"/>
      <c r="H269" s="4"/>
      <c r="I269" s="2"/>
      <c r="J269" s="2"/>
      <c r="K269" s="2"/>
      <c r="L269" s="2" t="s">
        <v>5</v>
      </c>
      <c r="M269" s="2" t="s">
        <v>105</v>
      </c>
      <c r="N269" s="2" t="s">
        <v>6</v>
      </c>
      <c r="O269" s="7" t="s">
        <v>207</v>
      </c>
      <c r="P269" s="2"/>
      <c r="Q269" s="1"/>
    </row>
    <row r="270" spans="1:17" ht="22.5" x14ac:dyDescent="0.25">
      <c r="A270" s="2">
        <v>269</v>
      </c>
      <c r="B270" s="6">
        <v>108.267512402355</v>
      </c>
      <c r="C270" s="6">
        <v>53.253374400508001</v>
      </c>
      <c r="D270" s="1"/>
      <c r="E270" s="1"/>
      <c r="F270" s="1"/>
      <c r="G270" s="2"/>
      <c r="H270" s="4"/>
      <c r="I270" s="2"/>
      <c r="J270" s="2"/>
      <c r="K270" s="2"/>
      <c r="L270" s="2" t="s">
        <v>5</v>
      </c>
      <c r="M270" s="2" t="s">
        <v>105</v>
      </c>
      <c r="N270" s="2" t="s">
        <v>6</v>
      </c>
      <c r="O270" s="7" t="s">
        <v>208</v>
      </c>
      <c r="P270" s="2"/>
      <c r="Q270" s="1"/>
    </row>
    <row r="271" spans="1:17" ht="22.5" x14ac:dyDescent="0.25">
      <c r="A271" s="2">
        <v>270</v>
      </c>
      <c r="B271" s="6">
        <v>108.392282504419</v>
      </c>
      <c r="C271" s="6">
        <v>53.308039300607</v>
      </c>
      <c r="D271" s="1"/>
      <c r="E271" s="1"/>
      <c r="F271" s="1"/>
      <c r="G271" s="2"/>
      <c r="H271" s="4"/>
      <c r="I271" s="2"/>
      <c r="J271" s="2"/>
      <c r="K271" s="2"/>
      <c r="L271" s="2" t="s">
        <v>5</v>
      </c>
      <c r="M271" s="2" t="s">
        <v>105</v>
      </c>
      <c r="N271" s="2" t="s">
        <v>6</v>
      </c>
      <c r="O271" s="7" t="s">
        <v>208</v>
      </c>
      <c r="P271" s="2"/>
      <c r="Q271" s="1"/>
    </row>
    <row r="272" spans="1:17" ht="22.5" x14ac:dyDescent="0.25">
      <c r="A272" s="2">
        <v>271</v>
      </c>
      <c r="B272" s="6">
        <v>108.415103291622</v>
      </c>
      <c r="C272" s="6">
        <v>53.310259842341601</v>
      </c>
      <c r="D272" s="1"/>
      <c r="E272" s="1"/>
      <c r="F272" s="1"/>
      <c r="G272" s="2"/>
      <c r="H272" s="4"/>
      <c r="I272" s="2"/>
      <c r="J272" s="2"/>
      <c r="K272" s="2"/>
      <c r="L272" s="2" t="s">
        <v>5</v>
      </c>
      <c r="M272" s="2" t="s">
        <v>105</v>
      </c>
      <c r="N272" s="2" t="s">
        <v>6</v>
      </c>
      <c r="O272" s="7" t="s">
        <v>208</v>
      </c>
      <c r="P272" s="2"/>
      <c r="Q272" s="1"/>
    </row>
    <row r="273" spans="1:17" ht="22.5" x14ac:dyDescent="0.25">
      <c r="A273" s="2">
        <v>272</v>
      </c>
      <c r="B273" s="6">
        <v>108.387205458488</v>
      </c>
      <c r="C273" s="6">
        <v>53.3069708707459</v>
      </c>
      <c r="D273" s="1"/>
      <c r="E273" s="1"/>
      <c r="F273" s="1"/>
      <c r="G273" s="2"/>
      <c r="H273" s="4"/>
      <c r="I273" s="2"/>
      <c r="J273" s="2"/>
      <c r="K273" s="2"/>
      <c r="L273" s="2" t="s">
        <v>5</v>
      </c>
      <c r="M273" s="2" t="s">
        <v>105</v>
      </c>
      <c r="N273" s="2" t="s">
        <v>6</v>
      </c>
      <c r="O273" s="7" t="s">
        <v>208</v>
      </c>
      <c r="P273" s="2"/>
      <c r="Q273" s="1"/>
    </row>
    <row r="274" spans="1:17" ht="22.5" x14ac:dyDescent="0.25">
      <c r="A274" s="2">
        <v>273</v>
      </c>
      <c r="B274" s="6">
        <v>108.39055116487199</v>
      </c>
      <c r="C274" s="6">
        <v>53.3045197101141</v>
      </c>
      <c r="D274" s="1"/>
      <c r="E274" s="1"/>
      <c r="F274" s="1"/>
      <c r="G274" s="2"/>
      <c r="H274" s="4"/>
      <c r="I274" s="2"/>
      <c r="J274" s="2"/>
      <c r="K274" s="2"/>
      <c r="L274" s="2" t="s">
        <v>5</v>
      </c>
      <c r="M274" s="2" t="s">
        <v>105</v>
      </c>
      <c r="N274" s="2" t="s">
        <v>6</v>
      </c>
      <c r="O274" s="7" t="s">
        <v>208</v>
      </c>
      <c r="P274" s="2"/>
      <c r="Q274" s="1"/>
    </row>
    <row r="275" spans="1:17" ht="22.5" x14ac:dyDescent="0.25">
      <c r="A275" s="2">
        <v>274</v>
      </c>
      <c r="B275" s="6">
        <v>108.411202880738</v>
      </c>
      <c r="C275" s="6">
        <v>53.3119407382529</v>
      </c>
      <c r="D275" s="1"/>
      <c r="E275" s="1"/>
      <c r="F275" s="1"/>
      <c r="G275" s="2"/>
      <c r="H275" s="4"/>
      <c r="I275" s="2"/>
      <c r="J275" s="2"/>
      <c r="K275" s="2"/>
      <c r="L275" s="2" t="s">
        <v>5</v>
      </c>
      <c r="M275" s="2" t="s">
        <v>105</v>
      </c>
      <c r="N275" s="2" t="s">
        <v>6</v>
      </c>
      <c r="O275" s="7" t="s">
        <v>208</v>
      </c>
      <c r="P275" s="2"/>
      <c r="Q275" s="1"/>
    </row>
    <row r="276" spans="1:17" ht="22.5" x14ac:dyDescent="0.25">
      <c r="A276" s="2">
        <v>275</v>
      </c>
      <c r="B276" s="6">
        <v>108.413576635395</v>
      </c>
      <c r="C276" s="6">
        <v>53.312108363995797</v>
      </c>
      <c r="D276" s="1"/>
      <c r="E276" s="1"/>
      <c r="F276" s="1"/>
      <c r="G276" s="2"/>
      <c r="H276" s="4"/>
      <c r="I276" s="2"/>
      <c r="J276" s="2"/>
      <c r="K276" s="2"/>
      <c r="L276" s="2" t="s">
        <v>5</v>
      </c>
      <c r="M276" s="2" t="s">
        <v>105</v>
      </c>
      <c r="N276" s="2" t="s">
        <v>6</v>
      </c>
      <c r="O276" s="7" t="s">
        <v>208</v>
      </c>
      <c r="P276" s="2"/>
      <c r="Q276" s="1"/>
    </row>
    <row r="277" spans="1:17" ht="22.5" x14ac:dyDescent="0.25">
      <c r="A277" s="2">
        <v>276</v>
      </c>
      <c r="B277" s="6">
        <v>108.43181492902799</v>
      </c>
      <c r="C277" s="6">
        <v>53.321715442818601</v>
      </c>
      <c r="D277" s="1"/>
      <c r="E277" s="1"/>
      <c r="F277" s="1"/>
      <c r="G277" s="2"/>
      <c r="H277" s="4"/>
      <c r="I277" s="2"/>
      <c r="J277" s="2"/>
      <c r="K277" s="2"/>
      <c r="L277" s="2" t="s">
        <v>5</v>
      </c>
      <c r="M277" s="2" t="s">
        <v>105</v>
      </c>
      <c r="N277" s="2" t="s">
        <v>6</v>
      </c>
      <c r="O277" s="7" t="s">
        <v>208</v>
      </c>
      <c r="P277" s="2"/>
      <c r="Q277" s="1"/>
    </row>
    <row r="278" spans="1:17" ht="22.5" x14ac:dyDescent="0.25">
      <c r="A278" s="2">
        <v>277</v>
      </c>
      <c r="B278" s="6">
        <v>108.428002289604</v>
      </c>
      <c r="C278" s="6">
        <v>53.323238792241803</v>
      </c>
      <c r="D278" s="1"/>
      <c r="E278" s="1"/>
      <c r="F278" s="1"/>
      <c r="G278" s="2"/>
      <c r="H278" s="4"/>
      <c r="I278" s="2"/>
      <c r="J278" s="2"/>
      <c r="K278" s="2"/>
      <c r="L278" s="2" t="s">
        <v>5</v>
      </c>
      <c r="M278" s="2" t="s">
        <v>105</v>
      </c>
      <c r="N278" s="2" t="s">
        <v>6</v>
      </c>
      <c r="O278" s="7" t="s">
        <v>208</v>
      </c>
      <c r="P278" s="2"/>
      <c r="Q278" s="1"/>
    </row>
    <row r="279" spans="1:17" ht="22.5" x14ac:dyDescent="0.25">
      <c r="A279" s="2">
        <v>278</v>
      </c>
      <c r="B279" s="6">
        <v>108.263338339047</v>
      </c>
      <c r="C279" s="6">
        <v>53.254010381993702</v>
      </c>
      <c r="D279" s="1"/>
      <c r="E279" s="1"/>
      <c r="F279" s="1"/>
      <c r="G279" s="2"/>
      <c r="H279" s="4"/>
      <c r="I279" s="2"/>
      <c r="J279" s="2"/>
      <c r="K279" s="2"/>
      <c r="L279" s="2" t="s">
        <v>5</v>
      </c>
      <c r="M279" s="2" t="s">
        <v>105</v>
      </c>
      <c r="N279" s="2" t="s">
        <v>6</v>
      </c>
      <c r="O279" s="7" t="s">
        <v>208</v>
      </c>
      <c r="P279" s="2"/>
      <c r="Q279" s="1"/>
    </row>
    <row r="280" spans="1:17" ht="22.5" x14ac:dyDescent="0.25">
      <c r="A280" s="2">
        <v>279</v>
      </c>
      <c r="B280" s="6">
        <v>108.266054690396</v>
      </c>
      <c r="C280" s="6">
        <v>53.254945371011502</v>
      </c>
      <c r="D280" s="1"/>
      <c r="E280" s="1"/>
      <c r="F280" s="1"/>
      <c r="G280" s="2"/>
      <c r="H280" s="4"/>
      <c r="I280" s="2"/>
      <c r="J280" s="2"/>
      <c r="K280" s="2"/>
      <c r="L280" s="2" t="s">
        <v>5</v>
      </c>
      <c r="M280" s="2" t="s">
        <v>105</v>
      </c>
      <c r="N280" s="2" t="s">
        <v>6</v>
      </c>
      <c r="O280" s="7" t="s">
        <v>208</v>
      </c>
      <c r="P280" s="2"/>
      <c r="Q280" s="1"/>
    </row>
    <row r="281" spans="1:17" ht="22.5" x14ac:dyDescent="0.25">
      <c r="A281" s="2">
        <v>280</v>
      </c>
      <c r="B281" s="6">
        <v>106.809027402225</v>
      </c>
      <c r="C281" s="6">
        <v>52.932767378378003</v>
      </c>
      <c r="D281" s="1"/>
      <c r="E281" s="1"/>
      <c r="F281" s="1"/>
      <c r="G281" s="2"/>
      <c r="H281" s="4"/>
      <c r="I281" s="2"/>
      <c r="J281" s="2"/>
      <c r="K281" s="2"/>
      <c r="L281" s="2" t="s">
        <v>5</v>
      </c>
      <c r="M281" s="2" t="s">
        <v>105</v>
      </c>
      <c r="N281" s="2" t="s">
        <v>6</v>
      </c>
      <c r="O281" s="7" t="s">
        <v>205</v>
      </c>
      <c r="P281" s="2"/>
      <c r="Q281" s="1"/>
    </row>
    <row r="282" spans="1:17" ht="22.5" x14ac:dyDescent="0.25">
      <c r="A282" s="2">
        <v>281</v>
      </c>
      <c r="B282" s="6">
        <v>106.798332472795</v>
      </c>
      <c r="C282" s="6">
        <v>52.9331665413753</v>
      </c>
      <c r="D282" s="1"/>
      <c r="E282" s="1"/>
      <c r="F282" s="1"/>
      <c r="G282" s="2"/>
      <c r="H282" s="4"/>
      <c r="I282" s="2"/>
      <c r="J282" s="2"/>
      <c r="K282" s="2"/>
      <c r="L282" s="2" t="s">
        <v>5</v>
      </c>
      <c r="M282" s="2" t="s">
        <v>105</v>
      </c>
      <c r="N282" s="2" t="s">
        <v>6</v>
      </c>
      <c r="O282" s="7" t="s">
        <v>205</v>
      </c>
      <c r="P282" s="2"/>
      <c r="Q282" s="1"/>
    </row>
    <row r="283" spans="1:17" ht="22.5" x14ac:dyDescent="0.25">
      <c r="A283" s="2">
        <v>282</v>
      </c>
      <c r="B283" s="6">
        <v>106.808925420628</v>
      </c>
      <c r="C283" s="6">
        <v>52.930322132255903</v>
      </c>
      <c r="D283" s="1"/>
      <c r="E283" s="1"/>
      <c r="F283" s="1"/>
      <c r="G283" s="2"/>
      <c r="H283" s="4"/>
      <c r="I283" s="2"/>
      <c r="J283" s="2"/>
      <c r="K283" s="2"/>
      <c r="L283" s="2" t="s">
        <v>5</v>
      </c>
      <c r="M283" s="2" t="s">
        <v>105</v>
      </c>
      <c r="N283" s="2" t="s">
        <v>6</v>
      </c>
      <c r="O283" s="7" t="s">
        <v>205</v>
      </c>
      <c r="P283" s="2"/>
      <c r="Q283" s="1"/>
    </row>
    <row r="284" spans="1:17" ht="22.5" x14ac:dyDescent="0.25">
      <c r="A284" s="2">
        <v>283</v>
      </c>
      <c r="B284" s="6">
        <v>106.81252375434499</v>
      </c>
      <c r="C284" s="6">
        <v>52.935160885217897</v>
      </c>
      <c r="D284" s="1"/>
      <c r="E284" s="1"/>
      <c r="F284" s="1"/>
      <c r="G284" s="2"/>
      <c r="H284" s="4"/>
      <c r="I284" s="2"/>
      <c r="J284" s="2"/>
      <c r="K284" s="2"/>
      <c r="L284" s="2" t="s">
        <v>5</v>
      </c>
      <c r="M284" s="2" t="s">
        <v>105</v>
      </c>
      <c r="N284" s="2" t="s">
        <v>6</v>
      </c>
      <c r="O284" s="7" t="s">
        <v>205</v>
      </c>
      <c r="P284" s="2"/>
      <c r="Q284" s="1"/>
    </row>
    <row r="285" spans="1:17" ht="22.5" x14ac:dyDescent="0.25">
      <c r="A285" s="2">
        <v>284</v>
      </c>
      <c r="B285" s="6">
        <v>106.722223507634</v>
      </c>
      <c r="C285" s="6">
        <v>52.831428197048098</v>
      </c>
      <c r="D285" s="1"/>
      <c r="E285" s="1"/>
      <c r="F285" s="1"/>
      <c r="G285" s="2"/>
      <c r="H285" s="4"/>
      <c r="I285" s="2"/>
      <c r="J285" s="2"/>
      <c r="K285" s="2"/>
      <c r="L285" s="2" t="s">
        <v>5</v>
      </c>
      <c r="M285" s="2" t="s">
        <v>105</v>
      </c>
      <c r="N285" s="2" t="s">
        <v>6</v>
      </c>
      <c r="O285" s="7" t="s">
        <v>205</v>
      </c>
      <c r="P285" s="2"/>
      <c r="Q285" s="1"/>
    </row>
    <row r="286" spans="1:17" ht="22.5" x14ac:dyDescent="0.25">
      <c r="A286" s="2">
        <v>285</v>
      </c>
      <c r="B286" s="6">
        <v>106.069841191865</v>
      </c>
      <c r="C286" s="6">
        <v>52.521821259743</v>
      </c>
      <c r="D286" s="1"/>
      <c r="E286" s="1"/>
      <c r="F286" s="1"/>
      <c r="G286" s="2"/>
      <c r="H286" s="4"/>
      <c r="I286" s="2"/>
      <c r="J286" s="2"/>
      <c r="K286" s="2"/>
      <c r="L286" s="2" t="s">
        <v>5</v>
      </c>
      <c r="M286" s="2" t="s">
        <v>105</v>
      </c>
      <c r="N286" s="2" t="s">
        <v>6</v>
      </c>
      <c r="O286" s="7" t="s">
        <v>205</v>
      </c>
      <c r="P286" s="2"/>
      <c r="Q286" s="1"/>
    </row>
    <row r="287" spans="1:17" ht="22.5" x14ac:dyDescent="0.25">
      <c r="A287" s="2">
        <v>286</v>
      </c>
      <c r="B287" s="6">
        <v>106.880114069028</v>
      </c>
      <c r="C287" s="6">
        <v>52.464012269869599</v>
      </c>
      <c r="D287" s="1"/>
      <c r="E287" s="1"/>
      <c r="F287" s="1"/>
      <c r="G287" s="2"/>
      <c r="H287" s="4"/>
      <c r="I287" s="2"/>
      <c r="J287" s="2"/>
      <c r="K287" s="2"/>
      <c r="L287" s="2" t="s">
        <v>5</v>
      </c>
      <c r="M287" s="2" t="s">
        <v>105</v>
      </c>
      <c r="N287" s="2" t="s">
        <v>6</v>
      </c>
      <c r="O287" s="7" t="s">
        <v>205</v>
      </c>
      <c r="P287" s="2"/>
      <c r="Q287" s="1"/>
    </row>
    <row r="288" spans="1:17" ht="22.5" x14ac:dyDescent="0.25">
      <c r="A288" s="2">
        <v>287</v>
      </c>
      <c r="B288" s="6">
        <v>106.882241596589</v>
      </c>
      <c r="C288" s="6">
        <v>52.464650384520198</v>
      </c>
      <c r="D288" s="1"/>
      <c r="E288" s="1"/>
      <c r="F288" s="1"/>
      <c r="G288" s="2"/>
      <c r="H288" s="4"/>
      <c r="I288" s="2"/>
      <c r="J288" s="2"/>
      <c r="K288" s="2"/>
      <c r="L288" s="2" t="s">
        <v>5</v>
      </c>
      <c r="M288" s="2" t="s">
        <v>105</v>
      </c>
      <c r="N288" s="2" t="s">
        <v>6</v>
      </c>
      <c r="O288" s="7" t="s">
        <v>205</v>
      </c>
      <c r="P288" s="2"/>
      <c r="Q288" s="1"/>
    </row>
    <row r="289" spans="1:18" ht="22.5" x14ac:dyDescent="0.25">
      <c r="A289" s="2">
        <v>288</v>
      </c>
      <c r="B289" s="6">
        <v>107.165494941739</v>
      </c>
      <c r="C289" s="6">
        <v>52.576666395200903</v>
      </c>
      <c r="D289" s="1"/>
      <c r="E289" s="1"/>
      <c r="F289" s="1"/>
      <c r="G289" s="2"/>
      <c r="H289" s="4"/>
      <c r="I289" s="2"/>
      <c r="J289" s="2"/>
      <c r="K289" s="2"/>
      <c r="L289" s="2" t="s">
        <v>5</v>
      </c>
      <c r="M289" s="2" t="s">
        <v>105</v>
      </c>
      <c r="N289" s="2" t="s">
        <v>6</v>
      </c>
      <c r="O289" s="7" t="s">
        <v>205</v>
      </c>
      <c r="P289" s="2"/>
      <c r="Q289" s="1"/>
    </row>
    <row r="290" spans="1:18" ht="22.5" x14ac:dyDescent="0.25">
      <c r="A290" s="2">
        <v>289</v>
      </c>
      <c r="B290" s="6">
        <v>107.260531533669</v>
      </c>
      <c r="C290" s="6">
        <v>52.613192828204902</v>
      </c>
      <c r="D290" s="1"/>
      <c r="E290" s="1"/>
      <c r="F290" s="1"/>
      <c r="G290" s="2"/>
      <c r="H290" s="4"/>
      <c r="I290" s="2"/>
      <c r="J290" s="2"/>
      <c r="K290" s="2"/>
      <c r="L290" s="2" t="s">
        <v>5</v>
      </c>
      <c r="M290" s="2" t="s">
        <v>105</v>
      </c>
      <c r="N290" s="2" t="s">
        <v>6</v>
      </c>
      <c r="O290" s="7" t="s">
        <v>205</v>
      </c>
      <c r="P290" s="2"/>
      <c r="Q290" s="1"/>
    </row>
    <row r="291" spans="1:18" ht="22.5" x14ac:dyDescent="0.25">
      <c r="A291" s="2">
        <v>290</v>
      </c>
      <c r="B291" s="6">
        <v>107.29495641236601</v>
      </c>
      <c r="C291" s="6">
        <v>52.626642366722997</v>
      </c>
      <c r="D291" s="1"/>
      <c r="E291" s="1"/>
      <c r="F291" s="1"/>
      <c r="G291" s="2"/>
      <c r="H291" s="4"/>
      <c r="I291" s="2"/>
      <c r="J291" s="2"/>
      <c r="K291" s="2"/>
      <c r="L291" s="2" t="s">
        <v>5</v>
      </c>
      <c r="M291" s="2" t="s">
        <v>105</v>
      </c>
      <c r="N291" s="2" t="s">
        <v>6</v>
      </c>
      <c r="O291" s="7" t="s">
        <v>205</v>
      </c>
      <c r="P291" s="2"/>
      <c r="Q291" s="1"/>
    </row>
    <row r="292" spans="1:18" ht="22.5" x14ac:dyDescent="0.25">
      <c r="A292" s="2">
        <v>291</v>
      </c>
      <c r="B292" s="6">
        <v>107.33353501959699</v>
      </c>
      <c r="C292" s="6">
        <v>52.650385411638801</v>
      </c>
      <c r="D292" s="1"/>
      <c r="E292" s="1"/>
      <c r="F292" s="1"/>
      <c r="G292" s="2"/>
      <c r="H292" s="4"/>
      <c r="I292" s="2"/>
      <c r="J292" s="2"/>
      <c r="K292" s="2"/>
      <c r="L292" s="2" t="s">
        <v>5</v>
      </c>
      <c r="M292" s="2" t="s">
        <v>105</v>
      </c>
      <c r="N292" s="2" t="s">
        <v>6</v>
      </c>
      <c r="O292" s="7" t="s">
        <v>205</v>
      </c>
      <c r="P292" s="2"/>
      <c r="Q292" s="1"/>
    </row>
    <row r="293" spans="1:18" ht="22.5" x14ac:dyDescent="0.25">
      <c r="A293" s="2">
        <v>292</v>
      </c>
      <c r="B293" s="6">
        <v>107.335561961042</v>
      </c>
      <c r="C293" s="6">
        <v>52.649021183409197</v>
      </c>
      <c r="D293" s="1"/>
      <c r="E293" s="1"/>
      <c r="F293" s="1"/>
      <c r="G293" s="2"/>
      <c r="H293" s="4"/>
      <c r="I293" s="2"/>
      <c r="J293" s="2"/>
      <c r="K293" s="2"/>
      <c r="L293" s="2" t="s">
        <v>5</v>
      </c>
      <c r="M293" s="2" t="s">
        <v>105</v>
      </c>
      <c r="N293" s="2" t="s">
        <v>6</v>
      </c>
      <c r="O293" s="7" t="s">
        <v>205</v>
      </c>
      <c r="P293" s="2"/>
      <c r="Q293" s="1"/>
    </row>
    <row r="294" spans="1:18" ht="22.5" x14ac:dyDescent="0.25">
      <c r="A294" s="2">
        <v>293</v>
      </c>
      <c r="B294" s="6">
        <v>107.341788478252</v>
      </c>
      <c r="C294" s="6">
        <v>52.6476685508053</v>
      </c>
      <c r="D294" s="1"/>
      <c r="E294" s="1"/>
      <c r="F294" s="1"/>
      <c r="G294" s="2"/>
      <c r="H294" s="4"/>
      <c r="I294" s="2"/>
      <c r="J294" s="2"/>
      <c r="K294" s="2"/>
      <c r="L294" s="2" t="s">
        <v>5</v>
      </c>
      <c r="M294" s="2" t="s">
        <v>105</v>
      </c>
      <c r="N294" s="2" t="s">
        <v>6</v>
      </c>
      <c r="O294" s="7" t="s">
        <v>205</v>
      </c>
      <c r="P294" s="2"/>
      <c r="Q294" s="1"/>
    </row>
    <row r="295" spans="1:18" ht="22.5" x14ac:dyDescent="0.25">
      <c r="A295" s="2">
        <v>294</v>
      </c>
      <c r="B295" s="6">
        <v>107.35939067277199</v>
      </c>
      <c r="C295" s="6">
        <v>52.6496367042418</v>
      </c>
      <c r="D295" s="1"/>
      <c r="E295" s="1"/>
      <c r="F295" s="1"/>
      <c r="G295" s="2"/>
      <c r="H295" s="4"/>
      <c r="I295" s="2"/>
      <c r="J295" s="2"/>
      <c r="K295" s="2"/>
      <c r="L295" s="2" t="s">
        <v>5</v>
      </c>
      <c r="M295" s="2" t="s">
        <v>105</v>
      </c>
      <c r="N295" s="2" t="s">
        <v>6</v>
      </c>
      <c r="O295" s="7" t="s">
        <v>205</v>
      </c>
      <c r="P295" s="2"/>
      <c r="Q295" s="1"/>
    </row>
    <row r="296" spans="1:18" ht="22.5" x14ac:dyDescent="0.25">
      <c r="A296" s="2">
        <v>295</v>
      </c>
      <c r="B296" s="6">
        <v>107.36533245417699</v>
      </c>
      <c r="C296" s="6">
        <v>52.647342582224603</v>
      </c>
      <c r="D296" s="1"/>
      <c r="E296" s="1"/>
      <c r="F296" s="1"/>
      <c r="G296" s="2"/>
      <c r="H296" s="4"/>
      <c r="I296" s="2"/>
      <c r="J296" s="2"/>
      <c r="K296" s="2"/>
      <c r="L296" s="2" t="s">
        <v>5</v>
      </c>
      <c r="M296" s="2" t="s">
        <v>105</v>
      </c>
      <c r="N296" s="2" t="s">
        <v>6</v>
      </c>
      <c r="O296" s="7" t="s">
        <v>205</v>
      </c>
      <c r="P296" s="2"/>
      <c r="Q296" s="1"/>
    </row>
    <row r="297" spans="1:18" ht="22.5" x14ac:dyDescent="0.25">
      <c r="A297" s="2">
        <v>296</v>
      </c>
      <c r="B297" s="6">
        <v>107.36214767289999</v>
      </c>
      <c r="C297" s="6">
        <v>52.641636047698697</v>
      </c>
      <c r="D297" s="1"/>
      <c r="E297" s="1"/>
      <c r="F297" s="1"/>
      <c r="G297" s="2"/>
      <c r="H297" s="4"/>
      <c r="I297" s="2"/>
      <c r="J297" s="2"/>
      <c r="K297" s="2"/>
      <c r="L297" s="2" t="s">
        <v>5</v>
      </c>
      <c r="M297" s="2" t="s">
        <v>105</v>
      </c>
      <c r="N297" s="2" t="s">
        <v>6</v>
      </c>
      <c r="O297" s="7" t="s">
        <v>205</v>
      </c>
      <c r="P297" s="2"/>
      <c r="Q297" s="1"/>
    </row>
    <row r="298" spans="1:18" ht="22.5" x14ac:dyDescent="0.25">
      <c r="A298" s="2">
        <v>297</v>
      </c>
      <c r="B298" s="6">
        <v>107.32366165233501</v>
      </c>
      <c r="C298" s="6">
        <v>52.666565376126897</v>
      </c>
      <c r="D298" s="1"/>
      <c r="E298" s="1"/>
      <c r="F298" s="1"/>
      <c r="G298" s="2"/>
      <c r="H298" s="4"/>
      <c r="I298" s="2"/>
      <c r="J298" s="2"/>
      <c r="K298" s="2"/>
      <c r="L298" s="2" t="s">
        <v>5</v>
      </c>
      <c r="M298" s="2" t="s">
        <v>105</v>
      </c>
      <c r="N298" s="2" t="s">
        <v>6</v>
      </c>
      <c r="O298" s="7" t="s">
        <v>205</v>
      </c>
      <c r="P298" s="2"/>
      <c r="Q298" s="1"/>
    </row>
    <row r="299" spans="1:18" ht="22.5" x14ac:dyDescent="0.25">
      <c r="A299" s="2">
        <v>298</v>
      </c>
      <c r="B299" s="6">
        <v>107.341994219981</v>
      </c>
      <c r="C299" s="6">
        <v>52.660245117492202</v>
      </c>
      <c r="D299" s="1"/>
      <c r="E299" s="1"/>
      <c r="F299" s="1"/>
      <c r="G299" s="2"/>
      <c r="H299" s="4"/>
      <c r="I299" s="2"/>
      <c r="J299" s="2"/>
      <c r="K299" s="2"/>
      <c r="L299" s="2" t="s">
        <v>5</v>
      </c>
      <c r="M299" s="2" t="s">
        <v>105</v>
      </c>
      <c r="N299" s="2" t="s">
        <v>6</v>
      </c>
      <c r="O299" s="7" t="s">
        <v>205</v>
      </c>
      <c r="P299" s="2"/>
      <c r="Q299" s="1"/>
    </row>
    <row r="300" spans="1:18" ht="22.5" x14ac:dyDescent="0.25">
      <c r="A300" s="2">
        <v>299</v>
      </c>
      <c r="B300" s="6">
        <v>107.349081861222</v>
      </c>
      <c r="C300" s="6">
        <v>52.658969677220902</v>
      </c>
      <c r="D300" s="1"/>
      <c r="E300" s="1"/>
      <c r="F300" s="1"/>
      <c r="G300" s="2"/>
      <c r="H300" s="4"/>
      <c r="I300" s="2"/>
      <c r="J300" s="2"/>
      <c r="K300" s="2"/>
      <c r="L300" s="2" t="s">
        <v>5</v>
      </c>
      <c r="M300" s="2" t="s">
        <v>105</v>
      </c>
      <c r="N300" s="2" t="s">
        <v>6</v>
      </c>
      <c r="O300" s="7" t="s">
        <v>205</v>
      </c>
      <c r="P300" s="2"/>
      <c r="Q300" s="1"/>
    </row>
    <row r="301" spans="1:18" ht="22.5" x14ac:dyDescent="0.25">
      <c r="A301" s="2">
        <v>300</v>
      </c>
      <c r="B301" s="6">
        <v>107.34364093940501</v>
      </c>
      <c r="C301" s="6">
        <v>52.654678961652799</v>
      </c>
      <c r="D301" s="1"/>
      <c r="E301" s="1"/>
      <c r="F301" s="1"/>
      <c r="G301" s="2"/>
      <c r="H301" s="4"/>
      <c r="I301" s="2"/>
      <c r="J301" s="2"/>
      <c r="K301" s="2"/>
      <c r="L301" s="2" t="s">
        <v>5</v>
      </c>
      <c r="M301" s="2" t="s">
        <v>105</v>
      </c>
      <c r="N301" s="2" t="s">
        <v>6</v>
      </c>
      <c r="O301" s="7" t="s">
        <v>205</v>
      </c>
      <c r="P301" s="2"/>
      <c r="Q301" s="1"/>
    </row>
    <row r="302" spans="1:18" ht="22.5" x14ac:dyDescent="0.25">
      <c r="A302" s="2">
        <v>301</v>
      </c>
      <c r="B302" s="6">
        <v>106.072476083216</v>
      </c>
      <c r="C302" s="6">
        <v>52.508648142528401</v>
      </c>
      <c r="D302" s="1"/>
      <c r="E302" s="1"/>
      <c r="F302" s="1"/>
      <c r="G302" s="2"/>
      <c r="H302" s="4"/>
      <c r="I302" s="2"/>
      <c r="J302" s="2"/>
      <c r="K302" s="2"/>
      <c r="L302" s="2" t="s">
        <v>5</v>
      </c>
      <c r="M302" s="2" t="s">
        <v>105</v>
      </c>
      <c r="N302" s="2" t="s">
        <v>6</v>
      </c>
      <c r="O302" s="7" t="s">
        <v>205</v>
      </c>
      <c r="P302" s="2"/>
      <c r="Q302" s="1"/>
    </row>
    <row r="303" spans="1:18" ht="67.5" x14ac:dyDescent="0.25">
      <c r="A303" s="2">
        <v>302</v>
      </c>
      <c r="B303" s="2">
        <v>107.165343784337</v>
      </c>
      <c r="C303" s="2">
        <v>52.580927912907001</v>
      </c>
      <c r="D303" s="2"/>
      <c r="E303" s="5" t="s">
        <v>233</v>
      </c>
      <c r="F303" s="5" t="s">
        <v>1</v>
      </c>
      <c r="G303" s="2" t="s">
        <v>2</v>
      </c>
      <c r="H303" s="2"/>
      <c r="I303" s="2"/>
      <c r="J303" s="2" t="s">
        <v>4</v>
      </c>
      <c r="K303" s="5" t="s">
        <v>221</v>
      </c>
      <c r="L303" s="2" t="s">
        <v>5</v>
      </c>
      <c r="M303" s="5" t="s">
        <v>218</v>
      </c>
      <c r="N303" s="2" t="s">
        <v>6</v>
      </c>
      <c r="O303" s="5" t="s">
        <v>121</v>
      </c>
      <c r="P303" s="2"/>
      <c r="R303" s="2"/>
    </row>
    <row r="304" spans="1:18" ht="101.25" x14ac:dyDescent="0.25">
      <c r="A304" s="2">
        <v>303</v>
      </c>
      <c r="B304" s="2">
        <v>106.70333333333301</v>
      </c>
      <c r="C304" s="2">
        <v>52.413333333333298</v>
      </c>
      <c r="D304" s="2"/>
      <c r="E304" s="5" t="s">
        <v>134</v>
      </c>
      <c r="F304" s="5" t="s">
        <v>112</v>
      </c>
      <c r="G304" s="2" t="s">
        <v>9</v>
      </c>
      <c r="H304" s="2"/>
      <c r="I304" s="2" t="s">
        <v>113</v>
      </c>
      <c r="J304" s="2" t="s">
        <v>4</v>
      </c>
      <c r="K304" s="5" t="s">
        <v>104</v>
      </c>
      <c r="L304" s="2" t="s">
        <v>5</v>
      </c>
      <c r="M304" s="10" t="s">
        <v>114</v>
      </c>
      <c r="N304" s="2" t="s">
        <v>6</v>
      </c>
      <c r="O304" s="2"/>
      <c r="P304" s="2"/>
      <c r="Q304" s="2"/>
      <c r="R30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31" sqref="N3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16">
        <v>108.389</v>
      </c>
      <c r="C2" s="16">
        <v>53.301299999999998</v>
      </c>
      <c r="D2" s="5">
        <v>875</v>
      </c>
      <c r="E2" s="1"/>
      <c r="F2" s="1"/>
      <c r="G2" s="5" t="s">
        <v>156</v>
      </c>
      <c r="H2" s="5" t="s">
        <v>147</v>
      </c>
      <c r="I2" s="1"/>
      <c r="J2" s="1"/>
      <c r="K2" s="12" t="s">
        <v>168</v>
      </c>
      <c r="L2" s="2" t="s">
        <v>5</v>
      </c>
      <c r="M2" s="1"/>
      <c r="N2" s="2" t="s">
        <v>6</v>
      </c>
      <c r="O2" s="1"/>
      <c r="P2" s="1"/>
      <c r="Q2" s="1"/>
    </row>
    <row r="3" spans="1:17" ht="22.5" x14ac:dyDescent="0.25">
      <c r="A3" s="2">
        <v>2</v>
      </c>
      <c r="B3" s="16">
        <v>105.3493</v>
      </c>
      <c r="C3" s="16">
        <v>51.976199999999999</v>
      </c>
      <c r="D3" s="5">
        <v>410</v>
      </c>
      <c r="E3" s="1"/>
      <c r="F3" s="1"/>
      <c r="G3" s="5" t="s">
        <v>155</v>
      </c>
      <c r="H3" s="5" t="s">
        <v>146</v>
      </c>
      <c r="I3" s="1"/>
      <c r="J3" s="1"/>
      <c r="K3" s="12" t="s">
        <v>167</v>
      </c>
      <c r="L3" s="2" t="s">
        <v>5</v>
      </c>
      <c r="M3" s="1"/>
      <c r="N3" s="2" t="s">
        <v>6</v>
      </c>
      <c r="O3" s="1"/>
      <c r="P3" s="1"/>
      <c r="Q3" s="1"/>
    </row>
    <row r="4" spans="1:17" ht="22.5" x14ac:dyDescent="0.25">
      <c r="A4" s="2">
        <v>3</v>
      </c>
      <c r="B4" s="16">
        <v>107.1675</v>
      </c>
      <c r="C4" s="16">
        <v>52.882399999999997</v>
      </c>
      <c r="D4" s="5">
        <v>1402</v>
      </c>
      <c r="E4" s="2" t="s">
        <v>236</v>
      </c>
      <c r="F4" s="1"/>
      <c r="G4" s="5" t="s">
        <v>157</v>
      </c>
      <c r="H4" s="5" t="s">
        <v>146</v>
      </c>
      <c r="I4" s="1"/>
      <c r="J4" s="1"/>
      <c r="K4" s="12">
        <v>2009</v>
      </c>
      <c r="L4" s="2" t="s">
        <v>5</v>
      </c>
      <c r="M4" s="1"/>
      <c r="N4" s="2" t="s">
        <v>6</v>
      </c>
      <c r="O4" s="1"/>
      <c r="P4" s="1"/>
      <c r="Q4" s="1"/>
    </row>
    <row r="5" spans="1:17" ht="22.5" x14ac:dyDescent="0.25">
      <c r="A5" s="2">
        <v>4</v>
      </c>
      <c r="B5" s="16">
        <v>105.8433</v>
      </c>
      <c r="C5" s="16">
        <v>52.036000000000001</v>
      </c>
      <c r="D5" s="5">
        <v>500</v>
      </c>
      <c r="E5" s="1"/>
      <c r="F5" s="1"/>
      <c r="G5" s="5" t="s">
        <v>55</v>
      </c>
      <c r="H5" s="5" t="s">
        <v>146</v>
      </c>
      <c r="I5" s="1"/>
      <c r="J5" s="1"/>
      <c r="K5" s="12">
        <v>2010</v>
      </c>
      <c r="L5" s="2" t="s">
        <v>5</v>
      </c>
      <c r="M5" s="1"/>
      <c r="N5" s="2" t="s">
        <v>6</v>
      </c>
      <c r="O5" s="1"/>
      <c r="P5" s="1"/>
      <c r="Q5" s="1"/>
    </row>
    <row r="6" spans="1:17" x14ac:dyDescent="0.25">
      <c r="A6" s="2">
        <v>5</v>
      </c>
      <c r="B6" s="16">
        <v>106.5882</v>
      </c>
      <c r="C6" s="16">
        <v>52.5047</v>
      </c>
      <c r="D6" s="5">
        <v>489</v>
      </c>
      <c r="E6" s="1"/>
      <c r="F6" s="1"/>
      <c r="G6" s="5" t="s">
        <v>164</v>
      </c>
      <c r="H6" s="5" t="s">
        <v>146</v>
      </c>
      <c r="I6" s="1"/>
      <c r="J6" s="1"/>
      <c r="K6" s="12">
        <v>2011</v>
      </c>
      <c r="L6" s="2" t="s">
        <v>5</v>
      </c>
      <c r="M6" s="1"/>
      <c r="N6" s="2" t="s">
        <v>6</v>
      </c>
      <c r="O6" s="1"/>
      <c r="P6" s="1"/>
      <c r="Q6" s="1"/>
    </row>
    <row r="7" spans="1:17" x14ac:dyDescent="0.25">
      <c r="A7" s="2">
        <v>6</v>
      </c>
      <c r="B7" s="16">
        <v>106.8691</v>
      </c>
      <c r="C7" s="16">
        <v>52.933799999999998</v>
      </c>
      <c r="D7" s="5">
        <v>1134</v>
      </c>
      <c r="E7" s="1"/>
      <c r="F7" s="1"/>
      <c r="G7" s="5">
        <v>13</v>
      </c>
      <c r="H7" s="5" t="s">
        <v>146</v>
      </c>
      <c r="I7" s="1"/>
      <c r="J7" s="1"/>
      <c r="K7" s="12">
        <v>2011</v>
      </c>
      <c r="L7" s="2" t="s">
        <v>5</v>
      </c>
      <c r="M7" s="1"/>
      <c r="N7" s="2" t="s">
        <v>6</v>
      </c>
      <c r="O7" s="1"/>
      <c r="P7" s="1"/>
      <c r="Q7" s="1"/>
    </row>
    <row r="8" spans="1:17" ht="90" x14ac:dyDescent="0.25">
      <c r="A8" s="2">
        <v>7</v>
      </c>
      <c r="B8" s="2">
        <v>108.388888888889</v>
      </c>
      <c r="C8" s="2">
        <v>53.305833333333297</v>
      </c>
      <c r="D8" s="2"/>
      <c r="E8" s="2"/>
      <c r="F8" s="5" t="s">
        <v>228</v>
      </c>
      <c r="G8" s="5" t="s">
        <v>44</v>
      </c>
      <c r="H8" s="2"/>
      <c r="I8" s="2"/>
      <c r="J8" s="10" t="s">
        <v>103</v>
      </c>
      <c r="K8" s="5" t="s">
        <v>128</v>
      </c>
      <c r="L8" s="2" t="s">
        <v>5</v>
      </c>
      <c r="M8" s="10" t="s">
        <v>107</v>
      </c>
      <c r="N8" s="2" t="s">
        <v>6</v>
      </c>
      <c r="O8" s="12" t="s">
        <v>235</v>
      </c>
      <c r="P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реестр</vt:lpstr>
      <vt:lpstr>круги на льду</vt:lpstr>
      <vt:lpstr>грязевые вулканы </vt:lpstr>
      <vt:lpstr>грифоны </vt:lpstr>
      <vt:lpstr>покмарки </vt:lpstr>
      <vt:lpstr>места выходов битумов </vt:lpstr>
      <vt:lpstr>слики </vt:lpstr>
      <vt:lpstr>пропарины </vt:lpstr>
      <vt:lpstr>сипы </vt:lpstr>
      <vt:lpstr>Лист1</vt:lpstr>
      <vt:lpstr>свод</vt:lpstr>
      <vt:lpstr>Лист1!Заголовки_для_печати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Smaga</cp:lastModifiedBy>
  <cp:lastPrinted>2016-07-25T07:20:50Z</cp:lastPrinted>
  <dcterms:created xsi:type="dcterms:W3CDTF">2015-12-04T08:24:50Z</dcterms:created>
  <dcterms:modified xsi:type="dcterms:W3CDTF">2016-07-28T07:16:22Z</dcterms:modified>
</cp:coreProperties>
</file>