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ittas\"/>
    </mc:Choice>
  </mc:AlternateContent>
  <xr:revisionPtr revIDLastSave="0" documentId="13_ncr:1_{C45CF085-60DB-444F-AD4F-AAD0D5CE12AB}" xr6:coauthVersionLast="47" xr6:coauthVersionMax="47" xr10:uidLastSave="{00000000-0000-0000-0000-000000000000}"/>
  <bookViews>
    <workbookView xWindow="-120" yWindow="-120" windowWidth="29040" windowHeight="15720" xr2:uid="{93590320-DE28-4B8F-9ED3-2AD2D49B834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3" i="1"/>
  <c r="H4" i="1"/>
  <c r="H6" i="1"/>
  <c r="H7" i="1"/>
  <c r="H8" i="1"/>
  <c r="H9" i="1"/>
  <c r="H10" i="1"/>
  <c r="H11" i="1"/>
  <c r="H12" i="1"/>
  <c r="H13" i="1"/>
  <c r="H2" i="1"/>
  <c r="K3" i="1"/>
  <c r="K4" i="1" s="1"/>
  <c r="K5" i="1"/>
  <c r="G3" i="1"/>
  <c r="G4" i="1"/>
  <c r="G5" i="1"/>
  <c r="G6" i="1"/>
  <c r="G7" i="1"/>
  <c r="G8" i="1"/>
  <c r="G9" i="1"/>
  <c r="G10" i="1"/>
  <c r="G11" i="1"/>
  <c r="G12" i="1"/>
  <c r="G13" i="1"/>
  <c r="G2" i="1"/>
  <c r="G14" i="1" s="1"/>
  <c r="K2" i="1" s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<sst xmlns="http://schemas.openxmlformats.org/spreadsheetml/2006/main" count="25" uniqueCount="25">
  <si>
    <t>Időszak, hónap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</si>
  <si>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</si>
  <si>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</si>
  <si>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</si>
  <si>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</si>
  <si>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</si>
  <si>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</si>
  <si>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</si>
  <si>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</si>
  <si>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</si>
  <si>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</si>
  <si>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</si>
  <si>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</si>
  <si>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motorkerékpár</t>
  </si>
  <si>
    <t>személygépkocsi</t>
  </si>
  <si>
    <t>kerékpár</t>
  </si>
  <si>
    <t>segédmotoros kerékpár</t>
  </si>
  <si>
    <t>gyalogos</t>
  </si>
  <si>
    <t>Összesen</t>
  </si>
  <si>
    <t>Havi összes</t>
  </si>
  <si>
    <t>Legtőbb baleset havonta:</t>
  </si>
  <si>
    <t>Ebben a hónapban volt a legtöbb baleset:</t>
  </si>
  <si>
    <t>Az egész évben összesen:</t>
  </si>
  <si>
    <t>Havi átlagos baleset:</t>
  </si>
  <si>
    <t>Veszélyes hónap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</si>
</sst>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    &quot;"/>
    <numFmt numFmtId="166" formatCode="0&quot; fő&quot;"/>
  </numFmts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"/>
      <family val="2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theme="1"/>
      <name val="Arial"/>
      <family val="2"/>
    </font>
    <font>
      <b/>
      <sz val="16"/>
      <color theme="1"/>
      <name val="Liberation Sans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164" fontId="12" fillId="9" borderId="6" xfId="0" applyNumberFormat="1" applyFont="1" applyFill="1" applyBorder="1" applyAlignment="1">
      <alignment vertical="center"/>
    </xf>
    <xf numFmtId="164" fontId="12" fillId="9" borderId="3" xfId="0" applyNumberFormat="1" applyFont="1" applyFill="1" applyBorder="1" applyAlignment="1">
      <alignment vertical="center"/>
    </xf>
    <xf numFmtId="164" fontId="17" fillId="11" borderId="4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15" xfId="0" applyBorder="1"/>
    <xf numFmtId="0" fontId="0" fillId="0" borderId="16" xfId="0" applyBorder="1"/>
    <xf numFmtId="166" fontId="0" fillId="0" borderId="2" xfId="0" applyNumberFormat="1" applyBorder="1"/>
    <xf numFmtId="0" fontId="15" fillId="0" borderId="8" xfId="0" applyFont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8" fillId="11" borderId="10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right" vertical="center" wrapText="1"/>
    </xf>
    <xf numFmtId="166" fontId="12" fillId="0" borderId="7" xfId="15" applyNumberFormat="1" applyBorder="1" applyAlignment="1">
      <alignment horizontal="right"/>
    </xf>
    <xf numFmtId="166" fontId="15" fillId="0" borderId="11" xfId="0" applyNumberFormat="1" applyFont="1" applyBorder="1" applyAlignment="1">
      <alignment horizontal="right" vertical="center" wrapText="1"/>
    </xf>
    <xf numFmtId="166" fontId="12" fillId="0" borderId="2" xfId="0" applyNumberFormat="1" applyFont="1" applyBorder="1" applyAlignment="1">
      <alignment horizontal="right" vertical="center" wrapText="1"/>
    </xf>
    <xf numFmtId="166" fontId="15" fillId="0" borderId="12" xfId="0" applyNumberFormat="1" applyFont="1" applyBorder="1" applyAlignment="1">
      <alignment horizontal="right" vertical="center" wrapText="1"/>
    </xf>
    <xf numFmtId="166" fontId="12" fillId="0" borderId="2" xfId="15" applyNumberFormat="1" applyBorder="1" applyAlignment="1">
      <alignment horizontal="right"/>
    </xf>
    <xf numFmtId="166" fontId="2" fillId="0" borderId="5" xfId="0" applyNumberFormat="1" applyFont="1" applyBorder="1"/>
    <xf numFmtId="166" fontId="16" fillId="0" borderId="13" xfId="0" applyNumberFormat="1" applyFont="1" applyBorder="1"/>
  </cellXfs>
  <cellStyles count="21">
    <cellStyle name="Accent" xfId="1" xr:uid="{9A4FB5E3-48B5-459E-A081-2896B3029AC9}"/>
    <cellStyle name="Accent 1" xfId="2" xr:uid="{49FB943A-032A-4879-87CF-AF2D3B77C8DE}"/>
    <cellStyle name="Accent 2" xfId="3" xr:uid="{8556D37A-9693-4AC5-A093-C64DA4EEB8D0}"/>
    <cellStyle name="Accent 3" xfId="4" xr:uid="{65E41D65-8F1E-4E7D-8620-5717C68B6D43}"/>
    <cellStyle name="Bad" xfId="5" xr:uid="{85CCAF22-1D67-4AE0-8B7F-B32CE6F69AF2}"/>
    <cellStyle name="Default" xfId="6" xr:uid="{F378B71A-27ED-4BED-8E4D-B8C6337D3CCA}"/>
    <cellStyle name="Error" xfId="7" xr:uid="{FAC2C33F-4C9F-46C7-9E47-5041D11BBF1F}"/>
    <cellStyle name="Footnote" xfId="8" xr:uid="{500373E0-1F90-415D-A06D-DA2D4DFDF672}"/>
    <cellStyle name="Good" xfId="9" xr:uid="{31ABE9EC-3763-4BCB-BF05-249917A42247}"/>
    <cellStyle name="Heading" xfId="10" xr:uid="{61499199-7C5D-45A0-8545-685AD720625C}"/>
    <cellStyle name="Heading 1" xfId="11" xr:uid="{5DCD08CA-BB25-4FAE-B982-A8714811E2A2}"/>
    <cellStyle name="Heading 2" xfId="12" xr:uid="{74DF3131-1BDE-4ED7-9022-CFD79263014B}"/>
    <cellStyle name="Hyperlink" xfId="13" xr:uid="{84DA3100-27F2-4215-9EF1-CCE963F524B7}"/>
    <cellStyle name="Neutral" xfId="14" xr:uid="{F0AB1692-A36C-4FEE-8722-7017A24E32C0}"/>
    <cellStyle name="Normál" xfId="0" builtinId="0" customBuiltin="1"/>
    <cellStyle name="Normál 2" xfId="15" xr:uid="{53523B3F-7746-4A90-8C4B-D33E3E018722}"/>
    <cellStyle name="Note" xfId="16" xr:uid="{D8092DCD-24C1-4594-B34D-E1D4AA7050E1}"/>
    <cellStyle name="Result" xfId="17" xr:uid="{FC093012-AA83-4D5A-A5BC-9FEA939C636A}"/>
    <cellStyle name="Status" xfId="18" xr:uid="{4212389B-80D4-4096-946E-E47D36135FA5}"/>
    <cellStyle name="Text" xfId="19" xr:uid="{306C651F-315C-46E5-B4B6-42F6EE844618}"/>
    <cellStyle name="Warning" xfId="20" xr:uid="{DDAE6D9E-E247-4733-BC8E-74036F38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Ittas vezetéses kerékpár balesetek 2023-ban havi bontásban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kerékpár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január</c:v>
                </c:pt>
                <c:pt idx="1">
                  <c:v>február</c:v>
                </c:pt>
                <c:pt idx="2">
                  <c:v>március</c:v>
                </c:pt>
                <c:pt idx="3">
                  <c:v>április</c:v>
                </c:pt>
                <c:pt idx="4">
                  <c:v>május</c:v>
                </c:pt>
                <c:pt idx="5">
                  <c:v>június</c:v>
                </c:pt>
                <c:pt idx="6">
                  <c:v>július</c:v>
                </c:pt>
                <c:pt idx="7">
                  <c:v>augusztus</c:v>
                </c:pt>
                <c:pt idx="8">
                  <c:v>szeptember</c:v>
                </c:pt>
                <c:pt idx="9">
                  <c:v>október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0" fő"</c:formatCode>
                <c:ptCount val="12"/>
                <c:pt idx="0">
                  <c:v>12</c:v>
                </c:pt>
                <c:pt idx="1">
                  <c:v>8</c:v>
                </c:pt>
                <c:pt idx="2">
                  <c:v>12</c:v>
                </c:pt>
                <c:pt idx="3">
                  <c:v>10</c:v>
                </c:pt>
                <c:pt idx="4">
                  <c:v>27</c:v>
                </c:pt>
                <c:pt idx="5">
                  <c:v>14</c:v>
                </c:pt>
                <c:pt idx="6">
                  <c:v>15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2-483E-B929-DBC21084A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504895"/>
        <c:axId val="1311508255"/>
      </c:barChart>
      <c:catAx>
        <c:axId val="131150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508255"/>
        <c:crosses val="autoZero"/>
        <c:auto val="1"/>
        <c:lblAlgn val="ctr"/>
        <c:lblOffset val="100"/>
        <c:noMultiLvlLbl val="0"/>
      </c:catAx>
      <c:valAx>
        <c:axId val="13115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fő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50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Ittas vezetésből adódó balesetek kategóriák szerint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Sheet1!$B$1:$F$1</c:f>
              <c:strCache>
                <c:ptCount val="5"/>
                <c:pt idx="0">
                  <c:v>motorkerékpár</c:v>
                </c:pt>
                <c:pt idx="1">
                  <c:v>személygépkocsi</c:v>
                </c:pt>
                <c:pt idx="2">
                  <c:v>kerékpár</c:v>
                </c:pt>
                <c:pt idx="3">
                  <c:v>segédmotoros kerékpár</c:v>
                </c:pt>
                <c:pt idx="4">
                  <c:v>gyalogos</c:v>
                </c:pt>
              </c:strCache>
            </c:strRef>
          </c:cat>
          <c:val>
            <c:numRef>
              <c:f>Sheet1!$B$14:$F$14</c:f>
              <c:numCache>
                <c:formatCode>0" fő"</c:formatCode>
                <c:ptCount val="5"/>
                <c:pt idx="0">
                  <c:v>43</c:v>
                </c:pt>
                <c:pt idx="1">
                  <c:v>672</c:v>
                </c:pt>
                <c:pt idx="2">
                  <c:v>130</c:v>
                </c:pt>
                <c:pt idx="3">
                  <c:v>89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7-4B2C-A674-6F0D14E1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170793</xdr:colOff>
      <xdr:row>5</xdr:row>
      <xdr:rowOff>155683</xdr:rowOff>
    </xdr:from>
    <xdr:to>
      <xdr:col>12</xdr:col>
      <xdr:colOff>584637</xdr:colOff>
      <xdr:row>22</xdr:row>
      <xdr:rowOff>1969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3EDF8F2-F92D-FCD8-D4B1-F8AE34D84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321879</xdr:colOff>
      <xdr:row>14</xdr:row>
      <xdr:rowOff>37443</xdr:rowOff>
    </xdr:from>
    <xdr:to>
      <xdr:col>8</xdr:col>
      <xdr:colOff>19707</xdr:colOff>
      <xdr:row>30</xdr:row>
      <xdr:rowOff>153056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FDC043F-49ED-AF03-B8C6-3C5F4306C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5A2-2F7A-4838-9F9F-49474B6869B8}">
  <dimension ref="A1:K14"/>
  <sheetViews>
    <sheetView tabSelected="1" zoomScale="130" zoomScaleNormal="130" workbookViewId="0">
      <selection activeCell="H6" sqref="H6"/>
    </sheetView>
  </sheetViews>
  <sheetFormatPr defaultRowHeight="12.75"/>
  <cols>
    <col min="1" max="1" width="10.85546875" bestFit="1" customWidth="1"/>
    <col min="2" max="8" width="10.7109375" customWidth="1"/>
    <col min="9" max="9" width="8.140625" customWidth="1"/>
    <col min="10" max="10" width="35.85546875" bestFit="1" customWidth="1"/>
  </cols>
  <sheetData>
    <row r="1" spans="1:11" ht="39" thickBot="1">
      <c r="A1" s="8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0" t="s">
        <v>19</v>
      </c>
      <c r="H1" s="11" t="s">
        <v>24</v>
      </c>
    </row>
    <row r="2" spans="1:11" ht="13.5" thickTop="1">
      <c r="A2" s="1" t="s">
        <v>1</v>
      </c>
      <c r="B2" s="12">
        <v>1</v>
      </c>
      <c r="C2" s="12">
        <v>45</v>
      </c>
      <c r="D2" s="12">
        <v>12</v>
      </c>
      <c r="E2" s="13">
        <v>0</v>
      </c>
      <c r="F2" s="12">
        <v>2</v>
      </c>
      <c r="G2" s="14">
        <f>SUM(B2:F2)</f>
        <v>60</v>
      </c>
      <c r="H2" s="5" t="str">
        <f>IF(G2&gt;$K$5,"Veszélyes","")</f>
        <v/>
      </c>
      <c r="J2" s="4" t="s">
        <v>22</v>
      </c>
      <c r="K2" s="7">
        <f>G14</f>
        <v>952</v>
      </c>
    </row>
    <row r="3" spans="1:11">
      <c r="A3" s="2" t="s">
        <v>2</v>
      </c>
      <c r="B3" s="15">
        <v>1</v>
      </c>
      <c r="C3" s="15">
        <v>41</v>
      </c>
      <c r="D3" s="15">
        <v>8</v>
      </c>
      <c r="E3" s="15">
        <v>1</v>
      </c>
      <c r="F3" s="15">
        <v>1</v>
      </c>
      <c r="G3" s="16">
        <f t="shared" ref="G3:G13" si="0">SUM(B3:F3)</f>
        <v>52</v>
      </c>
      <c r="H3" s="5" t="str">
        <f t="shared" ref="H3:H13" si="1">IF(G3&gt;$K$5,"Veszélyes","")</f>
        <v/>
      </c>
      <c r="J3" s="4" t="s">
        <v>20</v>
      </c>
      <c r="K3" s="7">
        <f>MAX(G2:G13)</f>
        <v>101</v>
      </c>
    </row>
    <row r="4" spans="1:11">
      <c r="A4" s="2" t="s">
        <v>3</v>
      </c>
      <c r="B4" s="15">
        <v>7</v>
      </c>
      <c r="C4" s="15">
        <v>45</v>
      </c>
      <c r="D4" s="15">
        <v>12</v>
      </c>
      <c r="E4" s="15">
        <v>3</v>
      </c>
      <c r="F4" s="15">
        <v>3</v>
      </c>
      <c r="G4" s="16">
        <f t="shared" si="0"/>
        <v>70</v>
      </c>
      <c r="H4" s="5" t="str">
        <f t="shared" si="1"/>
        <v/>
      </c>
      <c r="J4" s="4" t="s">
        <v>21</v>
      </c>
      <c r="K4" s="4" t="str">
        <f>INDEX(A2:A13,MATCH(K3,G2:G13,0),1)</f>
        <v>május</v>
      </c>
    </row>
    <row r="5" spans="1:11">
      <c r="A5" s="2" t="s">
        <v>4</v>
      </c>
      <c r="B5" s="15">
        <v>4</v>
      </c>
      <c r="C5" s="15">
        <v>54</v>
      </c>
      <c r="D5" s="15">
        <v>10</v>
      </c>
      <c r="E5" s="15">
        <v>14</v>
      </c>
      <c r="F5" s="15">
        <v>2</v>
      </c>
      <c r="G5" s="16">
        <f t="shared" si="0"/>
        <v>84</v>
      </c>
      <c r="H5" s="5" t="str">
        <f>IF(G5&gt;$K$5,"Veszélyes","")</f>
        <v>Veszélyes</v>
      </c>
      <c r="J5" s="4" t="s">
        <v>23</v>
      </c>
      <c r="K5" s="7">
        <f>AVERAGE(G2:G13)</f>
        <v>79.333333333333329</v>
      </c>
    </row>
    <row r="6" spans="1:11">
      <c r="A6" s="2" t="s">
        <v>5</v>
      </c>
      <c r="B6" s="15">
        <v>4</v>
      </c>
      <c r="C6" s="15">
        <v>55</v>
      </c>
      <c r="D6" s="15">
        <v>27</v>
      </c>
      <c r="E6" s="15">
        <v>12</v>
      </c>
      <c r="F6" s="15">
        <v>3</v>
      </c>
      <c r="G6" s="16">
        <f t="shared" si="0"/>
        <v>101</v>
      </c>
      <c r="H6" s="5" t="str">
        <f t="shared" si="1"/>
        <v>Veszélyes</v>
      </c>
    </row>
    <row r="7" spans="1:11">
      <c r="A7" s="2" t="s">
        <v>6</v>
      </c>
      <c r="B7" s="15">
        <v>7</v>
      </c>
      <c r="C7" s="15">
        <v>57</v>
      </c>
      <c r="D7" s="15">
        <v>14</v>
      </c>
      <c r="E7" s="15">
        <v>11</v>
      </c>
      <c r="F7" s="15">
        <v>0</v>
      </c>
      <c r="G7" s="16">
        <f t="shared" si="0"/>
        <v>89</v>
      </c>
      <c r="H7" s="5" t="str">
        <f t="shared" si="1"/>
        <v>Veszélyes</v>
      </c>
    </row>
    <row r="8" spans="1:11">
      <c r="A8" s="2" t="s">
        <v>7</v>
      </c>
      <c r="B8" s="15">
        <v>8</v>
      </c>
      <c r="C8" s="15">
        <v>56</v>
      </c>
      <c r="D8" s="15">
        <v>15</v>
      </c>
      <c r="E8" s="15">
        <v>13</v>
      </c>
      <c r="F8" s="15">
        <v>2</v>
      </c>
      <c r="G8" s="16">
        <f t="shared" si="0"/>
        <v>94</v>
      </c>
      <c r="H8" s="5" t="str">
        <f t="shared" si="1"/>
        <v>Veszélyes</v>
      </c>
    </row>
    <row r="9" spans="1:11">
      <c r="A9" s="2" t="s">
        <v>8</v>
      </c>
      <c r="B9" s="15">
        <v>6</v>
      </c>
      <c r="C9" s="15">
        <v>63</v>
      </c>
      <c r="D9" s="15">
        <v>7</v>
      </c>
      <c r="E9" s="15">
        <v>12</v>
      </c>
      <c r="F9" s="15">
        <v>1</v>
      </c>
      <c r="G9" s="16">
        <f t="shared" si="0"/>
        <v>89</v>
      </c>
      <c r="H9" s="5" t="str">
        <f t="shared" si="1"/>
        <v>Veszélyes</v>
      </c>
    </row>
    <row r="10" spans="1:11">
      <c r="A10" s="2" t="s">
        <v>9</v>
      </c>
      <c r="B10" s="15">
        <v>3</v>
      </c>
      <c r="C10" s="15">
        <v>71</v>
      </c>
      <c r="D10" s="15">
        <v>13</v>
      </c>
      <c r="E10" s="15">
        <v>11</v>
      </c>
      <c r="F10" s="15">
        <v>1</v>
      </c>
      <c r="G10" s="16">
        <f t="shared" si="0"/>
        <v>99</v>
      </c>
      <c r="H10" s="5" t="str">
        <f t="shared" si="1"/>
        <v>Veszélyes</v>
      </c>
    </row>
    <row r="11" spans="1:11">
      <c r="A11" s="2" t="s">
        <v>10</v>
      </c>
      <c r="B11" s="15">
        <v>2</v>
      </c>
      <c r="C11" s="15">
        <v>59</v>
      </c>
      <c r="D11" s="15">
        <v>9</v>
      </c>
      <c r="E11" s="15">
        <v>9</v>
      </c>
      <c r="F11" s="15">
        <v>2</v>
      </c>
      <c r="G11" s="16">
        <f t="shared" si="0"/>
        <v>81</v>
      </c>
      <c r="H11" s="5" t="str">
        <f t="shared" si="1"/>
        <v>Veszélyes</v>
      </c>
    </row>
    <row r="12" spans="1:11">
      <c r="A12" s="2" t="s">
        <v>11</v>
      </c>
      <c r="B12" s="17">
        <v>0</v>
      </c>
      <c r="C12" s="15">
        <v>61</v>
      </c>
      <c r="D12" s="15">
        <v>2</v>
      </c>
      <c r="E12" s="15">
        <v>2</v>
      </c>
      <c r="F12" s="15">
        <v>0</v>
      </c>
      <c r="G12" s="16">
        <f t="shared" si="0"/>
        <v>65</v>
      </c>
      <c r="H12" s="5" t="str">
        <f t="shared" si="1"/>
        <v/>
      </c>
    </row>
    <row r="13" spans="1:11">
      <c r="A13" s="2" t="s">
        <v>12</v>
      </c>
      <c r="B13" s="17">
        <v>0</v>
      </c>
      <c r="C13" s="15">
        <v>65</v>
      </c>
      <c r="D13" s="15">
        <v>1</v>
      </c>
      <c r="E13" s="15">
        <v>1</v>
      </c>
      <c r="F13" s="15">
        <v>1</v>
      </c>
      <c r="G13" s="16">
        <f t="shared" si="0"/>
        <v>68</v>
      </c>
      <c r="H13" s="5" t="str">
        <f t="shared" si="1"/>
        <v/>
      </c>
    </row>
    <row r="14" spans="1:11" ht="21" thickBot="1">
      <c r="A14" s="3" t="s">
        <v>18</v>
      </c>
      <c r="B14" s="18">
        <f>SUM(B2:B13)</f>
        <v>43</v>
      </c>
      <c r="C14" s="18">
        <f t="shared" ref="C14:G14" si="2">SUM(C2:C13)</f>
        <v>672</v>
      </c>
      <c r="D14" s="18">
        <f t="shared" si="2"/>
        <v>130</v>
      </c>
      <c r="E14" s="18">
        <f t="shared" si="2"/>
        <v>89</v>
      </c>
      <c r="F14" s="18">
        <f t="shared" si="2"/>
        <v>18</v>
      </c>
      <c r="G14" s="19">
        <f t="shared" si="2"/>
        <v>952</v>
      </c>
      <c r="H14" s="6"/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Szalontai, Istvan</cp:lastModifiedBy>
  <cp:revision>1</cp:revision>
  <dcterms:created xsi:type="dcterms:W3CDTF">2025-02-22T21:18:29Z</dcterms:created>
  <dcterms:modified xsi:type="dcterms:W3CDTF">2025-02-24T17:42:32Z</dcterms:modified>
</cp:coreProperties>
</file>