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zari\Documents\GitHub\OCGEMPC\src\assets\"/>
    </mc:Choice>
  </mc:AlternateContent>
  <xr:revisionPtr revIDLastSave="0" documentId="13_ncr:1_{19D6C374-48F7-4EAB-AB08-7FC92A7E8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MORTIZATION SCHED MODEL" sheetId="1" r:id="rId1"/>
    <sheet name="AMORTIZATION SCHED SAMPLE" sheetId="2" r:id="rId2"/>
  </sheets>
  <calcPr calcId="181029"/>
  <extLs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6" roundtripDataChecksum="vBA5vHMsIxG9SRgG0I4QoWG6OBL5Jv3ImMu8THgYkyg="/>
    </ext>
  </extLst>
</workbook>
</file>

<file path=xl/calcChain.xml><?xml version="1.0" encoding="utf-8"?>
<calcChain xmlns="http://schemas.openxmlformats.org/spreadsheetml/2006/main">
  <c r="K9" i="1" l="1"/>
  <c r="K15" i="1" s="1"/>
  <c r="C63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F19" i="2"/>
  <c r="E19" i="2"/>
  <c r="D19" i="2"/>
  <c r="I19" i="2" s="1"/>
  <c r="D20" i="2" s="1"/>
  <c r="K11" i="2"/>
  <c r="K9" i="2"/>
  <c r="K15" i="2" s="1"/>
  <c r="K11" i="1"/>
  <c r="F20" i="2" l="1"/>
  <c r="E20" i="2" s="1"/>
  <c r="I20" i="2" s="1"/>
  <c r="D21" i="2" s="1"/>
  <c r="F21" i="2" l="1"/>
  <c r="E21" i="2" s="1"/>
  <c r="I21" i="2" s="1"/>
  <c r="D22" i="2" s="1"/>
  <c r="F22" i="2" l="1"/>
  <c r="E22" i="2" l="1"/>
  <c r="I22" i="2" l="1"/>
  <c r="D23" i="2" s="1"/>
  <c r="F23" i="2" l="1"/>
  <c r="E23" i="2" l="1"/>
  <c r="I23" i="2" l="1"/>
  <c r="D24" i="2" s="1"/>
  <c r="F24" i="2" l="1"/>
  <c r="E24" i="2" s="1"/>
  <c r="I24" i="2"/>
  <c r="D25" i="2" s="1"/>
  <c r="F25" i="2" l="1"/>
  <c r="E25" i="2" s="1"/>
  <c r="I25" i="2" s="1"/>
  <c r="D26" i="2" s="1"/>
  <c r="F26" i="2" l="1"/>
  <c r="E26" i="2" s="1"/>
  <c r="I26" i="2" s="1"/>
  <c r="D27" i="2" s="1"/>
  <c r="F27" i="2" l="1"/>
  <c r="E27" i="2" s="1"/>
  <c r="I27" i="2" s="1"/>
  <c r="D28" i="2" s="1"/>
  <c r="F28" i="2" l="1"/>
  <c r="E28" i="2" s="1"/>
  <c r="I28" i="2"/>
  <c r="D29" i="2" s="1"/>
  <c r="F29" i="2" l="1"/>
  <c r="E29" i="2" s="1"/>
  <c r="I29" i="2" s="1"/>
  <c r="D30" i="2" s="1"/>
  <c r="F30" i="2" l="1"/>
  <c r="E30" i="2" s="1"/>
  <c r="I30" i="2" s="1"/>
  <c r="D31" i="2" s="1"/>
  <c r="F31" i="2" l="1"/>
  <c r="E31" i="2" s="1"/>
  <c r="I31" i="2" s="1"/>
  <c r="D32" i="2" s="1"/>
  <c r="F32" i="2" l="1"/>
  <c r="E32" i="2" s="1"/>
  <c r="I32" i="2" s="1"/>
  <c r="D33" i="2" s="1"/>
  <c r="F33" i="2" l="1"/>
  <c r="E33" i="2" s="1"/>
  <c r="I33" i="2" s="1"/>
  <c r="D34" i="2" s="1"/>
  <c r="F34" i="2" l="1"/>
  <c r="E34" i="2" s="1"/>
  <c r="I34" i="2" s="1"/>
  <c r="D35" i="2" s="1"/>
  <c r="F35" i="2" l="1"/>
  <c r="E35" i="2" s="1"/>
  <c r="I35" i="2" s="1"/>
  <c r="D36" i="2" s="1"/>
  <c r="F36" i="2" l="1"/>
  <c r="E36" i="2" s="1"/>
  <c r="I36" i="2"/>
  <c r="D37" i="2" s="1"/>
  <c r="F37" i="2" l="1"/>
  <c r="E37" i="2" s="1"/>
  <c r="I37" i="2" s="1"/>
  <c r="D38" i="2" s="1"/>
  <c r="F38" i="2" l="1"/>
  <c r="E38" i="2" s="1"/>
  <c r="I38" i="2" s="1"/>
  <c r="D39" i="2" s="1"/>
  <c r="F39" i="2" l="1"/>
  <c r="E39" i="2" s="1"/>
  <c r="I39" i="2" s="1"/>
  <c r="D40" i="2" s="1"/>
  <c r="F40" i="2" l="1"/>
  <c r="E40" i="2" s="1"/>
  <c r="I40" i="2"/>
  <c r="D41" i="2" s="1"/>
  <c r="F41" i="2" l="1"/>
  <c r="E41" i="2" s="1"/>
  <c r="I41" i="2" s="1"/>
  <c r="D42" i="2" s="1"/>
  <c r="F42" i="2" l="1"/>
  <c r="E42" i="2" s="1"/>
  <c r="I42" i="2" s="1"/>
  <c r="D43" i="2" s="1"/>
  <c r="F43" i="2" l="1"/>
  <c r="E43" i="2" s="1"/>
  <c r="I43" i="2" s="1"/>
  <c r="D44" i="2" s="1"/>
  <c r="F44" i="2" l="1"/>
  <c r="E44" i="2" s="1"/>
  <c r="I44" i="2"/>
  <c r="D45" i="2" s="1"/>
  <c r="F45" i="2" l="1"/>
  <c r="E45" i="2" s="1"/>
  <c r="I45" i="2" s="1"/>
  <c r="D46" i="2" s="1"/>
  <c r="F46" i="2" l="1"/>
  <c r="E46" i="2" s="1"/>
  <c r="I46" i="2" s="1"/>
  <c r="D47" i="2" s="1"/>
  <c r="F47" i="2" l="1"/>
  <c r="E47" i="2" s="1"/>
  <c r="I47" i="2"/>
  <c r="D48" i="2" s="1"/>
  <c r="F48" i="2" l="1"/>
  <c r="E48" i="2" s="1"/>
  <c r="I48" i="2"/>
  <c r="D49" i="2" s="1"/>
  <c r="F49" i="2" l="1"/>
  <c r="E49" i="2" s="1"/>
  <c r="I49" i="2" s="1"/>
  <c r="D50" i="2" s="1"/>
  <c r="F50" i="2" l="1"/>
  <c r="E50" i="2" s="1"/>
  <c r="I50" i="2" s="1"/>
  <c r="D51" i="2" s="1"/>
  <c r="F51" i="2" l="1"/>
  <c r="E51" i="2" s="1"/>
  <c r="I51" i="2"/>
  <c r="D52" i="2" s="1"/>
  <c r="F52" i="2" l="1"/>
  <c r="E52" i="2" s="1"/>
  <c r="I52" i="2"/>
  <c r="D53" i="2" s="1"/>
  <c r="F53" i="2" l="1"/>
  <c r="E53" i="2" s="1"/>
  <c r="I53" i="2" s="1"/>
  <c r="D54" i="2" s="1"/>
  <c r="F54" i="2" l="1"/>
  <c r="E54" i="2" l="1"/>
  <c r="F55" i="2"/>
  <c r="E55" i="2" l="1"/>
  <c r="G55" i="2" s="1"/>
  <c r="I54" i="2"/>
  <c r="F55" i="1" l="1"/>
  <c r="E55" i="1" l="1"/>
  <c r="G55" i="1" s="1"/>
  <c r="C63" i="1"/>
</calcChain>
</file>

<file path=xl/sharedStrings.xml><?xml version="1.0" encoding="utf-8"?>
<sst xmlns="http://schemas.openxmlformats.org/spreadsheetml/2006/main" count="123" uniqueCount="65">
  <si>
    <t>Olongapo City Government Employees’ Multi-Purpose Cooperative</t>
  </si>
  <si>
    <r>
      <rPr>
        <sz val="9"/>
        <color theme="1"/>
        <rFont val="Calibri"/>
      </rPr>
      <t>3</t>
    </r>
    <r>
      <rPr>
        <vertAlign val="superscript"/>
        <sz val="9"/>
        <color theme="1"/>
        <rFont val="Calibri"/>
      </rPr>
      <t>rd</t>
    </r>
    <r>
      <rPr>
        <sz val="9"/>
        <color theme="1"/>
        <rFont val="Calibri"/>
      </rPr>
      <t xml:space="preserve"> Floor City Hall Annex, Rizal Ave., West Bajac-Bajac, Olongapo City</t>
    </r>
  </si>
  <si>
    <t>CDA Reg. Number 9520-03009063</t>
  </si>
  <si>
    <t>“Responsive, Responsible, Reliable”</t>
  </si>
  <si>
    <t>Member/Applicant</t>
  </si>
  <si>
    <t>Approve Loan Amount</t>
  </si>
  <si>
    <t>P</t>
  </si>
  <si>
    <t>Department</t>
  </si>
  <si>
    <t>Less:</t>
  </si>
  <si>
    <t>Service Fees</t>
  </si>
  <si>
    <t>4% of principal</t>
  </si>
  <si>
    <t>Co-Makers</t>
  </si>
  <si>
    <t>LPF</t>
  </si>
  <si>
    <t>amount depends on the computation from Insurance excel</t>
  </si>
  <si>
    <t>Capital Build-up</t>
  </si>
  <si>
    <t>2% of principal</t>
  </si>
  <si>
    <t>Previous Loan</t>
  </si>
  <si>
    <t>Applicable to Regular Loan ONLY</t>
  </si>
  <si>
    <t>DEBIT MEMO #</t>
  </si>
  <si>
    <t>Type of Loan</t>
  </si>
  <si>
    <t>REGULAR</t>
  </si>
  <si>
    <t xml:space="preserve"> </t>
  </si>
  <si>
    <t>Term of Loan(Months)</t>
  </si>
  <si>
    <t>Net Amount for Release</t>
  </si>
  <si>
    <t>Amortization Schedule</t>
  </si>
  <si>
    <t xml:space="preserve">Principal </t>
  </si>
  <si>
    <t xml:space="preserve">Monthly </t>
  </si>
  <si>
    <t>Total</t>
  </si>
  <si>
    <t>Bi Monthly</t>
  </si>
  <si>
    <t>Amount</t>
  </si>
  <si>
    <t>Date</t>
  </si>
  <si>
    <t>Month</t>
  </si>
  <si>
    <t>Principal</t>
  </si>
  <si>
    <t>Amortization</t>
  </si>
  <si>
    <t>Interest</t>
  </si>
  <si>
    <t>Balance</t>
  </si>
  <si>
    <t>Deducted</t>
  </si>
  <si>
    <t>Monthly interest is 1.5% of the current principal</t>
  </si>
  <si>
    <t>Totals</t>
  </si>
  <si>
    <t xml:space="preserve">AUTHORIZATION </t>
  </si>
  <si>
    <r>
      <rPr>
        <sz val="11"/>
        <color theme="1"/>
        <rFont val="Calibri"/>
      </rPr>
      <t>THIS IS TO AUTHORIZE the payroll clerk of</t>
    </r>
    <r>
      <rPr>
        <b/>
        <sz val="11"/>
        <color theme="1"/>
        <rFont val="Calibri"/>
      </rPr>
      <t xml:space="preserve"> </t>
    </r>
    <r>
      <rPr>
        <b/>
        <sz val="11"/>
        <color rgb="FFFF0000"/>
        <rFont val="Calibri"/>
      </rPr>
      <t xml:space="preserve">(derpartment) </t>
    </r>
    <r>
      <rPr>
        <sz val="11"/>
        <color theme="1"/>
        <rFont val="Calibri"/>
      </rPr>
      <t xml:space="preserve">to deduct from the salaries on a </t>
    </r>
  </si>
  <si>
    <r>
      <rPr>
        <b/>
        <sz val="11"/>
        <color theme="1"/>
        <rFont val="Calibri"/>
      </rPr>
      <t>Bi-Monthly</t>
    </r>
    <r>
      <rPr>
        <sz val="11"/>
        <color theme="1"/>
        <rFont val="Calibri"/>
      </rPr>
      <t xml:space="preserve"> basis of my loan amortization as indicated above until my above loan from 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</si>
  <si>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OLONGAPO CITY GOVERNMENT EMPLOYEES MULTIPURPOSE COOPERATIVE </t>
    </r>
    <r>
      <rPr>
        <sz val="11"/>
        <color theme="1"/>
        <rFont val="Calibri"/>
      </rPr>
      <t xml:space="preserve">has been fully paid. </t>
    </r>
  </si>
  <si>
    <t>(MAKER)Signature over printed name</t>
  </si>
  <si>
    <t>Date Released</t>
  </si>
  <si>
    <t>Maturity Date</t>
  </si>
  <si>
    <t>Prepared by:</t>
  </si>
  <si>
    <t>JYRE YVES BAUTISTA</t>
  </si>
  <si>
    <t>Loan Officer</t>
  </si>
  <si>
    <t>Check by:</t>
  </si>
  <si>
    <t>copy furnished:</t>
  </si>
  <si>
    <t>ELISHEBA M. MENDOZA</t>
  </si>
  <si>
    <t>General Manager</t>
  </si>
  <si>
    <t>Payroll Clerk</t>
  </si>
  <si>
    <r>
      <rPr>
        <sz val="9"/>
        <color theme="1"/>
        <rFont val="Calibri"/>
      </rPr>
      <t>3</t>
    </r>
    <r>
      <rPr>
        <vertAlign val="superscript"/>
        <sz val="9"/>
        <color theme="1"/>
        <rFont val="Calibri"/>
      </rPr>
      <t>rd</t>
    </r>
    <r>
      <rPr>
        <sz val="9"/>
        <color theme="1"/>
        <rFont val="Calibri"/>
      </rPr>
      <t xml:space="preserve"> Floor City Hall Annex, Rizal Ave., West Bajac-Bajac, Olongapo City</t>
    </r>
  </si>
  <si>
    <t>DELA CRUZ, JUAN</t>
  </si>
  <si>
    <t>MO</t>
  </si>
  <si>
    <t>BATUMBACAL, JOJO</t>
  </si>
  <si>
    <t>CRUZ, MAGDALENA</t>
  </si>
  <si>
    <t>2% of principal (FOR SHARES THAT ARE LESS THAN 20,000 ONLY)</t>
  </si>
  <si>
    <t>MAGTALAS, LAIDA</t>
  </si>
  <si>
    <t>2025-001</t>
  </si>
  <si>
    <r>
      <rPr>
        <sz val="11"/>
        <color theme="1"/>
        <rFont val="Calibri"/>
      </rPr>
      <t>THIS IS TO AUTHORIZE the payroll clerk of</t>
    </r>
    <r>
      <rPr>
        <b/>
        <sz val="11"/>
        <color theme="1"/>
        <rFont val="Calibri"/>
      </rPr>
      <t xml:space="preserve"> </t>
    </r>
    <r>
      <rPr>
        <b/>
        <sz val="11"/>
        <color rgb="FFFF0000"/>
        <rFont val="Calibri"/>
      </rPr>
      <t xml:space="preserve">MO </t>
    </r>
    <r>
      <rPr>
        <sz val="11"/>
        <color theme="1"/>
        <rFont val="Calibri"/>
      </rPr>
      <t xml:space="preserve">to deduct from the salaries on a </t>
    </r>
  </si>
  <si>
    <r>
      <rPr>
        <b/>
        <sz val="11"/>
        <color theme="1"/>
        <rFont val="Calibri"/>
      </rPr>
      <t>Bi-Monthly</t>
    </r>
    <r>
      <rPr>
        <sz val="11"/>
        <color theme="1"/>
        <rFont val="Calibri"/>
      </rPr>
      <t xml:space="preserve"> basis of my loan amortization as indicated above until my above loan from </t>
    </r>
  </si>
  <si>
    <r>
      <rPr>
        <sz val="11"/>
        <color theme="1"/>
        <rFont val="Calibri"/>
      </rPr>
      <t xml:space="preserve">the </t>
    </r>
    <r>
      <rPr>
        <b/>
        <sz val="11"/>
        <color theme="1"/>
        <rFont val="Calibri"/>
      </rPr>
      <t xml:space="preserve">OLONGAPO CITY GOVERNMENT EMPLOYEES MULTIPURPOSE COOPERATIVE </t>
    </r>
    <r>
      <rPr>
        <sz val="11"/>
        <color theme="1"/>
        <rFont val="Calibri"/>
      </rPr>
      <t xml:space="preserve">has been fully paid.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</si>
</sst>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"/>
    <numFmt numFmtId="165" formatCode="[$-3409]mmmm\ dd\,\ yyyy"/>
  </numFmts>
  <fonts count="15">
    <font>
      <sz val="11"/>
      <color theme="1"/>
      <name val="Aptos Narrow"/>
      <scheme val="minor"/>
    </font>
    <font>
      <sz val="11"/>
      <color theme="1"/>
      <name val="Calibri"/>
    </font>
    <font>
      <b/>
      <sz val="10"/>
      <color theme="1"/>
      <name val="Calibri"/>
    </font>
    <font>
      <sz val="9"/>
      <color theme="1"/>
      <name val="Calibri"/>
    </font>
    <font>
      <b/>
      <i/>
      <sz val="8"/>
      <color theme="1"/>
      <name val="Calibri"/>
    </font>
    <font>
      <i/>
      <sz val="15"/>
      <color rgb="FF008000"/>
      <name val="Calibri"/>
    </font>
    <font>
      <b/>
      <sz val="11"/>
      <color theme="1"/>
      <name val="Calibri"/>
    </font>
    <font>
      <sz val="11"/>
      <color rgb="FFFF0000"/>
      <name val="Calibri"/>
    </font>
    <font>
      <sz val="11"/>
      <color theme="0"/>
      <name val="Calibri"/>
    </font>
    <font>
      <sz val="10"/>
      <color theme="1"/>
      <name val="Calibri"/>
    </font>
    <font>
      <sz val="11"/>
      <name val="Aptos Narrow"/>
    </font>
    <font>
      <b/>
      <sz val="14"/>
      <color theme="1"/>
      <name val="Calibri"/>
    </font>
    <font>
      <b/>
      <sz val="16"/>
      <color theme="1"/>
      <name val="Calibri"/>
    </font>
    <font>
      <vertAlign val="superscript"/>
      <sz val="9"/>
      <color theme="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</fills>
  <borders count="3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/>
    <xf numFmtId="0" fontId="1" fillId="0" borderId="1" xfId="0" applyFont="1" applyBorder="1"/>
    <xf numFmtId="43" fontId="1" fillId="0" borderId="1" xfId="0" applyNumberFormat="1" applyFont="1" applyBorder="1"/>
    <xf numFmtId="43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43" fontId="1" fillId="0" borderId="2" xfId="0" applyNumberFormat="1" applyFont="1" applyBorder="1"/>
    <xf numFmtId="43" fontId="7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164" fontId="8" fillId="2" borderId="3" xfId="0" applyNumberFormat="1" applyFont="1" applyFill="1" applyBorder="1"/>
    <xf numFmtId="0" fontId="9" fillId="0" borderId="0" xfId="0" applyFont="1"/>
    <xf numFmtId="43" fontId="6" fillId="0" borderId="4" xfId="0" applyNumberFormat="1" applyFont="1" applyBorder="1"/>
    <xf numFmtId="0" fontId="1" fillId="0" borderId="5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 applyAlignment="1">
      <alignment horizontal="center"/>
    </xf>
    <xf numFmtId="164" fontId="1" fillId="2" borderId="3" xfId="0" applyNumberFormat="1" applyFont="1" applyFill="1" applyBorder="1"/>
    <xf numFmtId="0" fontId="1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 applyAlignment="1">
      <alignment horizontal="center"/>
    </xf>
    <xf numFmtId="0" fontId="1" fillId="0" borderId="11" xfId="0" applyFont="1" applyBorder="1"/>
    <xf numFmtId="17" fontId="1" fillId="0" borderId="12" xfId="0" applyNumberFormat="1" applyFont="1" applyBorder="1" applyAlignment="1">
      <alignment horizontal="center"/>
    </xf>
    <xf numFmtId="43" fontId="1" fillId="0" borderId="13" xfId="0" applyNumberFormat="1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5" xfId="0" applyFont="1" applyBorder="1"/>
    <xf numFmtId="43" fontId="1" fillId="0" borderId="16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43" fontId="1" fillId="0" borderId="25" xfId="0" applyNumberFormat="1" applyFont="1" applyBorder="1"/>
    <xf numFmtId="43" fontId="1" fillId="0" borderId="26" xfId="0" applyNumberFormat="1" applyFont="1" applyBorder="1"/>
    <xf numFmtId="0" fontId="1" fillId="0" borderId="27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43" fontId="1" fillId="3" borderId="30" xfId="0" applyNumberFormat="1" applyFont="1" applyFill="1" applyBorder="1"/>
    <xf numFmtId="43" fontId="1" fillId="3" borderId="16" xfId="0" applyNumberFormat="1" applyFont="1" applyFill="1" applyBorder="1"/>
    <xf numFmtId="43" fontId="1" fillId="4" borderId="16" xfId="0" applyNumberFormat="1" applyFont="1" applyFill="1" applyBorder="1"/>
    <xf numFmtId="43" fontId="1" fillId="5" borderId="16" xfId="0" applyNumberFormat="1" applyFont="1" applyFill="1" applyBorder="1"/>
    <xf numFmtId="43" fontId="1" fillId="6" borderId="16" xfId="0" applyNumberFormat="1" applyFont="1" applyFill="1" applyBorder="1"/>
    <xf numFmtId="43" fontId="1" fillId="0" borderId="31" xfId="0" applyNumberFormat="1" applyFont="1" applyBorder="1"/>
    <xf numFmtId="0" fontId="5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10" fillId="0" borderId="2" xfId="0" applyFont="1" applyBorder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8" xfId="0" applyFont="1" applyBorder="1" applyAlignment="1">
      <alignment horizontal="center"/>
    </xf>
    <xf numFmtId="0" fontId="10" fillId="0" borderId="28" xfId="0" applyFont="1" applyBorder="1"/>
    <xf numFmtId="0" fontId="1" fillId="0" borderId="29" xfId="0" applyFont="1" applyBorder="1" applyAlignment="1">
      <alignment horizontal="center"/>
    </xf>
    <xf numFmtId="0" fontId="10" fillId="0" borderId="29" xfId="0" applyFont="1" applyBorder="1"/>
    <xf numFmtId="165" fontId="1" fillId="0" borderId="28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0</xdr:row>
      <xdr:rowOff>123825</xdr:rowOff>
    </xdr:from>
    <xdr:ext cx="885825" cy="876300"/>
    <xdr:pic>
      <xdr:nvPicPr>
        <xdr:cNvPr id="2" name="image1.png" descr="decade logo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0</xdr:row>
      <xdr:rowOff>28575</xdr:rowOff>
    </xdr:from>
    <xdr:ext cx="1447800" cy="914400"/>
    <xdr:pic>
      <xdr:nvPicPr>
        <xdr:cNvPr id="3" name="image2.jpg" descr="OCGEMPC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0</xdr:row>
      <xdr:rowOff>123825</xdr:rowOff>
    </xdr:from>
    <xdr:ext cx="885825" cy="876300"/>
    <xdr:pic>
      <xdr:nvPicPr>
        <xdr:cNvPr id="2" name="image1.png" descr="decade logo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0</xdr:row>
      <xdr:rowOff>28575</xdr:rowOff>
    </xdr:from>
    <xdr:ext cx="1447800" cy="914400"/>
    <xdr:pic>
      <xdr:nvPicPr>
        <xdr:cNvPr id="3" name="image2.jpg" descr="OCGEMPC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D8" sqref="D8"/>
    </sheetView>
  </sheetViews>
  <sheetFormatPr defaultColWidth="12.59765625" defaultRowHeight="15" customHeight="1"/>
  <cols>
    <col min="1" max="1" width="1.69921875" customWidth="1"/>
    <col min="2" max="2" width="3.3984375" customWidth="1"/>
    <col min="3" max="3" width="10.8984375" customWidth="1"/>
    <col min="4" max="4" width="11.19921875" customWidth="1"/>
    <col min="5" max="5" width="10" customWidth="1"/>
    <col min="6" max="6" width="11.09765625" customWidth="1"/>
    <col min="7" max="9" width="10.69921875" customWidth="1"/>
    <col min="10" max="10" width="2" customWidth="1"/>
    <col min="11" max="11" width="10.59765625" customWidth="1"/>
    <col min="12" max="12" width="11.3984375" customWidth="1"/>
    <col min="13" max="13" width="9.09765625" customWidth="1"/>
    <col min="14" max="14" width="10.8984375" customWidth="1"/>
    <col min="15" max="26" width="7.8984375" customWidth="1"/>
  </cols>
  <sheetData>
    <row r="1" spans="1:26" ht="14.4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3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8">
      <c r="A6" s="54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8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thickBot="1">
      <c r="A8" s="1" t="s">
        <v>4</v>
      </c>
      <c r="B8" s="1"/>
      <c r="C8" s="1"/>
      <c r="D8" s="6"/>
      <c r="E8" s="7"/>
      <c r="F8" s="1"/>
      <c r="G8" s="1" t="s">
        <v>5</v>
      </c>
      <c r="H8" s="1"/>
      <c r="I8" s="1"/>
      <c r="J8" s="1" t="s">
        <v>6</v>
      </c>
      <c r="K8" s="8"/>
      <c r="L8" s="9"/>
      <c r="M8" s="1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thickBot="1">
      <c r="A9" s="1" t="s">
        <v>7</v>
      </c>
      <c r="B9" s="1"/>
      <c r="C9" s="1"/>
      <c r="D9" s="11"/>
      <c r="E9" s="11"/>
      <c r="F9" s="1"/>
      <c r="G9" s="1" t="s">
        <v>8</v>
      </c>
      <c r="H9" s="1"/>
      <c r="I9" s="1" t="s">
        <v>9</v>
      </c>
      <c r="J9" s="1"/>
      <c r="K9" s="53">
        <f>K8*4%</f>
        <v>0</v>
      </c>
      <c r="L9" s="13"/>
      <c r="M9" s="13" t="s">
        <v>10</v>
      </c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thickBot="1">
      <c r="A10" s="1" t="s">
        <v>11</v>
      </c>
      <c r="B10" s="1"/>
      <c r="C10" s="1"/>
      <c r="D10" s="11"/>
      <c r="E10" s="11"/>
      <c r="F10" s="1"/>
      <c r="G10" s="1"/>
      <c r="H10" s="1"/>
      <c r="I10" s="1" t="s">
        <v>12</v>
      </c>
      <c r="J10" s="1"/>
      <c r="K10" s="8"/>
      <c r="L10" s="9"/>
      <c r="M10" s="15" t="s">
        <v>13</v>
      </c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thickBot="1">
      <c r="A11" s="1"/>
      <c r="B11" s="1"/>
      <c r="C11" s="1"/>
      <c r="D11" s="11"/>
      <c r="E11" s="11"/>
      <c r="F11" s="1"/>
      <c r="G11" s="1"/>
      <c r="H11" s="1"/>
      <c r="I11" s="17" t="s">
        <v>14</v>
      </c>
      <c r="J11" s="1"/>
      <c r="K11" s="12">
        <f>K8*0.02</f>
        <v>0</v>
      </c>
      <c r="L11" s="9"/>
      <c r="M11" s="15" t="s">
        <v>15</v>
      </c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1"/>
      <c r="E12" s="11"/>
      <c r="F12" s="1"/>
      <c r="G12" s="1"/>
      <c r="H12" s="1"/>
      <c r="I12" s="1" t="s">
        <v>16</v>
      </c>
      <c r="J12" s="1"/>
      <c r="K12" s="12"/>
      <c r="L12" s="9"/>
      <c r="M12" s="15" t="s">
        <v>17</v>
      </c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 t="s">
        <v>18</v>
      </c>
      <c r="B13" s="1"/>
      <c r="C13" s="1"/>
      <c r="D13" s="56"/>
      <c r="E13" s="57"/>
      <c r="F13" s="1"/>
      <c r="G13" s="1"/>
      <c r="H13" s="1"/>
      <c r="I13" s="1"/>
      <c r="J13" s="1"/>
      <c r="K13" s="12"/>
      <c r="L13" s="9"/>
      <c r="M13" s="1"/>
      <c r="N13" s="1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 t="s">
        <v>19</v>
      </c>
      <c r="B14" s="1"/>
      <c r="C14" s="1"/>
      <c r="D14" s="56"/>
      <c r="E14" s="57"/>
      <c r="F14" s="1"/>
      <c r="G14" s="1"/>
      <c r="H14" s="1"/>
      <c r="I14" s="1"/>
      <c r="J14" s="1"/>
      <c r="K14" s="12"/>
      <c r="L14" s="9" t="s">
        <v>21</v>
      </c>
      <c r="M14" s="1"/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 t="s">
        <v>22</v>
      </c>
      <c r="B15" s="1"/>
      <c r="C15" s="1"/>
      <c r="D15" s="1"/>
      <c r="E15" s="11"/>
      <c r="F15" s="1"/>
      <c r="G15" s="1" t="s">
        <v>23</v>
      </c>
      <c r="H15" s="1"/>
      <c r="I15" s="1"/>
      <c r="J15" s="1" t="s">
        <v>6</v>
      </c>
      <c r="K15" s="18">
        <f>K8-K9-K10-K11-K12-K14</f>
        <v>0</v>
      </c>
      <c r="L15" s="9"/>
      <c r="M15" s="9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7"/>
      <c r="C16" s="58" t="s">
        <v>24</v>
      </c>
      <c r="D16" s="55"/>
      <c r="E16" s="55"/>
      <c r="F16" s="55"/>
      <c r="G16" s="55"/>
      <c r="H16" s="55"/>
      <c r="I16" s="55"/>
      <c r="J16" s="1"/>
      <c r="K16" s="1"/>
      <c r="L16" s="1"/>
      <c r="M16" s="1"/>
      <c r="N16" s="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9"/>
      <c r="C17" s="20"/>
      <c r="D17" s="20"/>
      <c r="E17" s="20" t="s">
        <v>25</v>
      </c>
      <c r="F17" s="20" t="s">
        <v>26</v>
      </c>
      <c r="G17" s="20" t="s">
        <v>27</v>
      </c>
      <c r="H17" s="20" t="s">
        <v>28</v>
      </c>
      <c r="I17" s="20" t="s">
        <v>26</v>
      </c>
      <c r="J17" s="21"/>
      <c r="K17" s="22" t="s">
        <v>29</v>
      </c>
      <c r="L17" s="20" t="s">
        <v>30</v>
      </c>
      <c r="M17" s="1"/>
      <c r="N17" s="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24"/>
      <c r="C18" s="25" t="s">
        <v>31</v>
      </c>
      <c r="D18" s="25" t="s">
        <v>32</v>
      </c>
      <c r="E18" s="25" t="s">
        <v>33</v>
      </c>
      <c r="F18" s="25" t="s">
        <v>34</v>
      </c>
      <c r="G18" s="25" t="s">
        <v>33</v>
      </c>
      <c r="H18" s="25" t="s">
        <v>33</v>
      </c>
      <c r="I18" s="25" t="s">
        <v>35</v>
      </c>
      <c r="J18" s="26"/>
      <c r="K18" s="27" t="s">
        <v>36</v>
      </c>
      <c r="L18" s="25" t="s">
        <v>36</v>
      </c>
      <c r="M18" s="1"/>
      <c r="N18" s="2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28"/>
      <c r="C19" s="29"/>
      <c r="D19" s="30"/>
      <c r="E19" s="30"/>
      <c r="F19" s="30"/>
      <c r="G19" s="30"/>
      <c r="H19" s="30"/>
      <c r="I19" s="30"/>
      <c r="J19" s="30"/>
      <c r="K19" s="31"/>
      <c r="L19" s="32"/>
      <c r="M19" s="15" t="s">
        <v>37</v>
      </c>
      <c r="N19" s="2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33"/>
      <c r="C20" s="29"/>
      <c r="D20" s="34"/>
      <c r="E20" s="30"/>
      <c r="F20" s="34"/>
      <c r="G20" s="30"/>
      <c r="H20" s="30"/>
      <c r="I20" s="34"/>
      <c r="J20" s="34"/>
      <c r="K20" s="35"/>
      <c r="L20" s="36"/>
      <c r="M20" s="1"/>
      <c r="N20" s="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/>
      <c r="C21" s="29"/>
      <c r="D21" s="34"/>
      <c r="E21" s="30"/>
      <c r="F21" s="34"/>
      <c r="G21" s="30"/>
      <c r="H21" s="30"/>
      <c r="I21" s="34"/>
      <c r="J21" s="34"/>
      <c r="K21" s="35"/>
      <c r="L21" s="36"/>
      <c r="M21" s="1"/>
      <c r="N21" s="2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/>
      <c r="C22" s="29"/>
      <c r="D22" s="34"/>
      <c r="E22" s="30"/>
      <c r="F22" s="34"/>
      <c r="G22" s="30"/>
      <c r="H22" s="30"/>
      <c r="I22" s="34"/>
      <c r="J22" s="34"/>
      <c r="K22" s="35"/>
      <c r="L22" s="36"/>
      <c r="M22" s="1"/>
      <c r="N22" s="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/>
      <c r="C23" s="29"/>
      <c r="D23" s="34"/>
      <c r="E23" s="30"/>
      <c r="F23" s="34"/>
      <c r="G23" s="30"/>
      <c r="H23" s="30"/>
      <c r="I23" s="34"/>
      <c r="J23" s="34"/>
      <c r="K23" s="35"/>
      <c r="L23" s="36"/>
      <c r="M23" s="1"/>
      <c r="N23" s="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/>
      <c r="C24" s="29"/>
      <c r="D24" s="34"/>
      <c r="E24" s="30"/>
      <c r="F24" s="34"/>
      <c r="G24" s="30"/>
      <c r="H24" s="30"/>
      <c r="I24" s="34"/>
      <c r="J24" s="34"/>
      <c r="K24" s="35"/>
      <c r="L24" s="36"/>
      <c r="M24" s="1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3"/>
      <c r="C25" s="29"/>
      <c r="D25" s="34"/>
      <c r="E25" s="30"/>
      <c r="F25" s="34"/>
      <c r="G25" s="30"/>
      <c r="H25" s="30"/>
      <c r="I25" s="34"/>
      <c r="J25" s="34"/>
      <c r="K25" s="35"/>
      <c r="L25" s="36"/>
      <c r="M25" s="1"/>
      <c r="N25" s="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/>
      <c r="C26" s="29"/>
      <c r="D26" s="34"/>
      <c r="E26" s="30"/>
      <c r="F26" s="34"/>
      <c r="G26" s="30"/>
      <c r="H26" s="30"/>
      <c r="I26" s="34"/>
      <c r="J26" s="34"/>
      <c r="K26" s="35"/>
      <c r="L26" s="36"/>
      <c r="M26" s="1"/>
      <c r="N26" s="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3"/>
      <c r="C27" s="29"/>
      <c r="D27" s="34"/>
      <c r="E27" s="30"/>
      <c r="F27" s="34"/>
      <c r="G27" s="30"/>
      <c r="H27" s="30"/>
      <c r="I27" s="34"/>
      <c r="J27" s="34"/>
      <c r="K27" s="35"/>
      <c r="L27" s="36"/>
      <c r="M27" s="1"/>
      <c r="N27" s="2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3"/>
      <c r="C28" s="29"/>
      <c r="D28" s="34"/>
      <c r="E28" s="30"/>
      <c r="F28" s="34"/>
      <c r="G28" s="30"/>
      <c r="H28" s="30"/>
      <c r="I28" s="34"/>
      <c r="J28" s="34"/>
      <c r="K28" s="35"/>
      <c r="L28" s="36"/>
      <c r="M28" s="1"/>
      <c r="N28" s="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3"/>
      <c r="C29" s="29"/>
      <c r="D29" s="34"/>
      <c r="E29" s="30"/>
      <c r="F29" s="34"/>
      <c r="G29" s="30"/>
      <c r="H29" s="30"/>
      <c r="I29" s="34"/>
      <c r="J29" s="34"/>
      <c r="K29" s="35"/>
      <c r="L29" s="36"/>
      <c r="M29" s="1"/>
      <c r="N29" s="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3"/>
      <c r="C30" s="29"/>
      <c r="D30" s="34"/>
      <c r="E30" s="30"/>
      <c r="F30" s="34"/>
      <c r="G30" s="30"/>
      <c r="H30" s="30"/>
      <c r="I30" s="34"/>
      <c r="J30" s="34"/>
      <c r="K30" s="35"/>
      <c r="L30" s="36"/>
      <c r="M30" s="1"/>
      <c r="N30" s="2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3"/>
      <c r="C31" s="29"/>
      <c r="D31" s="34"/>
      <c r="E31" s="30"/>
      <c r="F31" s="34"/>
      <c r="G31" s="30"/>
      <c r="H31" s="30"/>
      <c r="I31" s="34"/>
      <c r="J31" s="34"/>
      <c r="K31" s="35"/>
      <c r="L31" s="36"/>
      <c r="M31" s="1"/>
      <c r="N31" s="2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3"/>
      <c r="C32" s="29"/>
      <c r="D32" s="34"/>
      <c r="E32" s="30"/>
      <c r="F32" s="34"/>
      <c r="G32" s="30"/>
      <c r="H32" s="30"/>
      <c r="I32" s="34"/>
      <c r="J32" s="34"/>
      <c r="K32" s="35"/>
      <c r="L32" s="36"/>
      <c r="M32" s="1"/>
      <c r="N32" s="2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3"/>
      <c r="C33" s="29"/>
      <c r="D33" s="34"/>
      <c r="E33" s="30"/>
      <c r="F33" s="34"/>
      <c r="G33" s="30"/>
      <c r="H33" s="30"/>
      <c r="I33" s="34"/>
      <c r="J33" s="34"/>
      <c r="K33" s="35"/>
      <c r="L33" s="36"/>
      <c r="M33" s="1"/>
      <c r="N33" s="2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3"/>
      <c r="C34" s="29"/>
      <c r="D34" s="34"/>
      <c r="E34" s="30"/>
      <c r="F34" s="34"/>
      <c r="G34" s="30"/>
      <c r="H34" s="30"/>
      <c r="I34" s="34"/>
      <c r="J34" s="34"/>
      <c r="K34" s="35"/>
      <c r="L34" s="36"/>
      <c r="M34" s="1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3"/>
      <c r="C35" s="29"/>
      <c r="D35" s="34"/>
      <c r="E35" s="30"/>
      <c r="F35" s="34"/>
      <c r="G35" s="30"/>
      <c r="H35" s="30"/>
      <c r="I35" s="34"/>
      <c r="J35" s="34"/>
      <c r="K35" s="35"/>
      <c r="L35" s="36"/>
      <c r="M35" s="1"/>
      <c r="N35" s="2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3"/>
      <c r="C36" s="29"/>
      <c r="D36" s="34"/>
      <c r="E36" s="30"/>
      <c r="F36" s="34"/>
      <c r="G36" s="30"/>
      <c r="H36" s="30"/>
      <c r="I36" s="34"/>
      <c r="J36" s="34"/>
      <c r="K36" s="35"/>
      <c r="L36" s="36"/>
      <c r="M36" s="1"/>
      <c r="N36" s="2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3"/>
      <c r="C37" s="29"/>
      <c r="D37" s="34"/>
      <c r="E37" s="30"/>
      <c r="F37" s="34"/>
      <c r="G37" s="30"/>
      <c r="H37" s="30"/>
      <c r="I37" s="34"/>
      <c r="J37" s="34"/>
      <c r="K37" s="35"/>
      <c r="L37" s="36"/>
      <c r="M37" s="1"/>
      <c r="N37" s="2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3"/>
      <c r="C38" s="29"/>
      <c r="D38" s="34"/>
      <c r="E38" s="30"/>
      <c r="F38" s="34"/>
      <c r="G38" s="30"/>
      <c r="H38" s="30"/>
      <c r="I38" s="34"/>
      <c r="J38" s="34"/>
      <c r="K38" s="35"/>
      <c r="L38" s="36"/>
      <c r="M38" s="1"/>
      <c r="N38" s="2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3"/>
      <c r="C39" s="29"/>
      <c r="D39" s="34"/>
      <c r="E39" s="30"/>
      <c r="F39" s="34"/>
      <c r="G39" s="30"/>
      <c r="H39" s="30"/>
      <c r="I39" s="34"/>
      <c r="J39" s="34"/>
      <c r="K39" s="35"/>
      <c r="L39" s="36"/>
      <c r="M39" s="1"/>
      <c r="N39" s="2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3"/>
      <c r="C40" s="29"/>
      <c r="D40" s="34"/>
      <c r="E40" s="30"/>
      <c r="F40" s="34"/>
      <c r="G40" s="30"/>
      <c r="H40" s="30"/>
      <c r="I40" s="34"/>
      <c r="J40" s="34"/>
      <c r="K40" s="35"/>
      <c r="L40" s="36"/>
      <c r="M40" s="1"/>
      <c r="N40" s="2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3"/>
      <c r="C41" s="29"/>
      <c r="D41" s="34"/>
      <c r="E41" s="30"/>
      <c r="F41" s="34"/>
      <c r="G41" s="30"/>
      <c r="H41" s="30"/>
      <c r="I41" s="34"/>
      <c r="J41" s="34"/>
      <c r="K41" s="35"/>
      <c r="L41" s="36"/>
      <c r="M41" s="1"/>
      <c r="N41" s="2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3"/>
      <c r="C42" s="29"/>
      <c r="D42" s="34"/>
      <c r="E42" s="30"/>
      <c r="F42" s="34"/>
      <c r="G42" s="30"/>
      <c r="H42" s="30"/>
      <c r="I42" s="34"/>
      <c r="J42" s="34"/>
      <c r="K42" s="35"/>
      <c r="L42" s="36"/>
      <c r="M42" s="1"/>
      <c r="N42" s="2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7"/>
      <c r="C43" s="29"/>
      <c r="D43" s="34"/>
      <c r="E43" s="30"/>
      <c r="F43" s="34"/>
      <c r="G43" s="30"/>
      <c r="H43" s="30"/>
      <c r="I43" s="34"/>
      <c r="J43" s="34"/>
      <c r="K43" s="38"/>
      <c r="L43" s="39"/>
      <c r="M43" s="1"/>
      <c r="N43" s="2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37"/>
      <c r="C44" s="29"/>
      <c r="D44" s="34"/>
      <c r="E44" s="30"/>
      <c r="F44" s="34"/>
      <c r="G44" s="30"/>
      <c r="H44" s="30"/>
      <c r="I44" s="34"/>
      <c r="J44" s="34"/>
      <c r="K44" s="38"/>
      <c r="L44" s="39"/>
      <c r="M44" s="1"/>
      <c r="N44" s="2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37"/>
      <c r="C45" s="29"/>
      <c r="D45" s="34"/>
      <c r="E45" s="30"/>
      <c r="F45" s="34"/>
      <c r="G45" s="30"/>
      <c r="H45" s="30"/>
      <c r="I45" s="34"/>
      <c r="J45" s="34"/>
      <c r="K45" s="38"/>
      <c r="L45" s="39"/>
      <c r="M45" s="1"/>
      <c r="N45" s="2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7"/>
      <c r="C46" s="29"/>
      <c r="D46" s="34"/>
      <c r="E46" s="30"/>
      <c r="F46" s="34"/>
      <c r="G46" s="30"/>
      <c r="H46" s="30"/>
      <c r="I46" s="34"/>
      <c r="J46" s="34"/>
      <c r="K46" s="38"/>
      <c r="L46" s="39"/>
      <c r="M46" s="1"/>
      <c r="N46" s="2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7"/>
      <c r="C47" s="29"/>
      <c r="D47" s="34"/>
      <c r="E47" s="30"/>
      <c r="F47" s="34"/>
      <c r="G47" s="30"/>
      <c r="H47" s="30"/>
      <c r="I47" s="34"/>
      <c r="J47" s="34"/>
      <c r="K47" s="38"/>
      <c r="L47" s="39"/>
      <c r="M47" s="1"/>
      <c r="N47" s="2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7"/>
      <c r="C48" s="29"/>
      <c r="D48" s="34"/>
      <c r="E48" s="30"/>
      <c r="F48" s="34"/>
      <c r="G48" s="30"/>
      <c r="H48" s="30"/>
      <c r="I48" s="34"/>
      <c r="J48" s="34"/>
      <c r="K48" s="38"/>
      <c r="L48" s="39"/>
      <c r="M48" s="1"/>
      <c r="N48" s="2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7"/>
      <c r="C49" s="29"/>
      <c r="D49" s="34"/>
      <c r="E49" s="30"/>
      <c r="F49" s="34"/>
      <c r="G49" s="30"/>
      <c r="H49" s="30"/>
      <c r="I49" s="34"/>
      <c r="J49" s="34"/>
      <c r="K49" s="38"/>
      <c r="L49" s="39"/>
      <c r="M49" s="1"/>
      <c r="N49" s="2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7"/>
      <c r="C50" s="29"/>
      <c r="D50" s="34"/>
      <c r="E50" s="30"/>
      <c r="F50" s="34"/>
      <c r="G50" s="30"/>
      <c r="H50" s="30"/>
      <c r="I50" s="34"/>
      <c r="J50" s="34"/>
      <c r="K50" s="38"/>
      <c r="L50" s="39"/>
      <c r="M50" s="1"/>
      <c r="N50" s="2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7"/>
      <c r="C51" s="29"/>
      <c r="D51" s="34"/>
      <c r="E51" s="30"/>
      <c r="F51" s="34"/>
      <c r="G51" s="30"/>
      <c r="H51" s="30"/>
      <c r="I51" s="34"/>
      <c r="J51" s="34"/>
      <c r="K51" s="38"/>
      <c r="L51" s="39"/>
      <c r="M51" s="1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7"/>
      <c r="C52" s="29"/>
      <c r="D52" s="34"/>
      <c r="E52" s="30"/>
      <c r="F52" s="34"/>
      <c r="G52" s="30"/>
      <c r="H52" s="30"/>
      <c r="I52" s="34"/>
      <c r="J52" s="34"/>
      <c r="K52" s="38"/>
      <c r="L52" s="39"/>
      <c r="M52" s="1"/>
      <c r="N52" s="2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7"/>
      <c r="C53" s="29"/>
      <c r="D53" s="34"/>
      <c r="E53" s="30"/>
      <c r="F53" s="34"/>
      <c r="G53" s="30"/>
      <c r="H53" s="30"/>
      <c r="I53" s="34"/>
      <c r="J53" s="34"/>
      <c r="K53" s="38"/>
      <c r="L53" s="39"/>
      <c r="M53" s="1"/>
      <c r="N53" s="2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7"/>
      <c r="C54" s="29"/>
      <c r="D54" s="34"/>
      <c r="E54" s="30"/>
      <c r="F54" s="34"/>
      <c r="G54" s="30"/>
      <c r="H54" s="30"/>
      <c r="I54" s="34"/>
      <c r="J54" s="34"/>
      <c r="K54" s="38"/>
      <c r="L54" s="39"/>
      <c r="M54" s="1"/>
      <c r="N54" s="2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40"/>
      <c r="C55" s="41" t="s">
        <v>38</v>
      </c>
      <c r="D55" s="42"/>
      <c r="E55" s="43">
        <f t="shared" ref="E55:F55" si="0">SUM(E19:E54)</f>
        <v>0</v>
      </c>
      <c r="F55" s="43">
        <f t="shared" si="0"/>
        <v>0</v>
      </c>
      <c r="G55" s="43">
        <f>E55+F55</f>
        <v>0</v>
      </c>
      <c r="H55" s="43"/>
      <c r="I55" s="44"/>
      <c r="J55" s="41"/>
      <c r="K55" s="42"/>
      <c r="L55" s="4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59" t="s">
        <v>39</v>
      </c>
      <c r="D58" s="55"/>
      <c r="E58" s="55"/>
      <c r="F58" s="55"/>
      <c r="G58" s="55"/>
      <c r="H58" s="55"/>
      <c r="I58" s="55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60" t="s">
        <v>40</v>
      </c>
      <c r="D59" s="55"/>
      <c r="E59" s="55"/>
      <c r="F59" s="55"/>
      <c r="G59" s="55"/>
      <c r="H59" s="55"/>
      <c r="I59" s="55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60" t="s">
        <v>41</v>
      </c>
      <c r="D60" s="55"/>
      <c r="E60" s="55"/>
      <c r="F60" s="55"/>
      <c r="G60" s="55"/>
      <c r="H60" s="55"/>
      <c r="I60" s="55"/>
      <c r="J60" s="55"/>
      <c r="K60" s="55"/>
      <c r="L60" s="5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60" t="s">
        <v>42</v>
      </c>
      <c r="D61" s="55"/>
      <c r="E61" s="55"/>
      <c r="F61" s="55"/>
      <c r="G61" s="55"/>
      <c r="H61" s="55"/>
      <c r="I61" s="55"/>
      <c r="J61" s="55"/>
      <c r="K61" s="55"/>
      <c r="L61" s="5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61" t="str">
        <f>UPPER(D8)</f>
        <v/>
      </c>
      <c r="D63" s="62"/>
      <c r="E63" s="62"/>
      <c r="F63" s="62"/>
      <c r="G63" s="1"/>
      <c r="H63" s="1"/>
      <c r="I63" s="46"/>
      <c r="J63" s="46"/>
      <c r="K63" s="46"/>
      <c r="L63" s="4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63" t="s">
        <v>43</v>
      </c>
      <c r="D64" s="64"/>
      <c r="E64" s="64"/>
      <c r="F64" s="64"/>
      <c r="G64" s="1"/>
      <c r="H64" s="1"/>
      <c r="I64" s="47" t="s">
        <v>44</v>
      </c>
      <c r="J64" s="10"/>
      <c r="K64" s="65"/>
      <c r="L64" s="6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60"/>
      <c r="D65" s="55"/>
      <c r="E65" s="55"/>
      <c r="F65" s="55"/>
      <c r="G65" s="1"/>
      <c r="H65" s="1"/>
      <c r="I65" s="47" t="s">
        <v>45</v>
      </c>
      <c r="J65" s="10"/>
      <c r="K65" s="65"/>
      <c r="L65" s="6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66" t="s">
        <v>46</v>
      </c>
      <c r="D67" s="55"/>
      <c r="E67" s="5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66"/>
      <c r="D68" s="55"/>
      <c r="E68" s="5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61" t="s">
        <v>47</v>
      </c>
      <c r="D69" s="62"/>
      <c r="E69" s="62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60" t="s">
        <v>48</v>
      </c>
      <c r="D70" s="55"/>
      <c r="E70" s="55"/>
      <c r="F70" s="5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0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67"/>
      <c r="J72" s="55"/>
      <c r="K72" s="55"/>
      <c r="L72" s="5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66" t="s">
        <v>49</v>
      </c>
      <c r="D73" s="55"/>
      <c r="E73" s="55"/>
      <c r="F73" s="1"/>
      <c r="G73" s="1"/>
      <c r="H73" s="1"/>
      <c r="I73" s="1" t="s">
        <v>50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61" t="s">
        <v>51</v>
      </c>
      <c r="D75" s="62"/>
      <c r="E75" s="62"/>
      <c r="F75" s="62"/>
      <c r="G75" s="1"/>
      <c r="H75" s="1"/>
      <c r="I75" s="61"/>
      <c r="J75" s="62"/>
      <c r="K75" s="62"/>
      <c r="L75" s="6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63" t="s">
        <v>52</v>
      </c>
      <c r="D76" s="64"/>
      <c r="E76" s="64"/>
      <c r="F76" s="64"/>
      <c r="G76" s="1"/>
      <c r="H76" s="1"/>
      <c r="I76" s="63" t="s">
        <v>53</v>
      </c>
      <c r="J76" s="64"/>
      <c r="K76" s="64"/>
      <c r="L76" s="6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65:F65"/>
    <mergeCell ref="K65:L65"/>
    <mergeCell ref="C67:E67"/>
    <mergeCell ref="I75:L75"/>
    <mergeCell ref="I76:L76"/>
    <mergeCell ref="C68:E68"/>
    <mergeCell ref="C69:F69"/>
    <mergeCell ref="C70:F70"/>
    <mergeCell ref="I72:L72"/>
    <mergeCell ref="C73:E73"/>
    <mergeCell ref="C75:F75"/>
    <mergeCell ref="C76:F76"/>
    <mergeCell ref="C59:L59"/>
    <mergeCell ref="C60:L60"/>
    <mergeCell ref="C61:L61"/>
    <mergeCell ref="C63:F63"/>
    <mergeCell ref="C64:F64"/>
    <mergeCell ref="K64:L64"/>
    <mergeCell ref="A6:L6"/>
    <mergeCell ref="D13:E13"/>
    <mergeCell ref="D14:E14"/>
    <mergeCell ref="C16:I16"/>
    <mergeCell ref="C58:L58"/>
  </mergeCells>
  <pageMargins left="1.37795275590551" right="0.23622047244094499" top="0.74803149606299202" bottom="0.74803149606299202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/>
  </sheetViews>
  <sheetFormatPr defaultColWidth="12.59765625" defaultRowHeight="15" customHeight="1"/>
  <cols>
    <col min="1" max="1" width="1.69921875" customWidth="1"/>
    <col min="2" max="2" width="3.3984375" customWidth="1"/>
    <col min="3" max="3" width="10.8984375" customWidth="1"/>
    <col min="4" max="4" width="11.19921875" customWidth="1"/>
    <col min="5" max="5" width="10" customWidth="1"/>
    <col min="6" max="6" width="11.09765625" customWidth="1"/>
    <col min="7" max="9" width="10.69921875" customWidth="1"/>
    <col min="10" max="10" width="2" customWidth="1"/>
    <col min="11" max="11" width="10.59765625" customWidth="1"/>
    <col min="12" max="12" width="11.3984375" customWidth="1"/>
    <col min="13" max="13" width="9.09765625" customWidth="1"/>
    <col min="14" max="14" width="10.8984375" customWidth="1"/>
    <col min="15" max="26" width="7.8984375" customWidth="1"/>
  </cols>
  <sheetData>
    <row r="1" spans="1:26" ht="14.4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4">
      <c r="A2" s="1"/>
      <c r="B2" s="1"/>
      <c r="C2" s="1"/>
      <c r="D2" s="1"/>
      <c r="E2" s="1"/>
      <c r="F2" s="1"/>
      <c r="G2" s="3" t="s">
        <v>54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>
      <c r="A3" s="1"/>
      <c r="B3" s="1"/>
      <c r="C3" s="1"/>
      <c r="D3" s="1"/>
      <c r="E3" s="1"/>
      <c r="F3" s="1"/>
      <c r="G3" s="3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4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4">
      <c r="A5" s="1"/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8">
      <c r="A6" s="54" t="s">
        <v>3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8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4">
      <c r="A8" s="1" t="s">
        <v>4</v>
      </c>
      <c r="B8" s="1"/>
      <c r="C8" s="1"/>
      <c r="D8" s="6" t="s">
        <v>55</v>
      </c>
      <c r="E8" s="7"/>
      <c r="F8" s="1"/>
      <c r="G8" s="1" t="s">
        <v>5</v>
      </c>
      <c r="H8" s="1"/>
      <c r="I8" s="1"/>
      <c r="J8" s="1" t="s">
        <v>6</v>
      </c>
      <c r="K8" s="8">
        <v>60000</v>
      </c>
      <c r="L8" s="9"/>
      <c r="M8" s="1"/>
      <c r="N8" s="1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4">
      <c r="A9" s="1" t="s">
        <v>7</v>
      </c>
      <c r="B9" s="1"/>
      <c r="C9" s="1"/>
      <c r="D9" s="11" t="s">
        <v>56</v>
      </c>
      <c r="E9" s="11"/>
      <c r="F9" s="1"/>
      <c r="G9" s="1" t="s">
        <v>8</v>
      </c>
      <c r="H9" s="1"/>
      <c r="I9" s="1" t="s">
        <v>9</v>
      </c>
      <c r="J9" s="1"/>
      <c r="K9" s="12">
        <f>K8*4%</f>
        <v>2400</v>
      </c>
      <c r="L9" s="13"/>
      <c r="M9" s="13" t="s">
        <v>10</v>
      </c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4">
      <c r="A10" s="1" t="s">
        <v>11</v>
      </c>
      <c r="B10" s="1"/>
      <c r="C10" s="1"/>
      <c r="D10" s="11" t="s">
        <v>57</v>
      </c>
      <c r="E10" s="11"/>
      <c r="F10" s="1"/>
      <c r="G10" s="1"/>
      <c r="H10" s="1"/>
      <c r="I10" s="1" t="s">
        <v>12</v>
      </c>
      <c r="J10" s="1"/>
      <c r="K10" s="12">
        <v>2250</v>
      </c>
      <c r="L10" s="9"/>
      <c r="M10" s="15" t="s">
        <v>13</v>
      </c>
      <c r="N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4">
      <c r="A11" s="1"/>
      <c r="B11" s="1"/>
      <c r="C11" s="1"/>
      <c r="D11" s="11" t="s">
        <v>58</v>
      </c>
      <c r="E11" s="11"/>
      <c r="F11" s="1"/>
      <c r="G11" s="1"/>
      <c r="H11" s="1"/>
      <c r="I11" s="17" t="s">
        <v>14</v>
      </c>
      <c r="J11" s="1"/>
      <c r="K11" s="12">
        <f>K8*0.02</f>
        <v>1200</v>
      </c>
      <c r="L11" s="9"/>
      <c r="M11" s="15" t="s">
        <v>59</v>
      </c>
      <c r="N11" s="1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4">
      <c r="A12" s="1"/>
      <c r="B12" s="1"/>
      <c r="C12" s="1"/>
      <c r="D12" s="11" t="s">
        <v>60</v>
      </c>
      <c r="E12" s="11"/>
      <c r="F12" s="1"/>
      <c r="G12" s="1"/>
      <c r="H12" s="1"/>
      <c r="I12" s="1" t="s">
        <v>16</v>
      </c>
      <c r="J12" s="1"/>
      <c r="K12" s="12"/>
      <c r="L12" s="9"/>
      <c r="M12" s="15" t="s">
        <v>17</v>
      </c>
      <c r="N12" s="1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4">
      <c r="A13" s="1" t="s">
        <v>18</v>
      </c>
      <c r="B13" s="1"/>
      <c r="C13" s="1"/>
      <c r="D13" s="56" t="s">
        <v>61</v>
      </c>
      <c r="E13" s="57"/>
      <c r="F13" s="1"/>
      <c r="G13" s="1"/>
      <c r="H13" s="1"/>
      <c r="I13" s="1"/>
      <c r="J13" s="1"/>
      <c r="K13" s="12"/>
      <c r="L13" s="9"/>
      <c r="M13" s="1"/>
      <c r="N13" s="1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4">
      <c r="A14" s="1" t="s">
        <v>19</v>
      </c>
      <c r="B14" s="1"/>
      <c r="C14" s="1"/>
      <c r="D14" s="56" t="s">
        <v>20</v>
      </c>
      <c r="E14" s="57"/>
      <c r="F14" s="1"/>
      <c r="G14" s="1"/>
      <c r="H14" s="1"/>
      <c r="I14" s="1"/>
      <c r="J14" s="1"/>
      <c r="K14" s="12"/>
      <c r="L14" s="9" t="s">
        <v>21</v>
      </c>
      <c r="M14" s="1"/>
      <c r="N14" s="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4">
      <c r="A15" s="1" t="s">
        <v>22</v>
      </c>
      <c r="B15" s="1"/>
      <c r="C15" s="1"/>
      <c r="D15" s="1"/>
      <c r="E15" s="11">
        <v>36</v>
      </c>
      <c r="F15" s="1"/>
      <c r="G15" s="1" t="s">
        <v>23</v>
      </c>
      <c r="H15" s="1"/>
      <c r="I15" s="1"/>
      <c r="J15" s="1" t="s">
        <v>6</v>
      </c>
      <c r="K15" s="18">
        <f>K8-K9-K10-K11-K12-K14</f>
        <v>54150</v>
      </c>
      <c r="L15" s="9"/>
      <c r="M15" s="9"/>
      <c r="N15" s="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>
      <c r="A16" s="1"/>
      <c r="B16" s="7"/>
      <c r="C16" s="58" t="s">
        <v>24</v>
      </c>
      <c r="D16" s="55"/>
      <c r="E16" s="55"/>
      <c r="F16" s="55"/>
      <c r="G16" s="55"/>
      <c r="H16" s="55"/>
      <c r="I16" s="55"/>
      <c r="J16" s="1"/>
      <c r="K16" s="1"/>
      <c r="L16" s="1"/>
      <c r="M16" s="1"/>
      <c r="N16" s="1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>
      <c r="A17" s="1"/>
      <c r="B17" s="19"/>
      <c r="C17" s="20"/>
      <c r="D17" s="20"/>
      <c r="E17" s="20" t="s">
        <v>25</v>
      </c>
      <c r="F17" s="20" t="s">
        <v>26</v>
      </c>
      <c r="G17" s="20" t="s">
        <v>27</v>
      </c>
      <c r="H17" s="20" t="s">
        <v>28</v>
      </c>
      <c r="I17" s="20" t="s">
        <v>26</v>
      </c>
      <c r="J17" s="21"/>
      <c r="K17" s="22" t="s">
        <v>29</v>
      </c>
      <c r="L17" s="20" t="s">
        <v>30</v>
      </c>
      <c r="M17" s="1"/>
      <c r="N17" s="2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>
      <c r="A18" s="1"/>
      <c r="B18" s="24"/>
      <c r="C18" s="25" t="s">
        <v>31</v>
      </c>
      <c r="D18" s="25" t="s">
        <v>32</v>
      </c>
      <c r="E18" s="25" t="s">
        <v>33</v>
      </c>
      <c r="F18" s="25" t="s">
        <v>34</v>
      </c>
      <c r="G18" s="25" t="s">
        <v>33</v>
      </c>
      <c r="H18" s="25" t="s">
        <v>33</v>
      </c>
      <c r="I18" s="25" t="s">
        <v>35</v>
      </c>
      <c r="J18" s="26"/>
      <c r="K18" s="27" t="s">
        <v>36</v>
      </c>
      <c r="L18" s="25" t="s">
        <v>36</v>
      </c>
      <c r="M18" s="1"/>
      <c r="N18" s="2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>
      <c r="A19" s="1"/>
      <c r="B19" s="28">
        <v>1</v>
      </c>
      <c r="C19" s="29">
        <v>45809</v>
      </c>
      <c r="D19" s="30">
        <f>K8</f>
        <v>60000</v>
      </c>
      <c r="E19" s="30">
        <f t="shared" ref="E19:E54" si="0">G19-F19</f>
        <v>1270</v>
      </c>
      <c r="F19" s="48">
        <f t="shared" ref="F19:F54" si="1">D19*0.015</f>
        <v>900</v>
      </c>
      <c r="G19" s="30">
        <v>2170</v>
      </c>
      <c r="H19" s="30">
        <f t="shared" ref="H19:H54" si="2">G19/2</f>
        <v>1085</v>
      </c>
      <c r="I19" s="30">
        <f t="shared" ref="I19:I54" si="3">D19-E19</f>
        <v>58730</v>
      </c>
      <c r="J19" s="30"/>
      <c r="K19" s="31"/>
      <c r="L19" s="32"/>
      <c r="M19" s="15" t="s">
        <v>37</v>
      </c>
      <c r="N19" s="23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>
      <c r="A20" s="1"/>
      <c r="B20" s="33">
        <v>2</v>
      </c>
      <c r="C20" s="29">
        <v>45839</v>
      </c>
      <c r="D20" s="34">
        <f t="shared" ref="D20:D54" si="4">I19</f>
        <v>58730</v>
      </c>
      <c r="E20" s="30">
        <f t="shared" si="0"/>
        <v>1289.0500000000002</v>
      </c>
      <c r="F20" s="49">
        <f t="shared" si="1"/>
        <v>880.94999999999993</v>
      </c>
      <c r="G20" s="30">
        <v>2170</v>
      </c>
      <c r="H20" s="30">
        <f t="shared" si="2"/>
        <v>1085</v>
      </c>
      <c r="I20" s="34">
        <f t="shared" si="3"/>
        <v>57440.95</v>
      </c>
      <c r="J20" s="34"/>
      <c r="K20" s="35"/>
      <c r="L20" s="36"/>
      <c r="M20" s="1"/>
      <c r="N20" s="23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>
        <v>3</v>
      </c>
      <c r="C21" s="29">
        <v>45870</v>
      </c>
      <c r="D21" s="34">
        <f t="shared" si="4"/>
        <v>57440.95</v>
      </c>
      <c r="E21" s="30">
        <f t="shared" si="0"/>
        <v>1308.3857499999999</v>
      </c>
      <c r="F21" s="49">
        <f t="shared" si="1"/>
        <v>861.61424999999997</v>
      </c>
      <c r="G21" s="30">
        <v>2170</v>
      </c>
      <c r="H21" s="30">
        <f t="shared" si="2"/>
        <v>1085</v>
      </c>
      <c r="I21" s="34">
        <f t="shared" si="3"/>
        <v>56132.564249999996</v>
      </c>
      <c r="J21" s="34"/>
      <c r="K21" s="35"/>
      <c r="L21" s="36"/>
      <c r="M21" s="1"/>
      <c r="N21" s="23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3">
        <v>4</v>
      </c>
      <c r="C22" s="29">
        <v>45901</v>
      </c>
      <c r="D22" s="34">
        <f t="shared" si="4"/>
        <v>56132.564249999996</v>
      </c>
      <c r="E22" s="30">
        <f t="shared" si="0"/>
        <v>1328.0115362500001</v>
      </c>
      <c r="F22" s="49">
        <f t="shared" si="1"/>
        <v>841.98846374999994</v>
      </c>
      <c r="G22" s="30">
        <v>2170</v>
      </c>
      <c r="H22" s="30">
        <f t="shared" si="2"/>
        <v>1085</v>
      </c>
      <c r="I22" s="34">
        <f t="shared" si="3"/>
        <v>54804.552713749996</v>
      </c>
      <c r="J22" s="34"/>
      <c r="K22" s="35"/>
      <c r="L22" s="36"/>
      <c r="M22" s="1"/>
      <c r="N22" s="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3">
        <v>5</v>
      </c>
      <c r="C23" s="29">
        <v>45931</v>
      </c>
      <c r="D23" s="34">
        <f t="shared" si="4"/>
        <v>54804.552713749996</v>
      </c>
      <c r="E23" s="30">
        <f t="shared" si="0"/>
        <v>1347.9317092937501</v>
      </c>
      <c r="F23" s="49">
        <f t="shared" si="1"/>
        <v>822.06829070624985</v>
      </c>
      <c r="G23" s="30">
        <v>2170</v>
      </c>
      <c r="H23" s="30">
        <f t="shared" si="2"/>
        <v>1085</v>
      </c>
      <c r="I23" s="34">
        <f t="shared" si="3"/>
        <v>53456.621004456247</v>
      </c>
      <c r="J23" s="34"/>
      <c r="K23" s="35"/>
      <c r="L23" s="36"/>
      <c r="M23" s="1"/>
      <c r="N23" s="23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3">
        <v>6</v>
      </c>
      <c r="C24" s="29">
        <v>45962</v>
      </c>
      <c r="D24" s="34">
        <f t="shared" si="4"/>
        <v>53456.621004456247</v>
      </c>
      <c r="E24" s="30">
        <f t="shared" si="0"/>
        <v>1368.1506849331563</v>
      </c>
      <c r="F24" s="49">
        <f t="shared" si="1"/>
        <v>801.8493150668437</v>
      </c>
      <c r="G24" s="30">
        <v>2170</v>
      </c>
      <c r="H24" s="30">
        <f t="shared" si="2"/>
        <v>1085</v>
      </c>
      <c r="I24" s="34">
        <f t="shared" si="3"/>
        <v>52088.47031952309</v>
      </c>
      <c r="J24" s="34"/>
      <c r="K24" s="35"/>
      <c r="L24" s="36"/>
      <c r="M24" s="1"/>
      <c r="N24" s="23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33">
        <v>7</v>
      </c>
      <c r="C25" s="29">
        <v>45992</v>
      </c>
      <c r="D25" s="34">
        <f t="shared" si="4"/>
        <v>52088.47031952309</v>
      </c>
      <c r="E25" s="30">
        <f t="shared" si="0"/>
        <v>1388.6729452071536</v>
      </c>
      <c r="F25" s="49">
        <f t="shared" si="1"/>
        <v>781.3270547928463</v>
      </c>
      <c r="G25" s="30">
        <v>2170</v>
      </c>
      <c r="H25" s="30">
        <f t="shared" si="2"/>
        <v>1085</v>
      </c>
      <c r="I25" s="34">
        <f t="shared" si="3"/>
        <v>50699.797374315938</v>
      </c>
      <c r="J25" s="34"/>
      <c r="K25" s="35"/>
      <c r="L25" s="36"/>
      <c r="M25" s="1"/>
      <c r="N25" s="23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3">
        <v>8</v>
      </c>
      <c r="C26" s="29">
        <v>46023</v>
      </c>
      <c r="D26" s="34">
        <f t="shared" si="4"/>
        <v>50699.797374315938</v>
      </c>
      <c r="E26" s="30">
        <f t="shared" si="0"/>
        <v>1409.503039385261</v>
      </c>
      <c r="F26" s="50">
        <f t="shared" si="1"/>
        <v>760.49696061473901</v>
      </c>
      <c r="G26" s="30">
        <v>2170</v>
      </c>
      <c r="H26" s="30">
        <f t="shared" si="2"/>
        <v>1085</v>
      </c>
      <c r="I26" s="34">
        <f t="shared" si="3"/>
        <v>49290.294334930681</v>
      </c>
      <c r="J26" s="34"/>
      <c r="K26" s="35"/>
      <c r="L26" s="36"/>
      <c r="M26" s="1"/>
      <c r="N26" s="23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33">
        <v>9</v>
      </c>
      <c r="C27" s="29">
        <v>46054</v>
      </c>
      <c r="D27" s="34">
        <f t="shared" si="4"/>
        <v>49290.294334930681</v>
      </c>
      <c r="E27" s="30">
        <f t="shared" si="0"/>
        <v>1430.6455849760398</v>
      </c>
      <c r="F27" s="50">
        <f t="shared" si="1"/>
        <v>739.3544150239602</v>
      </c>
      <c r="G27" s="30">
        <v>2170</v>
      </c>
      <c r="H27" s="30">
        <f t="shared" si="2"/>
        <v>1085</v>
      </c>
      <c r="I27" s="34">
        <f t="shared" si="3"/>
        <v>47859.648749954642</v>
      </c>
      <c r="J27" s="34"/>
      <c r="K27" s="35"/>
      <c r="L27" s="36"/>
      <c r="M27" s="1"/>
      <c r="N27" s="23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33">
        <v>10</v>
      </c>
      <c r="C28" s="29">
        <v>46082</v>
      </c>
      <c r="D28" s="34">
        <f t="shared" si="4"/>
        <v>47859.648749954642</v>
      </c>
      <c r="E28" s="30">
        <f t="shared" si="0"/>
        <v>1452.1052687506804</v>
      </c>
      <c r="F28" s="50">
        <f t="shared" si="1"/>
        <v>717.89473124931965</v>
      </c>
      <c r="G28" s="30">
        <v>2170</v>
      </c>
      <c r="H28" s="30">
        <f t="shared" si="2"/>
        <v>1085</v>
      </c>
      <c r="I28" s="34">
        <f t="shared" si="3"/>
        <v>46407.54348120396</v>
      </c>
      <c r="J28" s="34"/>
      <c r="K28" s="35"/>
      <c r="L28" s="36"/>
      <c r="M28" s="1"/>
      <c r="N28" s="23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33">
        <v>11</v>
      </c>
      <c r="C29" s="29">
        <v>46113</v>
      </c>
      <c r="D29" s="34">
        <f t="shared" si="4"/>
        <v>46407.54348120396</v>
      </c>
      <c r="E29" s="30">
        <f t="shared" si="0"/>
        <v>1473.8868477819406</v>
      </c>
      <c r="F29" s="50">
        <f t="shared" si="1"/>
        <v>696.11315221805933</v>
      </c>
      <c r="G29" s="30">
        <v>2170</v>
      </c>
      <c r="H29" s="30">
        <f t="shared" si="2"/>
        <v>1085</v>
      </c>
      <c r="I29" s="34">
        <f t="shared" si="3"/>
        <v>44933.656633422019</v>
      </c>
      <c r="J29" s="34"/>
      <c r="K29" s="35"/>
      <c r="L29" s="36"/>
      <c r="M29" s="1"/>
      <c r="N29" s="23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33">
        <v>12</v>
      </c>
      <c r="C30" s="29">
        <v>46143</v>
      </c>
      <c r="D30" s="34">
        <f t="shared" si="4"/>
        <v>44933.656633422019</v>
      </c>
      <c r="E30" s="30">
        <f t="shared" si="0"/>
        <v>1495.9951504986698</v>
      </c>
      <c r="F30" s="50">
        <f t="shared" si="1"/>
        <v>674.00484950133023</v>
      </c>
      <c r="G30" s="30">
        <v>2170</v>
      </c>
      <c r="H30" s="30">
        <f t="shared" si="2"/>
        <v>1085</v>
      </c>
      <c r="I30" s="34">
        <f t="shared" si="3"/>
        <v>43437.661482923351</v>
      </c>
      <c r="J30" s="34"/>
      <c r="K30" s="35"/>
      <c r="L30" s="36"/>
      <c r="M30" s="1"/>
      <c r="N30" s="23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33">
        <v>13</v>
      </c>
      <c r="C31" s="29">
        <v>46174</v>
      </c>
      <c r="D31" s="34">
        <f t="shared" si="4"/>
        <v>43437.661482923351</v>
      </c>
      <c r="E31" s="30">
        <f t="shared" si="0"/>
        <v>1518.4350777561499</v>
      </c>
      <c r="F31" s="50">
        <f t="shared" si="1"/>
        <v>651.56492224385022</v>
      </c>
      <c r="G31" s="30">
        <v>2170</v>
      </c>
      <c r="H31" s="30">
        <f t="shared" si="2"/>
        <v>1085</v>
      </c>
      <c r="I31" s="34">
        <f t="shared" si="3"/>
        <v>41919.226405167203</v>
      </c>
      <c r="J31" s="34"/>
      <c r="K31" s="35"/>
      <c r="L31" s="36"/>
      <c r="M31" s="1"/>
      <c r="N31" s="2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33">
        <v>14</v>
      </c>
      <c r="C32" s="29">
        <v>46204</v>
      </c>
      <c r="D32" s="34">
        <f t="shared" si="4"/>
        <v>41919.226405167203</v>
      </c>
      <c r="E32" s="30">
        <f t="shared" si="0"/>
        <v>1541.211603922492</v>
      </c>
      <c r="F32" s="50">
        <f t="shared" si="1"/>
        <v>628.78839607750797</v>
      </c>
      <c r="G32" s="30">
        <v>2170</v>
      </c>
      <c r="H32" s="30">
        <f t="shared" si="2"/>
        <v>1085</v>
      </c>
      <c r="I32" s="34">
        <f t="shared" si="3"/>
        <v>40378.01480124471</v>
      </c>
      <c r="J32" s="34"/>
      <c r="K32" s="35"/>
      <c r="L32" s="36"/>
      <c r="M32" s="1"/>
      <c r="N32" s="23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33">
        <v>15</v>
      </c>
      <c r="C33" s="29">
        <v>46235</v>
      </c>
      <c r="D33" s="34">
        <f t="shared" si="4"/>
        <v>40378.01480124471</v>
      </c>
      <c r="E33" s="30">
        <f t="shared" si="0"/>
        <v>1564.3297779813292</v>
      </c>
      <c r="F33" s="50">
        <f t="shared" si="1"/>
        <v>605.67022201867064</v>
      </c>
      <c r="G33" s="30">
        <v>2170</v>
      </c>
      <c r="H33" s="30">
        <f t="shared" si="2"/>
        <v>1085</v>
      </c>
      <c r="I33" s="34">
        <f t="shared" si="3"/>
        <v>38813.685023263381</v>
      </c>
      <c r="J33" s="34"/>
      <c r="K33" s="35"/>
      <c r="L33" s="36"/>
      <c r="M33" s="1"/>
      <c r="N33" s="23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33">
        <v>16</v>
      </c>
      <c r="C34" s="29">
        <v>46266</v>
      </c>
      <c r="D34" s="34">
        <f t="shared" si="4"/>
        <v>38813.685023263381</v>
      </c>
      <c r="E34" s="30">
        <f t="shared" si="0"/>
        <v>1587.7947246510494</v>
      </c>
      <c r="F34" s="50">
        <f t="shared" si="1"/>
        <v>582.20527534895064</v>
      </c>
      <c r="G34" s="30">
        <v>2170</v>
      </c>
      <c r="H34" s="30">
        <f t="shared" si="2"/>
        <v>1085</v>
      </c>
      <c r="I34" s="34">
        <f t="shared" si="3"/>
        <v>37225.890298612328</v>
      </c>
      <c r="J34" s="34"/>
      <c r="K34" s="35"/>
      <c r="L34" s="36"/>
      <c r="M34" s="1"/>
      <c r="N34" s="23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33">
        <v>17</v>
      </c>
      <c r="C35" s="29">
        <v>46296</v>
      </c>
      <c r="D35" s="34">
        <f t="shared" si="4"/>
        <v>37225.890298612328</v>
      </c>
      <c r="E35" s="30">
        <f t="shared" si="0"/>
        <v>1611.611645520815</v>
      </c>
      <c r="F35" s="50">
        <f t="shared" si="1"/>
        <v>558.38835447918495</v>
      </c>
      <c r="G35" s="30">
        <v>2170</v>
      </c>
      <c r="H35" s="30">
        <f t="shared" si="2"/>
        <v>1085</v>
      </c>
      <c r="I35" s="34">
        <f t="shared" si="3"/>
        <v>35614.278653091511</v>
      </c>
      <c r="J35" s="34"/>
      <c r="K35" s="35"/>
      <c r="L35" s="36"/>
      <c r="M35" s="1"/>
      <c r="N35" s="23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33">
        <v>18</v>
      </c>
      <c r="C36" s="29">
        <v>46327</v>
      </c>
      <c r="D36" s="34">
        <f t="shared" si="4"/>
        <v>35614.278653091511</v>
      </c>
      <c r="E36" s="30">
        <f t="shared" si="0"/>
        <v>1635.7858202036273</v>
      </c>
      <c r="F36" s="50">
        <f t="shared" si="1"/>
        <v>534.2141797963726</v>
      </c>
      <c r="G36" s="30">
        <v>2170</v>
      </c>
      <c r="H36" s="30">
        <f t="shared" si="2"/>
        <v>1085</v>
      </c>
      <c r="I36" s="34">
        <f t="shared" si="3"/>
        <v>33978.492832887881</v>
      </c>
      <c r="J36" s="34"/>
      <c r="K36" s="35"/>
      <c r="L36" s="36"/>
      <c r="M36" s="1"/>
      <c r="N36" s="23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33">
        <v>19</v>
      </c>
      <c r="C37" s="29">
        <v>46357</v>
      </c>
      <c r="D37" s="34">
        <f t="shared" si="4"/>
        <v>33978.492832887881</v>
      </c>
      <c r="E37" s="30">
        <f t="shared" si="0"/>
        <v>1660.3226075066818</v>
      </c>
      <c r="F37" s="50">
        <f t="shared" si="1"/>
        <v>509.67739249331822</v>
      </c>
      <c r="G37" s="30">
        <v>2170</v>
      </c>
      <c r="H37" s="30">
        <f t="shared" si="2"/>
        <v>1085</v>
      </c>
      <c r="I37" s="34">
        <f t="shared" si="3"/>
        <v>32318.1702253812</v>
      </c>
      <c r="J37" s="34"/>
      <c r="K37" s="35"/>
      <c r="L37" s="36"/>
      <c r="M37" s="1"/>
      <c r="N37" s="23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33">
        <v>20</v>
      </c>
      <c r="C38" s="29">
        <v>46388</v>
      </c>
      <c r="D38" s="34">
        <f t="shared" si="4"/>
        <v>32318.1702253812</v>
      </c>
      <c r="E38" s="30">
        <f t="shared" si="0"/>
        <v>1685.2274466192821</v>
      </c>
      <c r="F38" s="51">
        <f t="shared" si="1"/>
        <v>484.77255338071797</v>
      </c>
      <c r="G38" s="30">
        <v>2170</v>
      </c>
      <c r="H38" s="30">
        <f t="shared" si="2"/>
        <v>1085</v>
      </c>
      <c r="I38" s="34">
        <f t="shared" si="3"/>
        <v>30632.942778761917</v>
      </c>
      <c r="J38" s="34"/>
      <c r="K38" s="35"/>
      <c r="L38" s="36"/>
      <c r="M38" s="1"/>
      <c r="N38" s="23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33">
        <v>21</v>
      </c>
      <c r="C39" s="29">
        <v>46419</v>
      </c>
      <c r="D39" s="34">
        <f t="shared" si="4"/>
        <v>30632.942778761917</v>
      </c>
      <c r="E39" s="30">
        <f t="shared" si="0"/>
        <v>1710.5058583185712</v>
      </c>
      <c r="F39" s="51">
        <f t="shared" si="1"/>
        <v>459.49414168142874</v>
      </c>
      <c r="G39" s="30">
        <v>2170</v>
      </c>
      <c r="H39" s="30">
        <f t="shared" si="2"/>
        <v>1085</v>
      </c>
      <c r="I39" s="34">
        <f t="shared" si="3"/>
        <v>28922.436920443346</v>
      </c>
      <c r="J39" s="34"/>
      <c r="K39" s="35"/>
      <c r="L39" s="36"/>
      <c r="M39" s="1"/>
      <c r="N39" s="23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33">
        <v>22</v>
      </c>
      <c r="C40" s="29">
        <v>46447</v>
      </c>
      <c r="D40" s="34">
        <f t="shared" si="4"/>
        <v>28922.436920443346</v>
      </c>
      <c r="E40" s="30">
        <f t="shared" si="0"/>
        <v>1736.16344619335</v>
      </c>
      <c r="F40" s="51">
        <f t="shared" si="1"/>
        <v>433.83655380665016</v>
      </c>
      <c r="G40" s="30">
        <v>2170</v>
      </c>
      <c r="H40" s="30">
        <f t="shared" si="2"/>
        <v>1085</v>
      </c>
      <c r="I40" s="34">
        <f t="shared" si="3"/>
        <v>27186.273474249996</v>
      </c>
      <c r="J40" s="34"/>
      <c r="K40" s="35"/>
      <c r="L40" s="36"/>
      <c r="M40" s="1"/>
      <c r="N40" s="23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33">
        <v>23</v>
      </c>
      <c r="C41" s="29">
        <v>46478</v>
      </c>
      <c r="D41" s="34">
        <f t="shared" si="4"/>
        <v>27186.273474249996</v>
      </c>
      <c r="E41" s="30">
        <f t="shared" si="0"/>
        <v>1762.2058978862501</v>
      </c>
      <c r="F41" s="51">
        <f t="shared" si="1"/>
        <v>407.79410211374994</v>
      </c>
      <c r="G41" s="30">
        <v>2170</v>
      </c>
      <c r="H41" s="30">
        <f t="shared" si="2"/>
        <v>1085</v>
      </c>
      <c r="I41" s="34">
        <f t="shared" si="3"/>
        <v>25424.067576363745</v>
      </c>
      <c r="J41" s="34"/>
      <c r="K41" s="35"/>
      <c r="L41" s="36"/>
      <c r="M41" s="1"/>
      <c r="N41" s="23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33">
        <v>24</v>
      </c>
      <c r="C42" s="29">
        <v>46508</v>
      </c>
      <c r="D42" s="34">
        <f t="shared" si="4"/>
        <v>25424.067576363745</v>
      </c>
      <c r="E42" s="30">
        <f t="shared" si="0"/>
        <v>1788.6389863545437</v>
      </c>
      <c r="F42" s="51">
        <f t="shared" si="1"/>
        <v>381.36101364545618</v>
      </c>
      <c r="G42" s="30">
        <v>2170</v>
      </c>
      <c r="H42" s="30">
        <f t="shared" si="2"/>
        <v>1085</v>
      </c>
      <c r="I42" s="34">
        <f t="shared" si="3"/>
        <v>23635.4285900092</v>
      </c>
      <c r="J42" s="34"/>
      <c r="K42" s="35"/>
      <c r="L42" s="36"/>
      <c r="M42" s="1"/>
      <c r="N42" s="23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7">
        <v>25</v>
      </c>
      <c r="C43" s="29">
        <v>46539</v>
      </c>
      <c r="D43" s="34">
        <f t="shared" si="4"/>
        <v>23635.4285900092</v>
      </c>
      <c r="E43" s="30">
        <f t="shared" si="0"/>
        <v>1815.4685711498619</v>
      </c>
      <c r="F43" s="51">
        <f t="shared" si="1"/>
        <v>354.53142885013801</v>
      </c>
      <c r="G43" s="30">
        <v>2170</v>
      </c>
      <c r="H43" s="30">
        <f t="shared" si="2"/>
        <v>1085</v>
      </c>
      <c r="I43" s="34">
        <f t="shared" si="3"/>
        <v>21819.960018859339</v>
      </c>
      <c r="J43" s="34"/>
      <c r="K43" s="38"/>
      <c r="L43" s="39"/>
      <c r="M43" s="1"/>
      <c r="N43" s="23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37">
        <v>26</v>
      </c>
      <c r="C44" s="29">
        <v>46569</v>
      </c>
      <c r="D44" s="34">
        <f t="shared" si="4"/>
        <v>21819.960018859339</v>
      </c>
      <c r="E44" s="30">
        <f t="shared" si="0"/>
        <v>1842.70059971711</v>
      </c>
      <c r="F44" s="51">
        <f t="shared" si="1"/>
        <v>327.29940028289008</v>
      </c>
      <c r="G44" s="30">
        <v>2170</v>
      </c>
      <c r="H44" s="30">
        <f t="shared" si="2"/>
        <v>1085</v>
      </c>
      <c r="I44" s="34">
        <f t="shared" si="3"/>
        <v>19977.259419142229</v>
      </c>
      <c r="J44" s="34"/>
      <c r="K44" s="38"/>
      <c r="L44" s="39"/>
      <c r="M44" s="1"/>
      <c r="N44" s="2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37">
        <v>27</v>
      </c>
      <c r="C45" s="29">
        <v>46600</v>
      </c>
      <c r="D45" s="34">
        <f t="shared" si="4"/>
        <v>19977.259419142229</v>
      </c>
      <c r="E45" s="30">
        <f t="shared" si="0"/>
        <v>1870.3411087128666</v>
      </c>
      <c r="F45" s="51">
        <f t="shared" si="1"/>
        <v>299.65889128713343</v>
      </c>
      <c r="G45" s="30">
        <v>2170</v>
      </c>
      <c r="H45" s="30">
        <f t="shared" si="2"/>
        <v>1085</v>
      </c>
      <c r="I45" s="34">
        <f t="shared" si="3"/>
        <v>18106.918310429362</v>
      </c>
      <c r="J45" s="34"/>
      <c r="K45" s="38"/>
      <c r="L45" s="39"/>
      <c r="M45" s="1"/>
      <c r="N45" s="2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37">
        <v>28</v>
      </c>
      <c r="C46" s="29">
        <v>46631</v>
      </c>
      <c r="D46" s="34">
        <f t="shared" si="4"/>
        <v>18106.918310429362</v>
      </c>
      <c r="E46" s="30">
        <f t="shared" si="0"/>
        <v>1898.3962253435595</v>
      </c>
      <c r="F46" s="51">
        <f t="shared" si="1"/>
        <v>271.60377465644041</v>
      </c>
      <c r="G46" s="30">
        <v>2170</v>
      </c>
      <c r="H46" s="30">
        <f t="shared" si="2"/>
        <v>1085</v>
      </c>
      <c r="I46" s="34">
        <f t="shared" si="3"/>
        <v>16208.522085085802</v>
      </c>
      <c r="J46" s="34"/>
      <c r="K46" s="38"/>
      <c r="L46" s="39"/>
      <c r="M46" s="1"/>
      <c r="N46" s="2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37">
        <v>29</v>
      </c>
      <c r="C47" s="29">
        <v>46661</v>
      </c>
      <c r="D47" s="34">
        <f t="shared" si="4"/>
        <v>16208.522085085802</v>
      </c>
      <c r="E47" s="30">
        <f t="shared" si="0"/>
        <v>1926.872168723713</v>
      </c>
      <c r="F47" s="51">
        <f t="shared" si="1"/>
        <v>243.12783127628703</v>
      </c>
      <c r="G47" s="30">
        <v>2170</v>
      </c>
      <c r="H47" s="30">
        <f t="shared" si="2"/>
        <v>1085</v>
      </c>
      <c r="I47" s="34">
        <f t="shared" si="3"/>
        <v>14281.64991636209</v>
      </c>
      <c r="J47" s="34"/>
      <c r="K47" s="38"/>
      <c r="L47" s="39"/>
      <c r="M47" s="1"/>
      <c r="N47" s="2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37">
        <v>30</v>
      </c>
      <c r="C48" s="29">
        <v>46692</v>
      </c>
      <c r="D48" s="34">
        <f t="shared" si="4"/>
        <v>14281.64991636209</v>
      </c>
      <c r="E48" s="30">
        <f t="shared" si="0"/>
        <v>1955.7752512545687</v>
      </c>
      <c r="F48" s="51">
        <f t="shared" si="1"/>
        <v>214.22474874543136</v>
      </c>
      <c r="G48" s="30">
        <v>2170</v>
      </c>
      <c r="H48" s="30">
        <f t="shared" si="2"/>
        <v>1085</v>
      </c>
      <c r="I48" s="34">
        <f t="shared" si="3"/>
        <v>12325.874665107522</v>
      </c>
      <c r="J48" s="34"/>
      <c r="K48" s="38"/>
      <c r="L48" s="39"/>
      <c r="M48" s="1"/>
      <c r="N48" s="23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37">
        <v>31</v>
      </c>
      <c r="C49" s="29">
        <v>46722</v>
      </c>
      <c r="D49" s="34">
        <f t="shared" si="4"/>
        <v>12325.874665107522</v>
      </c>
      <c r="E49" s="30">
        <f t="shared" si="0"/>
        <v>1985.1118800233871</v>
      </c>
      <c r="F49" s="51">
        <f t="shared" si="1"/>
        <v>184.88811997661281</v>
      </c>
      <c r="G49" s="30">
        <v>2170</v>
      </c>
      <c r="H49" s="30">
        <f t="shared" si="2"/>
        <v>1085</v>
      </c>
      <c r="I49" s="34">
        <f t="shared" si="3"/>
        <v>10340.762785084135</v>
      </c>
      <c r="J49" s="34"/>
      <c r="K49" s="38"/>
      <c r="L49" s="39"/>
      <c r="M49" s="1"/>
      <c r="N49" s="23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37">
        <v>32</v>
      </c>
      <c r="C50" s="29">
        <v>46753</v>
      </c>
      <c r="D50" s="34">
        <f t="shared" si="4"/>
        <v>10340.762785084135</v>
      </c>
      <c r="E50" s="30">
        <f t="shared" si="0"/>
        <v>2014.8885582237381</v>
      </c>
      <c r="F50" s="52">
        <f t="shared" si="1"/>
        <v>155.11144177626201</v>
      </c>
      <c r="G50" s="30">
        <v>2170</v>
      </c>
      <c r="H50" s="30">
        <f t="shared" si="2"/>
        <v>1085</v>
      </c>
      <c r="I50" s="34">
        <f t="shared" si="3"/>
        <v>8325.8742268603964</v>
      </c>
      <c r="J50" s="34"/>
      <c r="K50" s="38"/>
      <c r="L50" s="39"/>
      <c r="M50" s="1"/>
      <c r="N50" s="23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37">
        <v>33</v>
      </c>
      <c r="C51" s="29">
        <v>46784</v>
      </c>
      <c r="D51" s="34">
        <f t="shared" si="4"/>
        <v>8325.8742268603964</v>
      </c>
      <c r="E51" s="30">
        <f t="shared" si="0"/>
        <v>2045.1118865970941</v>
      </c>
      <c r="F51" s="52">
        <f t="shared" si="1"/>
        <v>124.88811340290594</v>
      </c>
      <c r="G51" s="30">
        <v>2170</v>
      </c>
      <c r="H51" s="30">
        <f t="shared" si="2"/>
        <v>1085</v>
      </c>
      <c r="I51" s="34">
        <f t="shared" si="3"/>
        <v>6280.7623402633026</v>
      </c>
      <c r="J51" s="34"/>
      <c r="K51" s="38"/>
      <c r="L51" s="39"/>
      <c r="M51" s="1"/>
      <c r="N51" s="23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37">
        <v>34</v>
      </c>
      <c r="C52" s="29">
        <v>46813</v>
      </c>
      <c r="D52" s="34">
        <f t="shared" si="4"/>
        <v>6280.7623402633026</v>
      </c>
      <c r="E52" s="30">
        <f t="shared" si="0"/>
        <v>2075.7885648960505</v>
      </c>
      <c r="F52" s="52">
        <f t="shared" si="1"/>
        <v>94.21143510394954</v>
      </c>
      <c r="G52" s="30">
        <v>2170</v>
      </c>
      <c r="H52" s="30">
        <f t="shared" si="2"/>
        <v>1085</v>
      </c>
      <c r="I52" s="34">
        <f t="shared" si="3"/>
        <v>4204.9737753672525</v>
      </c>
      <c r="J52" s="34"/>
      <c r="K52" s="38"/>
      <c r="L52" s="39"/>
      <c r="M52" s="1"/>
      <c r="N52" s="23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37">
        <v>35</v>
      </c>
      <c r="C53" s="29">
        <v>46844</v>
      </c>
      <c r="D53" s="34">
        <f t="shared" si="4"/>
        <v>4204.9737753672525</v>
      </c>
      <c r="E53" s="30">
        <f t="shared" si="0"/>
        <v>2106.9253933694913</v>
      </c>
      <c r="F53" s="52">
        <f t="shared" si="1"/>
        <v>63.074606630508782</v>
      </c>
      <c r="G53" s="30">
        <v>2170</v>
      </c>
      <c r="H53" s="30">
        <f t="shared" si="2"/>
        <v>1085</v>
      </c>
      <c r="I53" s="34">
        <f t="shared" si="3"/>
        <v>2098.0483819977612</v>
      </c>
      <c r="J53" s="34"/>
      <c r="K53" s="38"/>
      <c r="L53" s="39"/>
      <c r="M53" s="1"/>
      <c r="N53" s="23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37">
        <v>36</v>
      </c>
      <c r="C54" s="29">
        <v>46874</v>
      </c>
      <c r="D54" s="34">
        <f t="shared" si="4"/>
        <v>2098.0483819977612</v>
      </c>
      <c r="E54" s="30">
        <f t="shared" si="0"/>
        <v>2098.0492742700335</v>
      </c>
      <c r="F54" s="52">
        <f t="shared" si="1"/>
        <v>31.470725729966418</v>
      </c>
      <c r="G54" s="30">
        <v>2129.52</v>
      </c>
      <c r="H54" s="30">
        <f t="shared" si="2"/>
        <v>1064.76</v>
      </c>
      <c r="I54" s="34">
        <f t="shared" si="3"/>
        <v>-8.9227227226729156E-4</v>
      </c>
      <c r="J54" s="34"/>
      <c r="K54" s="38"/>
      <c r="L54" s="39"/>
      <c r="M54" s="1"/>
      <c r="N54" s="23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40"/>
      <c r="C55" s="41" t="s">
        <v>38</v>
      </c>
      <c r="D55" s="42"/>
      <c r="E55" s="43">
        <f t="shared" ref="E55:F55" si="5">SUM(E19:E54)</f>
        <v>60000.000892272263</v>
      </c>
      <c r="F55" s="43">
        <f t="shared" si="5"/>
        <v>18079.51910772773</v>
      </c>
      <c r="G55" s="43">
        <f>E55+F55</f>
        <v>78079.51999999999</v>
      </c>
      <c r="H55" s="43"/>
      <c r="I55" s="44"/>
      <c r="J55" s="41"/>
      <c r="K55" s="42"/>
      <c r="L55" s="4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59" t="s">
        <v>39</v>
      </c>
      <c r="D58" s="55"/>
      <c r="E58" s="55"/>
      <c r="F58" s="55"/>
      <c r="G58" s="55"/>
      <c r="H58" s="55"/>
      <c r="I58" s="55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60" t="s">
        <v>62</v>
      </c>
      <c r="D59" s="55"/>
      <c r="E59" s="55"/>
      <c r="F59" s="55"/>
      <c r="G59" s="55"/>
      <c r="H59" s="55"/>
      <c r="I59" s="55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60" t="s">
        <v>63</v>
      </c>
      <c r="D60" s="55"/>
      <c r="E60" s="55"/>
      <c r="F60" s="55"/>
      <c r="G60" s="55"/>
      <c r="H60" s="55"/>
      <c r="I60" s="55"/>
      <c r="J60" s="55"/>
      <c r="K60" s="55"/>
      <c r="L60" s="5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60" t="s">
        <v>64</v>
      </c>
      <c r="D61" s="55"/>
      <c r="E61" s="55"/>
      <c r="F61" s="55"/>
      <c r="G61" s="55"/>
      <c r="H61" s="55"/>
      <c r="I61" s="55"/>
      <c r="J61" s="55"/>
      <c r="K61" s="55"/>
      <c r="L61" s="5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61" t="str">
        <f>D8</f>
        <v>DELA CRUZ, JUAN</v>
      </c>
      <c r="D63" s="62"/>
      <c r="E63" s="62"/>
      <c r="F63" s="62"/>
      <c r="G63" s="1"/>
      <c r="H63" s="1"/>
      <c r="I63" s="46"/>
      <c r="J63" s="46"/>
      <c r="K63" s="46"/>
      <c r="L63" s="4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63" t="s">
        <v>43</v>
      </c>
      <c r="D64" s="64"/>
      <c r="E64" s="64"/>
      <c r="F64" s="64"/>
      <c r="G64" s="1"/>
      <c r="H64" s="1"/>
      <c r="I64" s="47" t="s">
        <v>44</v>
      </c>
      <c r="J64" s="10"/>
      <c r="K64" s="65">
        <v>45779</v>
      </c>
      <c r="L64" s="6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60"/>
      <c r="D65" s="55"/>
      <c r="E65" s="55"/>
      <c r="F65" s="55"/>
      <c r="G65" s="1"/>
      <c r="H65" s="1"/>
      <c r="I65" s="47" t="s">
        <v>45</v>
      </c>
      <c r="J65" s="10"/>
      <c r="K65" s="65">
        <v>46875</v>
      </c>
      <c r="L65" s="6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66" t="s">
        <v>46</v>
      </c>
      <c r="D67" s="55"/>
      <c r="E67" s="5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66"/>
      <c r="D68" s="55"/>
      <c r="E68" s="5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61" t="s">
        <v>47</v>
      </c>
      <c r="D69" s="62"/>
      <c r="E69" s="62"/>
      <c r="F69" s="62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60" t="s">
        <v>48</v>
      </c>
      <c r="D70" s="55"/>
      <c r="E70" s="55"/>
      <c r="F70" s="5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0"/>
      <c r="D71" s="10"/>
      <c r="E71" s="10"/>
      <c r="F71" s="1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67"/>
      <c r="J72" s="55"/>
      <c r="K72" s="55"/>
      <c r="L72" s="5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66" t="s">
        <v>49</v>
      </c>
      <c r="D73" s="55"/>
      <c r="E73" s="55"/>
      <c r="F73" s="1"/>
      <c r="G73" s="1"/>
      <c r="H73" s="1"/>
      <c r="I73" s="1" t="s">
        <v>50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61" t="s">
        <v>51</v>
      </c>
      <c r="D75" s="62"/>
      <c r="E75" s="62"/>
      <c r="F75" s="62"/>
      <c r="G75" s="1"/>
      <c r="H75" s="1"/>
      <c r="I75" s="61"/>
      <c r="J75" s="62"/>
      <c r="K75" s="62"/>
      <c r="L75" s="6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63" t="s">
        <v>52</v>
      </c>
      <c r="D76" s="64"/>
      <c r="E76" s="64"/>
      <c r="F76" s="64"/>
      <c r="G76" s="1"/>
      <c r="H76" s="1"/>
      <c r="I76" s="63" t="s">
        <v>53</v>
      </c>
      <c r="J76" s="64"/>
      <c r="K76" s="64"/>
      <c r="L76" s="6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3">
    <mergeCell ref="C65:F65"/>
    <mergeCell ref="K65:L65"/>
    <mergeCell ref="C67:E67"/>
    <mergeCell ref="I75:L75"/>
    <mergeCell ref="I76:L76"/>
    <mergeCell ref="C68:E68"/>
    <mergeCell ref="C69:F69"/>
    <mergeCell ref="C70:F70"/>
    <mergeCell ref="I72:L72"/>
    <mergeCell ref="C73:E73"/>
    <mergeCell ref="C75:F75"/>
    <mergeCell ref="C76:F76"/>
    <mergeCell ref="C59:L59"/>
    <mergeCell ref="C60:L60"/>
    <mergeCell ref="C61:L61"/>
    <mergeCell ref="C63:F63"/>
    <mergeCell ref="C64:F64"/>
    <mergeCell ref="K64:L64"/>
    <mergeCell ref="A6:L6"/>
    <mergeCell ref="D13:E13"/>
    <mergeCell ref="D14:E14"/>
    <mergeCell ref="C16:I16"/>
    <mergeCell ref="C58:L58"/>
  </mergeCells>
  <pageMargins left="1.37795275590551" right="0.23622047244094499" top="0.74803149606299202" bottom="0.74803149606299202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AMORTIZATION SCHED MODEL</vt:lpstr>
      <vt:lpstr>AMORTIZATION SCHED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</dc:creator>
  <cp:lastModifiedBy>Czarina Jane Arellano</cp:lastModifiedBy>
  <dcterms:created xsi:type="dcterms:W3CDTF">2025-04-22T05:04:33Z</dcterms:created>
  <dcterms:modified xsi:type="dcterms:W3CDTF">2025-09-08T05:50:04Z</dcterms:modified>
</cp:coreProperties>
</file>