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8.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dicatii" sheetId="1" state="visible" r:id="rId2"/>
    <sheet name="Tabel_centralizator" sheetId="2" state="visible" r:id="rId3"/>
    <sheet name="I.1" sheetId="3" state="visible" r:id="rId4"/>
    <sheet name="I.2" sheetId="4" state="visible" r:id="rId5"/>
    <sheet name="I.3" sheetId="5" state="visible" r:id="rId6"/>
    <sheet name="I.4" sheetId="6" state="visible" r:id="rId7"/>
    <sheet name="I.5" sheetId="7" state="visible" r:id="rId8"/>
    <sheet name="I.6" sheetId="8" state="visible" r:id="rId9"/>
    <sheet name="I.7" sheetId="9" state="visible" r:id="rId10"/>
    <sheet name="I.8" sheetId="10" state="visible" r:id="rId11"/>
    <sheet name="I.9" sheetId="11" state="visible" r:id="rId12"/>
    <sheet name="I.10" sheetId="12" state="visible" r:id="rId13"/>
    <sheet name="I.11" sheetId="13" state="visible" r:id="rId14"/>
    <sheet name="I.12" sheetId="14" state="visible" r:id="rId15"/>
    <sheet name="I.13" sheetId="15" state="visible" r:id="rId16"/>
    <sheet name="I.14" sheetId="16" state="visible" r:id="rId17"/>
    <sheet name="I.15" sheetId="17" state="visible" r:id="rId18"/>
    <sheet name="I.16" sheetId="18" state="visible" r:id="rId19"/>
    <sheet name="I. 17." sheetId="19" state="visible" r:id="rId20"/>
    <sheet name="I. 18" sheetId="20" state="visible" r:id="rId21"/>
    <sheet name="I.19" sheetId="21" state="visible" r:id="rId22"/>
    <sheet name="I.20" sheetId="22" state="visible" r:id="rId23"/>
  </sheets>
  <definedNames>
    <definedName function="false" hidden="false" localSheetId="13" name="_xlnm.Print_Area" vbProcedure="false">'I.12'!$A$2:$H$19</definedName>
    <definedName function="false" hidden="false" localSheetId="6" name="_xlnm.Print_Area" vbProcedure="false">'I.5'!$A$1:$M$21</definedName>
    <definedName function="false" hidden="false" localSheetId="1" name="_xlnm.Print_Area" vbProcedure="false">Tabel_centralizator!$A$1:$D$33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<sst xmlns="http://schemas.openxmlformats.org/spreadsheetml/2006/main" count="1066" uniqueCount="610">
  <si>
    <t xml:space="preserve">Evaluarea activităţii de cercetare</t>
  </si>
  <si>
    <t xml:space="preserve">Instrucțiuni de completare</t>
  </si>
  <si>
    <t xml:space="preserve">Se vor completa tabelele I.1 .... I.20 cu rezultatele activității de cercetare desfășurate în perioada 1.01.2021-31.12.2021, respectând cu strictețe instrucțiunile </t>
  </si>
  <si>
    <t xml:space="preserve">Se va completa tabelul centralizator</t>
  </si>
  <si>
    <t xml:space="preserve">Se va salva fișierul cu denumirea COD DEPARTAMENT_nume_prenume_2021.xls</t>
  </si>
  <si>
    <r>
      <rPr>
        <b val="true"/>
        <sz val="11"/>
        <color rgb="FF000000"/>
        <rFont val="Arial Narrow"/>
        <family val="2"/>
      </rPr>
      <t xml:space="preserve">Valorile minime anuale pe grade didactice sunt: 
</t>
    </r>
    <r>
      <rPr>
        <sz val="11"/>
        <color rgb="FF000000"/>
        <rFont val="Arial Narrow"/>
        <family val="2"/>
      </rPr>
      <t xml:space="preserve">Profesor conducător de doctorat: 500 de ore; Profesor: 350 de ore; Conferențiar: 300 de ore; Lector/Șef de lucrări: 250 de ore; Asistent 200 de ore </t>
    </r>
  </si>
  <si>
    <r>
      <rPr>
        <b val="true"/>
        <sz val="11"/>
        <color rgb="FF000000"/>
        <rFont val="Arial Narrow"/>
        <family val="2"/>
      </rPr>
      <t xml:space="preserve">Valorile de referință: 
</t>
    </r>
    <r>
      <rPr>
        <sz val="11"/>
        <color rgb="FF000000"/>
        <rFont val="Arial Narrow"/>
        <family val="2"/>
      </rPr>
      <t xml:space="preserve">1 punct = 1 oră</t>
    </r>
  </si>
  <si>
    <t xml:space="preserve">Pentru codificarea departamentelor se vor folosi următoarele coduri:</t>
  </si>
  <si>
    <t xml:space="preserve">Departament</t>
  </si>
  <si>
    <t xml:space="preserve">Cod</t>
  </si>
  <si>
    <t xml:space="preserve">Departamentul de Teologie Ortodoxă</t>
  </si>
  <si>
    <t xml:space="preserve">FTEO2</t>
  </si>
  <si>
    <t xml:space="preserve">Departamentul de Drept Privat</t>
  </si>
  <si>
    <t xml:space="preserve">FDRE2</t>
  </si>
  <si>
    <t xml:space="preserve">Departamentul de Drept Public</t>
  </si>
  <si>
    <t xml:space="preserve">FDRE3</t>
  </si>
  <si>
    <t xml:space="preserve">Departamentul de Calculatoare și Inginerie Electrică</t>
  </si>
  <si>
    <t xml:space="preserve">FING2</t>
  </si>
  <si>
    <t xml:space="preserve">Departamentul de Inginerie Industrială și Management </t>
  </si>
  <si>
    <t xml:space="preserve">FING3</t>
  </si>
  <si>
    <t xml:space="preserve">Departamentul de Mașini și Echipamente Industriale</t>
  </si>
  <si>
    <t xml:space="preserve">FING4</t>
  </si>
  <si>
    <t xml:space="preserve">Departamentul de Studii Anglo-americane și Germanistice</t>
  </si>
  <si>
    <t xml:space="preserve">FLIA2</t>
  </si>
  <si>
    <t xml:space="preserve">Departamentul de Artă Teatrală</t>
  </si>
  <si>
    <t xml:space="preserve">FLIA3</t>
  </si>
  <si>
    <t xml:space="preserve">Departamentul de Studii Romanice</t>
  </si>
  <si>
    <t xml:space="preserve">FLIA4</t>
  </si>
  <si>
    <t xml:space="preserve">Departamentul de Istorie, Patrimoniu și Teologie protestantă</t>
  </si>
  <si>
    <t xml:space="preserve">FSSU2</t>
  </si>
  <si>
    <t xml:space="preserve">Departamentul Științe Politice, Relații Internaționale și Studii de Securitate</t>
  </si>
  <si>
    <t xml:space="preserve">FSSU3</t>
  </si>
  <si>
    <t xml:space="preserve">Departamentul pentru Pregătirea Personalului Didactic</t>
  </si>
  <si>
    <t xml:space="preserve">FSSU5</t>
  </si>
  <si>
    <t xml:space="preserve">Departamentul Asistență Socială, Jurnalism, Relații Publice, Sociologie</t>
  </si>
  <si>
    <t xml:space="preserve">FSSU6</t>
  </si>
  <si>
    <t xml:space="preserve">Departamentul Psihologie</t>
  </si>
  <si>
    <t xml:space="preserve">FSSU7</t>
  </si>
  <si>
    <t xml:space="preserve">Departamentul Științe ale Mediului, Fizică, Educație Fizică și Sport</t>
  </si>
  <si>
    <t xml:space="preserve">FSTI2</t>
  </si>
  <si>
    <t xml:space="preserve">Departamentul Matematică și Informatică</t>
  </si>
  <si>
    <t xml:space="preserve">FSTI3</t>
  </si>
  <si>
    <t xml:space="preserve">Departamentul Preclinic</t>
  </si>
  <si>
    <t xml:space="preserve">FMED2</t>
  </si>
  <si>
    <t xml:space="preserve">Departamentul Clinic Medical</t>
  </si>
  <si>
    <t xml:space="preserve">FMED3</t>
  </si>
  <si>
    <t xml:space="preserve">Departamentul Clinic Chirurgical</t>
  </si>
  <si>
    <t xml:space="preserve">FMED4</t>
  </si>
  <si>
    <t xml:space="preserve">Departamentul Medicină Dentară și Nursing</t>
  </si>
  <si>
    <t xml:space="preserve">FMED5</t>
  </si>
  <si>
    <t xml:space="preserve">Departamentul Rezidențiat</t>
  </si>
  <si>
    <t xml:space="preserve">FMED6</t>
  </si>
  <si>
    <t xml:space="preserve">Departamentul Științe Agricole și Ingineria Produselor Alimentare</t>
  </si>
  <si>
    <t xml:space="preserve">FSAA2</t>
  </si>
  <si>
    <t xml:space="preserve">Departamentul Finanțe și Contabilitate</t>
  </si>
  <si>
    <t xml:space="preserve">FSEC2</t>
  </si>
  <si>
    <t xml:space="preserve">Departamentul Management, Marketing și Administrarea Afacerilor</t>
  </si>
  <si>
    <t xml:space="preserve">FSEC3</t>
  </si>
  <si>
    <t xml:space="preserve">Universitatea ”Lucian Blaga” din Sibiu</t>
  </si>
  <si>
    <t xml:space="preserve">Facultatea de Inginerie</t>
  </si>
  <si>
    <r>
      <rPr>
        <b val="true"/>
        <sz val="11"/>
        <color rgb="FF000000"/>
        <rFont val="Arial Narrow"/>
        <family val="2"/>
      </rPr>
      <t xml:space="preserve">Departament (</t>
    </r>
    <r>
      <rPr>
        <i val="true"/>
        <sz val="11"/>
        <color rgb="FF000000"/>
        <rFont val="Arial Narrow"/>
        <family val="2"/>
      </rPr>
      <t xml:space="preserve">cod departament</t>
    </r>
    <r>
      <rPr>
        <b val="true"/>
        <sz val="11"/>
        <color rgb="FF000000"/>
        <rFont val="Arial Narrow"/>
        <family val="2"/>
      </rPr>
      <t xml:space="preserve">): FING2</t>
    </r>
  </si>
  <si>
    <r>
      <rPr>
        <b val="true"/>
        <sz val="11"/>
        <color rgb="FF000000"/>
        <rFont val="Arial Narrow"/>
        <family val="2"/>
      </rPr>
      <t xml:space="preserve">Cadru didactic (</t>
    </r>
    <r>
      <rPr>
        <i val="true"/>
        <sz val="11"/>
        <color rgb="FF000000"/>
        <rFont val="Arial Narrow"/>
        <family val="2"/>
      </rPr>
      <t xml:space="preserve">grad didactic, Nume, Prenume</t>
    </r>
    <r>
      <rPr>
        <b val="true"/>
        <sz val="11"/>
        <color rgb="FF000000"/>
        <rFont val="Arial Narrow"/>
        <family val="2"/>
      </rPr>
      <t xml:space="preserve">): Profesor Florea Adrian</t>
    </r>
  </si>
  <si>
    <t xml:space="preserve">Anexa 1</t>
  </si>
  <si>
    <t xml:space="preserve">Centralizator</t>
  </si>
  <si>
    <t xml:space="preserve">Număr indicator</t>
  </si>
  <si>
    <t xml:space="preserve">Denumire indicator</t>
  </si>
  <si>
    <t xml:space="preserve">Valoare calculată - Realizat</t>
  </si>
  <si>
    <t xml:space="preserve">Articol în revistă WoS: SCIS, SSCI situată în ”zona rosie”/Q1, ”zona galbenă”/Q2, respectiv AHCI &gt; 5 ani, conform listelor UEFISCDI</t>
  </si>
  <si>
    <t xml:space="preserve">Articol în revistă WoS: SCIS, SSCI – „zona gri”/ Q3, Q4 şi respectiv AHCI &lt; 5 ani, conform listelor UEFISCDI.</t>
  </si>
  <si>
    <t xml:space="preserve">Articol în revistă din bazele de date Master Journal List (inclusiv ESCI) şi articol în revistă indexată SCOPUS.</t>
  </si>
  <si>
    <t xml:space="preserve">Articol în volum de conferinţă (proceedings) indexat CPCI; alte tipuri de publicaţii din WoS.</t>
  </si>
  <si>
    <t xml:space="preserve">Publicaţii BDI şi publicaţii ERIH PLUS</t>
  </si>
  <si>
    <t xml:space="preserve">Cărţi ştiinţifice de autor şi capitole publicate la edituri internaţionale de prestigiu și edituri internaționale (sau traduse pentru domeniul Filologie şi Teologie, sau traducere de text dramatic și carte de autor pentru domeniul Artele spectacolului).</t>
  </si>
  <si>
    <t xml:space="preserve">Cărţi ştiinţifice de autor şi capitole publicate la edituri naționale (sau traduse pentru domeniul Filologie şi Teologie, sau traducere de text dramatic și carte de autor pentru domeniul Artele spectacolului).</t>
  </si>
  <si>
    <t xml:space="preserve">Editor volum ştiinţific (carte, volum conferinţă, îngrijitor colecţie ...) </t>
  </si>
  <si>
    <t xml:space="preserve">Citări </t>
  </si>
  <si>
    <t xml:space="preserve">Brevete OSIM/ internaţionale/ triadice</t>
  </si>
  <si>
    <t xml:space="preserve">Modele de utilitate (micul brevet)</t>
  </si>
  <si>
    <t xml:space="preserve">Evenimente artistice (doar pentru domeniul artele spectacolului), expoziţii (doar pentru domeniul arte vizuale) şi concerte de muzică religioasă (doar pentru domeniul teologie)</t>
  </si>
  <si>
    <t xml:space="preserve">Evenimente sportive (doar pentru domeniul sport)</t>
  </si>
  <si>
    <t xml:space="preserve">Membru în comitetul editorial al unei reviste ştiinţifice indexate BDI</t>
  </si>
  <si>
    <t xml:space="preserve">Referent ştiinţific al unei reviste indexate în minim 2 BDI sau al unei conferinţe internaţionale. </t>
  </si>
  <si>
    <t xml:space="preserve">Organizator principal / Membru în comitetul organizatoric al unei conferinţe internaţionale / naţionale</t>
  </si>
  <si>
    <t xml:space="preserve">Proiecte derulate cu terţii în evidenţa financiară a ULBS</t>
  </si>
  <si>
    <t xml:space="preserve">Aplicaţii la competiţii de cercetare </t>
  </si>
  <si>
    <t xml:space="preserve">Articol ştiințific în revistă neindexată BDI </t>
  </si>
  <si>
    <t xml:space="preserve">Lucrări / experimente / demonstraţii / inovaţii prezentate sau publicate în volumul unor manifestări ştiinţifice</t>
  </si>
  <si>
    <t xml:space="preserve">Total</t>
  </si>
  <si>
    <t xml:space="preserve">Data, 
26.04.2022</t>
  </si>
  <si>
    <r>
      <rPr>
        <b val="true"/>
        <sz val="11"/>
        <color rgb="FF000000"/>
        <rFont val="Arial Narrow"/>
        <family val="2"/>
      </rPr>
      <t xml:space="preserve">Director departament 
</t>
    </r>
    <r>
      <rPr>
        <i val="true"/>
        <sz val="11"/>
        <color rgb="FF000000"/>
        <rFont val="Arial Narrow"/>
        <family val="2"/>
      </rPr>
      <t xml:space="preserve">(grad didactic, Nume, Prenume, semnătura)</t>
    </r>
    <r>
      <rPr>
        <b val="true"/>
        <sz val="11"/>
        <color rgb="FF000000"/>
        <rFont val="Arial Narrow"/>
        <family val="2"/>
      </rPr>
      <t xml:space="preserve"> 
Profesor Volovici Daniel</t>
    </r>
  </si>
  <si>
    <t xml:space="preserve">Semnătura titular</t>
  </si>
  <si>
    <r>
      <rPr>
        <b val="true"/>
        <sz val="12"/>
        <color rgb="FF000000"/>
        <rFont val="Arial Narrow"/>
        <family val="2"/>
      </rPr>
      <t xml:space="preserve">I.1 - Articol în revistă WoS: SCIE, SSCI situată în ”zona r</t>
    </r>
    <r>
      <rPr>
        <b val="true"/>
        <sz val="12"/>
        <rFont val="Arial Narrow"/>
        <family val="2"/>
      </rPr>
      <t xml:space="preserve">osie” / Q1, ”zona galbenă” / Q2, re</t>
    </r>
    <r>
      <rPr>
        <b val="true"/>
        <sz val="12"/>
        <color rgb="FF000000"/>
        <rFont val="Arial Narrow"/>
        <family val="2"/>
      </rPr>
      <t xml:space="preserve">spectiv AHCI &gt; 5 ani</t>
    </r>
  </si>
  <si>
    <r>
      <rPr>
        <sz val="10"/>
        <rFont val="Arial Narrow"/>
        <family val="2"/>
      </rPr>
      <t xml:space="preserve">Articole încadrate “document type” ca </t>
    </r>
    <r>
      <rPr>
        <b val="true"/>
        <sz val="10"/>
        <rFont val="Arial Narrow"/>
        <family val="2"/>
      </rPr>
      <t xml:space="preserve">“Article” sau „Review”</t>
    </r>
    <r>
      <rPr>
        <sz val="10"/>
        <rFont val="Arial Narrow"/>
        <family val="2"/>
      </rPr>
      <t xml:space="preserve"> în reviste cotate WoS (Web of Science) - SCIE - Science Citation Index Expanded şi SSCI - Social Sciences Citation Index), din</t>
    </r>
    <r>
      <rPr>
        <b val="true"/>
        <sz val="10"/>
        <rFont val="Arial Narrow"/>
        <family val="2"/>
      </rPr>
      <t xml:space="preserve"> </t>
    </r>
    <r>
      <rPr>
        <sz val="10"/>
        <rFont val="Arial Narrow"/>
        <family val="2"/>
      </rPr>
      <t xml:space="preserve">”zona roşie”/Q1, şi ”zona galbenă”/Q2 în conformitate cu Listele UEFISCDI a revistelor încadrate pe subdomenii ştiinţifice, respectiv în reviste AHCI - Arts &amp; Humanities Citation Index cu o vechime de cel puţin 5 ani în Web of Science Core Collection, în conformitate cu Lista UEFISCDI a revistelor indexate in AHCI.</t>
    </r>
  </si>
  <si>
    <r>
      <rPr>
        <sz val="10"/>
        <rFont val="Arial Narrow"/>
        <family val="2"/>
      </rPr>
      <t xml:space="preserve">Articolul trebuie publicat în anul de raportare şi să fie </t>
    </r>
    <r>
      <rPr>
        <b val="true"/>
        <sz val="10"/>
        <rFont val="Arial Narrow"/>
        <family val="2"/>
      </rPr>
      <t xml:space="preserve">vizibil în Web of Science Core Collection </t>
    </r>
    <r>
      <rPr>
        <sz val="10"/>
        <rFont val="Arial Narrow"/>
        <family val="2"/>
      </rPr>
      <t xml:space="preserve">din platforma www.webofknowledge.com</t>
    </r>
  </si>
  <si>
    <t xml:space="preserve">Listele de referință UEFISCDI sunt cele din anul anterior raportării și sunt disponibile pe site-ul https://uefiscdi.ro/scientometrie-reviste.
În cazul în care o revistă este încadrată în mai multe subdomenii, se ia în calcul încadrarea cea mai favorabilă.</t>
  </si>
  <si>
    <t xml:space="preserve">Articolul trebuie să conţină menţiunea afilierii la ULBS a declarantului.</t>
  </si>
  <si>
    <r>
      <rPr>
        <sz val="10"/>
        <rFont val="Arial Narrow"/>
        <family val="2"/>
      </rPr>
      <t xml:space="preserve">* </t>
    </r>
    <r>
      <rPr>
        <b val="true"/>
        <sz val="10"/>
        <rFont val="Arial Narrow"/>
        <family val="2"/>
      </rPr>
      <t xml:space="preserve">Punctaje de referință:                                                                                                                                                                                                                                                                                                          
</t>
    </r>
    <r>
      <rPr>
        <sz val="10"/>
        <rFont val="Arial Narrow"/>
        <family val="2"/>
      </rPr>
      <t xml:space="preserve">• Articol în zona roşie / Q1 = 1500 de puncte
• Articol in zona galbenă / Q2 = 1000 de puncte
• Articol in AHCI &gt; 5 ani: 1200 puncte
Punctajul se împarte la numărul de autori cu afiliere la instituţiile de învăţământ şi cercetare din România, inclusiv la doctoranzi / studenţi. Punctajul NU se împarte cu autorii din străinătate sau cu autorii din mediul de afaceri (pentru acești autori se menţionează în paranteză instituţia de proveniență).
</t>
    </r>
  </si>
  <si>
    <t xml:space="preserve">Titlul articolului</t>
  </si>
  <si>
    <t xml:space="preserve">Numele și prenumele autorilor (afilierea)</t>
  </si>
  <si>
    <t xml:space="preserve">Cod departament</t>
  </si>
  <si>
    <t xml:space="preserve">Titlul revistei</t>
  </si>
  <si>
    <t xml:space="preserve">Volum</t>
  </si>
  <si>
    <t xml:space="preserve">Număr</t>
  </si>
  <si>
    <t xml:space="preserve">ISSN revistă</t>
  </si>
  <si>
    <t xml:space="preserve">Link către articol pe site - ul revistei</t>
  </si>
  <si>
    <t xml:space="preserve">DOI articol (Digital object identifier)</t>
  </si>
  <si>
    <t xml:space="preserve">WOS Accession Number</t>
  </si>
  <si>
    <t xml:space="preserve">Paginile articolului (de la … până la …)</t>
  </si>
  <si>
    <t xml:space="preserve">Anul publicării</t>
  </si>
  <si>
    <t xml:space="preserve">Tipul revistei (zona rosie/Q1; zona galbena/Q2; AHCI&gt;5ani)</t>
  </si>
  <si>
    <t xml:space="preserve">Factor de impact revistă</t>
  </si>
  <si>
    <t xml:space="preserve">Punctaj de referință*</t>
  </si>
  <si>
    <t xml:space="preserve">Punctaj individual</t>
  </si>
  <si>
    <t xml:space="preserve">The Effects of Multiple‐Exposure Textual Enhancement on Child L2 Learners’ Development in Derivational Morphology: A Multi‐Site Study</t>
  </si>
  <si>
    <t xml:space="preserve">Révész, Andrea (University College London - UCL), Leona Bunting (University of Goteborg - UGot), Adrian Florea (ULBS), Roger Gilabert (University of Barcelona), Ylva Hård af Segerstad (Ugot), Ioan P. Mihu (ULBS), Cliff Parry (British Council), Laura Benton (UCL), and Asimina Vasalou (UCL)</t>
  </si>
  <si>
    <t xml:space="preserve">TESOL Quarterly</t>
  </si>
  <si>
    <t xml:space="preserve">1545-7249</t>
  </si>
  <si>
    <t xml:space="preserve">https://onlinelibrary.wiley.com/doi/full/10.1002/tesq.3036</t>
  </si>
  <si>
    <t xml:space="preserve"> https://doi.org/10.1002/tesq.3036</t>
  </si>
  <si>
    <t xml:space="preserve">WOS:000660635200001</t>
  </si>
  <si>
    <t xml:space="preserve">901-930</t>
  </si>
  <si>
    <t xml:space="preserve">Q1</t>
  </si>
  <si>
    <t xml:space="preserve">Workforce analytics in teleworking</t>
  </si>
  <si>
    <t xml:space="preserve">Kifor, C. V., Nicolaescu, S. S., Florea, A., Săvescu, R. F., Receu, I., Ţîrlea, A. V., &amp; Dănuţ, R. E. (toti ULBS)</t>
  </si>
  <si>
    <t xml:space="preserve">IEEE Access</t>
  </si>
  <si>
    <t xml:space="preserve">2169-3536</t>
  </si>
  <si>
    <t xml:space="preserve">https://ieeexplore.ieee.org/abstract/document/9620096</t>
  </si>
  <si>
    <t xml:space="preserve">https://doi.org/10.1109/ACCESS.2021.3129248</t>
  </si>
  <si>
    <t xml:space="preserve">WOS:000724461600001</t>
  </si>
  <si>
    <t xml:space="preserve">156451-156464</t>
  </si>
  <si>
    <t xml:space="preserve">Q2</t>
  </si>
  <si>
    <t xml:space="preserve">TOTAL</t>
  </si>
  <si>
    <t xml:space="preserve">Informațiile incomplete / incorecte vor conduce la neluarea în calcul a indicatorului respectiv</t>
  </si>
  <si>
    <t xml:space="preserve">I.2- Articol în revistă cotată WoS: SCIE, SSCI – „zona gri”/ Q3, Q4 şi respectiv AHCI &lt; 5 ani, conform listelor UEFISCDI</t>
  </si>
  <si>
    <r>
      <rPr>
        <sz val="10"/>
        <rFont val="Arial Narrow"/>
        <family val="2"/>
      </rPr>
      <t xml:space="preserve">Articole încadrate “document type” ca </t>
    </r>
    <r>
      <rPr>
        <b val="true"/>
        <sz val="10"/>
        <rFont val="Arial Narrow"/>
        <family val="2"/>
      </rPr>
      <t xml:space="preserve">“Article” sau „Review”</t>
    </r>
    <r>
      <rPr>
        <sz val="10"/>
        <rFont val="Arial Narrow"/>
        <family val="2"/>
      </rPr>
      <t xml:space="preserve"> în reviste cotate WoS TR - Web of Science Thomson Reuters (SCIE - Science Citation Index Expanded şi SSCI - Social Sciences Citation Index, din ”zona gri”/ Q3, Q4, în conformitate cu Lista UEFISCDI a revistelor încadrate pe subdomenii ştiinţifice, respectiv în reviste AHCI - Arts &amp; Humanities Citation Index cu o vechime mai mică de 5 ani în Web of Science Core Collection.</t>
    </r>
  </si>
  <si>
    <r>
      <rPr>
        <sz val="10"/>
        <rFont val="Arial Narrow"/>
        <family val="2"/>
      </rPr>
      <t xml:space="preserve">* </t>
    </r>
    <r>
      <rPr>
        <b val="true"/>
        <sz val="10"/>
        <rFont val="Arial Narrow"/>
        <family val="2"/>
      </rPr>
      <t xml:space="preserve">Punctaje de referință:                                                                                                                                                                                                                                                                                                             
</t>
    </r>
    <r>
      <rPr>
        <sz val="10"/>
        <rFont val="Arial Narrow"/>
        <family val="2"/>
      </rPr>
      <t xml:space="preserve">• Articol = 500 de puncte
Punctajul se împarte la num</t>
    </r>
    <r>
      <rPr>
        <sz val="10"/>
        <rFont val="Arial"/>
        <family val="2"/>
      </rPr>
      <t xml:space="preserve">ă</t>
    </r>
    <r>
      <rPr>
        <sz val="10"/>
        <rFont val="Arial Narrow"/>
        <family val="2"/>
      </rPr>
      <t xml:space="preserve">rul de autori cu afiliere la institu</t>
    </r>
    <r>
      <rPr>
        <sz val="10"/>
        <rFont val="Arial"/>
        <family val="2"/>
      </rPr>
      <t xml:space="preserve">ţ</t>
    </r>
    <r>
      <rPr>
        <sz val="10"/>
        <rFont val="Arial Narrow"/>
        <family val="2"/>
      </rPr>
      <t xml:space="preserve">iile de înv</t>
    </r>
    <r>
      <rPr>
        <sz val="10"/>
        <rFont val="Arial"/>
        <family val="2"/>
      </rPr>
      <t xml:space="preserve">ăţă</t>
    </r>
    <r>
      <rPr>
        <sz val="10"/>
        <rFont val="Arial Narrow"/>
        <family val="2"/>
      </rPr>
      <t xml:space="preserve">mânt </t>
    </r>
    <r>
      <rPr>
        <sz val="10"/>
        <rFont val="Arial"/>
        <family val="2"/>
      </rPr>
      <t xml:space="preserve">ş</t>
    </r>
    <r>
      <rPr>
        <sz val="10"/>
        <rFont val="Arial Narrow"/>
        <family val="2"/>
      </rPr>
      <t xml:space="preserve">i cercetare din România, inclusiv la doctoranzi / studen</t>
    </r>
    <r>
      <rPr>
        <sz val="10"/>
        <rFont val="Arial"/>
        <family val="2"/>
      </rPr>
      <t xml:space="preserve">ţ</t>
    </r>
    <r>
      <rPr>
        <sz val="10"/>
        <rFont val="Arial Narrow"/>
        <family val="2"/>
      </rPr>
      <t xml:space="preserve">i. Punctajul NU se împarte cu autorii din str</t>
    </r>
    <r>
      <rPr>
        <sz val="10"/>
        <rFont val="Arial"/>
        <family val="2"/>
      </rPr>
      <t xml:space="preserve">ă</t>
    </r>
    <r>
      <rPr>
        <sz val="10"/>
        <rFont val="Arial Narrow"/>
        <family val="2"/>
      </rPr>
      <t xml:space="preserve">in</t>
    </r>
    <r>
      <rPr>
        <sz val="10"/>
        <rFont val="Arial"/>
        <family val="2"/>
      </rPr>
      <t xml:space="preserve">ă</t>
    </r>
    <r>
      <rPr>
        <sz val="10"/>
        <rFont val="Arial Narrow"/>
        <family val="2"/>
      </rPr>
      <t xml:space="preserve">tate sau cu autorii din mediul de afaceri (pentru ace</t>
    </r>
    <r>
      <rPr>
        <sz val="10"/>
        <rFont val="Arial"/>
        <family val="2"/>
      </rPr>
      <t xml:space="preserve">ș</t>
    </r>
    <r>
      <rPr>
        <sz val="10"/>
        <rFont val="Arial Narrow"/>
        <family val="2"/>
      </rPr>
      <t xml:space="preserve">ti autori se men</t>
    </r>
    <r>
      <rPr>
        <sz val="10"/>
        <rFont val="Arial"/>
        <family val="2"/>
      </rPr>
      <t xml:space="preserve">ţ</t>
    </r>
    <r>
      <rPr>
        <sz val="10"/>
        <rFont val="Arial Narrow"/>
        <family val="2"/>
      </rPr>
      <t xml:space="preserve">ioneaz</t>
    </r>
    <r>
      <rPr>
        <sz val="10"/>
        <rFont val="Arial"/>
        <family val="2"/>
      </rPr>
      <t xml:space="preserve">ă</t>
    </r>
    <r>
      <rPr>
        <sz val="10"/>
        <rFont val="Arial Narrow"/>
        <family val="2"/>
      </rPr>
      <t xml:space="preserve"> în parantez</t>
    </r>
    <r>
      <rPr>
        <sz val="10"/>
        <rFont val="Arial"/>
        <family val="2"/>
      </rPr>
      <t xml:space="preserve">ă</t>
    </r>
    <r>
      <rPr>
        <sz val="10"/>
        <rFont val="Arial Narrow"/>
        <family val="2"/>
      </rPr>
      <t xml:space="preserve"> institu</t>
    </r>
    <r>
      <rPr>
        <sz val="10"/>
        <rFont val="Arial"/>
        <family val="2"/>
      </rPr>
      <t xml:space="preserve">ţ</t>
    </r>
    <r>
      <rPr>
        <sz val="10"/>
        <rFont val="Arial Narrow"/>
        <family val="2"/>
      </rPr>
      <t xml:space="preserve">ia de provenien</t>
    </r>
    <r>
      <rPr>
        <sz val="10"/>
        <rFont val="Arial"/>
        <family val="2"/>
      </rPr>
      <t xml:space="preserve">ță</t>
    </r>
    <r>
      <rPr>
        <sz val="10"/>
        <rFont val="Arial Narrow"/>
        <family val="2"/>
      </rPr>
      <t xml:space="preserve">).</t>
    </r>
  </si>
  <si>
    <t xml:space="preserve">Tipul revistei zona gri /Q3, Q4; AHCI&lt;5ani)</t>
  </si>
  <si>
    <t xml:space="preserve">Factor de impact</t>
  </si>
  <si>
    <t xml:space="preserve">Using Neural Networks to Obtain Indirect Information about the State Variables in an Alcoholic Fermentation Process</t>
  </si>
  <si>
    <t xml:space="preserve">Sipos A (ULBS), Florea A (ULBS), Arsin M (ULBS), Fiore U. (Parthenope University of Napoli)</t>
  </si>
  <si>
    <t xml:space="preserve">Processes</t>
  </si>
  <si>
    <t xml:space="preserve">2227-9717</t>
  </si>
  <si>
    <t xml:space="preserve">https://www.mdpi.com/2227-9717/9/1/74</t>
  </si>
  <si>
    <t xml:space="preserve">https://doi.org/10.3390/pr9010074</t>
  </si>
  <si>
    <t xml:space="preserve">WOS:000610732300001</t>
  </si>
  <si>
    <t xml:space="preserve">74:1-18</t>
  </si>
  <si>
    <t xml:space="preserve">Q3</t>
  </si>
  <si>
    <t xml:space="preserve">I.3 - Articol în revistă din bazele de date Master Journal List (inclusiv Emerging Sources Citation Index - ESCI) şi 
articol în revistă indexată SCOPUS.</t>
  </si>
  <si>
    <t xml:space="preserve">Articole publicate în reviste din bazele de date: Master Journal List , inclusiv in Emerging Sources Citation Index (http://mjl.clarivate.com); SCOPUS (https://www.scopus.com/); </t>
  </si>
  <si>
    <r>
      <rPr>
        <sz val="10"/>
        <rFont val="Arial Narrow"/>
        <family val="2"/>
      </rPr>
      <t xml:space="preserve">Se consideră doar articole care au încadrarea “document type”: “</t>
    </r>
    <r>
      <rPr>
        <b val="true"/>
        <sz val="10"/>
        <rFont val="Arial Narrow"/>
        <family val="2"/>
      </rPr>
      <t xml:space="preserve">article</t>
    </r>
    <r>
      <rPr>
        <sz val="10"/>
        <rFont val="Arial Narrow"/>
        <family val="2"/>
      </rPr>
      <t xml:space="preserve">” sau “</t>
    </r>
    <r>
      <rPr>
        <b val="true"/>
        <sz val="10"/>
        <rFont val="Arial Narrow"/>
        <family val="2"/>
      </rPr>
      <t xml:space="preserve">review</t>
    </r>
    <r>
      <rPr>
        <sz val="10"/>
        <rFont val="Arial Narrow"/>
        <family val="2"/>
      </rPr>
      <t xml:space="preserve">” </t>
    </r>
  </si>
  <si>
    <t xml:space="preserve">Articolul trebuie publicat în anul de raportare şi să fie vizibil pe platforma www.webofknowledge.com şi / sau pe platforma https://www.scopus.com/ </t>
  </si>
  <si>
    <r>
      <rPr>
        <sz val="10"/>
        <rFont val="Arial Narrow"/>
        <family val="2"/>
      </rPr>
      <t xml:space="preserve">* </t>
    </r>
    <r>
      <rPr>
        <b val="true"/>
        <sz val="10"/>
        <rFont val="Arial Narrow"/>
        <family val="2"/>
      </rPr>
      <t xml:space="preserve">Punctaje de referință:                                                                                                                                                                                                                                                                                                             </t>
    </r>
    <r>
      <rPr>
        <sz val="10"/>
        <rFont val="Arial Narrow"/>
        <family val="2"/>
      </rPr>
      <t xml:space="preserve">•Articol  = 200 de puncte
Punctajul se împarte la num</t>
    </r>
    <r>
      <rPr>
        <sz val="10"/>
        <rFont val="Arial"/>
        <family val="2"/>
      </rPr>
      <t xml:space="preserve">ă</t>
    </r>
    <r>
      <rPr>
        <sz val="10"/>
        <rFont val="Arial Narrow"/>
        <family val="2"/>
      </rPr>
      <t xml:space="preserve">rul de autori cu afiliere la institu</t>
    </r>
    <r>
      <rPr>
        <sz val="10"/>
        <rFont val="Arial"/>
        <family val="2"/>
      </rPr>
      <t xml:space="preserve">ţ</t>
    </r>
    <r>
      <rPr>
        <sz val="10"/>
        <rFont val="Arial Narrow"/>
        <family val="2"/>
      </rPr>
      <t xml:space="preserve">iile de înv</t>
    </r>
    <r>
      <rPr>
        <sz val="10"/>
        <rFont val="Arial"/>
        <family val="2"/>
      </rPr>
      <t xml:space="preserve">ăţă</t>
    </r>
    <r>
      <rPr>
        <sz val="10"/>
        <rFont val="Arial Narrow"/>
        <family val="2"/>
      </rPr>
      <t xml:space="preserve">mânt </t>
    </r>
    <r>
      <rPr>
        <sz val="10"/>
        <rFont val="Arial"/>
        <family val="2"/>
      </rPr>
      <t xml:space="preserve">ş</t>
    </r>
    <r>
      <rPr>
        <sz val="10"/>
        <rFont val="Arial Narrow"/>
        <family val="2"/>
      </rPr>
      <t xml:space="preserve">i cercetare din România, inclusiv la doctoranzi / studen</t>
    </r>
    <r>
      <rPr>
        <sz val="10"/>
        <rFont val="Arial"/>
        <family val="2"/>
      </rPr>
      <t xml:space="preserve">ţ</t>
    </r>
    <r>
      <rPr>
        <sz val="10"/>
        <rFont val="Arial Narrow"/>
        <family val="2"/>
      </rPr>
      <t xml:space="preserve">i. Punctajul NU se împarte cu autorii din str</t>
    </r>
    <r>
      <rPr>
        <sz val="10"/>
        <rFont val="Arial"/>
        <family val="2"/>
      </rPr>
      <t xml:space="preserve">ă</t>
    </r>
    <r>
      <rPr>
        <sz val="10"/>
        <rFont val="Arial Narrow"/>
        <family val="2"/>
      </rPr>
      <t xml:space="preserve">in</t>
    </r>
    <r>
      <rPr>
        <sz val="10"/>
        <rFont val="Arial"/>
        <family val="2"/>
      </rPr>
      <t xml:space="preserve">ă</t>
    </r>
    <r>
      <rPr>
        <sz val="10"/>
        <rFont val="Arial Narrow"/>
        <family val="2"/>
      </rPr>
      <t xml:space="preserve">tate sau cu autorii din mediul de afaceri (pentru ace</t>
    </r>
    <r>
      <rPr>
        <sz val="10"/>
        <rFont val="Arial"/>
        <family val="2"/>
      </rPr>
      <t xml:space="preserve">ș</t>
    </r>
    <r>
      <rPr>
        <sz val="10"/>
        <rFont val="Arial Narrow"/>
        <family val="2"/>
      </rPr>
      <t xml:space="preserve">ti autori se men</t>
    </r>
    <r>
      <rPr>
        <sz val="10"/>
        <rFont val="Arial"/>
        <family val="2"/>
      </rPr>
      <t xml:space="preserve">ţ</t>
    </r>
    <r>
      <rPr>
        <sz val="10"/>
        <rFont val="Arial Narrow"/>
        <family val="2"/>
      </rPr>
      <t xml:space="preserve">ioneaz</t>
    </r>
    <r>
      <rPr>
        <sz val="10"/>
        <rFont val="Arial"/>
        <family val="2"/>
      </rPr>
      <t xml:space="preserve">ă</t>
    </r>
    <r>
      <rPr>
        <sz val="10"/>
        <rFont val="Arial Narrow"/>
        <family val="2"/>
      </rPr>
      <t xml:space="preserve"> în parantez</t>
    </r>
    <r>
      <rPr>
        <sz val="10"/>
        <rFont val="Arial"/>
        <family val="2"/>
      </rPr>
      <t xml:space="preserve">ă</t>
    </r>
    <r>
      <rPr>
        <sz val="10"/>
        <rFont val="Arial Narrow"/>
        <family val="2"/>
      </rPr>
      <t xml:space="preserve"> institu</t>
    </r>
    <r>
      <rPr>
        <sz val="10"/>
        <rFont val="Arial"/>
        <family val="2"/>
      </rPr>
      <t xml:space="preserve">ţ</t>
    </r>
    <r>
      <rPr>
        <sz val="10"/>
        <rFont val="Arial Narrow"/>
        <family val="2"/>
      </rPr>
      <t xml:space="preserve">ia de provenien</t>
    </r>
    <r>
      <rPr>
        <sz val="10"/>
        <rFont val="Arial"/>
        <family val="2"/>
      </rPr>
      <t xml:space="preserve">ță</t>
    </r>
    <r>
      <rPr>
        <sz val="10"/>
        <rFont val="Arial Narrow"/>
        <family val="2"/>
      </rPr>
      <t xml:space="preserve">).
</t>
    </r>
  </si>
  <si>
    <t xml:space="preserve">ISSN-ul revistei</t>
  </si>
  <si>
    <t xml:space="preserve">Digitization, Epistemic Proximity, and the Education System: Insights from a Bibliometric Analysis</t>
  </si>
  <si>
    <t xml:space="preserve">Fiore U (Parthenope University of Napoli), Florea A (ULBS), Kifor CV(ULBS), Zanetti P. (Parthenope University of Napoli)</t>
  </si>
  <si>
    <t xml:space="preserve">Journal of Risk and Financial Management. </t>
  </si>
  <si>
    <t xml:space="preserve">1911-8066</t>
  </si>
  <si>
    <t xml:space="preserve">https://www.mdpi.com/1911-8074/14/6/267</t>
  </si>
  <si>
    <t xml:space="preserve">https://doi.org/10.3390/jrfm14060267</t>
  </si>
  <si>
    <t xml:space="preserve">WOS:000666488300001</t>
  </si>
  <si>
    <t xml:space="preserve">267:1-17</t>
  </si>
  <si>
    <t xml:space="preserve">Optimizing the Integration Area and Performance of VLIW Architectures by Hardware/Software Co-design. </t>
  </si>
  <si>
    <t xml:space="preserve">Florea, A. (ULBS), Vasilas, T. (ULBS)</t>
  </si>
  <si>
    <t xml:space="preserve">In: Simian, D., Stoica, L.F. (eds) Modelling and Development of Intelligent Systems. (MDIS). Communications in Computer and Information Science, Springer, Cham. </t>
  </si>
  <si>
    <t xml:space="preserve">978-3-030-68526-3</t>
  </si>
  <si>
    <t xml:space="preserve">https://link.springer.com/chapter/10.1007/978-3-030-68527-0_3</t>
  </si>
  <si>
    <t xml:space="preserve">https://doi.org/10.1007/978-3-030-68527-0_3</t>
  </si>
  <si>
    <t xml:space="preserve">SCOPUS</t>
  </si>
  <si>
    <t xml:space="preserve">35–51</t>
  </si>
  <si>
    <t xml:space="preserve">I.4 - Articol în volum de conferinţă (proceedings) indexat Conference Proceeding Citation Index - CPCI; alte tipuri de publicaţii din WoS</t>
  </si>
  <si>
    <t xml:space="preserve">Pentru anul raportării, dacă volumul conferinţei nu a fost încă indexat, pot fi raportate lucrări doar dacă se face dovada indexării volumelor anterioare ale conferinţei (cel puțin una dintre ultimele două ediții ale conferinței trebuie să fie vizibile WoS).</t>
  </si>
  <si>
    <r>
      <rPr>
        <sz val="10"/>
        <rFont val="Arial Narrow"/>
        <family val="2"/>
      </rPr>
      <t xml:space="preserve">La acest indicator se punctează şi articolele în reviste indexate WoS sau în reviste din baza de date Master Journal List care </t>
    </r>
    <r>
      <rPr>
        <b val="true"/>
        <sz val="10"/>
        <rFont val="Arial Narrow"/>
        <family val="2"/>
      </rPr>
      <t xml:space="preserve">nu se încadrează</t>
    </r>
    <r>
      <rPr>
        <sz val="10"/>
        <rFont val="Arial Narrow"/>
        <family val="2"/>
      </rPr>
      <t xml:space="preserve"> in document type ca „article” sau „review”.</t>
    </r>
  </si>
  <si>
    <r>
      <rPr>
        <sz val="10"/>
        <rFont val="Arial Narrow"/>
        <family val="2"/>
      </rPr>
      <t xml:space="preserve">* </t>
    </r>
    <r>
      <rPr>
        <b val="true"/>
        <sz val="10"/>
        <rFont val="Arial Narrow"/>
        <family val="2"/>
      </rPr>
      <t xml:space="preserve">Punctaje de referință:                                                                                                                                                                                                                                                                                                             
</t>
    </r>
    <r>
      <rPr>
        <sz val="10"/>
        <rFont val="Arial Narrow"/>
        <family val="2"/>
      </rPr>
      <t xml:space="preserve">• Articol = 100 de puncte
Punctajul se împarte la num</t>
    </r>
    <r>
      <rPr>
        <sz val="10"/>
        <rFont val="Arial"/>
        <family val="2"/>
      </rPr>
      <t xml:space="preserve">ă</t>
    </r>
    <r>
      <rPr>
        <sz val="10"/>
        <rFont val="Arial Narrow"/>
        <family val="2"/>
      </rPr>
      <t xml:space="preserve">rul de autori cu afiliere la institu</t>
    </r>
    <r>
      <rPr>
        <sz val="10"/>
        <rFont val="Arial"/>
        <family val="2"/>
      </rPr>
      <t xml:space="preserve">ţ</t>
    </r>
    <r>
      <rPr>
        <sz val="10"/>
        <rFont val="Arial Narrow"/>
        <family val="2"/>
      </rPr>
      <t xml:space="preserve">iile de înv</t>
    </r>
    <r>
      <rPr>
        <sz val="10"/>
        <rFont val="Arial"/>
        <family val="2"/>
      </rPr>
      <t xml:space="preserve">ăţă</t>
    </r>
    <r>
      <rPr>
        <sz val="10"/>
        <rFont val="Arial Narrow"/>
        <family val="2"/>
      </rPr>
      <t xml:space="preserve">mânt </t>
    </r>
    <r>
      <rPr>
        <sz val="10"/>
        <rFont val="Arial"/>
        <family val="2"/>
      </rPr>
      <t xml:space="preserve">ş</t>
    </r>
    <r>
      <rPr>
        <sz val="10"/>
        <rFont val="Arial Narrow"/>
        <family val="2"/>
      </rPr>
      <t xml:space="preserve">i cercetare din România, inclusiv la doctoranzi / studen</t>
    </r>
    <r>
      <rPr>
        <sz val="10"/>
        <rFont val="Arial"/>
        <family val="2"/>
      </rPr>
      <t xml:space="preserve">ţ</t>
    </r>
    <r>
      <rPr>
        <sz val="10"/>
        <rFont val="Arial Narrow"/>
        <family val="2"/>
      </rPr>
      <t xml:space="preserve">i. Punctajul NU se împarte cu autorii din str</t>
    </r>
    <r>
      <rPr>
        <sz val="10"/>
        <rFont val="Arial"/>
        <family val="2"/>
      </rPr>
      <t xml:space="preserve">ă</t>
    </r>
    <r>
      <rPr>
        <sz val="10"/>
        <rFont val="Arial Narrow"/>
        <family val="2"/>
      </rPr>
      <t xml:space="preserve">in</t>
    </r>
    <r>
      <rPr>
        <sz val="10"/>
        <rFont val="Arial"/>
        <family val="2"/>
      </rPr>
      <t xml:space="preserve">ă</t>
    </r>
    <r>
      <rPr>
        <sz val="10"/>
        <rFont val="Arial Narrow"/>
        <family val="2"/>
      </rPr>
      <t xml:space="preserve">tate sau cu autorii din mediul de afaceri (pentru ace</t>
    </r>
    <r>
      <rPr>
        <sz val="10"/>
        <rFont val="Arial"/>
        <family val="2"/>
      </rPr>
      <t xml:space="preserve">ș</t>
    </r>
    <r>
      <rPr>
        <sz val="10"/>
        <rFont val="Arial Narrow"/>
        <family val="2"/>
      </rPr>
      <t xml:space="preserve">ti autori se men</t>
    </r>
    <r>
      <rPr>
        <sz val="10"/>
        <rFont val="Arial"/>
        <family val="2"/>
      </rPr>
      <t xml:space="preserve">ţ</t>
    </r>
    <r>
      <rPr>
        <sz val="10"/>
        <rFont val="Arial Narrow"/>
        <family val="2"/>
      </rPr>
      <t xml:space="preserve">ioneaz</t>
    </r>
    <r>
      <rPr>
        <sz val="10"/>
        <rFont val="Arial"/>
        <family val="2"/>
      </rPr>
      <t xml:space="preserve">ă</t>
    </r>
    <r>
      <rPr>
        <sz val="10"/>
        <rFont val="Arial Narrow"/>
        <family val="2"/>
      </rPr>
      <t xml:space="preserve"> în parantez</t>
    </r>
    <r>
      <rPr>
        <sz val="10"/>
        <rFont val="Arial"/>
        <family val="2"/>
      </rPr>
      <t xml:space="preserve">ă</t>
    </r>
    <r>
      <rPr>
        <sz val="10"/>
        <rFont val="Arial Narrow"/>
        <family val="2"/>
      </rPr>
      <t xml:space="preserve"> institu</t>
    </r>
    <r>
      <rPr>
        <sz val="10"/>
        <rFont val="Arial"/>
        <family val="2"/>
      </rPr>
      <t xml:space="preserve">ţ</t>
    </r>
    <r>
      <rPr>
        <sz val="10"/>
        <rFont val="Arial Narrow"/>
        <family val="2"/>
      </rPr>
      <t xml:space="preserve">ia de provenien</t>
    </r>
    <r>
      <rPr>
        <sz val="10"/>
        <rFont val="Arial"/>
        <family val="2"/>
      </rPr>
      <t xml:space="preserve">ță</t>
    </r>
    <r>
      <rPr>
        <sz val="10"/>
        <rFont val="Arial Narrow"/>
        <family val="2"/>
      </rPr>
      <t xml:space="preserve">).
</t>
    </r>
  </si>
  <si>
    <t xml:space="preserve">Tipul articolulului (articol, abstract, book review, letter, etc.)</t>
  </si>
  <si>
    <t xml:space="preserve">Cod Departament</t>
  </si>
  <si>
    <t xml:space="preserve">Titlul conferinței / Titlul volumului / Titlul revistei</t>
  </si>
  <si>
    <t xml:space="preserve">ISSN / ISBN</t>
  </si>
  <si>
    <t xml:space="preserve">Paginile articolului (de la … pana la …)</t>
  </si>
  <si>
    <t xml:space="preserve">Site www al conferinței</t>
  </si>
  <si>
    <t xml:space="preserve">Successful Knowledge Transfer – A Boost for Regional Innovation</t>
  </si>
  <si>
    <t xml:space="preserve">Articol</t>
  </si>
  <si>
    <t xml:space="preserve">Florea, A. (ULBS), Meinel, C.(HPI)</t>
  </si>
  <si>
    <t xml:space="preserve">In: Camarinha-Matos, L.M., Boucher, X., Afsarmanesh, H. (eds) Smart and Sustainable Collaborative Networks 4.0. PRO-VE 2021. IFIP Advances in Information and Communication Technology, vol 629. Springer, Cham.</t>
  </si>
  <si>
    <t xml:space="preserve">1868-4238</t>
  </si>
  <si>
    <t xml:space="preserve">536-546</t>
  </si>
  <si>
    <t xml:space="preserve">https://doi.org/10.1007/978-3-030-85969-5_50</t>
  </si>
  <si>
    <t xml:space="preserve">WOS:000765252000050</t>
  </si>
  <si>
    <t xml:space="preserve">https://pro-ve-2021.sciencesconf.org/</t>
  </si>
  <si>
    <t xml:space="preserve">I.5 - Publicaţii BDI şi publicaţii ERIH PLUS</t>
  </si>
  <si>
    <t xml:space="preserve">Se raportează articolele şi recenziile publicate in reviste indexate BDI – baze de date internaţionale, inclusiv revistele indexate ERIH PLUS (https://dbh.nsd.uib.no/publiseringskanaler/erihplus/).</t>
  </si>
  <si>
    <t xml:space="preserve">Se raportează doar articolele şi recenziile, nu şi rezumatele. </t>
  </si>
  <si>
    <t xml:space="preserve">Nu se raportează articole de tip Conference Paper.</t>
  </si>
  <si>
    <r>
      <rPr>
        <sz val="10"/>
        <rFont val="Arial Narrow"/>
        <family val="2"/>
      </rPr>
      <t xml:space="preserve">* </t>
    </r>
    <r>
      <rPr>
        <b val="true"/>
        <sz val="10"/>
        <rFont val="Arial Narrow"/>
        <family val="2"/>
      </rPr>
      <t xml:space="preserve">Punctaje de referință:                                                                                                                                                                                                                                                                                                             
</t>
    </r>
    <r>
      <rPr>
        <sz val="10"/>
        <rFont val="Arial Narrow"/>
        <family val="2"/>
      </rPr>
      <t xml:space="preserve">• Articol = 70 de puncte
• Recenzie = 25 de puncte
Punctajul se împarte la num</t>
    </r>
    <r>
      <rPr>
        <sz val="10"/>
        <rFont val="Arial"/>
        <family val="2"/>
      </rPr>
      <t xml:space="preserve">ă</t>
    </r>
    <r>
      <rPr>
        <sz val="10"/>
        <rFont val="Arial Narrow"/>
        <family val="2"/>
      </rPr>
      <t xml:space="preserve">rul de autori cu afiliere la institu</t>
    </r>
    <r>
      <rPr>
        <sz val="10"/>
        <rFont val="Arial"/>
        <family val="2"/>
      </rPr>
      <t xml:space="preserve">ţ</t>
    </r>
    <r>
      <rPr>
        <sz val="10"/>
        <rFont val="Arial Narrow"/>
        <family val="2"/>
      </rPr>
      <t xml:space="preserve">iile de înv</t>
    </r>
    <r>
      <rPr>
        <sz val="10"/>
        <rFont val="Arial"/>
        <family val="2"/>
      </rPr>
      <t xml:space="preserve">ăţă</t>
    </r>
    <r>
      <rPr>
        <sz val="10"/>
        <rFont val="Arial Narrow"/>
        <family val="2"/>
      </rPr>
      <t xml:space="preserve">mânt </t>
    </r>
    <r>
      <rPr>
        <sz val="10"/>
        <rFont val="Arial"/>
        <family val="2"/>
      </rPr>
      <t xml:space="preserve">ş</t>
    </r>
    <r>
      <rPr>
        <sz val="10"/>
        <rFont val="Arial Narrow"/>
        <family val="2"/>
      </rPr>
      <t xml:space="preserve">i cercetare din România, inclusiv la doctoranzi / studen</t>
    </r>
    <r>
      <rPr>
        <sz val="10"/>
        <rFont val="Arial"/>
        <family val="2"/>
      </rPr>
      <t xml:space="preserve">ţ</t>
    </r>
    <r>
      <rPr>
        <sz val="10"/>
        <rFont val="Arial Narrow"/>
        <family val="2"/>
      </rPr>
      <t xml:space="preserve">i. Punctajul NU se împarte cu autorii din str</t>
    </r>
    <r>
      <rPr>
        <sz val="10"/>
        <rFont val="Arial"/>
        <family val="2"/>
      </rPr>
      <t xml:space="preserve">ă</t>
    </r>
    <r>
      <rPr>
        <sz val="10"/>
        <rFont val="Arial Narrow"/>
        <family val="2"/>
      </rPr>
      <t xml:space="preserve">in</t>
    </r>
    <r>
      <rPr>
        <sz val="10"/>
        <rFont val="Arial"/>
        <family val="2"/>
      </rPr>
      <t xml:space="preserve">ă</t>
    </r>
    <r>
      <rPr>
        <sz val="10"/>
        <rFont val="Arial Narrow"/>
        <family val="2"/>
      </rPr>
      <t xml:space="preserve">tate sau cu autorii din mediul de afaceri (pentru ace</t>
    </r>
    <r>
      <rPr>
        <sz val="10"/>
        <rFont val="Arial"/>
        <family val="2"/>
      </rPr>
      <t xml:space="preserve">ș</t>
    </r>
    <r>
      <rPr>
        <sz val="10"/>
        <rFont val="Arial Narrow"/>
        <family val="2"/>
      </rPr>
      <t xml:space="preserve">ti autori se men</t>
    </r>
    <r>
      <rPr>
        <sz val="10"/>
        <rFont val="Arial"/>
        <family val="2"/>
      </rPr>
      <t xml:space="preserve">ţ</t>
    </r>
    <r>
      <rPr>
        <sz val="10"/>
        <rFont val="Arial Narrow"/>
        <family val="2"/>
      </rPr>
      <t xml:space="preserve">ioneaz</t>
    </r>
    <r>
      <rPr>
        <sz val="10"/>
        <rFont val="Arial"/>
        <family val="2"/>
      </rPr>
      <t xml:space="preserve">ă</t>
    </r>
    <r>
      <rPr>
        <sz val="10"/>
        <rFont val="Arial Narrow"/>
        <family val="2"/>
      </rPr>
      <t xml:space="preserve"> în parantez</t>
    </r>
    <r>
      <rPr>
        <sz val="10"/>
        <rFont val="Arial"/>
        <family val="2"/>
      </rPr>
      <t xml:space="preserve">ă</t>
    </r>
    <r>
      <rPr>
        <sz val="10"/>
        <rFont val="Arial Narrow"/>
        <family val="2"/>
      </rPr>
      <t xml:space="preserve"> institu</t>
    </r>
    <r>
      <rPr>
        <sz val="10"/>
        <rFont val="Arial"/>
        <family val="2"/>
      </rPr>
      <t xml:space="preserve">ţ</t>
    </r>
    <r>
      <rPr>
        <sz val="10"/>
        <rFont val="Arial Narrow"/>
        <family val="2"/>
      </rPr>
      <t xml:space="preserve">ia de provenien</t>
    </r>
    <r>
      <rPr>
        <sz val="10"/>
        <rFont val="Arial"/>
        <family val="2"/>
      </rPr>
      <t xml:space="preserve">ță</t>
    </r>
    <r>
      <rPr>
        <sz val="10"/>
        <rFont val="Arial Narrow"/>
        <family val="2"/>
      </rPr>
      <t xml:space="preserve">).
</t>
    </r>
  </si>
  <si>
    <t xml:space="preserve">Volumul</t>
  </si>
  <si>
    <t xml:space="preserve">Numarul</t>
  </si>
  <si>
    <t xml:space="preserve">Baza de date în care este indexată revista </t>
  </si>
  <si>
    <t xml:space="preserve">Link către articol</t>
  </si>
  <si>
    <t xml:space="preserve">Design Methodology and Tools in Factory of the Future</t>
  </si>
  <si>
    <t xml:space="preserve">Florea A, Mironescu I. Craciunean D.C, Morariu I.D., Volovici D. (toti ULBS)</t>
  </si>
  <si>
    <t xml:space="preserve">International Journal of Advanced Statistics and IT&amp;C for Economics and Life Sciences</t>
  </si>
  <si>
    <t xml:space="preserve">2067-354X</t>
  </si>
  <si>
    <t xml:space="preserve">3-37</t>
  </si>
  <si>
    <t xml:space="preserve">SCIENDO</t>
  </si>
  <si>
    <t xml:space="preserve">https://magazines.ulbsibiu.ro/ijasitels/index.php/IJASITELS/article/view/53</t>
  </si>
  <si>
    <t xml:space="preserve">I6 - Cărţi ştiinţifice de autor şi capitole publicate la edituri internaţionale de prestigiu și edituri internaționale (sau traduse pentru domeniul Filologie şi Teologie, sau traducere de text dramatic și carte de autor pentru domeniul Artele spectacolului).</t>
  </si>
  <si>
    <t xml:space="preserve">Se va verifica existenţa volumului fizic / CD electronic prin depunerea unui exemplar al cărţii la departament, respectiv prin existenţa în mediul on-line.</t>
  </si>
  <si>
    <t xml:space="preserve">Lista editurilor internationale de prestigiu se regaseste pe site-ul Serviciului Suport CDI: https://cercetare.ulbsibiu.ro/ro/platforma-siepas/metodologie-siepas-2017/. O editură este considerată internaţională dacă ISBN-ul este din străinătate şi cartea este publicată într-o limbă de circulaţie internaţională. Editurile din Republica Moldova sunt considerate edituri naţionale, indiferent de limba în care sunt publicate cărţile.</t>
  </si>
  <si>
    <r>
      <rPr>
        <sz val="10"/>
        <rFont val="Arial Narrow"/>
        <family val="2"/>
      </rPr>
      <t xml:space="preserve">În această categorie intră automat şi cărţile / capitolele de cărţi indexate în TR şi respectiv Scopus. </t>
    </r>
    <r>
      <rPr>
        <b val="true"/>
        <sz val="10"/>
        <rFont val="Arial Narrow"/>
        <family val="2"/>
      </rPr>
      <t xml:space="preserve">Nu se acceptă</t>
    </r>
    <r>
      <rPr>
        <sz val="10"/>
        <rFont val="Arial Narrow"/>
        <family val="2"/>
      </rPr>
      <t xml:space="preserve"> ȋn această categorie volumele de conferință (Proceedings).</t>
    </r>
  </si>
  <si>
    <r>
      <rPr>
        <b val="true"/>
        <sz val="10"/>
        <color rgb="FF000000"/>
        <rFont val="Arial Narrow"/>
        <family val="2"/>
      </rPr>
      <t xml:space="preserve">Plafoane maxime anuale</t>
    </r>
    <r>
      <rPr>
        <sz val="10"/>
        <color rgb="FF000000"/>
        <rFont val="Arial Narrow"/>
        <family val="2"/>
      </rPr>
      <t xml:space="preserve">, pentru publicarea în </t>
    </r>
    <r>
      <rPr>
        <b val="true"/>
        <sz val="10"/>
        <color rgb="FF000000"/>
        <rFont val="Arial Narrow"/>
        <family val="2"/>
      </rPr>
      <t xml:space="preserve">edituri internaţionale de prestigiu</t>
    </r>
    <r>
      <rPr>
        <sz val="10"/>
        <color rgb="FF000000"/>
        <rFont val="Arial Narrow"/>
        <family val="2"/>
      </rPr>
      <t xml:space="preserve">:
• 1500 puncte / declarant, indiferent de numărul de cărţi declarate 
</t>
    </r>
    <r>
      <rPr>
        <b val="true"/>
        <sz val="10"/>
        <color rgb="FF000000"/>
        <rFont val="Arial Narrow"/>
        <family val="2"/>
      </rPr>
      <t xml:space="preserve">Plafoane maxime anual, </t>
    </r>
    <r>
      <rPr>
        <b val="true"/>
        <u val="single"/>
        <sz val="10"/>
        <color rgb="FF000000"/>
        <rFont val="Arial Narrow"/>
        <family val="2"/>
      </rPr>
      <t xml:space="preserve">cerinţe</t>
    </r>
    <r>
      <rPr>
        <b val="true"/>
        <sz val="10"/>
        <color rgb="FF000000"/>
        <rFont val="Arial Narrow"/>
        <family val="2"/>
      </rPr>
      <t xml:space="preserve"> </t>
    </r>
    <r>
      <rPr>
        <b val="true"/>
        <u val="single"/>
        <sz val="10"/>
        <color rgb="FF000000"/>
        <rFont val="Arial Narrow"/>
        <family val="2"/>
      </rPr>
      <t xml:space="preserve">cumulative</t>
    </r>
    <r>
      <rPr>
        <b val="true"/>
        <sz val="10"/>
        <color rgb="FF000000"/>
        <rFont val="Arial Narrow"/>
        <family val="2"/>
      </rPr>
      <t xml:space="preserve"> </t>
    </r>
    <r>
      <rPr>
        <sz val="10"/>
        <color rgb="FF000000"/>
        <rFont val="Arial Narrow"/>
        <family val="2"/>
      </rPr>
      <t xml:space="preserve">pentru publicarea în</t>
    </r>
    <r>
      <rPr>
        <b val="true"/>
        <sz val="10"/>
        <color rgb="FF000000"/>
        <rFont val="Arial Narrow"/>
        <family val="2"/>
      </rPr>
      <t xml:space="preserve"> edituri internaţionale</t>
    </r>
    <r>
      <rPr>
        <sz val="10"/>
        <color rgb="FF000000"/>
        <rFont val="Arial Narrow"/>
        <family val="2"/>
      </rPr>
      <t xml:space="preserve">:
• 1500 puncte / declarant, indiferent de numărul de cărţi declarate 
• 1500 puncte / carte, indiferent de numărul de declaranţi</t>
    </r>
  </si>
  <si>
    <r>
      <rPr>
        <b val="true"/>
        <sz val="10"/>
        <color rgb="FF000000"/>
        <rFont val="Arial Narrow"/>
        <family val="2"/>
      </rPr>
      <t xml:space="preserve">* Punctaje de referință:
</t>
    </r>
    <r>
      <rPr>
        <sz val="10"/>
        <color rgb="FF000000"/>
        <rFont val="Arial Narrow"/>
        <family val="2"/>
      </rPr>
      <t xml:space="preserve">• 10 puncte / pagină, pentru carte nouă publicată în edituri internaţionale de prestigiu (lista este disponibilă pe site-ul </t>
    </r>
    <r>
      <rPr>
        <sz val="10"/>
        <rFont val="Arial Narrow"/>
        <family val="2"/>
      </rPr>
      <t xml:space="preserve">SCDI)</t>
    </r>
    <r>
      <rPr>
        <sz val="10"/>
        <color rgb="FF000000"/>
        <rFont val="Arial Narrow"/>
        <family val="2"/>
      </rPr>
      <t xml:space="preserve"> 
• 3,5 puncte / pagină, pentru cărţi noi publicate la alte edituri internaţionale
• 2,5 puncte per pagina re-editări 
• 1,5 puncte per pagină traducere, pentru domeniul Filologie şi Teologie
• 0,5 puncte / pagină, pentru traducere de text dramatic și carte științifică de autor pentru domeniul Artele spectacolului
</t>
    </r>
  </si>
  <si>
    <t xml:space="preserve">Punctajul se alocă numai pentru capitolele care precizează contribuţia declarantului, împărţindu-se la numărul co-autorilor din ţară. Pentru co-autorii din străinătate se menţionează în paranteză instituţia. 
În cazul în care contribuţia individuală nu poate fi identificată, se împarte punctajul total rezultat pentru carte / capitol, la numărul autorilor din ţară. Pentru autorii din străinătate se menţionează în paranteză instituţia</t>
  </si>
  <si>
    <t xml:space="preserve">Titlul cărții</t>
  </si>
  <si>
    <t xml:space="preserve">Numele și prenumele autorilor</t>
  </si>
  <si>
    <t xml:space="preserve">Editura 
(se precizează în paranteză dacă este vorba de editură de prestigiu)</t>
  </si>
  <si>
    <t xml:space="preserve">ISBN-ul cărții</t>
  </si>
  <si>
    <t xml:space="preserve">Luna publicării</t>
  </si>
  <si>
    <t xml:space="preserve">Nr. pag.</t>
  </si>
  <si>
    <t xml:space="preserve">I7 - Cărţi ştiinţifice de autor şi capitole publicate la edituri naționale (sau traduse pentru domeniul Filologie şi Teologie, sau traducere de text dramatic și carte de autor pentru domeniul Artele spectacolului).</t>
  </si>
  <si>
    <t xml:space="preserve">Se va verifica existenţa volumului fizic / CD electronic prin depunerea unui exemplar al cărţii la departament şi respectiv prin existenţa cărţii în Depozitul electronic al Bibliotecii Naţionale şi al Bibliotecii Centrale Universitare (BCU);</t>
  </si>
  <si>
    <r>
      <rPr>
        <b val="true"/>
        <sz val="10"/>
        <rFont val="Arial Narrow"/>
        <family val="2"/>
      </rPr>
      <t xml:space="preserve">Nu se acceptă</t>
    </r>
    <r>
      <rPr>
        <sz val="10"/>
        <rFont val="Arial Narrow"/>
        <family val="2"/>
      </rPr>
      <t xml:space="preserve"> ȋn această categorie suport de curs, ȋndrumar de laborator sau alte cărți cu caracter didactic; nu se acceptă ȋn această categorie volumele de conferință (Proceedings).</t>
    </r>
  </si>
  <si>
    <t xml:space="preserve">Cărţile / capitolele de carte raportate la acest indicator nu pot fi raportate şi pe SIEPAS – componenta didactică</t>
  </si>
  <si>
    <r>
      <rPr>
        <b val="true"/>
        <sz val="10"/>
        <rFont val="Arial Narrow"/>
        <family val="2"/>
      </rPr>
      <t xml:space="preserve">Nu se acceptă</t>
    </r>
    <r>
      <rPr>
        <sz val="10"/>
        <rFont val="Arial Narrow"/>
        <family val="2"/>
      </rPr>
      <t xml:space="preserve"> reeditări mai devreme de 3 ani</t>
    </r>
  </si>
  <si>
    <r>
      <rPr>
        <b val="true"/>
        <sz val="10"/>
        <rFont val="Arial Narrow"/>
        <family val="2"/>
      </rPr>
      <t xml:space="preserve">Plafoane maxime anual</t>
    </r>
    <r>
      <rPr>
        <sz val="10"/>
        <rFont val="Arial Narrow"/>
        <family val="2"/>
      </rPr>
      <t xml:space="preserve">, cerinţe cumulative:
• 300 puncte / declarant, indiferent de numărul de cărţi declarate și
• 400 puncte / carte, indiferent de numărul de declaranţi.</t>
    </r>
  </si>
  <si>
    <r>
      <rPr>
        <b val="true"/>
        <sz val="10"/>
        <rFont val="Arial Narrow"/>
        <family val="2"/>
      </rPr>
      <t xml:space="preserve">* Punctaje de referință:
</t>
    </r>
    <r>
      <rPr>
        <sz val="10"/>
        <rFont val="Arial Narrow"/>
        <family val="2"/>
      </rPr>
      <t xml:space="preserve">• 2 puncte / pagină, pentru cărţi noi
• 0,5 puncte / pagină, pentru reeditări 
• 0,3 puncte / pagina pentru traduceri, pentru domeniul Filologie şi Teologie
• 0,5 puncte / pagină, pentru traducere de text dramatic și carte științifică de autor pentru domeniul Artele spectacolului
</t>
    </r>
  </si>
  <si>
    <t xml:space="preserve">Punctajul se alocă numai pentru capitolele care precizează contribuţia declarantului, împărţindu-se la numărul co-autorilor din ţară. Pentru co-autorii din străinătate se menţionează în paranteză instituţia. 
În cazul în care contribuţia individuală nu poate fi identificată, se împarte punctajul total rezultat pentru carte / capitol, la numărul autorilor din ţară. Pentru autorii din străinătate se menţionează în paranteză instituţia.</t>
  </si>
  <si>
    <t xml:space="preserve">Editura</t>
  </si>
  <si>
    <t xml:space="preserve">FRAGMENTE DE ALGEBRĂ. Curiozități Complexe. Grile Reale</t>
  </si>
  <si>
    <t xml:space="preserve">FLOREA A., NEGHINĂ M., POPA V.M., POPESCU L., ȚINCU I.</t>
  </si>
  <si>
    <t xml:space="preserve">Matrix ROM, Bucureşti</t>
  </si>
  <si>
    <t xml:space="preserve">978-606-25-0632-2</t>
  </si>
  <si>
    <t xml:space="preserve">Martie</t>
  </si>
  <si>
    <t xml:space="preserve">FRAGMENTE DE ANALIZĂ. Curiozități Complexe. Grile Reale</t>
  </si>
  <si>
    <t xml:space="preserve">978-606-25-0648-3</t>
  </si>
  <si>
    <t xml:space="preserve">Mai</t>
  </si>
  <si>
    <t xml:space="preserve">I8 - Editor volum ştiinţific 
(carte, volum conferinţă, îngrijitor colecţie ...) 
</t>
  </si>
  <si>
    <t xml:space="preserve">Decizia privind caracterul ştiinţific al publicaţiei se ia la nivel de departament.</t>
  </si>
  <si>
    <r>
      <rPr>
        <sz val="10"/>
        <rFont val="Arial Narrow"/>
        <family val="2"/>
      </rPr>
      <t xml:space="preserve">Un </t>
    </r>
    <r>
      <rPr>
        <b val="true"/>
        <sz val="10"/>
        <rFont val="Arial Narrow"/>
        <family val="2"/>
      </rPr>
      <t xml:space="preserve">volum / o carte este considerată internaţională / naţională </t>
    </r>
    <r>
      <rPr>
        <sz val="10"/>
        <rFont val="Arial Narrow"/>
        <family val="2"/>
      </rPr>
      <t xml:space="preserve">dacă ISBN-ul este din străinătate, ȋntr-o limbă de circulație internațională, respectiv din ţară.</t>
    </r>
  </si>
  <si>
    <r>
      <rPr>
        <b val="true"/>
        <sz val="10"/>
        <rFont val="Arial Narrow"/>
        <family val="2"/>
      </rPr>
      <t xml:space="preserve">Conferința este internațională</t>
    </r>
    <r>
      <rPr>
        <sz val="10"/>
        <rFont val="Arial Narrow"/>
        <family val="2"/>
      </rPr>
      <t xml:space="preserve"> dacă îndeplineşte cumulativ următoarele criterii: 
(a) are vizibilitate internaţională, dovedită printr-o pagina web de prezentare într-o limbă străină de circulaţie internaţională (engleză, franceză, germană sau spaniolă); 
(b) peste 50% dintre membrii incluşi în comitetul ştiinţific au afiliere instituţională în străinătate, conform listei comitetului ştiinţific de pe pagina web a conferinţei; 
(c) programul ştiinţific, precum şi proceedings-urile sau rezumatele sunt publicate în format tipărit sau electronic într-o limbă străină de circulaţie internaţională; 
(d) lucrările conferinţei sunt desfăşurate exclusiv într-o limbă străină de circulaţie internaţională; 
(e) minim 25% dintre participanţi sau minim 25 participanţi cu lucrări înscrise au afiliere instituţională în străinătate, conform programului ştiinţific de pe pagina web a conferinţei.
Conferinţa care nu îndeplineşte criteriile minimale pentru a fi încadrată astfel are statutul de conferinţă naţională.
</t>
    </r>
    <r>
      <rPr>
        <b val="true"/>
        <sz val="10"/>
        <rFont val="Arial Narrow"/>
        <family val="2"/>
      </rPr>
      <t xml:space="preserve">Criterii pentru conferinţa naţională</t>
    </r>
    <r>
      <rPr>
        <sz val="10"/>
        <rFont val="Arial Narrow"/>
        <family val="2"/>
      </rPr>
      <t xml:space="preserve">, cel puţin: pagina web; program ştiinţific; comitet stiintific; volum al conferintei. Nu se iau în calcul volumele manifestărilor ştiinţifice studenţeşti, care se raportează la componenta didactică a SIEPAS. </t>
    </r>
  </si>
  <si>
    <t xml:space="preserve">Nu se ia în calcul calitatea de editor revistă / volum revistă care se raportează la I14.</t>
  </si>
  <si>
    <r>
      <rPr>
        <b val="true"/>
        <sz val="10"/>
        <rFont val="Arial Narrow"/>
        <family val="2"/>
      </rPr>
      <t xml:space="preserve">* Punctaje de referință:
</t>
    </r>
    <r>
      <rPr>
        <b val="true"/>
        <u val="single"/>
        <sz val="10"/>
        <rFont val="Arial Narrow"/>
        <family val="2"/>
      </rPr>
      <t xml:space="preserve">Volume științifice publicate în străinătate, la o editură de prestigiu internațional (lista diponibilă pe site-ul https://cercetare.ulbsibiu.ro/ro/platforma-siepas/metodologie-siepas-2017/):
</t>
    </r>
    <r>
      <rPr>
        <sz val="10"/>
        <rFont val="Arial Narrow"/>
        <family val="2"/>
      </rPr>
      <t xml:space="preserve">•  750 puncte (nu se acceptă volume ale conferinţelor)
Se împarte punctajul la numărul editorilor din țară.
Plafoane maxime anual, cerinţe cumulative:
• 750 puncte / declarant, indiferent de numărul de volume editate 
• 750 puncte / volum, indiferent de numărul de declaranţi
</t>
    </r>
    <r>
      <rPr>
        <b val="true"/>
        <u val="single"/>
        <sz val="10"/>
        <rFont val="Arial Narrow"/>
        <family val="2"/>
      </rPr>
      <t xml:space="preserve">Volume științifice / volume ale conferinţelor (proceedings)
</t>
    </r>
    <r>
      <rPr>
        <sz val="10"/>
        <rFont val="Arial Narrow"/>
        <family val="2"/>
      </rPr>
      <t xml:space="preserve">• Volum ştiinţific publicat în străinătate sau volum (Proceedings) conferinţă internaţională = 200 puncte
• Volum ştiinţific publicat în ţară sau volum conferinţă naţională = 100 puncte
Se împarte punctajul la numărul editorilor din țară.
</t>
    </r>
    <r>
      <rPr>
        <b val="true"/>
        <sz val="10"/>
        <rFont val="Arial Narrow"/>
        <family val="2"/>
      </rPr>
      <t xml:space="preserve">Plafoane maxime anual, cerinţe cumulative:
</t>
    </r>
    <r>
      <rPr>
        <sz val="10"/>
        <rFont val="Arial Narrow"/>
        <family val="2"/>
      </rPr>
      <t xml:space="preserve">• 200 puncte / declarant, indiferent de numarul de volume editate 
• 200 puncte / volum, indiferent de numărul de declaranţi</t>
    </r>
  </si>
  <si>
    <t xml:space="preserve">Titlul volumului științific / 
Titlul volumului conferinței</t>
  </si>
  <si>
    <t xml:space="preserve">Numele și prenumele editorilor din țară</t>
  </si>
  <si>
    <t xml:space="preserve">Editura / Conferința</t>
  </si>
  <si>
    <t xml:space="preserve">Link editură / link conferință</t>
  </si>
  <si>
    <t xml:space="preserve">Punctaj total de referință*</t>
  </si>
  <si>
    <t xml:space="preserve">I9 - Citări </t>
  </si>
  <si>
    <r>
      <rPr>
        <b val="true"/>
        <sz val="10"/>
        <rFont val="Arial Narrow"/>
        <family val="2"/>
      </rPr>
      <t xml:space="preserve">Auto-citările</t>
    </r>
    <r>
      <rPr>
        <sz val="10"/>
        <rFont val="Arial Narrow"/>
        <family val="2"/>
      </rPr>
      <t xml:space="preserve"> (citări în articole ale oricăruia dintre autori) </t>
    </r>
    <r>
      <rPr>
        <b val="true"/>
        <sz val="10"/>
        <rFont val="Arial Narrow"/>
        <family val="2"/>
      </rPr>
      <t xml:space="preserve">se exclud</t>
    </r>
    <r>
      <rPr>
        <sz val="10"/>
        <rFont val="Arial Narrow"/>
        <family val="2"/>
      </rPr>
      <t xml:space="preserve">.</t>
    </r>
  </si>
  <si>
    <r>
      <rPr>
        <b val="true"/>
        <sz val="10"/>
        <rFont val="Arial Narrow"/>
        <family val="2"/>
      </rPr>
      <t xml:space="preserve">Citarile în teze de doctorat / lucrări de disertaţie / lucrări de licenţă</t>
    </r>
    <r>
      <rPr>
        <sz val="10"/>
        <rFont val="Arial Narrow"/>
        <family val="2"/>
      </rPr>
      <t xml:space="preserve"> susţinute în România</t>
    </r>
    <r>
      <rPr>
        <b val="true"/>
        <sz val="10"/>
        <rFont val="Arial Narrow"/>
        <family val="2"/>
      </rPr>
      <t xml:space="preserve"> se exclud</t>
    </r>
    <r>
      <rPr>
        <sz val="10"/>
        <rFont val="Arial Narrow"/>
        <family val="2"/>
      </rPr>
      <t xml:space="preserve">.</t>
    </r>
  </si>
  <si>
    <r>
      <rPr>
        <b val="true"/>
        <sz val="10"/>
        <rFont val="Arial Narrow"/>
        <family val="2"/>
      </rPr>
      <t xml:space="preserve">* Punctaje de referință:
</t>
    </r>
    <r>
      <rPr>
        <sz val="10"/>
        <rFont val="Arial Narrow"/>
        <family val="2"/>
      </rPr>
      <t xml:space="preserve">• Citare în WoS TR şi SCOPUS = 50 puncte.
• Citare în alte baze date, sau în cărţi = 15 puncte
Punctajul se împarte la numărul de autori cu afiliere la instituţiile de învăţământ şi cercetare din România, inclusiv la doctoranzi / studenţi; pentru autorii din străinătate sau autorii din mediul de afaceri, se menţionează în paranteză instituţia.</t>
    </r>
  </si>
  <si>
    <t xml:space="preserve">Numele și prenumele autorilor lucrării citate (se menționează în paranteză afilierea)</t>
  </si>
  <si>
    <t xml:space="preserve">Lucrarea citată (titlu)</t>
  </si>
  <si>
    <t xml:space="preserve">Publicația în care este citată lucrarea (autori, titlu, revistă ...)</t>
  </si>
  <si>
    <t xml:space="preserve">Link către publicația în care este citată lucrarea</t>
  </si>
  <si>
    <t xml:space="preserve">Baza de date în care este citată lucrarea (WoS / SCOPUS / altă bază de date sau carte)</t>
  </si>
  <si>
    <t xml:space="preserve">Berntzen, L.(USN Norway), Johannessen, M. R. (USN Norway), &amp; Florea, A.</t>
  </si>
  <si>
    <t xml:space="preserve">Smart Cities: Challenges and a Sensor-based Solution. International Journal on Advances in Intelligence Systems, 9(3&amp;4), 579–588, (2016).</t>
  </si>
  <si>
    <t xml:space="preserve">Allam Z. (2021) On Complexity, Connectivity and Autonomy in Future Cities. In: The Rise of Autonomous Smart Cities. Sustainable Urban Futures. Palgrave Macmillan, Cham. https://doi.org/10.1007/978-3-030-59448-0_3</t>
  </si>
  <si>
    <t xml:space="preserve">https://link.springer.com/chapter/10.1007/978-3-030-59448-0_3</t>
  </si>
  <si>
    <t xml:space="preserve">SPRINGER</t>
  </si>
  <si>
    <t xml:space="preserve">Tomaszewska, Ewelina Julita (UniBIAL, Poland) and Florea, Adrian. </t>
  </si>
  <si>
    <t xml:space="preserve">Urban smart mobility in the scientific literature — bibliometric analysis Engineering Management in Production and Services, vol.10, no.2, 2018, pp.41-56. https://doi.org/10.2478/emj-2018-0010</t>
  </si>
  <si>
    <t xml:space="preserve">Schraven, D., Joss, S., &amp; De Jong, M. Past, present, future: engagement with sustainable urban development through 35 city labels in the scientific literature 1990-2019. Journal of Cleaner Production (2021), 125924.</t>
  </si>
  <si>
    <t xml:space="preserve">https://www.sciencedirect.com/science/article/abs/pii/S095965262100144X</t>
  </si>
  <si>
    <t xml:space="preserve">WoS</t>
  </si>
  <si>
    <t xml:space="preserve">Nicolaescu, S. S.(ULBS), Florea, A.(ULBS), Kifor, C. V.(ULBS), Fiore, U.(University of Parthenope), Cocan, N. (UiPATH), Receu, I. (Sobis), &amp; Zanetti, P. (University of Parthenope)</t>
  </si>
  <si>
    <t xml:space="preserve">Human capital evaluation in knowledge-based organizations based on big data analytics. Future Generation Computer Systems, 111, 654-667, 2020.</t>
  </si>
  <si>
    <t xml:space="preserve">Hartono, Y., Ermatita, E., &amp; Rini, D. P. (2021). Building a Weighted Performance Indicator Concept Utilized The Respondent’s Opinion Approach, DOI: 10.21203/rs.3.rs-178466/v1</t>
  </si>
  <si>
    <t xml:space="preserve">https://www.researchgate.net/publication/349069827_Building_a_Weighted_Performance_Indicator_Concept_Utilized_The_Respondent%27s_Opinion_Approach</t>
  </si>
  <si>
    <t xml:space="preserve">Abduljabbar, R. L., Liyanage, S., &amp; Dia, H. (2021). The role of micro-mobility in shaping sustainable cities: A systematic literature review. Transportation Research Part D: Transport and Environment, 92, 102734.</t>
  </si>
  <si>
    <t xml:space="preserve">https://www.sciencedirect.com/science/article/pii/S1361920921000389</t>
  </si>
  <si>
    <t xml:space="preserve">Fiore, Ugo (University of Parthenope), Florea, Adrian, Lechuga, Gilberto Pérez.(Autonomous University of Hidalgo) </t>
  </si>
  <si>
    <t xml:space="preserve">An Interdisciplinary Review of Smart Vehicular Traffic and Its Applications and Challenges. Journal of Sensor and Actuator Networks 8 (1): 13, 2019.</t>
  </si>
  <si>
    <t xml:space="preserve">Francini, M., Chieffallo, L., Palermo, A., &amp; Viapiana, M. F. (2021). Systematic Literature Review on Smart Mobility: A Framework for Future “Quantitative” Developments. Journal of Planning Literature, 0885412221994246.</t>
  </si>
  <si>
    <t xml:space="preserve">https://journals.sagepub.com/doi/abs/10.1177/0885412221994246</t>
  </si>
  <si>
    <t xml:space="preserve">Grecu, V.(ULBS); Ciobotea, R.-I.G. (ULBS); Florea (ULBS)</t>
  </si>
  <si>
    <r>
      <rPr>
        <sz val="10"/>
        <rFont val="Arial Narrow"/>
        <family val="2"/>
      </rPr>
      <t xml:space="preserve">A. Software Application for Organizational Sustainability Performance Assessment. </t>
    </r>
    <r>
      <rPr>
        <i val="true"/>
        <sz val="10"/>
        <color rgb="FF333333"/>
        <rFont val="Arial"/>
        <family val="2"/>
      </rPr>
      <t xml:space="preserve">Sustainability</t>
    </r>
    <r>
      <rPr>
        <sz val="10"/>
        <color rgb="FF333333"/>
        <rFont val="Arial"/>
        <family val="2"/>
      </rPr>
      <t xml:space="preserve"> </t>
    </r>
    <r>
      <rPr>
        <b val="true"/>
        <sz val="10"/>
        <color rgb="FF333333"/>
        <rFont val="Arial"/>
        <family val="2"/>
      </rPr>
      <t xml:space="preserve">2020</t>
    </r>
    <r>
      <rPr>
        <sz val="10"/>
        <color rgb="FF333333"/>
        <rFont val="Arial"/>
        <family val="2"/>
      </rPr>
      <t xml:space="preserve">, </t>
    </r>
    <r>
      <rPr>
        <i val="true"/>
        <sz val="10"/>
        <color rgb="FF333333"/>
        <rFont val="Arial"/>
        <family val="2"/>
      </rPr>
      <t xml:space="preserve">12</t>
    </r>
    <r>
      <rPr>
        <sz val="10"/>
        <color rgb="FF333333"/>
        <rFont val="Arial"/>
        <family val="2"/>
      </rPr>
      <t xml:space="preserve">, 4435.</t>
    </r>
  </si>
  <si>
    <t xml:space="preserve">Nate, S., Bilan, Y., Cherevatskyi, D., Kharlamova, G., Lyakh, O., &amp; Wosiak, A. (2021). The Impact of Energy Consumption on the Three Pillars of Sustainable Development. Energies, 14(5), 1372.</t>
  </si>
  <si>
    <t xml:space="preserve">https://www.mdpi.com/1996-1073/14/5/1372/htm</t>
  </si>
  <si>
    <t xml:space="preserve">Theophanous, Stelios &amp; Romano, Richard &amp; Malleson, Nick &amp; Lomax, Nik. Synergy PRIME Multi-level modelling, simulation and visualisation, TR University of Leeds, March 2021.</t>
  </si>
  <si>
    <t xml:space="preserve">https://www.researchgate.net/publication/349899567_Synergy_PRIME_Multi-level_modelling_simulation_and_visualisation</t>
  </si>
  <si>
    <t xml:space="preserve">Google Scholar, ResearchGate</t>
  </si>
  <si>
    <t xml:space="preserve">Shah, S. M. S. A., &amp; Mahrin, M. N. R. (2021). The Trend of Big Data in Workforce Frameworks and Occupational Standards towards an Educational Intelligent Economy. Journal of Technical Education and Training, 13(1), 176-184.</t>
  </si>
  <si>
    <t xml:space="preserve">https://publisher.uthm.edu.my/ojs/index.php/JTET/article/view/7841</t>
  </si>
  <si>
    <t xml:space="preserve">Florea A, Cofaru I, Roman L, Cofaru N (all ULBS)</t>
  </si>
  <si>
    <t xml:space="preserve">Applying the multi-objective optimization techniques in the design of suspension systems. J Digital Inf Manage 14(6), 2016</t>
  </si>
  <si>
    <t xml:space="preserve">Paliwal, V., Dobriyal, R., Sengar, N., &amp; Kumar, P. (2021). Optimization of the Suspension Parameters of a Quarter Car Model with Nonlinear Damper. Advances in Engineering Design: Select Proceedings of FLAME 2020, 489.</t>
  </si>
  <si>
    <t xml:space="preserve">https://link.springer.com/chapter/10.1007/978-981-33-4684-0_50</t>
  </si>
  <si>
    <t xml:space="preserve">Yiqiao Chen, Elisabete A. Silva, Smart transport: A comparative analysis using the most used indicators in the literature juxtaposed with interventions in English metropolitan areas, Transportation Research Interdisciplinary Perspectives, Volume 10, 2021, 100371, ISSN 2590-1982.</t>
  </si>
  <si>
    <t xml:space="preserve">https://doi.org/10.1016/j.trip.2021.100371</t>
  </si>
  <si>
    <t xml:space="preserve">Nate S, Bilan Y, Kurylo M, Lyashenko O, Napieralski P, Kharlamova G. Mineral Policy within the Framework of Limited Critical Resources and a Green Energy Transition. Energies. 2021; 14(9):2688. https://doi.org/10.3390/en14092688</t>
  </si>
  <si>
    <t xml:space="preserve">https://www.mdpi.com/1996-1073/14/9/2688#cite</t>
  </si>
  <si>
    <t xml:space="preserve">Gellert, Arpad (ULBS), Adrian Florea (ULBS), Ugo Fiore (University of Parthenope), Paolo Zanetti (University of Parthenope), Lucian Vintan (ULBS).</t>
  </si>
  <si>
    <t xml:space="preserve"> Performance and energy optimisation in CPUs through fuzzy knowledge representation. Information Sciences 476 (2019): 375-391.</t>
  </si>
  <si>
    <t xml:space="preserve">Nava-Arriaga, E. M., Hernandez-Guerrero, A., Luviano-Ortiz, J. L., &amp; Bejan, A. (2021). Heat sinks with minichannels and flow distributors based on constructal law. International Communications in Heat and Mass Transfer, 125, 105122.</t>
  </si>
  <si>
    <t xml:space="preserve">https://www.sciencedirect.com/science/article/pii/S0735193321000166#bi0005</t>
  </si>
  <si>
    <t xml:space="preserve">Oliveira-Lima, J.A.(UniNOVA Portugal); Morais, R.(UniNOVA Portugal); Martins, J.F.(UniNOVA Portugal); Florea, A.(ULBS); Lima, C.(Universidade Federal do Oeste do Pará, Santarém, Brazil)</t>
  </si>
  <si>
    <t xml:space="preserve">Load forecast on intelligent buildings based on temporary occupancy monitoring. Energy Build. 2016, 116, 512–521.</t>
  </si>
  <si>
    <t xml:space="preserve">Lee, J. H., Ostwald, M. J., &amp; Kim, M. J. (2021). Characterizing Smart Environments as Interactive and Collective Platforms: A Review of the Key Behaviors of Responsive Architecture. Sensors, 21(10), 3417.</t>
  </si>
  <si>
    <t xml:space="preserve">https://www.mdpi.com/1424-8220/21/10/3417</t>
  </si>
  <si>
    <t xml:space="preserve">Gong, Shu &amp; Hua, Gang. (2021). Remarks on Wiener Index of Bipolar Fuzzy Incidence Graphs. Frontiers in Physics. 9. 10.3389/fphy.2021.677882.</t>
  </si>
  <si>
    <t xml:space="preserve">https://www.frontiersin.org/articles/10.3389/fphy.2021.677882/full</t>
  </si>
  <si>
    <t xml:space="preserve">Kuzminov, A., Voronina, A., Bezuglova, M., &amp; Medvedskaya, T. (2021). The cenological paradigm in the designing of the digital twin of the human capital structure. In E3S Web of Conferences (Vol. 258). EDP Sciences.</t>
  </si>
  <si>
    <t xml:space="preserve">https://www.proquest.com/docview/2577544334?pq-origsite=gscholar&amp;fromopenview=true</t>
  </si>
  <si>
    <t xml:space="preserve">Florea, A. (ULBS), Gellert, A.(ULBS), Florea, D. (Colegiul Brukenthal Sibiu), &amp; Florea, A. C.(UBB Cluj)</t>
  </si>
  <si>
    <t xml:space="preserve"> Teaching programming by developing games in Alice. In The International Scientific Conference eLearning and Software for Education, 2016 (Vol. 1, p. 503). " Carol I" National Defence University.</t>
  </si>
  <si>
    <t xml:space="preserve">Voštinár, Patrik. (2021). MakeCode Arcade: Interesting environment for programming 2D games. pp. 1-6,  10.1109/EDUNINE51952.2021.9429132.</t>
  </si>
  <si>
    <t xml:space="preserve">https://ieeexplore.ieee.org/document/9429132</t>
  </si>
  <si>
    <t xml:space="preserve">A. Gellert (ULBS), A. Florea (ULBS), U. Fiore (University of Parthenope), F. Palmieri (University of Salerno) and P. Zanetti (University of Parthenope)</t>
  </si>
  <si>
    <t xml:space="preserve">A study on forecasting electricity production and consumption in smart cities and factories, Int. J. Inf. Manage., vol. 49, pp. 546-556, Dec. 2019.</t>
  </si>
  <si>
    <t xml:space="preserve">Yousuf, M. U., Al-Bahadly, I., &amp; Avci, E. (2021). Short-term wind speed forecasting based on hybrid MODWT-ARIMA-Markov model. IEEE Access, doi: 10.1109/ACCESS.2021.3084536.</t>
  </si>
  <si>
    <t xml:space="preserve">https://ieeexplore.ieee.org/document/9442729</t>
  </si>
  <si>
    <t xml:space="preserve">Kolokas, N., Ioannidis, D., &amp; Tzovaras, D. (2021). Multi-Step Energy Demand and Generation Forecasting with Confidence Used for Specification-Free Aggregate Demand Optimization. Energies, 14(11), 3162.</t>
  </si>
  <si>
    <t xml:space="preserve">https://www.mdpi.com/1996-1073/14/11/3162/htm</t>
  </si>
  <si>
    <t xml:space="preserve">Mustaqeem &amp; Kwon, Soonil. (2021). Speech Emotion Recognition Based on Deep Networks: A Review, Conference: Korean Information Processing Society (KIPS-2021) At: Hangang-daero, Yongsan-gu, Seoul, May 2021, 1 (01), 183.</t>
  </si>
  <si>
    <t xml:space="preserve">https://www.researchgate.net/publication/352876861_Speech_Emotion_Recognition_Based_on_Deep_Networks_A_Review</t>
  </si>
  <si>
    <t xml:space="preserve">Biyik, C., Abareshi, A., Paz, A., Ruiz, R. A., Battarra, R., Rogers, C. D., &amp; Lizarraga, C. (2021). Smart Mobility Adoption: A Review of the Literature. Journal of Open Innovation: Technology, Market, and Complexity, 7(2), 146.</t>
  </si>
  <si>
    <t xml:space="preserve">https://www.mdpi.com/2199-8531/7/2/146</t>
  </si>
  <si>
    <t xml:space="preserve">Boulghobra, O. N., &amp; Wang, X. A COMPREHENSIVE GLOBAL ANALYSIS OF URBAN SPRAWL RESEARCH PRODUCTIVITY USING BIBLIOMETRIC ANALYSIS TOOLS. urban development, 5, 7.</t>
  </si>
  <si>
    <t xml:space="preserve">http://www.ijsit.com/admin/ijsit_files/A%20COMPREHENSIVE%20GLOBAL%20ANALYSIS%20OF%20URBAN%20SPRAWL%20RESEARCH%20PRODUCTIVITY%20USING%20BIBLIOMETRIC%20ANALYSIS%20TOOLS_IJSIT_10.3.9.pdf</t>
  </si>
  <si>
    <t xml:space="preserve">Peixian Li, Yujie Lu, Da Yan, Jianzhuang Xiao, Huicang Wu, Scientometric mapping of smart building research: Towards a framework of human-cyber-physical system (HCPS), September 2021, Automation in Construction 129:103776, DOI: 10.1016/j.autcon.2021.103776</t>
  </si>
  <si>
    <t xml:space="preserve">https://www.scinapse.io/papers/3168473120</t>
  </si>
  <si>
    <t xml:space="preserve">Florea, A (ULBS)., Kifor, C. V.(ULBS), Nicolaescu, S. S.(ULBS), Cocan, N.(UiPATH), &amp; Receu, I.(Sobis) </t>
  </si>
  <si>
    <t xml:space="preserve">Intellectual capital evaluation and exploitation model based on big data technologies. In Proceedings of the 24th International Scientific Conference on Economic and Social Development (pp. 21–30). 
Warsaw, 2017. </t>
  </si>
  <si>
    <t xml:space="preserve">Zigner, M. (2021). Machine Learning Models of Participation in Work-Related Training, PhD Thesis in Workforce Education and Development, Pennsylvania State University.</t>
  </si>
  <si>
    <t xml:space="preserve">https://etda.libraries.psu.edu/catalog/18732mcz1</t>
  </si>
  <si>
    <t xml:space="preserve">Alessandro Margherita, Human resources analytics: A systematization of research topics and directions for future research, Human Resource Management Review, 2021, 100795, ISSN 1053-4822, https://doi.org/10.1016/j.hrmr.2020.100795.</t>
  </si>
  <si>
    <t xml:space="preserve">https://www.sciencedirect.com/science/article/abs/pii/S1053482220300681?via%3Dihub</t>
  </si>
  <si>
    <t xml:space="preserve">Adrian Florea (ULBS), Valentin Fleaca (ULBS)</t>
  </si>
  <si>
    <t xml:space="preserve">Implementing an embedded system to identify possible COVID-19 suspects using thermovision cameras, 2020 24th International Conference on System Theory Control and Computing (ICSTCC), Oct. 2020.</t>
  </si>
  <si>
    <t xml:space="preserve">Jaipriya, S., Gokul, R., &amp; Deepakraj, P. K. (2021, March). A Novel for Analysing Corona Virus using Smart Band. In 2021 7th International Conference on Advanced Computing and Communication Systems (ICACCS) (Vol. 1, pp. 969-972). IEEE.</t>
  </si>
  <si>
    <t xml:space="preserve">https://ieeexplore.ieee.org/abstract/document/9441919?casa_token=-mKTCv9lHZYAAAAA:86JZ_6U3IMuWsimFWQGWi4r5nMnkoBy-JCluGwEp-rmEuZnRyt3M7lEiXE5j8ODCCHJSp5dsX3s</t>
  </si>
  <si>
    <t xml:space="preserve">Naveen Tata, Srivasthasva Srinivas, Machiraju, V. Akshay, Divyasree Mohan Menon, N. B. Sai Shibu, D. Arjun (2021). Prediction of Energy Consumption Using Statistical and Machine Learning Methods and Analyzing the Significance of Climate and Holidays in the Demand Prediction, In book: Advances in Computing and Network Communications. DOI: 10.1007/978-981-33-6987-0_10.</t>
  </si>
  <si>
    <t xml:space="preserve">https://link-springer-com.am.e-nformation.ro/chapter/10.1007/978-981-33-6987-0_10</t>
  </si>
  <si>
    <t xml:space="preserve">MENGISTU, Azemeraw Tadesse; PANIZZOLO, Roberto. Indicators and Framework for Measuring Industrial Sustainability in Italian Footwear Small and Medium Enterprises. Sustainability, 2021, 13.10: 5472.</t>
  </si>
  <si>
    <t xml:space="preserve">https://www.mdpi.com/2071-1050/13/10/5472</t>
  </si>
  <si>
    <t xml:space="preserve">Adamoniene, R. (2021). Linking the employee voice to a more sustainable organisation: the case of Lithuania. Engineering Management in Production and Services
13(2), pp. 18-28.</t>
  </si>
  <si>
    <t xml:space="preserve">https://www.sciendo.com/article/10.2478/emj-2021-0009</t>
  </si>
  <si>
    <t xml:space="preserve">Eleyae, N. C. (2021). The Relationship Between Human Capital, Productivity, and Profitability, Walden University Dissertations and Doctoral Studies.</t>
  </si>
  <si>
    <t xml:space="preserve">https://scholarworks.waldenu.edu/cgi/viewcontent.cgi?article=11911&amp;context=dissertations</t>
  </si>
  <si>
    <t xml:space="preserve">Szum, Katarzyna. (2021). IoT-based smart cities: a bibliometric analysis and literature review. Engineering Management in Production and Services. 13. 115-136. 10.2478/emj-2021-0017.</t>
  </si>
  <si>
    <t xml:space="preserve">https://www.sciendo.com/article/10.2478/emj-2021-0017</t>
  </si>
  <si>
    <t xml:space="preserve">Roman, L. (ULBS), Florea, A.(ULBS), &amp; Cofaru, I. I.(ULBS)</t>
  </si>
  <si>
    <t xml:space="preserve">Software Application for assessment the reliability of suspension system at Opel cars and of road profiles. Fascicle of Management and Technological Engineering, 2014, 1, 289-294.</t>
  </si>
  <si>
    <t xml:space="preserve">Putra, Tria &amp; , Husaini &amp; Ikbal, M.. (2021). Automotive suspension component behaviors driven on flat and rough road surfaces. Heliyon. e07528. 10.1016/j.heliyon.2021.e07528.</t>
  </si>
  <si>
    <t xml:space="preserve">https://www.sciencedirect.com/science/article/pii/S2405844021016315</t>
  </si>
  <si>
    <t xml:space="preserve">J. Jiang et al. (2021), "Residential House Occupancy Detection: Trust-based Scheme Using Economic and Privacy-aware Sensors," in IEEE Internet of Things Journal, doi: 10.1109/JIOT.2021.3091098.</t>
  </si>
  <si>
    <t xml:space="preserve">https://ieeexplore.ieee.org/document/9462533</t>
  </si>
  <si>
    <t xml:space="preserve">Gellert A (ULBS), Florea A(ULBS)</t>
  </si>
  <si>
    <t xml:space="preserve">Web prefetching through efficient prediction by partial matching. World Wide Web, 2016, 19:921–932. https://doi.org/10.1007/s11280-015-0367-8</t>
  </si>
  <si>
    <t xml:space="preserve">Manohar, E., Anandha Banu, E. &amp; Shalini Punithavathani, D. Composite analysis of web pages in adaptive environment through Modified Salp Swarm algorithm to rank the web pages. J Ambient Intell Human Comput (2021). https://doi.org/10.1007/s12652-021-03033-y</t>
  </si>
  <si>
    <t xml:space="preserve">https://link.springer.com/article/10.1007/s12652-021-03033-y</t>
  </si>
  <si>
    <t xml:space="preserve">Naceur, F. B., Salah, C. B., Telmoudi, A. J., &amp; Mahjoub, M. A. (2021). Intelligent approach for optimal sizing in photovoltaic panel-battery system and optimizing smart grid energy. Transactions of the Institute of Measurement and Control, 01423312211027027.</t>
  </si>
  <si>
    <t xml:space="preserve">https://journals.sagepub.com/doi/abs/10.1177/01423312211027027</t>
  </si>
  <si>
    <t xml:space="preserve">Berntzen, L. (University of South-Eastern Norway); Johannessen, M.R.(University of South-Eastern Norway); Florea, A (ULBS)</t>
  </si>
  <si>
    <t xml:space="preserve">A. Smart Cities: Challenges and a Sensor-based Solution. Int. J. Adv. Intell. Syst. 2016, 9, 579–588.</t>
  </si>
  <si>
    <t xml:space="preserve">Sharifi, Ayyoob &amp; Allam, Zaheer &amp; Feizizadeh, Bakhtiar &amp; Ghamari, Hessam. (2021). Three Decades of Research on Smart Cities: Mapping Knowledge Structure and Trends. Sustainability. 13. 7140. 10.3390/su13137140.</t>
  </si>
  <si>
    <t xml:space="preserve">https://www.mdpi.com/2071-1050/13/13/7140</t>
  </si>
  <si>
    <t xml:space="preserve">Zhao, Yixue &amp; Yin, Siwei &amp; Sejfia, Adriana &amp; Schmitt Laser, Marcelo &amp; Wang, Haoyu &amp; Medvidovic, Nenad. (2021). Assessing the Feasibility of Web-Request Prediction Models on Mobile Platforms. 12-23. 10.1109/MobileSoft52590.2021.00008.</t>
  </si>
  <si>
    <t xml:space="preserve">https://www.computer.org/csdl/proceedings-article/mobilesoft/2021/871100a012/1tB7puInRtu</t>
  </si>
  <si>
    <t xml:space="preserve">Cheng, Long &amp; Huang, Kai &amp; Mi, Liang &amp; Chen, Gang &amp; Knoll, Alois &amp; Zhang, Xiaoqin. (2021). Peak Temperature Analysis and Optimization for Pipelined Hard Real-Time Systems. Information Sciences. 575. 10.1016/j.ins.2021.07.062.</t>
  </si>
  <si>
    <t xml:space="preserve">https://www.sciencedirect.com/science/article/pii/S0020025521007520#bi005</t>
  </si>
  <si>
    <t xml:space="preserve">Bautista, O., Elizabeth, J., Rosero Reinoso, M. A., &amp; Cueva, L. (2021) Implementación de un prototipo de geoposicionamiento con tecnología Sigfox, aplicado a paradas inteligentes y rastreo de niños, La Universidad de las Fuerzas Armadas ESPE, Departamento de Eléctrica, Electrónica y Telecomunicaciones.</t>
  </si>
  <si>
    <t xml:space="preserve">http://repositorio.espe.edu.ec/xmlui/handle/21000/25209</t>
  </si>
  <si>
    <t xml:space="preserve">A. Florea (ULBS) </t>
  </si>
  <si>
    <t xml:space="preserve">Digital Design Skills for Factories of the Future. MATEC Web of Conferences, 290, 
14002. https://doi.org/10.1051/matecconf/201929014002, (2019)</t>
  </si>
  <si>
    <t xml:space="preserve">Felicia Veronica Banciu, Anamaria Ioana Feier (2021). Aspects regarding skills and education related to Industry 4.0. MATEC Web of Conferences. 343. 11014. 10.1051/matecconf/202134311014.</t>
  </si>
  <si>
    <t xml:space="preserve">https://www.proquest.com/docview/2583950857?pq-origsite=gscholar&amp;fromopenview=true</t>
  </si>
  <si>
    <t xml:space="preserve">PROQUEST</t>
  </si>
  <si>
    <t xml:space="preserve">Majerova, I., &amp; Abdrazakova, A. (2021). A Bibliometric Mapping of Cost-Benefit Analysis—Three Decades of Studies. Economies, 9(3), 110.</t>
  </si>
  <si>
    <t xml:space="preserve">https://www.mdpi.com/2227-7099/9/3/110</t>
  </si>
  <si>
    <t xml:space="preserve">Zhang, Tanhao &amp; Hu, Luyin &amp; Li, Lu &amp; Navarro-Alarcon, David. (2021). Towards a Multispectral RGB-IR-UV-D Vision System — Seeing the Invisible in 3D, Cornell University.</t>
  </si>
  <si>
    <t xml:space="preserve">https://arxiv.org/abs/2108.08494</t>
  </si>
  <si>
    <t xml:space="preserve">Rundo, F., Genovese, A., Leotta, R., Scotti, F., Piuri, V., &amp; Battiato, S. (2021), Advanced 3D Deep Non-Local Embedded System for Self-Augmented X-Ray-based COVID-19 Assessment.</t>
  </si>
  <si>
    <t xml:space="preserve">https://openaccess.thecvf.com/content/ICCV2021W/MIA-COV19D/html/Rundo_Advanced_3D_Deep_Non-Local_Embedded_System_for_Self-Augmented_X-Ray-Based_COVID-19_ICCVW_2021_paper.html</t>
  </si>
  <si>
    <t xml:space="preserve">Florea A.(ULBS), Cofaru I. I.(ULBS), Roman L.(ULBS), Cofaru N.(ULBS) </t>
  </si>
  <si>
    <t xml:space="preserve">Applying the Multi-objective Optimization Techniques in the Design of Suspension Systems, Journal of Digital Information Management Vol.14 No.6, pp 351-367, 2016</t>
  </si>
  <si>
    <t xml:space="preserve">Onur ESER, Abdullah ÇAKAN, Fatih Mehmet BOTSALI, Mete KALYONCU, Determining The Quarter Vehicle Model Design Parameters Using Bees Algorithm (BA) And Particle Swarm Optimization (PSO), Konya Journal of Engineering Sciences, v. 9, n. 3, 621-632, 2021, ISSN: 2667-8055 (Elektronik), DOI: 10.36306/konjes.881062</t>
  </si>
  <si>
    <t xml:space="preserve">https://www.abdullahcakan.com/pubs/determining-the-quarter-vehicle-model-design-parameters-using-bees-algorithm-ba-and-particle-swarm-optimization-pso/</t>
  </si>
  <si>
    <t xml:space="preserve">Graczyk-Kucharska, M., Olszewski, R., Golinski, M., SpychaLla, M., Szafranski, M., Weber, G. W., &amp; Miadowicz, M. (2021). Human resources optimization with MARS and ANN: Innovation geolocation model for generation Z. Journal of Industrial &amp; Management Optimization.</t>
  </si>
  <si>
    <t xml:space="preserve">https://www.aimsciences.org/article/doi/10.3934/jimo.2021149</t>
  </si>
  <si>
    <t xml:space="preserve">S. A. Nabavi, N. H. Motlagh, M. A. Zaidan, A. Aslani and B. Zakeri, Deep Learning in Energy Modeling: Application in Smart Buildings With Distributed Energy Generation, in IEEE Access, vol. 9, pp. 125439-125461, 2021, doi: 10.1109/ACCESS.2021.3110960.</t>
  </si>
  <si>
    <t xml:space="preserve">https://ieeexplore.ieee.org/abstract/document/9530648</t>
  </si>
  <si>
    <t xml:space="preserve">D. M. Kusumawardani, Y. Saintika and F. Romadlon, "The Smart Mobility Insight of Bus Rapid Transit (BRT) Trans Jateng Purwokerto-Purbalingga Ridership," 2021 International Conference on ICT for Smart Society (ICISS), 2021, pp. 1-5, doi: 10.1109/ICISS53185.2021.9533253.</t>
  </si>
  <si>
    <t xml:space="preserve">https://ieeexplore.ieee.org/document/9533253</t>
  </si>
  <si>
    <t xml:space="preserve">IEEEXplore</t>
  </si>
  <si>
    <t xml:space="preserve">Wang, J., Kang, Y., Feng, Y., Li, Y., Wu, W., &amp; Xing, G. (2021, September). Lossless Compression of Bitstream Configuration Files: Towards FPGA Cloud. In 2021 IEEE Intl Conf on Parallel &amp; Distributed Processing with Applications, Big Data &amp; Cloud Computing, Sustainable Computing &amp; Communications, Social Computing &amp; Networking (ISPA/BDCloud/SocialCom/SustainCom) (pp. 1410-1421). IEEE.</t>
  </si>
  <si>
    <t xml:space="preserve">https://ieeexplore.ieee.org/abstract/document/9644772</t>
  </si>
  <si>
    <t xml:space="preserve">Rodchenko, S., Bielska, T., Brus, T., Naplyokov, Y., &amp; Trevoho, O. (2021). Human capital management in the system of public administration in the context of COVID-19 pandemic. Postmodern Openings, 12(1Sup1), 346-355.</t>
  </si>
  <si>
    <t xml:space="preserve">https://lumenpublishing.com/journals/index.php/po/article/view/3450</t>
  </si>
  <si>
    <t xml:space="preserve">Mustaqeem, &amp; Kwon, S. (2021). 1D-CNN: Speech emotion recognition system using a stacked network with dilated CNN features. CMC-COMPUTERS MATERIALS &amp; CONTINUA, 67(3), 4039-4059.</t>
  </si>
  <si>
    <t xml:space="preserve">https://www.techscience.com/cmc/v67n3/41602</t>
  </si>
  <si>
    <t xml:space="preserve">Gellert, A.(ULBS); Florea, A.(ULBS) </t>
  </si>
  <si>
    <t xml:space="preserve">Web Page Prediction Enhanced with Confidence Mechanism. J. Web Eng. 2014, 13, 507–524.</t>
  </si>
  <si>
    <t xml:space="preserve">Keshava, K., Jean-Marie, A., &amp; Alouf, S. (2021). Optimal Prefetching in Random Trees. Mathematics, 9(19), 2437.</t>
  </si>
  <si>
    <t xml:space="preserve">https://www.mdpi.com/2227-7390/9/19/2437</t>
  </si>
  <si>
    <t xml:space="preserve">Saparini, S., Andriani, N., &amp; Misbah, M. (2021, November). Publications related to virtual laboratories during the covid 19 pandemic: A bibliometric review and analysis. In Journal of Physics: Conference Series (Vol. 2104, No. 1, p. 012012). IOP Publishing.</t>
  </si>
  <si>
    <t xml:space="preserve">https://iopscience.iop.org/article/10.1088/1742-6596/2104/1/012012/pdf</t>
  </si>
  <si>
    <t xml:space="preserve">Al-Hamiri, M. G., Abdulsada, H. F., &amp; Abdul-Rahaim, L. A. (2021). Applications of artificial intelligence with cloud computing in promoting social distancing to combat COVID-19. Indonesian Journal of Electrical Engineering and Computer Science, 24(3), 1550-1556.</t>
  </si>
  <si>
    <t xml:space="preserve">https://www.researchgate.net/profile/Hayder-Abdulsada/publication/356897133_Applications_of_artificial_intelligence_with_cloud_computing_in_promoting_social_distancing_to_combat_COVID-19/links/61b21aadc06743719a8febba/Applications-of-artificial-intelligence-with-cloud-computing-in-promoting-social-distancing-to-combat-COVID-19.pdf</t>
  </si>
  <si>
    <t xml:space="preserve">Sheluhin, O. I., Kostin, D. V., &amp; Polkovnikov, M. V. (2021). Forecasting of Computer Network Anomalous States Based on Sequential Pattern Analysis of “Historical Data”. Automatic Control and Computer Sciences, 55(6), 522-533.</t>
  </si>
  <si>
    <t xml:space="preserve">https://link.springer.com/article/10.3103/S0146411621060067</t>
  </si>
  <si>
    <t xml:space="preserve">Abd Rahim, M. S., Yakub, F., Hanapiah, A. R. M., Ab Rashid, M. Z., &amp; Salim, S. A. Z. S. (2021, September). Development of Low-Cost Thermal Scanner and Mask Detection for Covid-19. In 2021 60th Annual Conference of the Society of Instrument and Control Engineers of Japan (SICE) (pp. 1454-1459). IEEE.</t>
  </si>
  <si>
    <t xml:space="preserve">https://ieeexplore.ieee.org/abstract/document/9555366</t>
  </si>
  <si>
    <t xml:space="preserve">Osipenko, M. (2021). Directional assessment of traffic flow extremes. Transportation Research Part B: Methodological, 150, 353-369.</t>
  </si>
  <si>
    <t xml:space="preserve">https://www.sciencedirect.com/science/article/pii/S019126152100117X?casa_token=VF5_0ITfUJIAAAAA:BP7rPGS9CBjXROS0OEHpqg8UI8DUr7ZERR4msJsfiZdrcZTyOIRxxl4RdQQw-HyjBOXdofR7YCY</t>
  </si>
  <si>
    <t xml:space="preserve">Kaleeem, K. S., Raju, A. S., Giweli, N., Dawoud, A., Prasad, P. W. C., &amp; Kashef, M. A. (2021, November). IoT Regression Techniques In Smart Parking Systems: Survey. In 2021 6th International Conference on Innovative Technology in Intelligent System and Industrial Applications (CITISIA) (pp. 1-10). IEEE.</t>
  </si>
  <si>
    <t xml:space="preserve">https://ieeexplore.ieee.org/abstract/document/9719884</t>
  </si>
  <si>
    <t xml:space="preserve">Singh, K. K., &amp; Pandey, R. (2021, December). Predicting Employee Selection using Machine Learning Techniques. In 2021 3rd International Conference on Advances in Computing, Communication Control and Networking (ICAC3N) (pp. 194-198). IEEE.</t>
  </si>
  <si>
    <t xml:space="preserve">https://ieeexplore.ieee.org/abstract/document/9725777?casa_token=xMjT8rykEkgAAAAA:rAQkSbZb8Wt2fgGz6JXEMOO_fiTHM1qQnl0eWK-0COkDeChCIwuPHCRWOOaPuZGJeTf0TeWRpZo</t>
  </si>
  <si>
    <t xml:space="preserve">Bhuyan, A., Sanguri, K., &amp; Sharma, H. (2021, December). Improving the Keyword Co-occurrence Analysis: An Integrated Semantic Similarity Approach. In 2021 IEEE International Conference on Industrial Engineering and Engineering Management (IEEM) (pp. 482-487). IEEE.</t>
  </si>
  <si>
    <t xml:space="preserve">https://ieeexplore.ieee.org/abstract/document/9673030?casa_token=KTyoO7jiczwAAAAA:R7kLkZYvfB9BJK5dExLvtYVe9ci2zU5h1x5ieNpKObNjmyuau1hC4UmtwRUD44F9vmHbwuhUjmc</t>
  </si>
  <si>
    <t xml:space="preserve">Zeeshan, M., Qayoom, H., &amp; Hassan, F. (2021, December). Robust Speech Emotion Recognition System Through Novel ER-CNN and Spectral Features. In 2021 4th International Symposium on Advanced Electrical and Communication Technologies (ISAECT) (pp. 01-06). IEEE.</t>
  </si>
  <si>
    <t xml:space="preserve">https://ieeexplore.ieee.org/abstract/document/9668480?casa_token=0YN3tZ7JDMIAAAAA:oAeJHw224TXMaN8l_7De3cPhsV4vPO5TGAWio6KTEACQS3lfVKn_EMI5lc1wPUgdf5bCnA6F96U</t>
  </si>
  <si>
    <t xml:space="preserve">https://scholar.google.com/scholar?cites=13860978732728708527&amp;as_sdt=2005&amp;sciodt=0,5&amp;hl=en</t>
  </si>
  <si>
    <t xml:space="preserve">Siti Rohana Ahmad Ibrahim, Jamaiah Yahaya, Hasimi Salehudin and Aziz Deraman, “The Development of Green Software Process Model” International Journal of Advanced Computer Science and Applications(IJACSA), 12(8), 2021. http://dx.doi.org/10.14569/IJACSA.2021.0120869</t>
  </si>
  <si>
    <t xml:space="preserve">https://thesai.org/Publications/ViewPaper?Volume=12&amp;Issue=8&amp;Code=IJACSA&amp;SerialNo=69</t>
  </si>
  <si>
    <t xml:space="preserve">Alshammari, T. O. (2021). Future Vision For Improving Riyadh City To Become A Smart Mobility City. NVEO-NATURAL VOLATILES &amp; ESSENTIAL OILS Journal| NVEO, 398-417.</t>
  </si>
  <si>
    <t xml:space="preserve">https://www.nveo.org/index.php/journal/article/view/3635</t>
  </si>
  <si>
    <t xml:space="preserve">Google Scholar, ResearchGate, CABI</t>
  </si>
  <si>
    <t xml:space="preserve">Santos, N. A. (2021). GESTÃO DA MOBILIDADE URBANA: UMA PROPOSTA DE INOVAÇÃO INCREMENTAL NO GERENCIAMENTO TARIFÁRIO DE TRANSPORTE PÚBLICO URBANO. Humanidades &amp; Inovação, 8(65), 392-408.</t>
  </si>
  <si>
    <t xml:space="preserve">https://revista.unitins.br/index.php/humanidadeseinovacao/article/view/2066</t>
  </si>
  <si>
    <t xml:space="preserve">Pan, S. L., Li, M., Pee, L. G., &amp; Sandeep, M. S. (2021). Sustainability design principles for a wildlife management analytics system: An action design research. European Journal of Information Systems, 30(4), 452-473.</t>
  </si>
  <si>
    <t xml:space="preserve">https://www.tandfonline.com/doi/abs/10.1080/0960085X.2020.1811786</t>
  </si>
  <si>
    <t xml:space="preserve">Miller, D. R. (2021). “Door to Needle Time” in the Context of LEAN Methodology: A Comparative Quantitative Analysis (Doctoral dissertation, University of Phoenix).</t>
  </si>
  <si>
    <t xml:space="preserve">https://www.proquest.com/openview/84d42cc4c0dd4d1b9404965e0cf6c40a/1?pq-origsite=gscholar&amp;cbl=18750&amp;diss=y</t>
  </si>
  <si>
    <t xml:space="preserve">Razazzadeh Tousi, N., Bazrafshan Moghadam, M., Yaghoubi, N. M., Keykha, A., &amp; Haddadi, E. (2021). Identification of Components and Sub-Components Of Development Driver Patterns at Knowledge-Based Companies: The Case of Knowledge-Based Companies in The Southeast of Iran. The Journal of Productivity Management, 15(4 (59) winter), 23-49.</t>
  </si>
  <si>
    <t xml:space="preserve">http://jpm.iaut.ac.ir/article_685438.html?lang=en</t>
  </si>
  <si>
    <t xml:space="preserve">Whitehead, T. (2021). A Qualitative Descriptive Study of Millennial Motivational Profiles and Leadership Preferences (Doctoral dissertation, Grand Canyon University).</t>
  </si>
  <si>
    <t xml:space="preserve">https://www.proquest.com/openview/02e2a18ddb463bb0239a660719fde5f0/1?pq-origsite=gscholar&amp;cbl=18750&amp;diss=y</t>
  </si>
  <si>
    <t xml:space="preserve">ILOKA, C. C., &amp; UDOFIA, S. F. BUSINESS MANAGEMENT AND RECOVERY DURING POST COVID-19 ERA, INTERNATIONAL JOURNAL APPLIED SCIENCE RESEARCH, INJASR. VOL. 1, JUNE 2021.</t>
  </si>
  <si>
    <t xml:space="preserve">https://injasr.org/Aug2021/BUSINESS%20MANAGEMENT%20AND%20RECOVERY%20DURING%20POST%20COVID-19%20ERA.pdf</t>
  </si>
  <si>
    <t xml:space="preserve">Google Scholar, ReseearchGate</t>
  </si>
  <si>
    <t xml:space="preserve">Rocha, R., Garcia, A., Olave, M. E. L., Santos, J. N. P., &amp; Lopes, C. C. S. (2021). INFORMATION TECHNOLOGY AND TRANSIT. Encontro Internacional de Gestão, Desenvolvimento e Inovação (EIGEDIN), 5(1).</t>
  </si>
  <si>
    <t xml:space="preserve">https://periodicos.ufms.br/index.php/EIGEDIN/article/view/14119</t>
  </si>
  <si>
    <t xml:space="preserve">Sensors and the smart city: Creating a research design for sensor-based smart city projects. In ThinkMind//SMART 2016, The Fifth International Conference on Smart Cities, Systems, Devices and Technologies, 2016.</t>
  </si>
  <si>
    <t xml:space="preserve">Kumar, A., Sharma, S., Goyal, N., Singh, A., Cheng, X., &amp; Singh, P. (2021). Secure and energy-efficient smart building architecture with emerging technology IoT. Computer Communications, 176, 207-217.</t>
  </si>
  <si>
    <t xml:space="preserve">https://www.sciencedirect.com/science/article/pii/S0140366421002279?casa_token=UoEG19X4N0kAAAAA:JX4LHGYpZP59LjO24Tt8trUQLXyHE-p2QW1h0kWWr52qsaCSNX1mUBO95f0x2Wb07spQWmvq6Cs</t>
  </si>
  <si>
    <t xml:space="preserve">Petrović, N., Kostić, N., Marjanović, V., Cofaru, I. I., &amp; Marjanović, N. (2021). Sizing and shape optimization material use in 10 bar trusses. In MATEC Web of Conferences (Vol. 343). EDP Sciences.</t>
  </si>
  <si>
    <t xml:space="preserve">https://www.proquest.com/docview/2583950892?pq-origsite=gscholar&amp;fromopenview=true</t>
  </si>
  <si>
    <t xml:space="preserve">Onur, E. S. E. R., ÇAKAN, A., KALYONCU, M., &amp; BOTSALI, F. ARI ALGORİTMASI (AA) VE PARÇACIK SÜRÜ OPTİMİZASYONU (PSO) KULLANARAK ÇEYREK ARAÇ MODELİ TASARIM PARAMETRELERİNİN BELİRLENMESİ. Konya Mühendislik Bilimleri Dergisi, 9(3), 621-632.</t>
  </si>
  <si>
    <t xml:space="preserve">https://dergipark.org.tr/en/pub/konjes/issue/64647/881062</t>
  </si>
  <si>
    <t xml:space="preserve">Marcu, S. D. (ULBS), Florea, A.(ULBS)</t>
  </si>
  <si>
    <t xml:space="preserve"> Smart parking system-another way of sharing economy provided by private institutions. In 2018 Thirteenth International Conference on Digital Information Management (ICDIM), 2018, (pp. 18-23). IEEE.</t>
  </si>
  <si>
    <t xml:space="preserve">Wang, S. M., Yang, W., &amp; Cheng, W. M. (2021, October). A Simulation of Innovative Car Parking Bidding System. In 2021 30th Wireless and Optical Communications Conference (WOCC) (pp. 218-221). IEEE.</t>
  </si>
  <si>
    <t xml:space="preserve">https://ieeexplore.ieee.org/abstract/document/9602980?casa_token=cyjaau8hzZkAAAAA:_OeCIjJigY3seMCM7I-eJhL2oBPrs3UXiPVfmDfTb7sRn51EAD06vfhxGNd2V0k8PjwgAFOxe-U</t>
  </si>
  <si>
    <t xml:space="preserve">Gul, R., Ellahi, N., &amp; Al-Faryan, M. A. S. (2021). The complementarities of big data and intellectual capital on sustainable value creation; collective intelligence approach. Annals of Operations Research, 1-17.</t>
  </si>
  <si>
    <t xml:space="preserve">https://link.springer.com/article/10.1007/s10479-021-04338-z</t>
  </si>
  <si>
    <t xml:space="preserve">Berntzen, L. (University of South-Eastern Norway), Florea, A.(ULBS), Molder, C.(SNSPA Bucuresti), Bouhmala, N.(University of South-Eastern Norway) </t>
  </si>
  <si>
    <t xml:space="preserve">A strategy for drone traffic planning dynamic flight-paths for drones in smart cities. In SMART 2019, The Eighth International Conference on Smart Cities, Systems, Devices and Technologies, 2019.</t>
  </si>
  <si>
    <t xml:space="preserve">Zehavi, E., &amp; Agmon, N. Hybrid Path Planning for UAV Traffic Management. In 2021 IEEE/RSJ International Conference on Intelligent Robots and Systems (IROS) (pp. 6427-6433). IEEE.</t>
  </si>
  <si>
    <t xml:space="preserve">https://ieeexplore.ieee.org/abstract/document/9636390</t>
  </si>
  <si>
    <t xml:space="preserve">Florea, A. (ULBS), Vintan, L. (ULBS).</t>
  </si>
  <si>
    <t xml:space="preserve">Advanced techniques for improving indirect branch prediction accuracy. In Proceedings of 19th European Conference on Modelling and Simulation (pp. 750-759), 2005.</t>
  </si>
  <si>
    <t xml:space="preserve">Gellerich, W., Held, P. M., Koch, G., &amp; Schwidefsky, M. (2021). U.S. Patent No. 11,099,851. Washington, DC: U.S. Patent and Trademark Office.</t>
  </si>
  <si>
    <t xml:space="preserve">https://patents.google.com/patent/US11099851B2/en</t>
  </si>
  <si>
    <t xml:space="preserve">Florea, A. (ULBS)</t>
  </si>
  <si>
    <t xml:space="preserve">Teaching The Microprocessors Systems Focused on Societal Challenges: Designing of Performant Cache Replacement Algorithms as Green Information Technology (IT) Solution. Journal of Digital Information Management, 12(2), 2017.</t>
  </si>
  <si>
    <t xml:space="preserve">Savelidi, M., Savelides, S., Georgousis, E., Papadopoulou, G., Fasouraki, R., &amp; Drinia, H. (2021). Microcontroller Systems in Education for Sustainable Development Service. A Qualitative Thematic Meta-Analysis. European Journal of Engineering and Technology Research, 53-60.</t>
  </si>
  <si>
    <t xml:space="preserve">https://www.ej-eng.org/index.php/ejeng/article/view/2758</t>
  </si>
  <si>
    <t xml:space="preserve">Google Scholar, ReseearchGate, Worldcat</t>
  </si>
  <si>
    <t xml:space="preserve">Vintan, L. N.(ULBS), Florea, A.(ULBS) </t>
  </si>
  <si>
    <t xml:space="preserve">A new branch prediction approach using neural networks. In Proceedings of 10th International Symposium on Computers and Informatics SINTES (Vol. 10), 2000.</t>
  </si>
  <si>
    <t xml:space="preserve">Nain, S., &amp; Chaudhary, P. (2021). An astute LVQ approach using neural network for the prediction of conditional branches in pipeline processor. EAI Endorsed Transactions on Scalable Information Systems, 8(31), e7.</t>
  </si>
  <si>
    <t xml:space="preserve">https://eudl.eu/doi/10.4108/eai.4-3-2021.168865</t>
  </si>
  <si>
    <t xml:space="preserve">Cofaru, N.(ULBS), Florea, A.(ULBS) </t>
  </si>
  <si>
    <t xml:space="preserve">Different Methods of Artificial Intelligence Used for Optimization the Turning Process. In Applied Mechanics and Materials (Vol. 808, pp. 60-65), 2015, Trans Tech Publications Ltd.</t>
  </si>
  <si>
    <t xml:space="preserve">Bedoya, Cristian &amp; Solarte, Mónica &amp; Vargas, Guillermo. (2021). Organizaciones intensivas en conocimiento (OIC): características e implicaciones para la gestión. Revista Universidad y Empresa. 23. 10.12804/revistas.urosario.edu.co/empresa/a.8701.</t>
  </si>
  <si>
    <t xml:space="preserve">https://www.researchgate.net/publication/356727756_Organizaciones_intensivas_en_conocimiento_OIC_caracteristicas_e_implicaciones_para_la_gestion</t>
  </si>
  <si>
    <t xml:space="preserve">Shivakoti, S. (2021). UAVs communication over the Internet Of Things (IoT) (Master's thesis, University of South-Eastern Norway), Kongsberg, Norway, 10th June 2021.</t>
  </si>
  <si>
    <t xml:space="preserve">https://openarchive.usn.no/usn-xmlui/handle/11250/2993313</t>
  </si>
  <si>
    <t xml:space="preserve">Google Scholar</t>
  </si>
  <si>
    <t xml:space="preserve">I10 - Brevete OSIM/ internaţionale/ triadice</t>
  </si>
  <si>
    <t xml:space="preserve">Se va anexa documentul doveditor (înregistrarea în buletinul oficial aferent) şi înregistrarea la Serviciul CDI / CTC HPI-ULBS; respectiv dovada indexării ȋn TR.</t>
  </si>
  <si>
    <r>
      <rPr>
        <b val="true"/>
        <sz val="10"/>
        <rFont val="Arial Narrow"/>
        <family val="2"/>
      </rPr>
      <t xml:space="preserve">* Punctaje de referință:
</t>
    </r>
    <r>
      <rPr>
        <sz val="10"/>
        <rFont val="Arial Narrow"/>
        <family val="2"/>
      </rPr>
      <t xml:space="preserve">• Brevet OSIM = 1000 puncte
• Brevet internaţional = 2000 puncte 
• Brevet triadic = 3000 puncte
• Cerere de brevet indexată în TR = 100 puncte
Punctajul se împarte la numărul de autori cu afiliere la instituţiile de învăţământ şi cercetare din România, inclusiv la doctoranzi / studenţi; pentru autorii din străinătate sau autorii din mediul de afaceri, se menţionează în paranteză instituţia.</t>
    </r>
  </si>
  <si>
    <t xml:space="preserve">Titlul brevetului/ Numărul brevetului</t>
  </si>
  <si>
    <t xml:space="preserve">Numele și prenumele inventatorilor (se menționează în paranteză afilierea)</t>
  </si>
  <si>
    <t xml:space="preserve">Data înregistrării în buletinul oficial / Data indexarii cererii de brevet in TR</t>
  </si>
  <si>
    <t xml:space="preserve">I11 - Modele de utilitate (micul brevet)</t>
  </si>
  <si>
    <t xml:space="preserve">Se va anexa documentul doveditor pentru modelul de utilitate (înregistrarea în buletinul oficial aferent) şi înregistrarea la Serviciul Suport CDI / CTC HPI-ULBS.</t>
  </si>
  <si>
    <r>
      <rPr>
        <b val="true"/>
        <sz val="10"/>
        <rFont val="Arial Narrow"/>
        <family val="2"/>
      </rPr>
      <t xml:space="preserve">* Punctaje de referință:
</t>
    </r>
    <r>
      <rPr>
        <sz val="10"/>
        <rFont val="Arial Narrow"/>
        <family val="2"/>
      </rPr>
      <t xml:space="preserve">• Model de utilitate = 300 puncte
Plafon anual: maxim 600 puncte / declarant.
Punctajul se împarte la numărul de autori cu afiliere la instituţiile de învăţământ şi cercetare din România, inclusiv la doctoranzi / studenţi; pentru autorii din străinătate sau autorii din mediul de afaceri, se menţionează în paranteză instituţia.</t>
    </r>
  </si>
  <si>
    <t xml:space="preserve">Titlul modelului de utilitate / Numărul modelului de utilitate</t>
  </si>
  <si>
    <t xml:space="preserve">Data înregistrării în buletinul oficial </t>
  </si>
  <si>
    <t xml:space="preserve">I12 - Evenimente artistice (doar pentru domeniul Artele spectacolului), expoziţii (doar pentru domeniul Arte vizuale) şi concerte de muzică religioasă (doar pentru domeniul Teologie)</t>
  </si>
  <si>
    <t xml:space="preserve">Se va verifica existenţa siglei ULBS pe materialele promoţionale ale evenimentului respectiv.</t>
  </si>
  <si>
    <t xml:space="preserve">Se va anexa documentul doveditor evenimentului (site / pagina Facebook, afiş, promovare în mass media, cronică de spectacol, link www etc.).</t>
  </si>
  <si>
    <t xml:space="preserve">Expozitiile trebuie să facă dovada existenţei unei pagini web, a unui catalog şi a unor documente care să ateste abordarea lor din perspectivă critică.</t>
  </si>
  <si>
    <r>
      <rPr>
        <b val="true"/>
        <sz val="10"/>
        <rFont val="Arial Narrow"/>
        <family val="2"/>
      </rPr>
      <t xml:space="preserve">*Punctaje de referință:
</t>
    </r>
    <r>
      <rPr>
        <b val="true"/>
        <u val="single"/>
        <sz val="10"/>
        <rFont val="Arial Narrow"/>
        <family val="2"/>
      </rPr>
      <t xml:space="preserve">A. Evenimente artistice şi expoziţii (domeniul artele spectacolului):
Organizare eveniment artistic: 
</t>
    </r>
    <r>
      <rPr>
        <sz val="10"/>
        <rFont val="Arial Narrow"/>
        <family val="2"/>
      </rPr>
      <t xml:space="preserve">• 200 puncte / echipă organizatorică, pentru fiecare spectacol în cadrul unui festival, turneu, în străinătate
• 100 puncte / echipă organizatorica, pentru fiecare spectacol în cadrul unui festival, expozitie, turneu în ţară 
• 40 puncte / echipă organizatorică, pentru fiecare reprezentaţie a unui spectacol de la sediul TNRS, expozitie in Sibiu 
Punctajul se acorda managerului de spectacol. Acesta poate decide distribuirea punctajului între membrii echipei. 
</t>
    </r>
    <r>
      <rPr>
        <b val="true"/>
        <u val="single"/>
        <sz val="10"/>
        <rFont val="Arial Narrow"/>
        <family val="2"/>
      </rPr>
      <t xml:space="preserve">Rol în spectacol / film:
</t>
    </r>
    <r>
      <rPr>
        <sz val="10"/>
        <rFont val="Arial Narrow"/>
        <family val="2"/>
      </rPr>
      <t xml:space="preserve">• 800 puncte = rol în film
• 80 puncte = rol in scurt metraj video
• 180 puncte = rol în spectacol nou
• 50 puncte = pentru rol în reprezentaţia unui spectacol de la sediul TNRS (se raportează o singură dată pe anul calendaristic, indiferent de numărul de reprezentaţii)
• 50 puncte = fiecare rol în reprezentația unui spectacol în cadrul unui festival/ turneu naţional 
• 100 puncte = fiecare rol în reprezentația unui spectacol în cadrul unui festival/ turneu în străinătate și în cadrul FITS
</t>
    </r>
    <r>
      <rPr>
        <b val="true"/>
        <u val="single"/>
        <sz val="10"/>
        <rFont val="Arial Narrow"/>
        <family val="2"/>
      </rPr>
      <t xml:space="preserve">Producţie artistică:
</t>
    </r>
    <r>
      <rPr>
        <sz val="10"/>
        <rFont val="Arial Narrow"/>
        <family val="2"/>
      </rPr>
      <t xml:space="preserve">• Regie spectacol: 300 puncte în străinătate / 50 puncte în ţară
• Asistenţă regie spectacol: 40 puncte în străinătate / 20 puncte în ţară
• Producţie scurt metraj video: 200 puncte
• Workshop artistic: 60 puncte în străinătate / 40 puncte în ţară
• Coordonare muzicală spectacol: 40 puncte în străinătate / 20 puncte în ţară. 
• Coordonare mişcare scenică: 40 puncte în străinătate / 20 puncte în ţară. 
• Concept video: 40 puncte în străinătate / 20 puncte în ţară
</t>
    </r>
    <r>
      <rPr>
        <b val="true"/>
        <u val="single"/>
        <sz val="10"/>
        <rFont val="Arial Narrow"/>
        <family val="2"/>
      </rPr>
      <t xml:space="preserve">B. Expoziţii (domeniul arte vizuale):
</t>
    </r>
    <r>
      <rPr>
        <sz val="10"/>
        <rFont val="Arial Narrow"/>
        <family val="2"/>
      </rPr>
      <t xml:space="preserve">- expoziţie personală în străinătate – 200 puncte / eveniment
- expoziţie personală în ţară – 100 puncte / eveniment
- participare la expoziţie internaţională: 50 puncte / eveniment
- participare la expoziţie naţională: 30 puncte / eveniment
</t>
    </r>
    <r>
      <rPr>
        <b val="true"/>
        <sz val="10"/>
        <rFont val="Arial Narrow"/>
        <family val="2"/>
      </rPr>
      <t xml:space="preserve">Plafoane maxime anual, cerinţe cumulative: 1000 puncte / declarant.
</t>
    </r>
    <r>
      <rPr>
        <b val="true"/>
        <u val="single"/>
        <sz val="10"/>
        <rFont val="Arial Narrow"/>
        <family val="2"/>
      </rPr>
      <t xml:space="preserve">C. Concerte internationale / naţionale de muzică religioasă (domeniul teologie):
</t>
    </r>
    <r>
      <rPr>
        <sz val="10"/>
        <rFont val="Arial Narrow"/>
        <family val="2"/>
      </rPr>
      <t xml:space="preserve">• 50 / 20 puncte / concert. 
</t>
    </r>
    <r>
      <rPr>
        <b val="true"/>
        <sz val="10"/>
        <rFont val="Arial Narrow"/>
        <family val="2"/>
      </rPr>
      <t xml:space="preserve">Plafon maxim: 100 puncte / declarant.</t>
    </r>
  </si>
  <si>
    <t xml:space="preserve">Numele și prenumele </t>
  </si>
  <si>
    <t xml:space="preserve">Titlu eveniment</t>
  </si>
  <si>
    <t xml:space="preserve">Tipul evenimentului</t>
  </si>
  <si>
    <t xml:space="preserve">Data evenimentului</t>
  </si>
  <si>
    <t xml:space="preserve">Link-ul către site-ul evenimentului/ catolog/ pagină de FB etc.</t>
  </si>
  <si>
    <t xml:space="preserve">Punctaj individual </t>
  </si>
  <si>
    <t xml:space="preserve">I13 -  Evenimente sportive (doar pentru domeniul Sport)</t>
  </si>
  <si>
    <t xml:space="preserve">Se va anexa documentul doveditor evenimentului (site / pagina Facebook, afiş, promovare în mass media etc.).</t>
  </si>
  <si>
    <r>
      <rPr>
        <b val="true"/>
        <sz val="10"/>
        <rFont val="Arial Narrow"/>
        <family val="2"/>
      </rPr>
      <t xml:space="preserve">Caracterul competiţiei</t>
    </r>
    <r>
      <rPr>
        <sz val="10"/>
        <rFont val="Arial Narrow"/>
        <family val="2"/>
      </rPr>
      <t xml:space="preserve"> / campionatului se dovedește cu o listă de participanţi înscrişi în concurs, afişată pe site-un evenimentului.
• Competiţie internaţională = minim 50% din participanţi sunt din străinătate
• Competiţie naţională = minim 50% din participanţi sunt din alte judeţe
• Competiţie locala = minim 50% din participanţi sunt din judeţul Sibiu</t>
    </r>
  </si>
  <si>
    <r>
      <rPr>
        <b val="true"/>
        <sz val="10"/>
        <rFont val="Arial Narrow"/>
        <family val="2"/>
      </rPr>
      <t xml:space="preserve">*Punctaje de referință:
</t>
    </r>
    <r>
      <rPr>
        <b val="true"/>
        <u val="single"/>
        <sz val="10"/>
        <rFont val="Arial Narrow"/>
        <family val="2"/>
      </rPr>
      <t xml:space="preserve">Organizare eveniment sportiv:</t>
    </r>
    <r>
      <rPr>
        <b val="true"/>
        <sz val="10"/>
        <rFont val="Arial Narrow"/>
        <family val="2"/>
      </rPr>
      <t xml:space="preserve"> 
</t>
    </r>
    <r>
      <rPr>
        <sz val="10"/>
        <rFont val="Arial Narrow"/>
        <family val="2"/>
      </rPr>
      <t xml:space="preserve">• 500 puncte / echipa organizatorică, pentru fiecare competiţie internatională
• 300 puncte / echipa organizatorică, pentru fiecare competiţie naţională
• 100 puncte / echipa organizatorică, pentru fiecare competiţie locală 
Punctajul se acordă organizatorului principal. Acesta poate decide distribuirea punctajului între membrii echipei. Se va verifica apartenenţa persoanei la comitetul de organizare.
</t>
    </r>
    <r>
      <rPr>
        <b val="true"/>
        <sz val="10"/>
        <rFont val="Arial Narrow"/>
        <family val="2"/>
      </rPr>
      <t xml:space="preserve">Performanța sportivă a cadrului didactic afiliat la ULBS:
</t>
    </r>
    <r>
      <rPr>
        <sz val="10"/>
        <rFont val="Arial Narrow"/>
        <family val="2"/>
      </rPr>
      <t xml:space="preserve">• 800 puncte = participare la competiţii de nivel internaţional
• 300 puncte = participare competiţii de nivel naţional
• 100 puncte = participare la competiţii de nivel regional
Punctajul pentru performanţa sportivă se acordă pentru cadrul didactic (şi nu pentru studenţi).
</t>
    </r>
  </si>
  <si>
    <r>
      <rPr>
        <b val="true"/>
        <sz val="10"/>
        <rFont val="Arial Narrow"/>
        <family val="2"/>
      </rPr>
      <t xml:space="preserve">Plafoane maxime anual</t>
    </r>
    <r>
      <rPr>
        <sz val="10"/>
        <rFont val="Arial Narrow"/>
        <family val="2"/>
      </rPr>
      <t xml:space="preserve">, cerinţe cumulative: 1000 puncte / declarant.</t>
    </r>
  </si>
  <si>
    <t xml:space="preserve">I14 - Membru în comitetul editorial al unei reviste ştiinţifice indexate BDI</t>
  </si>
  <si>
    <t xml:space="preserve">Se verifica prin lista comitetului editorial al revistei, afişate pe site-ul revistei. </t>
  </si>
  <si>
    <t xml:space="preserve">În cazul în care activitatea editorului implică muncă de recenzare / calitatea de membru în comitetul ştiinţific, raportarea se face doar la indicatorul I15.</t>
  </si>
  <si>
    <t xml:space="preserve">În lista comitetului editorial se precizează afilierea la ULBS a declarantului.</t>
  </si>
  <si>
    <r>
      <rPr>
        <b val="true"/>
        <sz val="10"/>
        <color rgb="FF000000"/>
        <rFont val="Arial Narrow"/>
        <family val="2"/>
      </rPr>
      <t xml:space="preserve">* Punctaje de referință:
</t>
    </r>
    <r>
      <rPr>
        <sz val="10"/>
        <color rgb="FF000000"/>
        <rFont val="Arial Narrow"/>
        <family val="2"/>
      </rPr>
      <t xml:space="preserve">• Revistă indexată WoS = 200 puncte 
• Revistă indexată în Scopus: 100 puncte
• Revistă indexată în cel puţin două BDI = 50 puncte 
Pentru revistele ULBS indexate în minim 2 BDI: max 400 puncte / revistă, pentru tot comitetul editorial. Punctajul individual se acordă pe baza unei adrese semnate de Editorul şef.
Plafoane maxime anuale: 200 puncte / declarant, indiferent de numărul de reviste declarate.</t>
    </r>
  </si>
  <si>
    <t xml:space="preserve">Numele și prenumele</t>
  </si>
  <si>
    <t xml:space="preserve">Denumirea revistei</t>
  </si>
  <si>
    <t xml:space="preserve">Baza de date în care e idexată revista (WoS, Scopus, minim două BDI)</t>
  </si>
  <si>
    <t xml:space="preserve">Site www al revistei (link-ul unde este menționată componența comitetului editorial)</t>
  </si>
  <si>
    <t xml:space="preserve">Florea Adrian</t>
  </si>
  <si>
    <t xml:space="preserve">Journal of Digital Information Management</t>
  </si>
  <si>
    <t xml:space="preserve">DBLP, GoogleScholar, Computer Science Index, Science &amp; Technology Collection</t>
  </si>
  <si>
    <t xml:space="preserve">http://www.dline.info/jdim/editorial-board/</t>
  </si>
  <si>
    <t xml:space="preserve">Journal of Information Systems Engineering &amp; Management</t>
  </si>
  <si>
    <t xml:space="preserve">J-GATE, GOOGLE SCHOLAR, SEMANTIC SCHOLAR, SCILIT, CROSSREF, INDEX COPERNICUS</t>
  </si>
  <si>
    <t xml:space="preserve">https://www.jisem-journal.com/home/editorial-board</t>
  </si>
  <si>
    <t xml:space="preserve">Journal of Advanced Computer Science &amp; Technology</t>
  </si>
  <si>
    <t xml:space="preserve">ProQuest, Google Scholar, DOAJ, WorldCat</t>
  </si>
  <si>
    <t xml:space="preserve">https://www.sciencepubco.com/index.php/JACST/about/editorialTeam</t>
  </si>
  <si>
    <t xml:space="preserve">Computer Science and Engineering</t>
  </si>
  <si>
    <t xml:space="preserve">WorldCat, IndexCopernicus, CrossRef, GoogleScholar</t>
  </si>
  <si>
    <t xml:space="preserve">http://www.sapub.org/Journal/editorialboard.aspx?journalid=1081</t>
  </si>
  <si>
    <t xml:space="preserve">I15 - Referent ştiinţific al unei reviste indexate în minim 2 BDI sau al unei conferinţe internaţionale </t>
  </si>
  <si>
    <t xml:space="preserve">Calitatea de referent ştiinţific se dovedeşte prin raportul de recenzare (corespondenţa de recenzare).</t>
  </si>
  <si>
    <t xml:space="preserve">Revista trebuie sa fie indexată în minim 2 BDI.</t>
  </si>
  <si>
    <r>
      <rPr>
        <b val="true"/>
        <sz val="10"/>
        <color rgb="FF000000"/>
        <rFont val="Arial Narrow"/>
        <family val="2"/>
      </rPr>
      <t xml:space="preserve">O conferinţă este considerata internaţională</t>
    </r>
    <r>
      <rPr>
        <sz val="10"/>
        <color rgb="FF000000"/>
        <rFont val="Arial Narrow"/>
        <family val="2"/>
      </rPr>
      <t xml:space="preserve"> dacă îndeplineşte cumulativ următoarele criterii: 
(a) are vizibilitate internaţională, dovedită printr-o pagina web de prezentare într-o limbă străină de circulaţie internaţională (engleză, franceză, germană sau spaniolă); 
(b) peste 50% dintre membrii incluşi în comitetul ştiinţific au afiliere instituţională în străinătate, conform listei comitetului ştiinţific de pe pagina web a conferinţei; 
(c) programul ştiinţific, precum şi proceedings-urile sau rezumatele sunt publicate în format tipărit sau electronic într-o limbă străină de circulaţie internaţională; 
(d) lucrările conferinţei sunt desfăşurate exclusiv într-o limbă străină de circulaţie internaţională; 
(e) minim 25% dintre participanţi sau minim 25 participanţi cu lucrări înscrise au afiliere instituţională în străinătate, conform programului ştiinţific de pe pagina web a conferinţei.</t>
    </r>
  </si>
  <si>
    <r>
      <rPr>
        <b val="true"/>
        <sz val="10"/>
        <color rgb="FF000000"/>
        <rFont val="Arial Narrow"/>
        <family val="2"/>
      </rPr>
      <t xml:space="preserve">*Punctaje de referință:
</t>
    </r>
    <r>
      <rPr>
        <sz val="10"/>
        <color rgb="FF000000"/>
        <rFont val="Arial Narrow"/>
        <family val="2"/>
      </rPr>
      <t xml:space="preserve">• Revistă indexată WoS = 50 puncte 
• Revistă indexată în cel puţin două BDI / conferinţă internaţională = 25 puncte 
Plafoane maxime anual: 200 puncte / declarant, indiferent de numărul de reviste, conferinţe sau articole recenzate declarate.
</t>
    </r>
  </si>
  <si>
    <t xml:space="preserve">Numele revistei / Numele conferinței</t>
  </si>
  <si>
    <t xml:space="preserve">Site-ul revistei / site-ul conferinței internaționale</t>
  </si>
  <si>
    <t xml:space="preserve">Data raportului de recenzare</t>
  </si>
  <si>
    <t xml:space="preserve">FLOREA ADRIAN</t>
  </si>
  <si>
    <t xml:space="preserve">Vehicle System Dynamics, articolul 
NVSD-2021-0308</t>
  </si>
  <si>
    <t xml:space="preserve">https://www.tandfonline.com/toc/nvsd20/current</t>
  </si>
  <si>
    <t xml:space="preserve">10.09.2021</t>
  </si>
  <si>
    <t xml:space="preserve">Applied Soft Computing, articolul 
ASOC-D-21-04421</t>
  </si>
  <si>
    <t xml:space="preserve">https://www.journals.elsevier.com/applied-soft-computing</t>
  </si>
  <si>
    <t xml:space="preserve">29.12.2021</t>
  </si>
  <si>
    <t xml:space="preserve">IEEE Access Journal, articolul
Access-2021-12510</t>
  </si>
  <si>
    <t xml:space="preserve">https://ieeeaccess.ieee.org/</t>
  </si>
  <si>
    <t xml:space="preserve">13.04.2021</t>
  </si>
  <si>
    <t xml:space="preserve">Electrectronics, articolul electronics-1069576</t>
  </si>
  <si>
    <t xml:space="preserve">https://www.mdpi.com/journal/electronics</t>
  </si>
  <si>
    <t xml:space="preserve">01.02.2021</t>
  </si>
  <si>
    <t xml:space="preserve">Advances in Science, Technology and Engineering Systems Journal
Articolul 20M-09-774</t>
  </si>
  <si>
    <t xml:space="preserve">https://astesj.com/</t>
  </si>
  <si>
    <t xml:space="preserve">05.02.2021</t>
  </si>
  <si>
    <t xml:space="preserve">I16 - Organizator principal / Membru în comitetul organizatoric al unei conferinţe internaţionale / naţionale</t>
  </si>
  <si>
    <t xml:space="preserve">Calitatea de membru în comitetul de organizare se dovedeşte prin lista comitetului organizatoric publicată pe site-ul conferinţei.</t>
  </si>
  <si>
    <r>
      <rPr>
        <b val="true"/>
        <sz val="10"/>
        <color rgb="FF000000"/>
        <rFont val="Arial Narrow"/>
        <family val="2"/>
      </rPr>
      <t xml:space="preserve">O conferinţă este considerată internaţională </t>
    </r>
    <r>
      <rPr>
        <sz val="10"/>
        <color rgb="FF000000"/>
        <rFont val="Arial Narrow"/>
        <family val="2"/>
      </rPr>
      <t xml:space="preserve">dacă îndeplineşte cumulativ următoarele criterii: 
(a) are vizibilitate internaţională, dovedită printr-o pagina web de prezentare într-o limbă străină de circulaţie internaţională (engleză, franceză, germană sau spaniolă); 
(b) peste 50% dintre membrii incluşi în comitetul ştiinţific au afiliere instituţională în străinătate; 
(c) programul ştiinţific este publicat în format tipărit sau electronic într-o limbă străină de circulaţie internaţională; 
(d) lucrările conferinţei sunt desfăşurate exclusiv într-o limbă străină de circulaţie internaţională; 
(e) peste 25% sau 25 de participanţii cu lucrări înscrise în programul ştiinţific al conferinţei au afiliere instituţională în străinătate.
Conferinţă care nu îndeplineşte criteriile minimale pentru a fi încadrata astfel are statutul de</t>
    </r>
    <r>
      <rPr>
        <b val="true"/>
        <sz val="10"/>
        <color rgb="FF000000"/>
        <rFont val="Arial Narrow"/>
        <family val="2"/>
      </rPr>
      <t xml:space="preserve"> conferinţă naţională. </t>
    </r>
    <r>
      <rPr>
        <sz val="10"/>
        <color rgb="FF000000"/>
        <rFont val="Arial Narrow"/>
        <family val="2"/>
      </rPr>
      <t xml:space="preserve">Criterii pentru conferinţa naţională, cel puţin: pagina web; program ştiinţific; volum al conferintei.</t>
    </r>
  </si>
  <si>
    <r>
      <rPr>
        <b val="true"/>
        <sz val="10"/>
        <color rgb="FF000000"/>
        <rFont val="Arial Narrow"/>
        <family val="2"/>
      </rPr>
      <t xml:space="preserve">*Punctaj de referință:
</t>
    </r>
    <r>
      <rPr>
        <sz val="10"/>
        <color rgb="FF000000"/>
        <rFont val="Arial Narrow"/>
        <family val="2"/>
      </rPr>
      <t xml:space="preserve">• 100 puncte / conferinţă internaţională, în calitate de organizator principal
• 50 puncte / conferinţă internaţională, în calitate de membru în comitetul organizatoric
• 50 puncte / conferinţă naţională, în calitate de organizator principal
• 25 puncte / conferinţă naţională, în calitate de membru în organizatoric
Plafoane maxime anual:
• 100 puncte / declarant</t>
    </r>
  </si>
  <si>
    <t xml:space="preserve">Denumirea conferinței </t>
  </si>
  <si>
    <t xml:space="preserve">Tipul conferinței 
(internațională / națională)</t>
  </si>
  <si>
    <t xml:space="preserve">Site-ul conferinței</t>
  </si>
  <si>
    <t xml:space="preserve">Funcția în cadrul comitetului organizatoric (organizator principal sau membru)</t>
  </si>
  <si>
    <t xml:space="preserve">Data conferinței</t>
  </si>
  <si>
    <t xml:space="preserve">22nd IFIP/SOCOLNET Working Conference on Virtual Enterprises</t>
  </si>
  <si>
    <t xml:space="preserve">Internationala</t>
  </si>
  <si>
    <t xml:space="preserve">https://pro-ve-2021.sciencesconf.org/data/pages/Fin_PRO_VE2021_DetailedProgram.pdf</t>
  </si>
  <si>
    <t xml:space="preserve"> Membru în comitetul stiintific de program + chairman sesiunea 2B: Knowledge Transfer and Accelerated Innovation in FoF</t>
  </si>
  <si>
    <t xml:space="preserve">22-24 November 2021</t>
  </si>
  <si>
    <t xml:space="preserve">12th Advanced Doctoral Conference On Computing, Electrical And Industrial Systems, 
Caparica, Portugal</t>
  </si>
  <si>
    <t xml:space="preserve">http://arquivo.uninova.pt/doceis/doceis21/programCommittee.html</t>
  </si>
  <si>
    <t xml:space="preserve"> Membru în comitetul stiintific de program </t>
  </si>
  <si>
    <t xml:space="preserve">July 7-9 2021</t>
  </si>
  <si>
    <t xml:space="preserve">I17 - Proiecte derulate cu terţii în evidenţa financiară a ULBS</t>
  </si>
  <si>
    <r>
      <rPr>
        <sz val="10"/>
        <color rgb="FF000000"/>
        <rFont val="Arial Narrow"/>
        <family val="2"/>
      </rPr>
      <t xml:space="preserve">Se iau în calcul doar proiectele pentru care există la</t>
    </r>
    <r>
      <rPr>
        <sz val="10"/>
        <rFont val="Arial Narrow"/>
        <family val="2"/>
      </rPr>
      <t xml:space="preserve"> Serviciul Suport CDI / CTC HPI-ULBS</t>
    </r>
    <r>
      <rPr>
        <sz val="10"/>
        <color rgb="FF000000"/>
        <rFont val="Arial Narrow"/>
        <family val="2"/>
      </rPr>
      <t xml:space="preserve"> o copie a contractului de colaborare, precum şi o copie a raportului anual de activitate. </t>
    </r>
  </si>
  <si>
    <t xml:space="preserve">Evidenţa financiară a proiectelor se face pe baza listei sumelor încasate de la Serviciul Financiar Contabil ULBS.</t>
  </si>
  <si>
    <r>
      <rPr>
        <b val="true"/>
        <sz val="10"/>
        <rFont val="Arial Narrow"/>
        <family val="2"/>
      </rPr>
      <t xml:space="preserve">*Punctaj de referință:
</t>
    </r>
    <r>
      <rPr>
        <sz val="10"/>
        <rFont val="Arial Narrow"/>
        <family val="2"/>
      </rPr>
      <t xml:space="preserve">• 100 puncte = pentru referinţă 10.000 lei sume încasate / an. 
Punctajul se acordă directorului de proiect. La decizia directorului, pe baza unei adrese scrise şi semnate, punctajul poate fi împărţit între director şi membrii proiectului. 
Se acceptă şi proiecte cu valoare mai mică sau mai mare de 10.000 lei, cu diminuarea respectiv majorarea proporţională a punctajului. 
În cazul proiectelor multianuale, punctajul anual se acorda proportional cu suma incasata anual.
Proiectele de mobilitate de tip MC / MCD (https://www.uefiscdi.ro/p1-dezvoltarea-sistemului-national-de-cd) se raporteaza la I17</t>
    </r>
  </si>
  <si>
    <t xml:space="preserve">Proiectele instituționale (contracte ESAYEP-SEE, POCU, Erasmus+ KA1, contracte FDI, contracte ROSE, proiecte depuse la Primărie, proiecte depuse la Consiliul Județean, etc) nu se raportează.</t>
  </si>
  <si>
    <t xml:space="preserve">Contractele de sponsorizare nu se iau în considerare la raportarea SIEPAS.</t>
  </si>
  <si>
    <t xml:space="preserve">Aplicațiile la proiectele de cercetare (inclusiv proiecte Erasmusm+ KA2) se raportează la I18. Nu se raportează niciun fel de proiecte aflate în derulare pentru care aplicația/contractul s-a punctat în anii precedenți la I18.</t>
  </si>
  <si>
    <t xml:space="preserve">Plafon maxim anual: 450 puncte / proiect.</t>
  </si>
  <si>
    <t xml:space="preserve">Denumire proiect</t>
  </si>
  <si>
    <t xml:space="preserve">Finanțator</t>
  </si>
  <si>
    <t xml:space="preserve">Director de proiect</t>
  </si>
  <si>
    <t xml:space="preserve">Durata contractului (lună/an - lună/an)</t>
  </si>
  <si>
    <t xml:space="preserve">Suma contractului </t>
  </si>
  <si>
    <t xml:space="preserve">Suma încasată în anul de referință</t>
  </si>
  <si>
    <t xml:space="preserve">*Punctaj de referință</t>
  </si>
  <si>
    <t xml:space="preserve">Technical consulting and professional trainings from academic professors toward industry staff, Provider ULBS, Beneficiary Marquardt Schaltsysteme SRL Sibiu, Nr. 1142 / 23.03.2021, Budget 933,95 EUR (4600 lei).</t>
  </si>
  <si>
    <t xml:space="preserve">Marquardt Schaltsysteme SRL Sibiu</t>
  </si>
  <si>
    <t xml:space="preserve">01.04.2021-31.03.2022</t>
  </si>
  <si>
    <t xml:space="preserve">I18 - Aplicaţii la competiţii de cercetare </t>
  </si>
  <si>
    <t xml:space="preserve">Aplicaţia la proiect trebuie efectuată în numele ULBS şi trebuie notificată la Serviciul Suport CDI. </t>
  </si>
  <si>
    <t xml:space="preserve">Punctajul se acordă în momentul afişării rezultatului competiţiei – mimin 60% din punctajul maxim. După caz, pot fi ataşate alte dovezi, dacă nu există liste cu punctaje afişate. </t>
  </si>
  <si>
    <t xml:space="preserve">Punctajul se acordă directorului de proiect. La decizia directorului, pe baza unei adrese scrise şi semnate, punctajul poate fi împărţit între director şi membrii proiectului, fără a se depăși punctajul maxim admis / aplicație.</t>
  </si>
  <si>
    <t xml:space="preserve">Proiectul de cercetare-dezvoltare este identificat cel puţin prin următoarele elemente: scopul proiectului, domeniul de cercetare-dezvoltare, obiective, activităţi de cercetare-dezvoltare, perioada de desfăşurare, tipul sursei de finanţare, bugetul proiectului cu precizarea explicită a cheltuielilor cu salariile, categoria rezultatului, caracterul de noutate şi/sau inovativ al rezultatului.</t>
  </si>
  <si>
    <t xml:space="preserve">Proiectele de mobilitate de tip MC / MCD (https://www.uefiscdi.ro/p1-dezvoltarea-sistemului-national-de-cd) se raporteaza la I17.</t>
  </si>
  <si>
    <t xml:space="preserve">Un proiect se punctează o singură dată (aplicația la proiect), nu se punctează proiectele în derulare.</t>
  </si>
  <si>
    <r>
      <rPr>
        <b val="true"/>
        <sz val="10"/>
        <rFont val="Arial Narrow"/>
        <family val="2"/>
      </rPr>
      <t xml:space="preserve">*Punctaj de referință:
</t>
    </r>
    <r>
      <rPr>
        <b val="true"/>
        <u val="single"/>
        <sz val="10"/>
        <rFont val="Arial Narrow"/>
        <family val="2"/>
      </rPr>
      <t xml:space="preserve">Aplicatie la proiecte H2020:
</t>
    </r>
    <r>
      <rPr>
        <sz val="10"/>
        <rFont val="Arial Narrow"/>
        <family val="2"/>
      </rPr>
      <t xml:space="preserve">• În calitate de beneficiar / coordonator = 1000 puncte / aplicatie
• În calitate de partener = 500 puncte / aplicaţie
Se acordă un coeficient de multiplicare de 1.5 pentru proiectele câstigate.
</t>
    </r>
    <r>
      <rPr>
        <b val="true"/>
        <u val="single"/>
        <sz val="10"/>
        <rFont val="Arial Narrow"/>
        <family val="2"/>
      </rPr>
      <t xml:space="preserve">Aplicatie la alte proiecte de cercetare (ERASMUS+ şi SEE (doar proiectele de cercetare), PN3, alte proiecte administrate de UEFISCDI, Academia Română, ANCS etc.):
</t>
    </r>
    <r>
      <rPr>
        <sz val="10"/>
        <rFont val="Arial Narrow"/>
        <family val="2"/>
      </rPr>
      <t xml:space="preserve">• În calitate de beneficiar = 300 puncte / aplicatie
• În calitate de partener = 100 puncte / aplicaţie
Se acordă un coeficient de multiplicare de 1.5 pentru proiectele câstigate.</t>
    </r>
  </si>
  <si>
    <t xml:space="preserve">Denumire competiție</t>
  </si>
  <si>
    <t xml:space="preserve">Calitate ULBS 
(Beneficiar / coordonator)</t>
  </si>
  <si>
    <t xml:space="preserve">Site www cu rezultatele competiției</t>
  </si>
  <si>
    <t xml:space="preserve">Data la care s-au afișat rezultatele</t>
  </si>
  <si>
    <t xml:space="preserve">Advanced technology development and pre-prototype validation for the Workforce Analytics Software Platform, Propunere Grant PN-III-P2-2.1-PED-2021-2032, PNCDI III - Programme 2, Subprogramme 2.1 – Competitivitate prin cercetare, dezvoltare şi inovare – Proiect experimental – demonstrativ, Total Budget 729.500 Lei, depusă în 21.09.2021, Florea Adrian – Research member; Kifor V. Claudiu (director proiect).</t>
  </si>
  <si>
    <t xml:space="preserve">I19 - Articol ştiințific în revistă neindexată BDI</t>
  </si>
  <si>
    <r>
      <rPr>
        <b val="true"/>
        <sz val="10"/>
        <rFont val="Arial Narrow"/>
        <family val="2"/>
      </rPr>
      <t xml:space="preserve">* Punctaj de referință:
</t>
    </r>
    <r>
      <rPr>
        <sz val="10"/>
        <rFont val="Arial Narrow"/>
        <family val="2"/>
      </rPr>
      <t xml:space="preserve">• Articol = 20 puncte 
Punctajul se împarte la numărul de autori cu afiliere la instituţiile de învăţământ şi cercetare din România, inclusiv la doctoranzi / studenţi; pentru autorii din străinătate sau autorii din mediul de afaceri, se menţionează în paranteză instituţia.
</t>
    </r>
    <r>
      <rPr>
        <b val="true"/>
        <sz val="10"/>
        <rFont val="Arial Narrow"/>
        <family val="2"/>
      </rPr>
      <t xml:space="preserve">Plafoane maxime anual:
</t>
    </r>
    <r>
      <rPr>
        <sz val="10"/>
        <rFont val="Arial Narrow"/>
        <family val="2"/>
      </rPr>
      <t xml:space="preserve">• 60 puncte / declarant</t>
    </r>
  </si>
  <si>
    <t xml:space="preserve">Volum / număr</t>
  </si>
  <si>
    <t xml:space="preserve">Site-ul revistei</t>
  </si>
  <si>
    <t xml:space="preserve">I20 - Lucrări / experimente / demonstraţii / inovaţii prezentate sau publicate în volumul unor manifestări ştiinţifice</t>
  </si>
  <si>
    <r>
      <rPr>
        <b val="true"/>
        <sz val="10"/>
        <rFont val="Arial Narrow"/>
        <family val="2"/>
      </rPr>
      <t xml:space="preserve">*Punctaj de referință:
</t>
    </r>
    <r>
      <rPr>
        <sz val="10"/>
        <rFont val="Arial Narrow"/>
        <family val="2"/>
      </rPr>
      <t xml:space="preserve">• Lucrare = 40 / 20 puncte pentru conferinţă în străinătate / ţară
• Experiment / demonstraţie / inovaţie etc = 20 puncte / eveniment (indiferent de numărul standurilor de prezentare în cadrul evenimentului). 
Punctajul se împarte la numărul de autori / numărul de membri în echipă, cu afiliere la instituţiile de învăţământ şi cercetare din România, inclusiv la doctoranzi / studenţi; pentru autorii din străinătate sau autorii din mediul de afaceri, se menţionează în paranteză instituţia.
</t>
    </r>
    <r>
      <rPr>
        <b val="true"/>
        <sz val="10"/>
        <rFont val="Arial Narrow"/>
        <family val="2"/>
      </rPr>
      <t xml:space="preserve">Plafoane maxime anual:
</t>
    </r>
    <r>
      <rPr>
        <sz val="10"/>
        <rFont val="Arial Narrow"/>
        <family val="2"/>
      </rPr>
      <t xml:space="preserve">• 60 puncte / declarant</t>
    </r>
  </si>
  <si>
    <t xml:space="preserve">Titlul articolului / Denumirea experimentului</t>
  </si>
  <si>
    <t xml:space="preserve">Numele și prenumele autorilor </t>
  </si>
  <si>
    <t xml:space="preserve">Titlul conferinței / Denumirea evenimentului</t>
  </si>
  <si>
    <t xml:space="preserve">Site www al conferinței / evenimentului</t>
  </si>
  <si>
    <t xml:space="preserve">Data evenimentului </t>
  </si>
  <si>
    <t xml:space="preserve">A REVIEW OF CACHE-BASED SIDE-CHANNEL SECURITY ISSUES</t>
  </si>
  <si>
    <t xml:space="preserve">Vasilas Teodora, Florea Adrian, Brad Remus</t>
  </si>
  <si>
    <t xml:space="preserve">INTERNATIONAL CONFERENCE FOR DOCTORAL STUDENTS, 2021</t>
  </si>
  <si>
    <t xml:space="preserve">https://conferences.ulbsibiu.ro/incodoc</t>
  </si>
  <si>
    <t xml:space="preserve">11.11.2021</t>
  </si>
  <si>
    <t xml:space="preserve">atasez programul (INCODOC_2021_PROGRAM.pdf) - pag. 10</t>
  </si>
</sst>
</file>

<file path=xl/styles.xml><?xml version="1.0" encoding="utf-8"?>
<styleSheet xmlns="http://schemas.openxmlformats.org/spreadsheetml/2006/main">
  <numFmts count="9">
    <numFmt numFmtId="164" formatCode="General"/>
    <numFmt numFmtId="165" formatCode="#,##0.00"/>
    <numFmt numFmtId="166" formatCode="@"/>
    <numFmt numFmtId="167" formatCode="0"/>
    <numFmt numFmtId="168" formatCode="#,##0"/>
    <numFmt numFmtId="169" formatCode="0.00"/>
    <numFmt numFmtId="170" formatCode="0;[RED]0"/>
    <numFmt numFmtId="171" formatCode="General"/>
    <numFmt numFmtId="172" formatCode="0.00;[RED]0.00"/>
  </numFmts>
  <fonts count="38">
    <font>
      <sz val="11"/>
      <color rgb="FF000000"/>
      <name val="Calibri"/>
      <family val="2"/>
    </font>
    <font>
      <sz val="10"/>
      <name val="Arial"/>
      <family val="0"/>
    </font>
    <font>
      <sz val="10"/>
      <name val="Arial"/>
      <family val="0"/>
    </font>
    <font>
      <sz val="10"/>
      <name val="Arial"/>
      <family val="0"/>
    </font>
    <font>
      <b val="true"/>
      <sz val="11"/>
      <color rgb="FF000000"/>
      <name val="Arial Narrow"/>
      <family val="2"/>
    </font>
    <font>
      <sz val="11"/>
      <color rgb="FF000000"/>
      <name val="Arial Narrow"/>
      <family val="2"/>
    </font>
    <font>
      <sz val="11"/>
      <name val="Arial Narrow"/>
      <family val="2"/>
    </font>
    <font>
      <i val="true"/>
      <sz val="10"/>
      <name val="Arial Narrow"/>
      <family val="2"/>
    </font>
    <font>
      <i val="true"/>
      <sz val="11"/>
      <name val="Arial Narrow"/>
      <family val="2"/>
    </font>
    <font>
      <b val="true"/>
      <sz val="11"/>
      <name val="Arial Narrow"/>
      <family val="2"/>
    </font>
    <font>
      <i val="true"/>
      <sz val="11"/>
      <color rgb="FF000000"/>
      <name val="Arial Narrow"/>
      <family val="2"/>
    </font>
    <font>
      <b val="true"/>
      <sz val="14"/>
      <color rgb="FF000000"/>
      <name val="Arial Narrow"/>
      <family val="2"/>
    </font>
    <font>
      <sz val="12"/>
      <color rgb="FF000000"/>
      <name val="Arial Narrow"/>
      <family val="2"/>
    </font>
    <font>
      <sz val="12"/>
      <name val="Arial Narrow"/>
      <family val="2"/>
    </font>
    <font>
      <sz val="10"/>
      <color rgb="FF000000"/>
      <name val="Arial Narrow"/>
      <family val="2"/>
    </font>
    <font>
      <b val="true"/>
      <sz val="12"/>
      <color rgb="FF000000"/>
      <name val="Arial Narrow"/>
      <family val="2"/>
    </font>
    <font>
      <b val="true"/>
      <sz val="12"/>
      <name val="Arial Narrow"/>
      <family val="2"/>
    </font>
    <font>
      <b val="true"/>
      <sz val="10"/>
      <color rgb="FF000000"/>
      <name val="Arial Narrow"/>
      <family val="2"/>
    </font>
    <font>
      <b val="true"/>
      <sz val="11"/>
      <color rgb="FF000000"/>
      <name val="Calibri"/>
      <family val="2"/>
    </font>
    <font>
      <sz val="10"/>
      <name val="Arial Narrow"/>
      <family val="2"/>
    </font>
    <font>
      <b val="true"/>
      <sz val="10"/>
      <name val="Arial Narrow"/>
      <family val="2"/>
    </font>
    <font>
      <b val="true"/>
      <sz val="9"/>
      <color rgb="FF000000"/>
      <name val="Arial Narrow"/>
      <family val="2"/>
    </font>
    <font>
      <b val="true"/>
      <sz val="9"/>
      <color rgb="FF000000"/>
      <name val="Calibri"/>
      <family val="2"/>
    </font>
    <font>
      <sz val="8"/>
      <color rgb="FF333333"/>
      <name val="Arial"/>
      <family val="2"/>
    </font>
    <font>
      <u val="single"/>
      <sz val="11"/>
      <color rgb="FF0000FF"/>
      <name val="Calibri"/>
      <family val="2"/>
    </font>
    <font>
      <b val="true"/>
      <sz val="10"/>
      <color rgb="FFDD0806"/>
      <name val="Arial Narrow"/>
      <family val="2"/>
    </font>
    <font>
      <sz val="10"/>
      <name val="Arial"/>
      <family val="2"/>
    </font>
    <font>
      <b val="true"/>
      <sz val="10"/>
      <color rgb="FF000000"/>
      <name val="Calibri"/>
      <family val="2"/>
    </font>
    <font>
      <u val="single"/>
      <sz val="10"/>
      <name val="Arial Narrow"/>
      <family val="2"/>
    </font>
    <font>
      <sz val="11"/>
      <color rgb="FFDD0806"/>
      <name val="Calibri"/>
      <family val="2"/>
    </font>
    <font>
      <sz val="10"/>
      <color rgb="FF0000D4"/>
      <name val="Arial Narrow"/>
      <family val="2"/>
    </font>
    <font>
      <b val="true"/>
      <u val="single"/>
      <sz val="10"/>
      <color rgb="FF000000"/>
      <name val="Arial Narrow"/>
      <family val="2"/>
    </font>
    <font>
      <b val="true"/>
      <u val="single"/>
      <sz val="10"/>
      <name val="Arial Narrow"/>
      <family val="2"/>
    </font>
    <font>
      <i val="true"/>
      <sz val="10"/>
      <color rgb="FF333333"/>
      <name val="Arial"/>
      <family val="2"/>
    </font>
    <font>
      <sz val="10"/>
      <color rgb="FF333333"/>
      <name val="Arial"/>
      <family val="2"/>
    </font>
    <font>
      <b val="true"/>
      <sz val="10"/>
      <color rgb="FF333333"/>
      <name val="Arial"/>
      <family val="2"/>
    </font>
    <font>
      <sz val="10"/>
      <color rgb="FF0000FF"/>
      <name val="Arial Narrow"/>
      <family val="2"/>
    </font>
    <font>
      <sz val="11"/>
      <name val="Calibri"/>
      <family val="2"/>
    </font>
  </fonts>
  <fills count="5">
    <fill>
      <patternFill patternType="none"/>
    </fill>
    <fill>
      <patternFill patternType="gray125"/>
    </fill>
    <fill>
      <patternFill patternType="solid">
        <fgColor rgb="FFFFFF99"/>
        <bgColor rgb="FFFFFFCC"/>
      </patternFill>
    </fill>
    <fill>
      <patternFill patternType="solid">
        <fgColor rgb="FFFFFFFF"/>
        <bgColor rgb="FFFFFFCC"/>
      </patternFill>
    </fill>
    <fill>
      <patternFill patternType="solid">
        <fgColor rgb="FFFFCC00"/>
        <bgColor rgb="FFFFFF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4" fillId="0" borderId="0" applyFont="true" applyBorder="false" applyAlignment="false" applyProtection="false"/>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general" vertical="center" textRotation="0" wrapText="true" indent="0" shrinkToFit="false"/>
      <protection locked="true" hidden="false"/>
    </xf>
    <xf numFmtId="165" fontId="13"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5" fontId="4" fillId="0" borderId="3"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1" xfId="0" applyFont="true" applyBorder="true" applyAlignment="true" applyProtection="false">
      <alignment horizontal="left" vertical="bottom" textRotation="0" wrapText="true" indent="0" shrinkToFit="false"/>
      <protection locked="true" hidden="false"/>
    </xf>
    <xf numFmtId="164" fontId="19" fillId="2" borderId="1"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0" fillId="4" borderId="4" xfId="0" applyFont="true" applyBorder="true" applyAlignment="true" applyProtection="false">
      <alignment horizontal="center" vertical="center" textRotation="0" wrapText="true" indent="0" shrinkToFit="false"/>
      <protection locked="true" hidden="false"/>
    </xf>
    <xf numFmtId="164" fontId="20" fillId="4" borderId="5" xfId="0" applyFont="true" applyBorder="true" applyAlignment="true" applyProtection="false">
      <alignment horizontal="center" vertical="center" textRotation="0" wrapText="true" indent="0" shrinkToFit="false"/>
      <protection locked="true" hidden="false"/>
    </xf>
    <xf numFmtId="164" fontId="17" fillId="4" borderId="5"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center"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4" fontId="19" fillId="3" borderId="5" xfId="0" applyFont="true" applyBorder="true" applyAlignment="true" applyProtection="false">
      <alignment horizontal="center" vertical="top" textRotation="0" wrapText="true" indent="0" shrinkToFit="false"/>
      <protection locked="true" hidden="false"/>
    </xf>
    <xf numFmtId="164" fontId="19" fillId="0" borderId="5" xfId="0" applyFont="true" applyBorder="true" applyAlignment="true" applyProtection="false">
      <alignment horizontal="center" vertical="top" textRotation="0" wrapText="true" indent="0" shrinkToFit="false"/>
      <protection locked="true" hidden="false"/>
    </xf>
    <xf numFmtId="164" fontId="24" fillId="0" borderId="5" xfId="20" applyFont="true" applyBorder="true" applyAlignment="true" applyProtection="true">
      <alignment horizontal="general" vertical="top" textRotation="0" wrapText="true" indent="0" shrinkToFit="false"/>
      <protection locked="true" hidden="false"/>
    </xf>
    <xf numFmtId="164" fontId="19" fillId="0" borderId="5" xfId="0" applyFont="true" applyBorder="true" applyAlignment="true" applyProtection="false">
      <alignment horizontal="general" vertical="top" textRotation="0" wrapText="true" indent="0" shrinkToFit="false"/>
      <protection locked="true" hidden="false"/>
    </xf>
    <xf numFmtId="166" fontId="19" fillId="0" borderId="5"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7" fontId="20" fillId="0" borderId="1" xfId="0" applyFont="true" applyBorder="true" applyAlignment="true" applyProtection="false">
      <alignment horizontal="center" vertical="top" textRotation="0" wrapText="true" indent="0" shrinkToFit="false"/>
      <protection locked="true" hidden="false"/>
    </xf>
    <xf numFmtId="165" fontId="20" fillId="0" borderId="1" xfId="0" applyFont="true" applyBorder="true" applyAlignment="true" applyProtection="false">
      <alignment horizontal="center" vertical="top" textRotation="0" wrapText="true" indent="0" shrinkToFit="false"/>
      <protection locked="true" hidden="false"/>
    </xf>
    <xf numFmtId="164" fontId="19" fillId="3" borderId="3" xfId="0" applyFont="true" applyBorder="true" applyAlignment="true" applyProtection="false">
      <alignment horizontal="general" vertical="top" textRotation="0" wrapText="true" indent="0" shrinkToFit="false"/>
      <protection locked="true" hidden="false"/>
    </xf>
    <xf numFmtId="164" fontId="24" fillId="0" borderId="1" xfId="20" applyFont="true" applyBorder="true" applyAlignment="true" applyProtection="true">
      <alignment horizontal="general" vertical="top" textRotation="0" wrapText="true" indent="0" shrinkToFit="false"/>
      <protection locked="true" hidden="false"/>
    </xf>
    <xf numFmtId="164" fontId="24" fillId="3" borderId="1" xfId="20" applyFont="true" applyBorder="true" applyAlignment="true" applyProtection="true">
      <alignment horizontal="general" vertical="top" textRotation="0" wrapText="true" indent="0" shrinkToFit="false"/>
      <protection locked="true" hidden="false"/>
    </xf>
    <xf numFmtId="166" fontId="19" fillId="3" borderId="1" xfId="0" applyFont="true" applyBorder="true" applyAlignment="true" applyProtection="false">
      <alignment horizontal="center" vertical="top" textRotation="0" wrapText="true" indent="0" shrinkToFit="false"/>
      <protection locked="true" hidden="false"/>
    </xf>
    <xf numFmtId="167" fontId="19"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6" fontId="19" fillId="0" borderId="1" xfId="0" applyFont="true" applyBorder="true" applyAlignment="true" applyProtection="false">
      <alignment horizontal="center" vertical="top" textRotation="0" wrapText="true" indent="0" shrinkToFit="false"/>
      <protection locked="true" hidden="false"/>
    </xf>
    <xf numFmtId="167" fontId="20" fillId="0" borderId="1" xfId="0" applyFont="true" applyBorder="true" applyAlignment="true" applyProtection="false">
      <alignment horizontal="center"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center"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true" indent="0" shrinkToFit="false"/>
      <protection locked="true" hidden="false"/>
    </xf>
    <xf numFmtId="164" fontId="14" fillId="2" borderId="1" xfId="0" applyFont="true" applyBorder="true" applyAlignment="true" applyProtection="false">
      <alignment horizontal="left" vertical="bottom" textRotation="0" wrapText="true" indent="0" shrinkToFit="false"/>
      <protection locked="true" hidden="false"/>
    </xf>
    <xf numFmtId="164" fontId="19" fillId="2" borderId="1"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14" fillId="0" borderId="4" xfId="0" applyFont="true" applyBorder="true" applyAlignment="true" applyProtection="false">
      <alignment horizontal="center" vertical="top" textRotation="0" wrapText="true" indent="0" shrinkToFit="false"/>
      <protection locked="true" hidden="false"/>
    </xf>
    <xf numFmtId="164" fontId="24" fillId="0" borderId="5" xfId="20" applyFont="true" applyBorder="true" applyAlignment="true" applyProtection="true">
      <alignment horizontal="center" vertical="top" textRotation="0" wrapText="true" indent="0" shrinkToFit="false"/>
      <protection locked="true" hidden="false"/>
    </xf>
    <xf numFmtId="166" fontId="14" fillId="0" borderId="5" xfId="0" applyFont="true" applyBorder="true" applyAlignment="true" applyProtection="false">
      <alignment horizontal="center" vertical="top" textRotation="0" wrapText="true" indent="0" shrinkToFit="false"/>
      <protection locked="true" hidden="false"/>
    </xf>
    <xf numFmtId="168" fontId="17" fillId="0" borderId="4" xfId="0" applyFont="true" applyBorder="true" applyAlignment="true" applyProtection="false">
      <alignment horizontal="center" vertical="top" textRotation="0" wrapText="true" indent="0" shrinkToFit="false"/>
      <protection locked="true" hidden="false"/>
    </xf>
    <xf numFmtId="165" fontId="17" fillId="0" borderId="4" xfId="0" applyFont="true" applyBorder="true" applyAlignment="true" applyProtection="false">
      <alignment horizontal="center" vertical="top" textRotation="0" wrapText="true" indent="0" shrinkToFit="false"/>
      <protection locked="true" hidden="false"/>
    </xf>
    <xf numFmtId="168" fontId="19" fillId="0" borderId="1" xfId="0" applyFont="true" applyBorder="true" applyAlignment="true" applyProtection="false">
      <alignment horizontal="general" vertical="top" textRotation="0" wrapText="true" indent="0" shrinkToFit="false"/>
      <protection locked="true" hidden="false"/>
    </xf>
    <xf numFmtId="165" fontId="19" fillId="0" borderId="1"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5" fontId="17" fillId="0" borderId="0"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true" indent="0" shrinkToFit="false"/>
      <protection locked="true" hidden="false"/>
    </xf>
    <xf numFmtId="164" fontId="20" fillId="0" borderId="0" xfId="0" applyFont="true" applyBorder="true" applyAlignment="true" applyProtection="false">
      <alignment horizontal="center" vertical="bottom" textRotation="0" wrapText="true" indent="0" shrinkToFit="false"/>
      <protection locked="true" hidden="false"/>
    </xf>
    <xf numFmtId="164" fontId="19" fillId="2" borderId="2" xfId="0" applyFont="true" applyBorder="true" applyAlignment="true" applyProtection="false">
      <alignment horizontal="left" vertical="bottom" textRotation="0" wrapText="true" indent="0" shrinkToFit="false"/>
      <protection locked="true" hidden="false"/>
    </xf>
    <xf numFmtId="164" fontId="17" fillId="4" borderId="4" xfId="0" applyFont="true" applyBorder="true" applyAlignment="true" applyProtection="false">
      <alignment horizontal="center" vertical="center" textRotation="0" wrapText="true" indent="0" shrinkToFit="false"/>
      <protection locked="true" hidden="false"/>
    </xf>
    <xf numFmtId="164" fontId="17" fillId="4" borderId="3" xfId="0" applyFont="true" applyBorder="true" applyAlignment="true" applyProtection="false">
      <alignment horizontal="center" vertical="center" textRotation="0" wrapText="true" indent="0" shrinkToFit="false"/>
      <protection locked="true" hidden="false"/>
    </xf>
    <xf numFmtId="164" fontId="28" fillId="0" borderId="1" xfId="20" applyFont="true" applyBorder="true" applyAlignment="true" applyProtection="true">
      <alignment horizontal="general"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false" indent="0" shrinkToFit="false"/>
      <protection locked="true" hidden="false"/>
    </xf>
    <xf numFmtId="164" fontId="20" fillId="0" borderId="1" xfId="0" applyFont="true" applyBorder="true" applyAlignment="true" applyProtection="false">
      <alignment horizontal="center" vertical="top"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9" fillId="0" borderId="4" xfId="0" applyFont="true" applyBorder="true" applyAlignment="true" applyProtection="false">
      <alignment horizontal="general" vertical="top" textRotation="0" wrapText="true" indent="0" shrinkToFit="false"/>
      <protection locked="true" hidden="false"/>
    </xf>
    <xf numFmtId="168" fontId="20" fillId="0" borderId="1" xfId="0" applyFont="true" applyBorder="true" applyAlignment="true" applyProtection="false">
      <alignment horizontal="center" vertical="top" textRotation="0" wrapText="false" indent="0" shrinkToFit="false"/>
      <protection locked="true" hidden="false"/>
    </xf>
    <xf numFmtId="164" fontId="28" fillId="0" borderId="1" xfId="20" applyFont="true" applyBorder="true" applyAlignment="true" applyProtection="true">
      <alignment horizontal="center" vertical="top" textRotation="0" wrapText="true" indent="0" shrinkToFit="false"/>
      <protection locked="true" hidden="false"/>
    </xf>
    <xf numFmtId="168" fontId="20" fillId="0" borderId="1" xfId="0" applyFont="true" applyBorder="true" applyAlignment="true" applyProtection="false">
      <alignment horizontal="center" vertical="top" textRotation="0" wrapText="true" indent="0" shrinkToFit="false"/>
      <protection locked="true" hidden="false"/>
    </xf>
    <xf numFmtId="165" fontId="17" fillId="0" borderId="0" xfId="0" applyFont="true" applyBorder="false" applyAlignment="true" applyProtection="false">
      <alignment horizontal="center"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6" fontId="19" fillId="0" borderId="0" xfId="0" applyFont="true" applyBorder="false" applyAlignment="true" applyProtection="false">
      <alignment horizontal="general" vertical="bottom" textRotation="0" wrapText="true" indent="0" shrinkToFit="false"/>
      <protection locked="true" hidden="false"/>
    </xf>
    <xf numFmtId="166" fontId="19"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9" fontId="19" fillId="0" borderId="0" xfId="0" applyFont="true" applyBorder="false" applyAlignment="false" applyProtection="false">
      <alignment horizontal="general" vertical="bottom" textRotation="0" wrapText="fals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6" fontId="20" fillId="0" borderId="0" xfId="0" applyFont="true" applyBorder="true" applyAlignment="true" applyProtection="false">
      <alignment horizontal="center" vertical="bottom" textRotation="0" wrapText="true" indent="0" shrinkToFit="false"/>
      <protection locked="true" hidden="false"/>
    </xf>
    <xf numFmtId="169" fontId="20" fillId="0" borderId="0" xfId="0" applyFont="true" applyBorder="true" applyAlignment="true" applyProtection="false">
      <alignment horizontal="center" vertical="bottom" textRotation="0" wrapText="true" indent="0" shrinkToFit="false"/>
      <protection locked="true" hidden="false"/>
    </xf>
    <xf numFmtId="166" fontId="20" fillId="0" borderId="0" xfId="0" applyFont="true" applyBorder="false" applyAlignment="true" applyProtection="false">
      <alignment horizontal="left" vertical="bottom" textRotation="0" wrapText="true" indent="0" shrinkToFit="false"/>
      <protection locked="true" hidden="false"/>
    </xf>
    <xf numFmtId="166" fontId="20" fillId="0"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9" fontId="20" fillId="0" borderId="0" xfId="0" applyFont="true" applyBorder="false" applyAlignment="true" applyProtection="false">
      <alignment horizontal="left" vertical="bottom" textRotation="0" wrapText="tru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20" fillId="4" borderId="4" xfId="0" applyFont="true" applyBorder="true" applyAlignment="true" applyProtection="false">
      <alignment horizontal="center" vertical="center" textRotation="0" wrapText="true" indent="0" shrinkToFit="false"/>
      <protection locked="true" hidden="false"/>
    </xf>
    <xf numFmtId="169" fontId="17" fillId="4" borderId="5" xfId="0" applyFont="true" applyBorder="true" applyAlignment="true" applyProtection="false">
      <alignment horizontal="center" vertical="center" textRotation="0" wrapText="true" indent="0" shrinkToFit="false"/>
      <protection locked="true" hidden="false"/>
    </xf>
    <xf numFmtId="164" fontId="20" fillId="4" borderId="1" xfId="0" applyFont="true" applyBorder="true" applyAlignment="true" applyProtection="false">
      <alignment horizontal="center" vertical="center" textRotation="0" wrapText="true" indent="0" shrinkToFit="false"/>
      <protection locked="true" hidden="false"/>
    </xf>
    <xf numFmtId="166" fontId="19" fillId="0" borderId="4" xfId="0" applyFont="true" applyBorder="true" applyAlignment="true" applyProtection="false">
      <alignment horizontal="general" vertical="top" textRotation="0" wrapText="tru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9" fontId="19" fillId="0" borderId="5" xfId="0" applyFont="true" applyBorder="true" applyAlignment="true" applyProtection="false">
      <alignment horizontal="center" vertical="top" textRotation="0" wrapText="true" indent="0" shrinkToFit="false"/>
      <protection locked="true" hidden="false"/>
    </xf>
    <xf numFmtId="165" fontId="20" fillId="0" borderId="4" xfId="0" applyFont="true" applyBorder="true" applyAlignment="true" applyProtection="false">
      <alignment horizontal="center" vertical="top" textRotation="0" wrapText="true" indent="0" shrinkToFit="false"/>
      <protection locked="true" hidden="false"/>
    </xf>
    <xf numFmtId="167" fontId="20" fillId="0" borderId="4" xfId="0" applyFont="true" applyBorder="true" applyAlignment="true" applyProtection="false">
      <alignment horizontal="general" vertical="top" textRotation="0" wrapText="true" indent="0" shrinkToFit="false"/>
      <protection locked="true" hidden="false"/>
    </xf>
    <xf numFmtId="167" fontId="2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6" fontId="19" fillId="3"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center" vertical="top" textRotation="0" wrapText="true" indent="0" shrinkToFit="false"/>
      <protection locked="true" hidden="false"/>
    </xf>
    <xf numFmtId="170" fontId="19" fillId="3" borderId="1" xfId="0" applyFont="true" applyBorder="true" applyAlignment="true" applyProtection="false">
      <alignment horizontal="center" vertical="top" textRotation="0" wrapText="true" indent="0" shrinkToFit="false"/>
      <protection locked="true" hidden="false"/>
    </xf>
    <xf numFmtId="167" fontId="19" fillId="0" borderId="1" xfId="0" applyFont="true" applyBorder="true" applyAlignment="false" applyProtection="false">
      <alignment horizontal="general" vertical="bottom" textRotation="0" wrapText="false" indent="0" shrinkToFit="false"/>
      <protection locked="true" hidden="false"/>
    </xf>
    <xf numFmtId="167" fontId="19" fillId="0" borderId="1" xfId="0" applyFont="true" applyBorder="true" applyAlignment="true" applyProtection="false">
      <alignment horizontal="general" vertical="top" textRotation="0" wrapText="true" indent="0" shrinkToFit="false"/>
      <protection locked="true" hidden="false"/>
    </xf>
    <xf numFmtId="166" fontId="20" fillId="0" borderId="0" xfId="0" applyFont="true" applyBorder="false" applyAlignment="true" applyProtection="false">
      <alignment horizontal="general" vertical="bottom" textRotation="0" wrapText="true" indent="0" shrinkToFit="false"/>
      <protection locked="true" hidden="false"/>
    </xf>
    <xf numFmtId="169" fontId="19" fillId="0" borderId="0" xfId="0" applyFont="true" applyBorder="false" applyAlignment="true" applyProtection="false">
      <alignment horizontal="general" vertical="top" textRotation="0" wrapText="tru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4" fontId="17" fillId="2"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7" fillId="4"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2" borderId="1" xfId="0" applyFont="true" applyBorder="true" applyAlignment="true" applyProtection="false">
      <alignment horizontal="general" vertical="top" textRotation="0" wrapText="true" indent="0" shrinkToFit="false"/>
      <protection locked="true" hidden="false"/>
    </xf>
    <xf numFmtId="164" fontId="20" fillId="2" borderId="1"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2" borderId="1" xfId="0" applyFont="true" applyBorder="true" applyAlignment="true" applyProtection="false">
      <alignment horizontal="general" vertical="bottom" textRotation="0" wrapText="true" indent="0" shrinkToFit="false"/>
      <protection locked="true" hidden="false"/>
    </xf>
    <xf numFmtId="164" fontId="20" fillId="2" borderId="1" xfId="0" applyFont="true" applyBorder="true" applyAlignment="true" applyProtection="false">
      <alignment horizontal="left" vertical="top" textRotation="0" wrapText="true" indent="0" shrinkToFit="false"/>
      <protection locked="true" hidden="false"/>
    </xf>
    <xf numFmtId="164" fontId="19" fillId="2" borderId="1" xfId="0" applyFont="true" applyBorder="true" applyAlignment="false" applyProtection="false">
      <alignment horizontal="general" vertical="bottom" textRotation="0" wrapText="false" indent="0" shrinkToFit="false"/>
      <protection locked="true" hidden="false"/>
    </xf>
    <xf numFmtId="164" fontId="20" fillId="4" borderId="3" xfId="0" applyFont="true" applyBorder="true" applyAlignment="true" applyProtection="false">
      <alignment horizontal="center" vertical="center" textRotation="0" wrapText="true" indent="0" shrinkToFit="false"/>
      <protection locked="true" hidden="false"/>
    </xf>
    <xf numFmtId="168" fontId="20" fillId="0" borderId="1" xfId="0" applyFont="true" applyBorder="true" applyAlignment="true" applyProtection="false">
      <alignment horizontal="general" vertical="top" textRotation="0" wrapText="true" indent="0" shrinkToFit="false"/>
      <protection locked="true" hidden="false"/>
    </xf>
    <xf numFmtId="164" fontId="20" fillId="2" borderId="1" xfId="0" applyFont="true" applyBorder="true" applyAlignment="true" applyProtection="false">
      <alignment horizontal="left" vertical="bottom"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24" fillId="0" borderId="1" xfId="20" applyFont="true" applyBorder="true" applyAlignment="true" applyProtection="true">
      <alignment horizontal="center" vertical="top" textRotation="0" wrapText="true" indent="0" shrinkToFit="false"/>
      <protection locked="true" hidden="false"/>
    </xf>
    <xf numFmtId="164" fontId="36" fillId="0" borderId="1" xfId="0" applyFont="true" applyBorder="true" applyAlignment="true" applyProtection="false">
      <alignment horizontal="center" vertical="top" textRotation="0" wrapText="true" indent="0" shrinkToFit="false"/>
      <protection locked="true" hidden="false"/>
    </xf>
    <xf numFmtId="164" fontId="19" fillId="0" borderId="4" xfId="0" applyFont="true" applyBorder="true" applyAlignment="true" applyProtection="false">
      <alignment horizontal="center" vertical="top" textRotation="0" wrapText="true" indent="0" shrinkToFit="false"/>
      <protection locked="true" hidden="false"/>
    </xf>
    <xf numFmtId="164" fontId="15" fillId="2" borderId="2" xfId="0" applyFont="true" applyBorder="true" applyAlignment="true" applyProtection="false">
      <alignment horizontal="center" vertical="bottom" textRotation="0" wrapText="true" indent="0" shrinkToFit="false"/>
      <protection locked="true" hidden="false"/>
    </xf>
    <xf numFmtId="169" fontId="20" fillId="0" borderId="1" xfId="0" applyFont="true" applyBorder="true" applyAlignment="true" applyProtection="false">
      <alignment horizontal="center" vertical="top" textRotation="0" wrapText="true" indent="0" shrinkToFit="false"/>
      <protection locked="true" hidden="false"/>
    </xf>
    <xf numFmtId="169" fontId="17" fillId="0" borderId="0" xfId="0" applyFont="true" applyBorder="false" applyAlignment="true" applyProtection="false">
      <alignment horizontal="center" vertical="bottom" textRotation="0" wrapText="false" indent="0" shrinkToFit="false"/>
      <protection locked="true" hidden="false"/>
    </xf>
    <xf numFmtId="164" fontId="25" fillId="2" borderId="0"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7" fontId="20" fillId="3" borderId="1" xfId="0" applyFont="true" applyBorder="true" applyAlignment="true" applyProtection="false">
      <alignment horizontal="general" vertical="top" textRotation="0" wrapText="true" indent="0" shrinkToFit="false"/>
      <protection locked="true" hidden="false"/>
    </xf>
    <xf numFmtId="169" fontId="20" fillId="3" borderId="1"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20" fillId="0" borderId="1" xfId="0" applyFont="true" applyBorder="true" applyAlignment="true" applyProtection="false">
      <alignment horizontal="left" vertical="top" textRotation="0" wrapText="true" indent="0" shrinkToFit="false"/>
      <protection locked="true" hidden="false"/>
    </xf>
    <xf numFmtId="167" fontId="17" fillId="0" borderId="1" xfId="0" applyFont="true" applyBorder="true" applyAlignment="true" applyProtection="false">
      <alignment horizontal="center" vertical="top" textRotation="0" wrapText="true" indent="0" shrinkToFit="false"/>
      <protection locked="true" hidden="false"/>
    </xf>
    <xf numFmtId="169" fontId="17" fillId="0" borderId="1" xfId="0" applyFont="true" applyBorder="true" applyAlignment="true" applyProtection="false">
      <alignment horizontal="center" vertical="top" textRotation="0" wrapText="true" indent="0" shrinkToFit="false"/>
      <protection locked="true" hidden="false"/>
    </xf>
    <xf numFmtId="169" fontId="17" fillId="4" borderId="1" xfId="0" applyFont="true" applyBorder="true" applyAlignment="true" applyProtection="false">
      <alignment horizontal="center" vertical="center" textRotation="0" wrapText="true" indent="0" shrinkToFit="false"/>
      <protection locked="true" hidden="false"/>
    </xf>
    <xf numFmtId="169" fontId="19"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71" fontId="19" fillId="0" borderId="1" xfId="0" applyFont="true" applyBorder="true" applyAlignment="true" applyProtection="false">
      <alignment horizontal="center" vertical="center" textRotation="0" wrapText="true" indent="0" shrinkToFit="false"/>
      <protection locked="true" hidden="false"/>
    </xf>
    <xf numFmtId="168" fontId="20" fillId="0" borderId="1" xfId="0" applyFont="true" applyBorder="true" applyAlignment="true" applyProtection="false">
      <alignment horizontal="center" vertical="top" textRotation="0" wrapText="true" indent="0" shrinkToFit="false"/>
      <protection locked="true" hidden="false"/>
    </xf>
    <xf numFmtId="169" fontId="19" fillId="0" borderId="1" xfId="0" applyFont="true" applyBorder="true" applyAlignment="true" applyProtection="false">
      <alignment horizontal="center" vertical="top" textRotation="0" wrapText="true" indent="0" shrinkToFit="false"/>
      <protection locked="true" hidden="false"/>
    </xf>
    <xf numFmtId="168" fontId="19" fillId="0" borderId="1"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center" vertical="top" textRotation="0" wrapText="true" indent="0" shrinkToFit="false"/>
      <protection locked="true" hidden="false"/>
    </xf>
    <xf numFmtId="169" fontId="17" fillId="0" borderId="0"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2" borderId="1" xfId="0" applyFont="true" applyBorder="true" applyAlignment="true" applyProtection="false">
      <alignment horizontal="left" vertical="bottom"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9" fillId="3" borderId="1" xfId="0" applyFont="true" applyBorder="true" applyAlignment="true" applyProtection="false">
      <alignment horizontal="center" vertical="center" textRotation="0" wrapText="true" indent="0" shrinkToFit="false"/>
      <protection locked="true" hidden="false"/>
    </xf>
    <xf numFmtId="164" fontId="24" fillId="3" borderId="1" xfId="20" applyFont="true" applyBorder="true" applyAlignment="true" applyProtection="true">
      <alignment horizontal="center" vertical="top" textRotation="0" wrapText="true" indent="0" shrinkToFit="false"/>
      <protection locked="true" hidden="false"/>
    </xf>
    <xf numFmtId="164" fontId="20" fillId="3" borderId="1" xfId="0" applyFont="true" applyBorder="true" applyAlignment="true" applyProtection="false">
      <alignment horizontal="center" vertical="center" textRotation="0" wrapText="false" indent="0" shrinkToFit="false"/>
      <protection locked="true" hidden="false"/>
    </xf>
    <xf numFmtId="171" fontId="19" fillId="3" borderId="1"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9" fontId="20" fillId="0" borderId="1" xfId="0" applyFont="true" applyBorder="true" applyAlignment="true" applyProtection="false">
      <alignment horizontal="center" vertical="top"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14" fillId="3" borderId="1"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9" fontId="14" fillId="0" borderId="0" xfId="0" applyFont="true" applyBorder="false" applyAlignment="true" applyProtection="false">
      <alignment horizontal="general" vertical="bottom" textRotation="0" wrapText="true" indent="0" shrinkToFit="false"/>
      <protection locked="true" hidden="false"/>
    </xf>
    <xf numFmtId="169" fontId="15" fillId="0" borderId="0" xfId="0" applyFont="true" applyBorder="true" applyAlignment="true" applyProtection="false">
      <alignment horizontal="center"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2" fontId="17" fillId="4" borderId="4"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14" fillId="3"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right"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general" vertical="top" textRotation="0" wrapText="true" indent="0" shrinkToFit="false"/>
      <protection locked="true" hidden="false"/>
    </xf>
    <xf numFmtId="164" fontId="19" fillId="0" borderId="6" xfId="0" applyFont="true" applyBorder="true" applyAlignment="true" applyProtection="false">
      <alignment horizontal="center" vertical="top" textRotation="0" wrapText="true" indent="0" shrinkToFit="false"/>
      <protection locked="true" hidden="false"/>
    </xf>
    <xf numFmtId="169" fontId="20" fillId="0" borderId="6" xfId="0" applyFont="true" applyBorder="true" applyAlignment="true" applyProtection="false">
      <alignment horizontal="center" vertical="top" textRotation="0" wrapText="true" indent="0" shrinkToFit="false"/>
      <protection locked="true" hidden="false"/>
    </xf>
    <xf numFmtId="170" fontId="19" fillId="0" borderId="1" xfId="0" applyFont="true" applyBorder="true" applyAlignment="true" applyProtection="false">
      <alignment horizontal="center"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s://link.springer.com/chapter/10.1007/978-3-030-59448-0_3" TargetMode="External"/><Relationship Id="rId2" Type="http://schemas.openxmlformats.org/officeDocument/2006/relationships/hyperlink" Target="https://www.sciencedirect.com/science/article/abs/pii/S095965262100144X" TargetMode="External"/><Relationship Id="rId3" Type="http://schemas.openxmlformats.org/officeDocument/2006/relationships/hyperlink" Target="https://www.researchgate.net/publication/349069827_Building_a_Weighted_Performance_Indicator_Concept_Utilized_The_Respondent%27s_Opinion_Approach" TargetMode="External"/><Relationship Id="rId4" Type="http://schemas.openxmlformats.org/officeDocument/2006/relationships/hyperlink" Target="https://www.sciencedirect.com/science/article/pii/S1361920921000389" TargetMode="External"/><Relationship Id="rId5" Type="http://schemas.openxmlformats.org/officeDocument/2006/relationships/hyperlink" Target="https://journals.sagepub.com/doi/abs/10.1177/0885412221994246" TargetMode="External"/><Relationship Id="rId6" Type="http://schemas.openxmlformats.org/officeDocument/2006/relationships/hyperlink" Target="https://www.mdpi.com/1996-1073/14/5/1372/htm" TargetMode="External"/><Relationship Id="rId7" Type="http://schemas.openxmlformats.org/officeDocument/2006/relationships/hyperlink" Target="https://www.researchgate.net/publication/349899567_Synergy_PRIME_Multi-level_modelling_simulation_and_visualisation" TargetMode="External"/><Relationship Id="rId8" Type="http://schemas.openxmlformats.org/officeDocument/2006/relationships/hyperlink" Target="https://publisher.uthm.edu.my/ojs/index.php/JTET/article/view/7841" TargetMode="External"/><Relationship Id="rId9" Type="http://schemas.openxmlformats.org/officeDocument/2006/relationships/hyperlink" Target="https://link.springer.com/chapter/10.1007/978-981-33-4684-0_50" TargetMode="External"/><Relationship Id="rId10" Type="http://schemas.openxmlformats.org/officeDocument/2006/relationships/hyperlink" Target="https://doi.org/10.1016/j.trip.2021.100371" TargetMode="External"/><Relationship Id="rId11" Type="http://schemas.openxmlformats.org/officeDocument/2006/relationships/hyperlink" Target="https://www.mdpi.com/1996-1073/14/9/2688" TargetMode="External"/><Relationship Id="rId12" Type="http://schemas.openxmlformats.org/officeDocument/2006/relationships/hyperlink" Target="https://www.sciencedirect.com/science/article/pii/S0735193321000166" TargetMode="External"/><Relationship Id="rId13" Type="http://schemas.openxmlformats.org/officeDocument/2006/relationships/hyperlink" Target="https://www.mdpi.com/1424-8220/21/10/3417" TargetMode="External"/><Relationship Id="rId14" Type="http://schemas.openxmlformats.org/officeDocument/2006/relationships/hyperlink" Target="https://www.frontiersin.org/articles/10.3389/fphy.2021.677882/full" TargetMode="External"/><Relationship Id="rId15" Type="http://schemas.openxmlformats.org/officeDocument/2006/relationships/hyperlink" Target="https://www.proquest.com/docview/2577544334?pq-origsite=gscholar&amp;fromopenview=true" TargetMode="External"/><Relationship Id="rId16" Type="http://schemas.openxmlformats.org/officeDocument/2006/relationships/hyperlink" Target="https://ieeexplore.ieee.org/document/9429132" TargetMode="External"/><Relationship Id="rId17" Type="http://schemas.openxmlformats.org/officeDocument/2006/relationships/hyperlink" Target="https://ieeexplore.ieee.org/document/9442729" TargetMode="External"/><Relationship Id="rId18" Type="http://schemas.openxmlformats.org/officeDocument/2006/relationships/hyperlink" Target="https://www.mdpi.com/1996-1073/14/11/3162/htm" TargetMode="External"/><Relationship Id="rId19" Type="http://schemas.openxmlformats.org/officeDocument/2006/relationships/hyperlink" Target="https://www.researchgate.net/publication/352876861_Speech_Emotion_Recognition_Based_on_Deep_Networks_A_Review" TargetMode="External"/><Relationship Id="rId20" Type="http://schemas.openxmlformats.org/officeDocument/2006/relationships/hyperlink" Target="https://www.mdpi.com/2199-8531/7/2/146" TargetMode="External"/><Relationship Id="rId21" Type="http://schemas.openxmlformats.org/officeDocument/2006/relationships/hyperlink" Target="http://www.ijsit.com/admin/ijsit_files/A%20COMPREHENSIVE%20GLOBAL%20ANALYSIS%20OF%20URBAN%20SPRAWL%20RESEARCH%20PRODUCTIVITY%20USING%20BIBLIOMETRIC%20ANALYSIS%20TOOLS_IJSIT_10.3.9.pdf" TargetMode="External"/><Relationship Id="rId22" Type="http://schemas.openxmlformats.org/officeDocument/2006/relationships/hyperlink" Target="https://www.scinapse.io/papers/3168473120" TargetMode="External"/><Relationship Id="rId23" Type="http://schemas.openxmlformats.org/officeDocument/2006/relationships/hyperlink" Target="https://etda.libraries.psu.edu/catalog/18732mcz1" TargetMode="External"/><Relationship Id="rId24" Type="http://schemas.openxmlformats.org/officeDocument/2006/relationships/hyperlink" Target="https://www.sciencedirect.com/science/article/abs/pii/S1053482220300681?via%3Dihub" TargetMode="External"/><Relationship Id="rId25" Type="http://schemas.openxmlformats.org/officeDocument/2006/relationships/hyperlink" Target="https://ieeexplore.ieee.org/abstract/document/9441919?casa_token=-mKTCv9lHZYAAAAA:86JZ_6U3IMuWsimFWQGWi4r5nMnkoBy-JCluGwEp-rmEuZnRyt3M7lEiXE5j8ODCCHJSp5dsX3s" TargetMode="External"/><Relationship Id="rId26" Type="http://schemas.openxmlformats.org/officeDocument/2006/relationships/hyperlink" Target="https://link-springer-com.am.e-nformation.ro/chapter/10.1007/978-981-33-6987-0_10" TargetMode="External"/><Relationship Id="rId27" Type="http://schemas.openxmlformats.org/officeDocument/2006/relationships/hyperlink" Target="https://www.mdpi.com/2071-1050/13/10/5472" TargetMode="External"/><Relationship Id="rId28" Type="http://schemas.openxmlformats.org/officeDocument/2006/relationships/hyperlink" Target="https://www.sciendo.com/article/10.2478/emj-2021-0009" TargetMode="External"/><Relationship Id="rId29" Type="http://schemas.openxmlformats.org/officeDocument/2006/relationships/hyperlink" Target="https://scholarworks.waldenu.edu/cgi/viewcontent.cgi?article=11911&amp;context=dissertations" TargetMode="External"/><Relationship Id="rId30" Type="http://schemas.openxmlformats.org/officeDocument/2006/relationships/hyperlink" Target="https://www.sciendo.com/article/10.2478/emj-2021-0017" TargetMode="External"/><Relationship Id="rId31" Type="http://schemas.openxmlformats.org/officeDocument/2006/relationships/hyperlink" Target="https://ieeexplore.ieee.org/document/9462533" TargetMode="External"/><Relationship Id="rId32" Type="http://schemas.openxmlformats.org/officeDocument/2006/relationships/hyperlink" Target="https://link.springer.com/article/10.1007/s12652-021-03033-y" TargetMode="External"/><Relationship Id="rId33" Type="http://schemas.openxmlformats.org/officeDocument/2006/relationships/hyperlink" Target="https://journals.sagepub.com/doi/abs/10.1177/01423312211027027" TargetMode="External"/><Relationship Id="rId34" Type="http://schemas.openxmlformats.org/officeDocument/2006/relationships/hyperlink" Target="https://www.mdpi.com/2071-1050/13/13/7140" TargetMode="External"/><Relationship Id="rId35" Type="http://schemas.openxmlformats.org/officeDocument/2006/relationships/hyperlink" Target="https://www.computer.org/csdl/proceedings-article/mobilesoft/2021/871100a012/1tB7puInRtu" TargetMode="External"/><Relationship Id="rId36" Type="http://schemas.openxmlformats.org/officeDocument/2006/relationships/hyperlink" Target="https://www.sciencedirect.com/science/article/pii/S0020025521007520" TargetMode="External"/><Relationship Id="rId37" Type="http://schemas.openxmlformats.org/officeDocument/2006/relationships/hyperlink" Target="http://repositorio.espe.edu.ec/xmlui/handle/21000/25209" TargetMode="External"/><Relationship Id="rId38" Type="http://schemas.openxmlformats.org/officeDocument/2006/relationships/hyperlink" Target="https://www.proquest.com/docview/2583950857?pq-origsite=gscholar&amp;fromopenview=true" TargetMode="External"/><Relationship Id="rId39" Type="http://schemas.openxmlformats.org/officeDocument/2006/relationships/hyperlink" Target="https://www.mdpi.com/2227-7099/9/3/110" TargetMode="External"/><Relationship Id="rId40" Type="http://schemas.openxmlformats.org/officeDocument/2006/relationships/hyperlink" Target="https://arxiv.org/abs/2108.08494" TargetMode="External"/><Relationship Id="rId41" Type="http://schemas.openxmlformats.org/officeDocument/2006/relationships/hyperlink" Target="https://openaccess.thecvf.com/content/ICCV2021W/MIA-COV19D/html/Rundo_Advanced_3D_Deep_Non-Local_Embedded_System_for_Self-Augmented_X-Ray-Based_COVID-19_ICCVW_2021_paper.html" TargetMode="External"/><Relationship Id="rId42" Type="http://schemas.openxmlformats.org/officeDocument/2006/relationships/hyperlink" Target="https://www.abdullahcakan.com/pubs/determining-the-quarter-vehicle-model-design-parameters-using-bees-algorithm-ba-and-particle-swarm-optimization-pso/" TargetMode="External"/><Relationship Id="rId43" Type="http://schemas.openxmlformats.org/officeDocument/2006/relationships/hyperlink" Target="https://www.aimsciences.org/article/doi/10.3934/jimo.2021149" TargetMode="External"/><Relationship Id="rId44" Type="http://schemas.openxmlformats.org/officeDocument/2006/relationships/hyperlink" Target="https://ieeexplore.ieee.org/abstract/document/9530648" TargetMode="External"/><Relationship Id="rId45" Type="http://schemas.openxmlformats.org/officeDocument/2006/relationships/hyperlink" Target="https://ieeexplore.ieee.org/document/9533253" TargetMode="External"/><Relationship Id="rId46" Type="http://schemas.openxmlformats.org/officeDocument/2006/relationships/hyperlink" Target="https://ieeexplore.ieee.org/abstract/document/9644772" TargetMode="External"/><Relationship Id="rId47" Type="http://schemas.openxmlformats.org/officeDocument/2006/relationships/hyperlink" Target="https://lumenpublishing.com/journals/index.php/po/article/view/3450" TargetMode="External"/><Relationship Id="rId48" Type="http://schemas.openxmlformats.org/officeDocument/2006/relationships/hyperlink" Target="https://www.techscience.com/cmc/v67n3/41602" TargetMode="External"/><Relationship Id="rId49" Type="http://schemas.openxmlformats.org/officeDocument/2006/relationships/hyperlink" Target="https://www.mdpi.com/2227-7390/9/19/2437" TargetMode="External"/><Relationship Id="rId50" Type="http://schemas.openxmlformats.org/officeDocument/2006/relationships/hyperlink" Target="https://iopscience.iop.org/article/10.1088/1742-6596/2104/1/012012/pdf" TargetMode="External"/><Relationship Id="rId51" Type="http://schemas.openxmlformats.org/officeDocument/2006/relationships/hyperlink" Target="https://link.springer.com/article/10.3103/S0146411621060067" TargetMode="External"/><Relationship Id="rId52" Type="http://schemas.openxmlformats.org/officeDocument/2006/relationships/hyperlink" Target="https://ieeexplore.ieee.org/abstract/document/9555366" TargetMode="External"/><Relationship Id="rId53" Type="http://schemas.openxmlformats.org/officeDocument/2006/relationships/hyperlink" Target="https://www.sciencedirect.com/science/article/pii/S019126152100117X?casa_token=VF5_0ITfUJIAAAAA:BP7rPGS9CBjXROS0OEHpqg8UI8DUr7ZERR4msJsfiZdrcZTyOIRxxl4RdQQw-HyjBOXdofR7YCY" TargetMode="External"/><Relationship Id="rId54" Type="http://schemas.openxmlformats.org/officeDocument/2006/relationships/hyperlink" Target="https://ieeexplore.ieee.org/abstract/document/9719884" TargetMode="External"/><Relationship Id="rId55" Type="http://schemas.openxmlformats.org/officeDocument/2006/relationships/hyperlink" Target="https://ieeexplore.ieee.org/abstract/document/9725777?casa_token=xMjT8rykEkgAAAAA:rAQkSbZb8Wt2fgGz6JXEMOO_fiTHM1qQnl0eWK-0COkDeChCIwuPHCRWOOaPuZGJeTf0TeWRpZo" TargetMode="External"/><Relationship Id="rId56" Type="http://schemas.openxmlformats.org/officeDocument/2006/relationships/hyperlink" Target="https://ieeexplore.ieee.org/abstract/document/9673030?casa_token=KTyoO7jiczwAAAAA:R7kLkZYvfB9BJK5dExLvtYVe9ci2zU5h1x5ieNpKObNjmyuau1hC4UmtwRUD44F9vmHbwuhUjmc" TargetMode="External"/><Relationship Id="rId57" Type="http://schemas.openxmlformats.org/officeDocument/2006/relationships/hyperlink" Target="https://ieeexplore.ieee.org/abstract/document/9668480?casa_token=0YN3tZ7JDMIAAAAA:oAeJHw224TXMaN8l_7De3cPhsV4vPO5TGAWio6KTEACQS3lfVKn_EMI5lc1wPUgdf5bCnA6F96U" TargetMode="External"/><Relationship Id="rId58" Type="http://schemas.openxmlformats.org/officeDocument/2006/relationships/hyperlink" Target="https://scholar.google.com/scholar?cites=13860978732728708527&amp;as_sdt=2005&amp;sciodt=0,5&amp;hl=en" TargetMode="External"/><Relationship Id="rId59" Type="http://schemas.openxmlformats.org/officeDocument/2006/relationships/hyperlink" Target="https://thesai.org/Publications/ViewPaper?Volume=12&amp;Issue=8&amp;Code=IJACSA&amp;SerialNo=69" TargetMode="External"/><Relationship Id="rId60" Type="http://schemas.openxmlformats.org/officeDocument/2006/relationships/hyperlink" Target="https://www.nveo.org/index.php/journal/article/view/3635" TargetMode="External"/><Relationship Id="rId61" Type="http://schemas.openxmlformats.org/officeDocument/2006/relationships/hyperlink" Target="https://revista.unitins.br/index.php/humanidadeseinovacao/article/view/2066" TargetMode="External"/><Relationship Id="rId62" Type="http://schemas.openxmlformats.org/officeDocument/2006/relationships/hyperlink" Target="https://www.tandfonline.com/doi/abs/10.1080/0960085X.2020.1811786" TargetMode="External"/><Relationship Id="rId63" Type="http://schemas.openxmlformats.org/officeDocument/2006/relationships/hyperlink" Target="https://www.proquest.com/openview/84d42cc4c0dd4d1b9404965e0cf6c40a/1?pq-origsite=gscholar&amp;cbl=18750&amp;diss=y" TargetMode="External"/><Relationship Id="rId64" Type="http://schemas.openxmlformats.org/officeDocument/2006/relationships/hyperlink" Target="http://jpm.iaut.ac.ir/article_685438.html?lang=en" TargetMode="External"/><Relationship Id="rId65" Type="http://schemas.openxmlformats.org/officeDocument/2006/relationships/hyperlink" Target="https://www.proquest.com/openview/02e2a18ddb463bb0239a660719fde5f0/1?pq-origsite=gscholar&amp;cbl=18750&amp;diss=y" TargetMode="External"/><Relationship Id="rId66" Type="http://schemas.openxmlformats.org/officeDocument/2006/relationships/hyperlink" Target="https://injasr.org/Aug2021/BUSINESS%20MANAGEMENT%20AND%20RECOVERY%20DURING%20POST%20COVID-19%20ERA.pdf" TargetMode="External"/><Relationship Id="rId67" Type="http://schemas.openxmlformats.org/officeDocument/2006/relationships/hyperlink" Target="https://periodicos.ufms.br/index.php/EIGEDIN/article/view/14119" TargetMode="External"/><Relationship Id="rId68" Type="http://schemas.openxmlformats.org/officeDocument/2006/relationships/hyperlink" Target="https://www.sciencedirect.com/science/article/pii/S0140366421002279?casa_token=UoEG19X4N0kAAAAA:JX4LHGYpZP59LjO24Tt8trUQLXyHE-p2QW1h0kWWr52qsaCSNX1mUBO95f0x2Wb07spQWmvq6Cs" TargetMode="External"/><Relationship Id="rId69" Type="http://schemas.openxmlformats.org/officeDocument/2006/relationships/hyperlink" Target="https://www.proquest.com/docview/2583950892?pq-origsite=gscholar&amp;fromopenview=true" TargetMode="External"/><Relationship Id="rId70" Type="http://schemas.openxmlformats.org/officeDocument/2006/relationships/hyperlink" Target="https://dergipark.org.tr/en/pub/konjes/issue/64647/881062" TargetMode="External"/><Relationship Id="rId71" Type="http://schemas.openxmlformats.org/officeDocument/2006/relationships/hyperlink" Target="https://ieeexplore.ieee.org/abstract/document/9602980?casa_token=cyjaau8hzZkAAAAA:_OeCIjJigY3seMCM7I-eJhL2oBPrs3UXiPVfmDfTb7sRn51EAD06vfhxGNd2V0k8PjwgAFOxe-U" TargetMode="External"/><Relationship Id="rId72" Type="http://schemas.openxmlformats.org/officeDocument/2006/relationships/hyperlink" Target="https://link.springer.com/article/10.1007/s10479-021-04338-z" TargetMode="External"/><Relationship Id="rId73" Type="http://schemas.openxmlformats.org/officeDocument/2006/relationships/hyperlink" Target="https://ieeexplore.ieee.org/abstract/document/9636390" TargetMode="External"/><Relationship Id="rId74" Type="http://schemas.openxmlformats.org/officeDocument/2006/relationships/hyperlink" Target="https://patents.google.com/patent/US11099851B2/en" TargetMode="External"/><Relationship Id="rId75" Type="http://schemas.openxmlformats.org/officeDocument/2006/relationships/hyperlink" Target="https://www.ej-eng.org/index.php/ejeng/article/view/2758" TargetMode="External"/><Relationship Id="rId76" Type="http://schemas.openxmlformats.org/officeDocument/2006/relationships/hyperlink" Target="https://eudl.eu/doi/10.4108/eai.4-3-2021.168865" TargetMode="External"/><Relationship Id="rId77" Type="http://schemas.openxmlformats.org/officeDocument/2006/relationships/hyperlink" Target="https://www.proquest.com/docview/2583950892?pq-origsite=gscholar&amp;fromopenview=true" TargetMode="External"/><Relationship Id="rId78" Type="http://schemas.openxmlformats.org/officeDocument/2006/relationships/hyperlink" Target="https://www.researchgate.net/publication/356727756_Organizaciones_intensivas_en_conocimiento_OIC_caracteristicas_e_implicaciones_para_la_gestion" TargetMode="External"/><Relationship Id="rId79" Type="http://schemas.openxmlformats.org/officeDocument/2006/relationships/hyperlink" Target="https://openarchive.usn.no/usn-xmlui/handle/11250/2993313"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www.dline.info/jdim/editorial-board/" TargetMode="External"/><Relationship Id="rId2" Type="http://schemas.openxmlformats.org/officeDocument/2006/relationships/hyperlink" Target="https://www.jisem-journal.com/home/editorial-board" TargetMode="External"/><Relationship Id="rId3" Type="http://schemas.openxmlformats.org/officeDocument/2006/relationships/hyperlink" Target="https://www.sciencepubco.com/index.php/JACST/about/editorialTeam" TargetMode="External"/><Relationship Id="rId4" Type="http://schemas.openxmlformats.org/officeDocument/2006/relationships/hyperlink" Target="http://www.sapub.org/Journal/editorialboard.aspx?journalid=1081"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pro-ve-2021.sciencesconf.org/data/pages/Fin_PRO_VE2021_DetailedProgram.pdf" TargetMode="External"/><Relationship Id="rId2" Type="http://schemas.openxmlformats.org/officeDocument/2006/relationships/hyperlink" Target="http://arquivo.uninova.pt/doceis/doceis21/programCommittee.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onlinelibrary.wiley.com/doi/full/10.1002/tesq.3036" TargetMode="External"/><Relationship Id="rId2" Type="http://schemas.openxmlformats.org/officeDocument/2006/relationships/hyperlink" Target="https://ieeexplore.ieee.org/abstract/document/9620096" TargetMode="External"/><Relationship Id="rId3" Type="http://schemas.openxmlformats.org/officeDocument/2006/relationships/hyperlink" Target="https://doi.org/10.1109/ACCESS.2021.3129248"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mdpi.com/2227-9717/9/1/74" TargetMode="External"/><Relationship Id="rId2" Type="http://schemas.openxmlformats.org/officeDocument/2006/relationships/hyperlink" Target="https://doi.org/10.3390/pr901007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mdpi.com/1911-8074/14/6/267" TargetMode="External"/><Relationship Id="rId2" Type="http://schemas.openxmlformats.org/officeDocument/2006/relationships/hyperlink" Target="https://doi.org/10.3390/jrfm14060267" TargetMode="External"/><Relationship Id="rId3" Type="http://schemas.openxmlformats.org/officeDocument/2006/relationships/hyperlink" Target="https://link.springer.com/chapter/10.1007/978-3-030-68527-0_3" TargetMode="External"/><Relationship Id="rId4" Type="http://schemas.openxmlformats.org/officeDocument/2006/relationships/hyperlink" Target="https://doi.org/10.1007/978-3-030-68527-0_3"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pro-ve-2021.sciencesconf.or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magazines.ulbsibiu.ro/ijasitels/index.php/IJASITELS/article/view/5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9" activeCellId="0" sqref="A9"/>
    </sheetView>
  </sheetViews>
  <sheetFormatPr defaultColWidth="8.8125" defaultRowHeight="14.5" zeroHeight="false" outlineLevelRow="0" outlineLevelCol="0"/>
  <cols>
    <col collapsed="false" customWidth="true" hidden="false" outlineLevel="0" max="1" min="1" style="0" width="60.44"/>
    <col collapsed="false" customWidth="true" hidden="false" outlineLevel="0" max="4" min="2" style="0" width="7.17"/>
    <col collapsed="false" customWidth="true" hidden="false" outlineLevel="0" max="5" min="5" style="0" width="6.53"/>
  </cols>
  <sheetData>
    <row r="2" customFormat="false" ht="14.5" hidden="false" customHeight="false" outlineLevel="0" collapsed="false">
      <c r="A2" s="1" t="s">
        <v>0</v>
      </c>
      <c r="B2" s="1"/>
      <c r="C2" s="1"/>
      <c r="D2" s="1"/>
      <c r="E2" s="1"/>
      <c r="F2" s="1"/>
      <c r="G2" s="1"/>
      <c r="H2" s="1"/>
      <c r="I2" s="1"/>
      <c r="J2" s="1"/>
    </row>
    <row r="3" customFormat="false" ht="14.5" hidden="false" customHeight="false" outlineLevel="0" collapsed="false">
      <c r="A3" s="2"/>
      <c r="B3" s="2"/>
      <c r="C3" s="2"/>
      <c r="D3" s="2"/>
      <c r="E3" s="2"/>
      <c r="F3" s="2"/>
      <c r="G3" s="2"/>
      <c r="H3" s="2"/>
      <c r="I3" s="2"/>
      <c r="J3" s="2"/>
    </row>
    <row r="4" customFormat="false" ht="14.5" hidden="false" customHeight="false" outlineLevel="0" collapsed="false">
      <c r="A4" s="3" t="s">
        <v>1</v>
      </c>
      <c r="B4" s="3"/>
      <c r="C4" s="3"/>
      <c r="D4" s="3"/>
      <c r="E4" s="3"/>
      <c r="F4" s="3"/>
      <c r="G4" s="3"/>
      <c r="H4" s="3"/>
      <c r="I4" s="3"/>
      <c r="J4" s="3"/>
    </row>
    <row r="5" customFormat="false" ht="15" hidden="false" customHeight="true" outlineLevel="0" collapsed="false">
      <c r="A5" s="4" t="s">
        <v>2</v>
      </c>
      <c r="B5" s="4"/>
      <c r="C5" s="4"/>
      <c r="D5" s="4"/>
      <c r="E5" s="4"/>
      <c r="F5" s="4"/>
      <c r="G5" s="4"/>
      <c r="H5" s="4"/>
      <c r="I5" s="4"/>
      <c r="J5" s="4"/>
    </row>
    <row r="6" customFormat="false" ht="14.5" hidden="false" customHeight="false" outlineLevel="0" collapsed="false">
      <c r="A6" s="5" t="s">
        <v>3</v>
      </c>
      <c r="B6" s="5"/>
      <c r="C6" s="5"/>
      <c r="D6" s="5"/>
      <c r="E6" s="5"/>
      <c r="F6" s="5"/>
      <c r="G6" s="5"/>
      <c r="H6" s="5"/>
      <c r="I6" s="5"/>
      <c r="J6" s="5"/>
    </row>
    <row r="7" customFormat="false" ht="14.5" hidden="false" customHeight="false" outlineLevel="0" collapsed="false">
      <c r="A7" s="5" t="s">
        <v>4</v>
      </c>
      <c r="B7" s="5"/>
      <c r="C7" s="5"/>
      <c r="D7" s="5"/>
      <c r="E7" s="5"/>
      <c r="F7" s="5"/>
      <c r="G7" s="5"/>
      <c r="H7" s="5"/>
      <c r="I7" s="5"/>
      <c r="J7" s="5"/>
    </row>
    <row r="8" customFormat="false" ht="5.25" hidden="false" customHeight="true" outlineLevel="0" collapsed="false">
      <c r="A8" s="6"/>
      <c r="B8" s="6"/>
      <c r="C8" s="6"/>
      <c r="D8" s="6"/>
      <c r="E8" s="6"/>
    </row>
    <row r="9" customFormat="false" ht="32.25" hidden="false" customHeight="true" outlineLevel="0" collapsed="false">
      <c r="A9" s="7" t="s">
        <v>5</v>
      </c>
      <c r="B9" s="7"/>
      <c r="C9" s="7"/>
      <c r="D9" s="7"/>
      <c r="E9" s="7"/>
      <c r="F9" s="7"/>
      <c r="G9" s="7"/>
      <c r="H9" s="7"/>
      <c r="I9" s="7"/>
      <c r="J9" s="7"/>
    </row>
    <row r="10" customFormat="false" ht="5.25" hidden="false" customHeight="true" outlineLevel="0" collapsed="false">
      <c r="A10" s="6"/>
      <c r="B10" s="6"/>
      <c r="C10" s="6"/>
      <c r="D10" s="6"/>
      <c r="E10" s="6"/>
    </row>
    <row r="11" customFormat="false" ht="32.25" hidden="false" customHeight="true" outlineLevel="0" collapsed="false">
      <c r="A11" s="7" t="s">
        <v>6</v>
      </c>
      <c r="B11" s="7"/>
      <c r="C11" s="7"/>
      <c r="D11" s="7"/>
      <c r="E11" s="7"/>
      <c r="F11" s="7"/>
      <c r="G11" s="7"/>
      <c r="H11" s="7"/>
      <c r="I11" s="7"/>
      <c r="J11" s="7"/>
    </row>
    <row r="12" customFormat="false" ht="6.75" hidden="false" customHeight="true" outlineLevel="0" collapsed="false">
      <c r="A12" s="8"/>
      <c r="B12" s="8"/>
      <c r="C12" s="8"/>
      <c r="D12" s="8"/>
      <c r="E12" s="8"/>
    </row>
    <row r="13" customFormat="false" ht="14.5" hidden="false" customHeight="false" outlineLevel="0" collapsed="false">
      <c r="A13" s="9" t="s">
        <v>7</v>
      </c>
      <c r="B13" s="10"/>
    </row>
    <row r="14" customFormat="false" ht="14.5" hidden="false" customHeight="false" outlineLevel="0" collapsed="false">
      <c r="A14" s="11" t="s">
        <v>8</v>
      </c>
      <c r="B14" s="11" t="s">
        <v>9</v>
      </c>
    </row>
    <row r="15" customFormat="false" ht="14.5" hidden="false" customHeight="false" outlineLevel="0" collapsed="false">
      <c r="A15" s="12" t="s">
        <v>10</v>
      </c>
      <c r="B15" s="12" t="s">
        <v>11</v>
      </c>
    </row>
    <row r="16" customFormat="false" ht="14.5" hidden="false" customHeight="false" outlineLevel="0" collapsed="false">
      <c r="A16" s="12" t="s">
        <v>12</v>
      </c>
      <c r="B16" s="12" t="s">
        <v>13</v>
      </c>
    </row>
    <row r="17" customFormat="false" ht="14.5" hidden="false" customHeight="false" outlineLevel="0" collapsed="false">
      <c r="A17" s="12" t="s">
        <v>14</v>
      </c>
      <c r="B17" s="12" t="s">
        <v>15</v>
      </c>
    </row>
    <row r="18" customFormat="false" ht="14.5" hidden="false" customHeight="false" outlineLevel="0" collapsed="false">
      <c r="A18" s="12" t="s">
        <v>16</v>
      </c>
      <c r="B18" s="12" t="s">
        <v>17</v>
      </c>
    </row>
    <row r="19" customFormat="false" ht="14.5" hidden="false" customHeight="false" outlineLevel="0" collapsed="false">
      <c r="A19" s="12" t="s">
        <v>18</v>
      </c>
      <c r="B19" s="12" t="s">
        <v>19</v>
      </c>
    </row>
    <row r="20" customFormat="false" ht="14.5" hidden="false" customHeight="false" outlineLevel="0" collapsed="false">
      <c r="A20" s="12" t="s">
        <v>20</v>
      </c>
      <c r="B20" s="12" t="s">
        <v>21</v>
      </c>
    </row>
    <row r="21" customFormat="false" ht="14.5" hidden="false" customHeight="false" outlineLevel="0" collapsed="false">
      <c r="A21" s="12" t="s">
        <v>22</v>
      </c>
      <c r="B21" s="12" t="s">
        <v>23</v>
      </c>
    </row>
    <row r="22" customFormat="false" ht="14.5" hidden="false" customHeight="false" outlineLevel="0" collapsed="false">
      <c r="A22" s="12" t="s">
        <v>24</v>
      </c>
      <c r="B22" s="12" t="s">
        <v>25</v>
      </c>
    </row>
    <row r="23" customFormat="false" ht="14.5" hidden="false" customHeight="false" outlineLevel="0" collapsed="false">
      <c r="A23" s="12" t="s">
        <v>26</v>
      </c>
      <c r="B23" s="12" t="s">
        <v>27</v>
      </c>
    </row>
    <row r="24" customFormat="false" ht="14.5" hidden="false" customHeight="false" outlineLevel="0" collapsed="false">
      <c r="A24" s="12" t="s">
        <v>28</v>
      </c>
      <c r="B24" s="12" t="s">
        <v>29</v>
      </c>
    </row>
    <row r="25" customFormat="false" ht="14.5" hidden="false" customHeight="false" outlineLevel="0" collapsed="false">
      <c r="A25" s="12" t="s">
        <v>30</v>
      </c>
      <c r="B25" s="12" t="s">
        <v>31</v>
      </c>
    </row>
    <row r="26" customFormat="false" ht="14.5" hidden="false" customHeight="false" outlineLevel="0" collapsed="false">
      <c r="A26" s="12" t="s">
        <v>32</v>
      </c>
      <c r="B26" s="12" t="s">
        <v>33</v>
      </c>
    </row>
    <row r="27" customFormat="false" ht="14.5" hidden="false" customHeight="false" outlineLevel="0" collapsed="false">
      <c r="A27" s="12" t="s">
        <v>34</v>
      </c>
      <c r="B27" s="12" t="s">
        <v>35</v>
      </c>
    </row>
    <row r="28" customFormat="false" ht="14.5" hidden="false" customHeight="false" outlineLevel="0" collapsed="false">
      <c r="A28" s="12" t="s">
        <v>36</v>
      </c>
      <c r="B28" s="12" t="s">
        <v>37</v>
      </c>
    </row>
    <row r="29" customFormat="false" ht="14.5" hidden="false" customHeight="false" outlineLevel="0" collapsed="false">
      <c r="A29" s="12" t="s">
        <v>38</v>
      </c>
      <c r="B29" s="12" t="s">
        <v>39</v>
      </c>
    </row>
    <row r="30" customFormat="false" ht="14.5" hidden="false" customHeight="false" outlineLevel="0" collapsed="false">
      <c r="A30" s="12" t="s">
        <v>40</v>
      </c>
      <c r="B30" s="12" t="s">
        <v>41</v>
      </c>
    </row>
    <row r="31" customFormat="false" ht="14.5" hidden="false" customHeight="false" outlineLevel="0" collapsed="false">
      <c r="A31" s="12" t="s">
        <v>42</v>
      </c>
      <c r="B31" s="12" t="s">
        <v>43</v>
      </c>
    </row>
    <row r="32" customFormat="false" ht="14.5" hidden="false" customHeight="false" outlineLevel="0" collapsed="false">
      <c r="A32" s="12" t="s">
        <v>44</v>
      </c>
      <c r="B32" s="12" t="s">
        <v>45</v>
      </c>
    </row>
    <row r="33" customFormat="false" ht="14.5" hidden="false" customHeight="false" outlineLevel="0" collapsed="false">
      <c r="A33" s="12" t="s">
        <v>46</v>
      </c>
      <c r="B33" s="12" t="s">
        <v>47</v>
      </c>
    </row>
    <row r="34" customFormat="false" ht="14.5" hidden="false" customHeight="false" outlineLevel="0" collapsed="false">
      <c r="A34" s="12" t="s">
        <v>48</v>
      </c>
      <c r="B34" s="12" t="s">
        <v>49</v>
      </c>
    </row>
    <row r="35" customFormat="false" ht="14.5" hidden="false" customHeight="false" outlineLevel="0" collapsed="false">
      <c r="A35" s="12" t="s">
        <v>50</v>
      </c>
      <c r="B35" s="12" t="s">
        <v>51</v>
      </c>
    </row>
    <row r="36" customFormat="false" ht="14.5" hidden="false" customHeight="false" outlineLevel="0" collapsed="false">
      <c r="A36" s="12" t="s">
        <v>52</v>
      </c>
      <c r="B36" s="12" t="s">
        <v>53</v>
      </c>
    </row>
    <row r="37" customFormat="false" ht="14.5" hidden="false" customHeight="false" outlineLevel="0" collapsed="false">
      <c r="A37" s="12" t="s">
        <v>54</v>
      </c>
      <c r="B37" s="12" t="s">
        <v>55</v>
      </c>
    </row>
    <row r="38" customFormat="false" ht="14.5" hidden="false" customHeight="false" outlineLevel="0" collapsed="false">
      <c r="A38" s="12" t="s">
        <v>56</v>
      </c>
      <c r="B38" s="12" t="s">
        <v>57</v>
      </c>
    </row>
  </sheetData>
  <mergeCells count="8">
    <mergeCell ref="A2:J2"/>
    <mergeCell ref="A3:J3"/>
    <mergeCell ref="A4:J4"/>
    <mergeCell ref="A5:J5"/>
    <mergeCell ref="A6:J6"/>
    <mergeCell ref="A7:J7"/>
    <mergeCell ref="A9:J9"/>
    <mergeCell ref="A11:J11"/>
  </mergeCells>
  <printOptions headings="false" gridLines="false" gridLinesSet="true" horizontalCentered="false" verticalCentered="false"/>
  <pageMargins left="0.509722222222222" right="0.309722222222222" top="0"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D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9.81"/>
    <col collapsed="false" customWidth="true" hidden="false" outlineLevel="0" max="3" min="3" style="30" width="13.99"/>
    <col collapsed="false" customWidth="true" hidden="false" outlineLevel="0" max="4" min="4" style="31" width="9.99"/>
    <col collapsed="false" customWidth="true" hidden="false" outlineLevel="0" max="5" min="5" style="31" width="12.44"/>
    <col collapsed="false" customWidth="true" hidden="false" outlineLevel="0" max="6" min="6" style="31" width="26.44"/>
    <col collapsed="false" customWidth="true" hidden="false" outlineLevel="0" max="7" min="7" style="31" width="15.53"/>
    <col collapsed="false" customWidth="true" hidden="false" outlineLevel="0" max="8" min="8" style="31" width="9.17"/>
    <col collapsed="false" customWidth="true" hidden="false" outlineLevel="0" max="9" min="9" style="31" width="12.44"/>
  </cols>
  <sheetData>
    <row r="2" s="34" customFormat="true" ht="15" hidden="false" customHeight="true" outlineLevel="0" collapsed="false">
      <c r="A2" s="32" t="s">
        <v>234</v>
      </c>
      <c r="B2" s="32"/>
      <c r="C2" s="32"/>
      <c r="D2" s="32"/>
      <c r="E2" s="32"/>
      <c r="F2" s="32"/>
      <c r="G2" s="32"/>
      <c r="H2" s="32"/>
      <c r="I2" s="32"/>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row>
    <row r="3" s="34" customFormat="true" ht="15" hidden="false" customHeight="true" outlineLevel="0" collapsed="false">
      <c r="A3" s="87"/>
      <c r="B3" s="87"/>
      <c r="C3" s="87"/>
      <c r="D3" s="87"/>
      <c r="E3" s="87"/>
      <c r="F3" s="87"/>
      <c r="G3" s="87"/>
      <c r="H3" s="87"/>
      <c r="I3" s="87"/>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row>
    <row r="4" s="34" customFormat="true" ht="16.5" hidden="false" customHeight="true" outlineLevel="0" collapsed="false">
      <c r="A4" s="143" t="s">
        <v>235</v>
      </c>
      <c r="B4" s="143"/>
      <c r="C4" s="143"/>
      <c r="D4" s="143"/>
      <c r="E4" s="143"/>
      <c r="F4" s="143"/>
      <c r="G4" s="143"/>
      <c r="H4" s="143"/>
      <c r="I4" s="143"/>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row>
    <row r="5" s="34" customFormat="true" ht="14.5" hidden="false" customHeight="true" outlineLevel="0" collapsed="false">
      <c r="A5" s="36" t="s">
        <v>236</v>
      </c>
      <c r="B5" s="36"/>
      <c r="C5" s="36"/>
      <c r="D5" s="36"/>
      <c r="E5" s="36"/>
      <c r="F5" s="36"/>
      <c r="G5" s="36"/>
      <c r="H5" s="36"/>
      <c r="I5" s="36"/>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row>
    <row r="6" s="34" customFormat="true" ht="116.25" hidden="false" customHeight="true" outlineLevel="0" collapsed="false">
      <c r="A6" s="144" t="s">
        <v>237</v>
      </c>
      <c r="B6" s="144"/>
      <c r="C6" s="144"/>
      <c r="D6" s="144"/>
      <c r="E6" s="144"/>
      <c r="F6" s="144"/>
      <c r="G6" s="144"/>
      <c r="H6" s="144"/>
      <c r="I6" s="144"/>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row>
    <row r="7" s="34" customFormat="true" ht="14.5" hidden="false" customHeight="false" outlineLevel="0" collapsed="false">
      <c r="A7" s="145" t="s">
        <v>238</v>
      </c>
      <c r="B7" s="145"/>
      <c r="C7" s="145"/>
      <c r="D7" s="145"/>
      <c r="E7" s="145"/>
      <c r="F7" s="145"/>
      <c r="G7" s="145"/>
      <c r="H7" s="145"/>
      <c r="I7" s="145"/>
      <c r="J7" s="0"/>
      <c r="K7" s="95"/>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row>
    <row r="8" s="34" customFormat="true" ht="181.5" hidden="false" customHeight="true" outlineLevel="0" collapsed="false">
      <c r="A8" s="144" t="s">
        <v>239</v>
      </c>
      <c r="B8" s="144"/>
      <c r="C8" s="144"/>
      <c r="D8" s="144"/>
      <c r="E8" s="144"/>
      <c r="F8" s="144"/>
      <c r="G8" s="144"/>
      <c r="H8" s="144"/>
      <c r="I8" s="144"/>
      <c r="J8" s="0"/>
      <c r="K8" s="95"/>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row>
    <row r="9" s="34" customFormat="true" ht="14.5" hidden="false" customHeight="false" outlineLevel="0" collapsed="false">
      <c r="A9" s="37"/>
      <c r="B9" s="37"/>
      <c r="C9" s="38"/>
      <c r="D9" s="37"/>
      <c r="E9" s="37"/>
      <c r="F9" s="37"/>
      <c r="G9" s="37"/>
      <c r="H9" s="37"/>
      <c r="I9" s="37"/>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row>
    <row r="10" s="34" customFormat="true" ht="31" hidden="false" customHeight="true" outlineLevel="0" collapsed="false">
      <c r="A10" s="90" t="s">
        <v>240</v>
      </c>
      <c r="B10" s="136" t="s">
        <v>241</v>
      </c>
      <c r="C10" s="41" t="s">
        <v>174</v>
      </c>
      <c r="D10" s="146" t="s">
        <v>242</v>
      </c>
      <c r="E10" s="118" t="s">
        <v>214</v>
      </c>
      <c r="F10" s="118" t="s">
        <v>108</v>
      </c>
      <c r="G10" s="118" t="s">
        <v>243</v>
      </c>
      <c r="H10" s="90" t="s">
        <v>244</v>
      </c>
      <c r="I10" s="90" t="s">
        <v>112</v>
      </c>
      <c r="J10" s="0"/>
      <c r="K10" s="9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row>
    <row r="11" customFormat="false" ht="14.5" hidden="false" customHeight="false" outlineLevel="0" collapsed="false">
      <c r="A11" s="61"/>
      <c r="B11" s="61"/>
      <c r="C11" s="49"/>
      <c r="D11" s="53"/>
      <c r="E11" s="53"/>
      <c r="F11" s="53"/>
      <c r="G11" s="53"/>
      <c r="H11" s="99"/>
      <c r="I11" s="55"/>
    </row>
    <row r="12" customFormat="false" ht="14.5" hidden="false" customHeight="false" outlineLevel="0" collapsed="false">
      <c r="A12" s="61"/>
      <c r="B12" s="61"/>
      <c r="C12" s="49"/>
      <c r="D12" s="53"/>
      <c r="E12" s="53"/>
      <c r="F12" s="53"/>
      <c r="G12" s="53"/>
      <c r="H12" s="99"/>
      <c r="I12" s="55"/>
    </row>
    <row r="13" customFormat="false" ht="14.5" hidden="false" customHeight="false" outlineLevel="0" collapsed="false">
      <c r="A13" s="61"/>
      <c r="B13" s="61"/>
      <c r="C13" s="49"/>
      <c r="D13" s="53"/>
      <c r="E13" s="53"/>
      <c r="F13" s="53"/>
      <c r="G13" s="53"/>
      <c r="H13" s="99"/>
      <c r="I13" s="55"/>
    </row>
    <row r="14" customFormat="false" ht="14.5" hidden="false" customHeight="false" outlineLevel="0" collapsed="false">
      <c r="A14" s="61"/>
      <c r="B14" s="61"/>
      <c r="C14" s="49"/>
      <c r="D14" s="53"/>
      <c r="E14" s="53"/>
      <c r="F14" s="53"/>
      <c r="G14" s="53"/>
      <c r="H14" s="99"/>
      <c r="I14" s="55"/>
    </row>
    <row r="15" customFormat="false" ht="14.5" hidden="false" customHeight="false" outlineLevel="0" collapsed="false">
      <c r="A15" s="61"/>
      <c r="B15" s="61"/>
      <c r="C15" s="49"/>
      <c r="D15" s="53"/>
      <c r="E15" s="53"/>
      <c r="F15" s="53"/>
      <c r="G15" s="53"/>
      <c r="H15" s="99"/>
      <c r="I15" s="55"/>
    </row>
    <row r="16" customFormat="false" ht="14.5" hidden="false" customHeight="false" outlineLevel="0" collapsed="false">
      <c r="A16" s="61"/>
      <c r="B16" s="61"/>
      <c r="C16" s="53"/>
      <c r="D16" s="53"/>
      <c r="E16" s="53"/>
      <c r="F16" s="53"/>
      <c r="G16" s="53"/>
      <c r="H16" s="147"/>
      <c r="I16" s="55"/>
    </row>
    <row r="17" customFormat="false" ht="14.5" hidden="false" customHeight="false" outlineLevel="0" collapsed="false">
      <c r="A17" s="61"/>
      <c r="B17" s="61"/>
      <c r="C17" s="53"/>
      <c r="D17" s="53"/>
      <c r="E17" s="53"/>
      <c r="F17" s="53"/>
      <c r="G17" s="53"/>
      <c r="H17" s="147"/>
      <c r="I17" s="55"/>
    </row>
    <row r="18" customFormat="false" ht="14.5" hidden="false" customHeight="false" outlineLevel="0" collapsed="false">
      <c r="A18" s="61"/>
      <c r="B18" s="61"/>
      <c r="C18" s="53"/>
      <c r="D18" s="53"/>
      <c r="E18" s="53"/>
      <c r="F18" s="53"/>
      <c r="G18" s="53"/>
      <c r="H18" s="147"/>
      <c r="I18" s="55"/>
    </row>
    <row r="19" customFormat="false" ht="14.5" hidden="false" customHeight="false" outlineLevel="0" collapsed="false">
      <c r="A19" s="64" t="s">
        <v>131</v>
      </c>
      <c r="B19" s="64"/>
      <c r="H19" s="33"/>
      <c r="I19" s="65" t="n">
        <f aca="false">SUM(I11:I18)</f>
        <v>0</v>
      </c>
    </row>
    <row r="21" customFormat="false" ht="14.5" hidden="false" customHeight="true" outlineLevel="0" collapsed="false">
      <c r="A21" s="66" t="s">
        <v>132</v>
      </c>
      <c r="B21" s="66"/>
      <c r="C21" s="66"/>
      <c r="D21" s="66"/>
      <c r="E21" s="66"/>
      <c r="F21" s="66"/>
      <c r="G21" s="66"/>
      <c r="H21" s="66"/>
      <c r="I21" s="66"/>
    </row>
  </sheetData>
  <mergeCells count="7">
    <mergeCell ref="A2:I2"/>
    <mergeCell ref="A4:I4"/>
    <mergeCell ref="A5:I5"/>
    <mergeCell ref="A6:I6"/>
    <mergeCell ref="A7:I7"/>
    <mergeCell ref="A8:I8"/>
    <mergeCell ref="A21:I21"/>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I92"/>
  <sheetViews>
    <sheetView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H89" activeCellId="0" sqref="H89"/>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11.44"/>
    <col collapsed="false" customWidth="true" hidden="false" outlineLevel="0" max="3" min="3" style="30" width="18.99"/>
    <col collapsed="false" customWidth="true" hidden="false" outlineLevel="0" max="4" min="4" style="31" width="19.81"/>
    <col collapsed="false" customWidth="true" hidden="false" outlineLevel="0" max="5" min="5" style="31" width="18.17"/>
    <col collapsed="false" customWidth="true" hidden="false" outlineLevel="0" max="6" min="6" style="31" width="26.44"/>
    <col collapsed="false" customWidth="true" hidden="false" outlineLevel="0" max="7" min="7" style="31" width="11.44"/>
    <col collapsed="false" customWidth="true" hidden="false" outlineLevel="0" max="8" min="8" style="31" width="10.81"/>
  </cols>
  <sheetData>
    <row r="2" s="34" customFormat="true" ht="15.5" hidden="false" customHeight="true" outlineLevel="0" collapsed="false">
      <c r="A2" s="32" t="s">
        <v>245</v>
      </c>
      <c r="B2" s="32"/>
      <c r="C2" s="32"/>
      <c r="D2" s="32"/>
      <c r="E2" s="32"/>
      <c r="F2" s="32"/>
      <c r="G2" s="32"/>
      <c r="H2" s="32"/>
    </row>
    <row r="3" s="34" customFormat="true" ht="15" hidden="false" customHeight="true" outlineLevel="0" collapsed="false">
      <c r="A3" s="87"/>
      <c r="B3" s="87"/>
      <c r="C3" s="87"/>
      <c r="D3" s="87"/>
      <c r="E3" s="87"/>
      <c r="F3" s="87"/>
      <c r="G3" s="87"/>
      <c r="H3" s="87"/>
    </row>
    <row r="4" s="34" customFormat="true" ht="15" hidden="false" customHeight="true" outlineLevel="0" collapsed="false">
      <c r="A4" s="148" t="s">
        <v>246</v>
      </c>
      <c r="B4" s="148"/>
      <c r="C4" s="148"/>
      <c r="D4" s="148"/>
      <c r="E4" s="148"/>
      <c r="F4" s="148"/>
      <c r="G4" s="148"/>
      <c r="H4" s="148"/>
    </row>
    <row r="5" s="34" customFormat="true" ht="15" hidden="false" customHeight="true" outlineLevel="0" collapsed="false">
      <c r="A5" s="148" t="s">
        <v>247</v>
      </c>
      <c r="B5" s="148"/>
      <c r="C5" s="148"/>
      <c r="D5" s="148"/>
      <c r="E5" s="148"/>
      <c r="F5" s="148"/>
      <c r="G5" s="148"/>
      <c r="H5" s="148"/>
    </row>
    <row r="6" s="34" customFormat="true" ht="63" hidden="false" customHeight="true" outlineLevel="0" collapsed="false">
      <c r="A6" s="148" t="s">
        <v>248</v>
      </c>
      <c r="B6" s="148"/>
      <c r="C6" s="148"/>
      <c r="D6" s="148"/>
      <c r="E6" s="148"/>
      <c r="F6" s="148"/>
      <c r="G6" s="148"/>
      <c r="H6" s="148"/>
    </row>
    <row r="7" s="34" customFormat="true" ht="14.5" hidden="false" customHeight="false" outlineLevel="0" collapsed="false">
      <c r="A7" s="37"/>
      <c r="B7" s="38"/>
      <c r="C7" s="38"/>
      <c r="D7" s="37"/>
      <c r="E7" s="37"/>
      <c r="F7" s="37"/>
      <c r="G7" s="37"/>
      <c r="H7" s="37"/>
    </row>
    <row r="8" s="34" customFormat="true" ht="39" hidden="false" customHeight="false" outlineLevel="0" collapsed="false">
      <c r="A8" s="90" t="s">
        <v>249</v>
      </c>
      <c r="B8" s="136" t="s">
        <v>99</v>
      </c>
      <c r="C8" s="41" t="s">
        <v>250</v>
      </c>
      <c r="D8" s="91" t="s">
        <v>251</v>
      </c>
      <c r="E8" s="136" t="s">
        <v>252</v>
      </c>
      <c r="F8" s="91" t="s">
        <v>253</v>
      </c>
      <c r="G8" s="90" t="s">
        <v>111</v>
      </c>
      <c r="H8" s="90" t="s">
        <v>112</v>
      </c>
      <c r="I8" s="95"/>
    </row>
    <row r="9" s="34" customFormat="true" ht="117" hidden="false" customHeight="false" outlineLevel="0" collapsed="false">
      <c r="A9" s="149" t="s">
        <v>254</v>
      </c>
      <c r="B9" s="53" t="s">
        <v>17</v>
      </c>
      <c r="C9" s="53" t="s">
        <v>255</v>
      </c>
      <c r="D9" s="53" t="s">
        <v>256</v>
      </c>
      <c r="E9" s="150" t="s">
        <v>257</v>
      </c>
      <c r="F9" s="53" t="s">
        <v>258</v>
      </c>
      <c r="G9" s="63" t="n">
        <v>15</v>
      </c>
      <c r="H9" s="55" t="n">
        <f aca="false">G9/1</f>
        <v>15</v>
      </c>
    </row>
    <row r="10" customFormat="false" ht="117" hidden="false" customHeight="false" outlineLevel="0" collapsed="false">
      <c r="A10" s="61" t="s">
        <v>259</v>
      </c>
      <c r="B10" s="53" t="s">
        <v>17</v>
      </c>
      <c r="C10" s="30" t="s">
        <v>260</v>
      </c>
      <c r="D10" s="53" t="s">
        <v>261</v>
      </c>
      <c r="E10" s="150" t="s">
        <v>262</v>
      </c>
      <c r="F10" s="53" t="s">
        <v>263</v>
      </c>
      <c r="G10" s="63" t="n">
        <v>50</v>
      </c>
      <c r="H10" s="55" t="n">
        <f aca="false">G10/1</f>
        <v>50</v>
      </c>
    </row>
    <row r="11" customFormat="false" ht="130.5" hidden="false" customHeight="false" outlineLevel="0" collapsed="false">
      <c r="A11" s="61" t="s">
        <v>264</v>
      </c>
      <c r="B11" s="53" t="s">
        <v>17</v>
      </c>
      <c r="C11" s="53" t="s">
        <v>265</v>
      </c>
      <c r="D11" s="53" t="s">
        <v>266</v>
      </c>
      <c r="E11" s="150" t="s">
        <v>267</v>
      </c>
      <c r="F11" s="53" t="s">
        <v>167</v>
      </c>
      <c r="G11" s="63" t="n">
        <v>50</v>
      </c>
      <c r="H11" s="55" t="n">
        <f aca="false">G11/3</f>
        <v>16.6666666666667</v>
      </c>
    </row>
    <row r="12" customFormat="false" ht="117" hidden="false" customHeight="false" outlineLevel="0" collapsed="false">
      <c r="A12" s="61" t="s">
        <v>259</v>
      </c>
      <c r="B12" s="53" t="s">
        <v>17</v>
      </c>
      <c r="C12" s="30" t="s">
        <v>260</v>
      </c>
      <c r="D12" s="53" t="s">
        <v>268</v>
      </c>
      <c r="E12" s="150" t="s">
        <v>269</v>
      </c>
      <c r="F12" s="53" t="s">
        <v>263</v>
      </c>
      <c r="G12" s="63" t="n">
        <v>50</v>
      </c>
      <c r="H12" s="55" t="n">
        <f aca="false">G12/1</f>
        <v>50</v>
      </c>
    </row>
    <row r="13" customFormat="false" ht="117" hidden="false" customHeight="false" outlineLevel="0" collapsed="false">
      <c r="A13" s="61" t="s">
        <v>270</v>
      </c>
      <c r="B13" s="53" t="s">
        <v>17</v>
      </c>
      <c r="C13" s="53" t="s">
        <v>271</v>
      </c>
      <c r="D13" s="53" t="s">
        <v>272</v>
      </c>
      <c r="E13" s="150" t="s">
        <v>273</v>
      </c>
      <c r="F13" s="53" t="s">
        <v>263</v>
      </c>
      <c r="G13" s="63" t="n">
        <v>50</v>
      </c>
      <c r="H13" s="55" t="n">
        <f aca="false">G13/1</f>
        <v>50</v>
      </c>
    </row>
    <row r="14" customFormat="false" ht="117" hidden="false" customHeight="false" outlineLevel="0" collapsed="false">
      <c r="A14" s="61" t="s">
        <v>274</v>
      </c>
      <c r="B14" s="53" t="s">
        <v>17</v>
      </c>
      <c r="C14" s="53" t="s">
        <v>275</v>
      </c>
      <c r="D14" s="53" t="s">
        <v>276</v>
      </c>
      <c r="E14" s="150" t="s">
        <v>277</v>
      </c>
      <c r="F14" s="53" t="s">
        <v>263</v>
      </c>
      <c r="G14" s="63" t="n">
        <v>50</v>
      </c>
      <c r="H14" s="55" t="n">
        <f aca="false">G14/3</f>
        <v>16.6666666666667</v>
      </c>
    </row>
    <row r="15" customFormat="false" ht="117" hidden="false" customHeight="false" outlineLevel="0" collapsed="false">
      <c r="A15" s="61" t="s">
        <v>259</v>
      </c>
      <c r="B15" s="53" t="s">
        <v>17</v>
      </c>
      <c r="C15" s="30" t="s">
        <v>260</v>
      </c>
      <c r="D15" s="53" t="s">
        <v>278</v>
      </c>
      <c r="E15" s="150" t="s">
        <v>279</v>
      </c>
      <c r="F15" s="53" t="s">
        <v>280</v>
      </c>
      <c r="G15" s="63" t="n">
        <v>15</v>
      </c>
      <c r="H15" s="55" t="n">
        <f aca="false">G15/1</f>
        <v>15</v>
      </c>
    </row>
    <row r="16" customFormat="false" ht="117" hidden="false" customHeight="false" outlineLevel="0" collapsed="false">
      <c r="A16" s="61" t="s">
        <v>264</v>
      </c>
      <c r="B16" s="53" t="s">
        <v>17</v>
      </c>
      <c r="C16" s="53" t="s">
        <v>265</v>
      </c>
      <c r="D16" s="53" t="s">
        <v>281</v>
      </c>
      <c r="E16" s="150" t="s">
        <v>282</v>
      </c>
      <c r="F16" s="53" t="s">
        <v>167</v>
      </c>
      <c r="G16" s="63" t="n">
        <v>50</v>
      </c>
      <c r="H16" s="55" t="n">
        <f aca="false">G16/3</f>
        <v>16.6666666666667</v>
      </c>
    </row>
    <row r="17" customFormat="false" ht="117" hidden="false" customHeight="false" outlineLevel="0" collapsed="false">
      <c r="A17" s="61" t="s">
        <v>283</v>
      </c>
      <c r="B17" s="53" t="s">
        <v>17</v>
      </c>
      <c r="C17" s="53" t="s">
        <v>284</v>
      </c>
      <c r="D17" s="53" t="s">
        <v>285</v>
      </c>
      <c r="E17" s="150" t="s">
        <v>286</v>
      </c>
      <c r="F17" s="53" t="s">
        <v>167</v>
      </c>
      <c r="G17" s="63" t="n">
        <v>50</v>
      </c>
      <c r="H17" s="55" t="n">
        <f aca="false">G17/4</f>
        <v>12.5</v>
      </c>
    </row>
    <row r="18" customFormat="false" ht="156" hidden="false" customHeight="false" outlineLevel="0" collapsed="false">
      <c r="A18" s="61" t="s">
        <v>259</v>
      </c>
      <c r="B18" s="53" t="s">
        <v>17</v>
      </c>
      <c r="C18" s="30" t="s">
        <v>260</v>
      </c>
      <c r="D18" s="53" t="s">
        <v>287</v>
      </c>
      <c r="E18" s="150" t="s">
        <v>288</v>
      </c>
      <c r="F18" s="53" t="s">
        <v>263</v>
      </c>
      <c r="G18" s="63" t="n">
        <v>50</v>
      </c>
      <c r="H18" s="55" t="n">
        <f aca="false">G18/1</f>
        <v>50</v>
      </c>
    </row>
    <row r="19" customFormat="false" ht="130" hidden="false" customHeight="false" outlineLevel="0" collapsed="false">
      <c r="A19" s="61" t="s">
        <v>274</v>
      </c>
      <c r="B19" s="53" t="s">
        <v>17</v>
      </c>
      <c r="C19" s="53" t="s">
        <v>275</v>
      </c>
      <c r="D19" s="53" t="s">
        <v>289</v>
      </c>
      <c r="E19" s="150" t="s">
        <v>290</v>
      </c>
      <c r="F19" s="53" t="s">
        <v>263</v>
      </c>
      <c r="G19" s="63" t="n">
        <v>50</v>
      </c>
      <c r="H19" s="55" t="n">
        <f aca="false">G19/3</f>
        <v>16.6666666666667</v>
      </c>
    </row>
    <row r="20" customFormat="false" ht="130" hidden="false" customHeight="false" outlineLevel="0" collapsed="false">
      <c r="A20" s="61" t="s">
        <v>291</v>
      </c>
      <c r="B20" s="53" t="s">
        <v>17</v>
      </c>
      <c r="C20" s="53" t="s">
        <v>292</v>
      </c>
      <c r="D20" s="53" t="s">
        <v>293</v>
      </c>
      <c r="E20" s="150" t="s">
        <v>294</v>
      </c>
      <c r="F20" s="53" t="s">
        <v>263</v>
      </c>
      <c r="G20" s="63" t="n">
        <v>50</v>
      </c>
      <c r="H20" s="55" t="n">
        <f aca="false">G20/3</f>
        <v>16.6666666666667</v>
      </c>
    </row>
    <row r="21" customFormat="false" ht="117" hidden="false" customHeight="false" outlineLevel="0" collapsed="false">
      <c r="A21" s="61" t="s">
        <v>295</v>
      </c>
      <c r="B21" s="53" t="s">
        <v>17</v>
      </c>
      <c r="C21" s="53" t="s">
        <v>296</v>
      </c>
      <c r="D21" s="53" t="s">
        <v>297</v>
      </c>
      <c r="E21" s="150" t="s">
        <v>298</v>
      </c>
      <c r="F21" s="53" t="s">
        <v>263</v>
      </c>
      <c r="G21" s="63" t="n">
        <v>50</v>
      </c>
      <c r="H21" s="55" t="n">
        <f aca="false">G21/1</f>
        <v>50</v>
      </c>
    </row>
    <row r="22" customFormat="false" ht="78" hidden="false" customHeight="false" outlineLevel="0" collapsed="false">
      <c r="A22" s="61" t="s">
        <v>291</v>
      </c>
      <c r="B22" s="53" t="s">
        <v>17</v>
      </c>
      <c r="C22" s="53" t="s">
        <v>292</v>
      </c>
      <c r="D22" s="53" t="s">
        <v>299</v>
      </c>
      <c r="E22" s="150" t="s">
        <v>300</v>
      </c>
      <c r="F22" s="53" t="s">
        <v>263</v>
      </c>
      <c r="G22" s="63" t="n">
        <v>50</v>
      </c>
      <c r="H22" s="55" t="n">
        <f aca="false">G22/3</f>
        <v>16.6666666666667</v>
      </c>
    </row>
    <row r="23" customFormat="false" ht="117" hidden="false" customHeight="false" outlineLevel="0" collapsed="false">
      <c r="A23" s="61" t="s">
        <v>264</v>
      </c>
      <c r="B23" s="53" t="s">
        <v>17</v>
      </c>
      <c r="C23" s="53" t="s">
        <v>265</v>
      </c>
      <c r="D23" s="53" t="s">
        <v>301</v>
      </c>
      <c r="E23" s="150" t="s">
        <v>302</v>
      </c>
      <c r="F23" s="53" t="s">
        <v>167</v>
      </c>
      <c r="G23" s="63" t="n">
        <v>50</v>
      </c>
      <c r="H23" s="55" t="n">
        <f aca="false">G23/3</f>
        <v>16.6666666666667</v>
      </c>
    </row>
    <row r="24" customFormat="false" ht="104" hidden="false" customHeight="false" outlineLevel="0" collapsed="false">
      <c r="A24" s="61" t="s">
        <v>303</v>
      </c>
      <c r="B24" s="53" t="s">
        <v>17</v>
      </c>
      <c r="C24" s="53" t="s">
        <v>304</v>
      </c>
      <c r="D24" s="53" t="s">
        <v>305</v>
      </c>
      <c r="E24" s="150" t="s">
        <v>306</v>
      </c>
      <c r="F24" s="53" t="s">
        <v>167</v>
      </c>
      <c r="G24" s="63" t="n">
        <v>50</v>
      </c>
      <c r="H24" s="55" t="n">
        <f aca="false">G24/4</f>
        <v>12.5</v>
      </c>
    </row>
    <row r="25" customFormat="false" ht="104" hidden="false" customHeight="false" outlineLevel="0" collapsed="false">
      <c r="A25" s="61" t="s">
        <v>307</v>
      </c>
      <c r="B25" s="53" t="s">
        <v>17</v>
      </c>
      <c r="C25" s="53" t="s">
        <v>308</v>
      </c>
      <c r="D25" s="53" t="s">
        <v>309</v>
      </c>
      <c r="E25" s="150" t="s">
        <v>310</v>
      </c>
      <c r="F25" s="53" t="s">
        <v>263</v>
      </c>
      <c r="G25" s="63" t="n">
        <v>50</v>
      </c>
      <c r="H25" s="55" t="n">
        <f aca="false">G25/2</f>
        <v>25</v>
      </c>
    </row>
    <row r="26" customFormat="false" ht="117" hidden="false" customHeight="false" outlineLevel="0" collapsed="false">
      <c r="A26" s="61" t="s">
        <v>307</v>
      </c>
      <c r="B26" s="53" t="s">
        <v>17</v>
      </c>
      <c r="C26" s="53" t="s">
        <v>308</v>
      </c>
      <c r="D26" s="53" t="s">
        <v>311</v>
      </c>
      <c r="E26" s="150" t="s">
        <v>312</v>
      </c>
      <c r="F26" s="53" t="s">
        <v>263</v>
      </c>
      <c r="G26" s="63" t="n">
        <v>50</v>
      </c>
      <c r="H26" s="55" t="n">
        <f aca="false">G26/2</f>
        <v>25</v>
      </c>
    </row>
    <row r="27" customFormat="false" ht="130" hidden="false" customHeight="false" outlineLevel="0" collapsed="false">
      <c r="A27" s="61" t="s">
        <v>270</v>
      </c>
      <c r="B27" s="53" t="s">
        <v>17</v>
      </c>
      <c r="C27" s="53" t="s">
        <v>271</v>
      </c>
      <c r="D27" s="53" t="s">
        <v>313</v>
      </c>
      <c r="E27" s="150" t="s">
        <v>314</v>
      </c>
      <c r="F27" s="53" t="s">
        <v>280</v>
      </c>
      <c r="G27" s="63" t="n">
        <v>15</v>
      </c>
      <c r="H27" s="55" t="n">
        <f aca="false">G27/1</f>
        <v>15</v>
      </c>
    </row>
    <row r="28" customFormat="false" ht="117" hidden="false" customHeight="false" outlineLevel="0" collapsed="false">
      <c r="A28" s="61" t="s">
        <v>259</v>
      </c>
      <c r="B28" s="53" t="s">
        <v>17</v>
      </c>
      <c r="C28" s="30" t="s">
        <v>260</v>
      </c>
      <c r="D28" s="53" t="s">
        <v>315</v>
      </c>
      <c r="E28" s="150" t="s">
        <v>316</v>
      </c>
      <c r="F28" s="53" t="s">
        <v>167</v>
      </c>
      <c r="G28" s="63" t="n">
        <v>50</v>
      </c>
      <c r="H28" s="55" t="n">
        <f aca="false">G28/1</f>
        <v>50</v>
      </c>
    </row>
    <row r="29" customFormat="false" ht="174" hidden="false" customHeight="false" outlineLevel="0" collapsed="false">
      <c r="A29" s="61" t="s">
        <v>259</v>
      </c>
      <c r="B29" s="53" t="s">
        <v>17</v>
      </c>
      <c r="C29" s="30" t="s">
        <v>260</v>
      </c>
      <c r="D29" s="53" t="s">
        <v>317</v>
      </c>
      <c r="E29" s="150" t="s">
        <v>318</v>
      </c>
      <c r="F29" s="53" t="s">
        <v>280</v>
      </c>
      <c r="G29" s="63" t="n">
        <v>15</v>
      </c>
      <c r="H29" s="55" t="n">
        <f aca="false">G29/1</f>
        <v>15</v>
      </c>
    </row>
    <row r="30" customFormat="false" ht="156" hidden="false" customHeight="false" outlineLevel="0" collapsed="false">
      <c r="A30" s="61" t="s">
        <v>295</v>
      </c>
      <c r="B30" s="53" t="s">
        <v>17</v>
      </c>
      <c r="C30" s="53" t="s">
        <v>296</v>
      </c>
      <c r="D30" s="53" t="s">
        <v>319</v>
      </c>
      <c r="E30" s="150" t="s">
        <v>320</v>
      </c>
      <c r="F30" s="53" t="s">
        <v>263</v>
      </c>
      <c r="G30" s="63" t="n">
        <v>50</v>
      </c>
      <c r="H30" s="55" t="n">
        <f aca="false">G30/1</f>
        <v>50</v>
      </c>
    </row>
    <row r="31" customFormat="false" ht="130" hidden="false" customHeight="false" outlineLevel="0" collapsed="false">
      <c r="A31" s="61" t="s">
        <v>321</v>
      </c>
      <c r="B31" s="53" t="s">
        <v>17</v>
      </c>
      <c r="C31" s="53" t="s">
        <v>322</v>
      </c>
      <c r="D31" s="53" t="s">
        <v>323</v>
      </c>
      <c r="E31" s="150" t="s">
        <v>324</v>
      </c>
      <c r="F31" s="53" t="s">
        <v>280</v>
      </c>
      <c r="G31" s="63" t="n">
        <v>15</v>
      </c>
      <c r="H31" s="55" t="n">
        <f aca="false">G31/3</f>
        <v>5</v>
      </c>
    </row>
    <row r="32" customFormat="false" ht="143" hidden="false" customHeight="false" outlineLevel="0" collapsed="false">
      <c r="A32" s="61" t="s">
        <v>264</v>
      </c>
      <c r="B32" s="53" t="s">
        <v>17</v>
      </c>
      <c r="C32" s="53" t="s">
        <v>265</v>
      </c>
      <c r="D32" s="53" t="s">
        <v>325</v>
      </c>
      <c r="E32" s="150" t="s">
        <v>326</v>
      </c>
      <c r="F32" s="53" t="s">
        <v>263</v>
      </c>
      <c r="G32" s="63" t="n">
        <v>50</v>
      </c>
      <c r="H32" s="55" t="n">
        <f aca="false">G32/3</f>
        <v>16.6666666666667</v>
      </c>
    </row>
    <row r="33" customFormat="false" ht="145" hidden="false" customHeight="false" outlineLevel="0" collapsed="false">
      <c r="A33" s="61" t="s">
        <v>327</v>
      </c>
      <c r="B33" s="53" t="s">
        <v>17</v>
      </c>
      <c r="C33" s="53" t="s">
        <v>328</v>
      </c>
      <c r="D33" s="53" t="s">
        <v>329</v>
      </c>
      <c r="E33" s="150" t="s">
        <v>330</v>
      </c>
      <c r="F33" s="53" t="s">
        <v>167</v>
      </c>
      <c r="G33" s="63" t="n">
        <v>50</v>
      </c>
      <c r="H33" s="55" t="n">
        <f aca="false">G33/2</f>
        <v>25</v>
      </c>
    </row>
    <row r="34" customFormat="false" ht="208" hidden="false" customHeight="false" outlineLevel="0" collapsed="false">
      <c r="A34" s="61" t="s">
        <v>307</v>
      </c>
      <c r="B34" s="53" t="s">
        <v>17</v>
      </c>
      <c r="C34" s="53" t="s">
        <v>308</v>
      </c>
      <c r="D34" s="53" t="s">
        <v>331</v>
      </c>
      <c r="E34" s="150" t="s">
        <v>332</v>
      </c>
      <c r="F34" s="53" t="s">
        <v>167</v>
      </c>
      <c r="G34" s="63" t="n">
        <v>50</v>
      </c>
      <c r="H34" s="55" t="n">
        <f aca="false">G34/2</f>
        <v>25</v>
      </c>
    </row>
    <row r="35" customFormat="false" ht="117" hidden="false" customHeight="false" outlineLevel="0" collapsed="false">
      <c r="A35" s="61" t="s">
        <v>274</v>
      </c>
      <c r="B35" s="53" t="s">
        <v>17</v>
      </c>
      <c r="C35" s="53" t="s">
        <v>275</v>
      </c>
      <c r="D35" s="53" t="s">
        <v>333</v>
      </c>
      <c r="E35" s="150" t="s">
        <v>334</v>
      </c>
      <c r="F35" s="53" t="s">
        <v>263</v>
      </c>
      <c r="G35" s="63" t="n">
        <v>50</v>
      </c>
      <c r="H35" s="55" t="n">
        <f aca="false">G35/3</f>
        <v>16.6666666666667</v>
      </c>
    </row>
    <row r="36" customFormat="false" ht="104" hidden="false" customHeight="false" outlineLevel="0" collapsed="false">
      <c r="A36" s="61" t="s">
        <v>274</v>
      </c>
      <c r="B36" s="53" t="s">
        <v>17</v>
      </c>
      <c r="C36" s="53" t="s">
        <v>275</v>
      </c>
      <c r="D36" s="53" t="s">
        <v>335</v>
      </c>
      <c r="E36" s="150" t="s">
        <v>336</v>
      </c>
      <c r="F36" s="53" t="s">
        <v>167</v>
      </c>
      <c r="G36" s="63" t="n">
        <v>50</v>
      </c>
      <c r="H36" s="55" t="n">
        <f aca="false">G36/3</f>
        <v>16.6666666666667</v>
      </c>
    </row>
    <row r="37" customFormat="false" ht="91" hidden="false" customHeight="false" outlineLevel="0" collapsed="false">
      <c r="A37" s="61" t="s">
        <v>264</v>
      </c>
      <c r="B37" s="53" t="s">
        <v>17</v>
      </c>
      <c r="C37" s="53" t="s">
        <v>265</v>
      </c>
      <c r="D37" s="53" t="s">
        <v>337</v>
      </c>
      <c r="E37" s="150" t="s">
        <v>338</v>
      </c>
      <c r="F37" s="53" t="s">
        <v>280</v>
      </c>
      <c r="G37" s="63" t="n">
        <v>15</v>
      </c>
      <c r="H37" s="55" t="n">
        <f aca="false">G37/3</f>
        <v>5</v>
      </c>
    </row>
    <row r="38" customFormat="false" ht="117" hidden="false" customHeight="false" outlineLevel="0" collapsed="false">
      <c r="A38" s="61" t="s">
        <v>259</v>
      </c>
      <c r="B38" s="53" t="s">
        <v>17</v>
      </c>
      <c r="C38" s="30" t="s">
        <v>260</v>
      </c>
      <c r="D38" s="53" t="s">
        <v>339</v>
      </c>
      <c r="E38" s="150" t="s">
        <v>340</v>
      </c>
      <c r="F38" s="53" t="s">
        <v>167</v>
      </c>
      <c r="G38" s="63" t="n">
        <v>50</v>
      </c>
      <c r="H38" s="55" t="n">
        <f aca="false">G38/1</f>
        <v>50</v>
      </c>
    </row>
    <row r="39" customFormat="false" ht="104" hidden="false" customHeight="false" outlineLevel="0" collapsed="false">
      <c r="A39" s="61" t="s">
        <v>341</v>
      </c>
      <c r="B39" s="53" t="s">
        <v>17</v>
      </c>
      <c r="C39" s="53" t="s">
        <v>342</v>
      </c>
      <c r="D39" s="53" t="s">
        <v>343</v>
      </c>
      <c r="E39" s="150" t="s">
        <v>344</v>
      </c>
      <c r="F39" s="53" t="s">
        <v>263</v>
      </c>
      <c r="G39" s="63" t="n">
        <v>50</v>
      </c>
      <c r="H39" s="55" t="n">
        <f aca="false">G39/3</f>
        <v>16.6666666666667</v>
      </c>
    </row>
    <row r="40" customFormat="false" ht="130" hidden="false" customHeight="false" outlineLevel="0" collapsed="false">
      <c r="A40" s="61" t="s">
        <v>295</v>
      </c>
      <c r="B40" s="53" t="s">
        <v>17</v>
      </c>
      <c r="C40" s="53" t="s">
        <v>296</v>
      </c>
      <c r="D40" s="53" t="s">
        <v>345</v>
      </c>
      <c r="E40" s="150" t="s">
        <v>346</v>
      </c>
      <c r="F40" s="53" t="s">
        <v>263</v>
      </c>
      <c r="G40" s="63" t="n">
        <v>50</v>
      </c>
      <c r="H40" s="55" t="n">
        <f aca="false">G40/1</f>
        <v>50</v>
      </c>
    </row>
    <row r="41" customFormat="false" ht="156" hidden="false" customHeight="false" outlineLevel="0" collapsed="false">
      <c r="A41" s="61" t="s">
        <v>347</v>
      </c>
      <c r="B41" s="53" t="s">
        <v>17</v>
      </c>
      <c r="C41" s="53" t="s">
        <v>348</v>
      </c>
      <c r="D41" s="53" t="s">
        <v>349</v>
      </c>
      <c r="E41" s="150" t="s">
        <v>350</v>
      </c>
      <c r="F41" s="53" t="s">
        <v>263</v>
      </c>
      <c r="G41" s="63" t="n">
        <v>50</v>
      </c>
      <c r="H41" s="55" t="n">
        <f aca="false">G41/2</f>
        <v>25</v>
      </c>
    </row>
    <row r="42" customFormat="false" ht="143" hidden="false" customHeight="false" outlineLevel="0" collapsed="false">
      <c r="A42" s="61" t="s">
        <v>295</v>
      </c>
      <c r="B42" s="53" t="s">
        <v>17</v>
      </c>
      <c r="C42" s="53" t="s">
        <v>296</v>
      </c>
      <c r="D42" s="53" t="s">
        <v>351</v>
      </c>
      <c r="E42" s="150" t="s">
        <v>352</v>
      </c>
      <c r="F42" s="53" t="s">
        <v>167</v>
      </c>
      <c r="G42" s="63" t="n">
        <v>50</v>
      </c>
      <c r="H42" s="55" t="n">
        <f aca="false">G42/1</f>
        <v>50</v>
      </c>
    </row>
    <row r="43" customFormat="false" ht="117" hidden="false" customHeight="false" outlineLevel="0" collapsed="false">
      <c r="A43" s="61" t="s">
        <v>353</v>
      </c>
      <c r="B43" s="53" t="s">
        <v>17</v>
      </c>
      <c r="C43" s="53" t="s">
        <v>354</v>
      </c>
      <c r="D43" s="53" t="s">
        <v>355</v>
      </c>
      <c r="E43" s="150" t="s">
        <v>356</v>
      </c>
      <c r="F43" s="53" t="s">
        <v>263</v>
      </c>
      <c r="G43" s="63" t="n">
        <v>50</v>
      </c>
      <c r="H43" s="55" t="n">
        <f aca="false">G43/1</f>
        <v>50</v>
      </c>
    </row>
    <row r="44" customFormat="false" ht="130" hidden="false" customHeight="false" outlineLevel="0" collapsed="false">
      <c r="A44" s="61" t="s">
        <v>347</v>
      </c>
      <c r="B44" s="53" t="s">
        <v>17</v>
      </c>
      <c r="C44" s="53" t="s">
        <v>348</v>
      </c>
      <c r="D44" s="53" t="s">
        <v>357</v>
      </c>
      <c r="E44" s="150" t="s">
        <v>358</v>
      </c>
      <c r="F44" s="53" t="s">
        <v>167</v>
      </c>
      <c r="G44" s="63" t="n">
        <v>50</v>
      </c>
      <c r="H44" s="55" t="n">
        <f aca="false">G44/2</f>
        <v>25</v>
      </c>
    </row>
    <row r="45" customFormat="false" ht="117" hidden="false" customHeight="false" outlineLevel="0" collapsed="false">
      <c r="A45" s="61" t="s">
        <v>291</v>
      </c>
      <c r="B45" s="53" t="s">
        <v>17</v>
      </c>
      <c r="C45" s="53" t="s">
        <v>292</v>
      </c>
      <c r="D45" s="53" t="s">
        <v>359</v>
      </c>
      <c r="E45" s="150" t="s">
        <v>360</v>
      </c>
      <c r="F45" s="53" t="s">
        <v>263</v>
      </c>
      <c r="G45" s="63" t="n">
        <v>50</v>
      </c>
      <c r="H45" s="55" t="n">
        <f aca="false">G45/3</f>
        <v>16.6666666666667</v>
      </c>
    </row>
    <row r="46" customFormat="false" ht="182" hidden="false" customHeight="false" outlineLevel="0" collapsed="false">
      <c r="A46" s="61" t="s">
        <v>259</v>
      </c>
      <c r="B46" s="53" t="s">
        <v>17</v>
      </c>
      <c r="C46" s="30" t="s">
        <v>260</v>
      </c>
      <c r="D46" s="53" t="s">
        <v>361</v>
      </c>
      <c r="E46" s="150" t="s">
        <v>362</v>
      </c>
      <c r="F46" s="53" t="s">
        <v>280</v>
      </c>
      <c r="G46" s="63" t="n">
        <v>15</v>
      </c>
      <c r="H46" s="55" t="n">
        <f aca="false">G46/1</f>
        <v>15</v>
      </c>
    </row>
    <row r="47" customFormat="false" ht="117" hidden="false" customHeight="false" outlineLevel="0" collapsed="false">
      <c r="A47" s="61" t="s">
        <v>363</v>
      </c>
      <c r="B47" s="53" t="s">
        <v>17</v>
      </c>
      <c r="C47" s="53" t="s">
        <v>364</v>
      </c>
      <c r="D47" s="53" t="s">
        <v>365</v>
      </c>
      <c r="E47" s="150" t="s">
        <v>366</v>
      </c>
      <c r="F47" s="53" t="s">
        <v>367</v>
      </c>
      <c r="G47" s="63" t="n">
        <v>15</v>
      </c>
      <c r="H47" s="55" t="n">
        <f aca="false">G47/1</f>
        <v>15</v>
      </c>
    </row>
    <row r="48" customFormat="false" ht="117" hidden="false" customHeight="false" outlineLevel="0" collapsed="false">
      <c r="A48" s="61" t="s">
        <v>259</v>
      </c>
      <c r="B48" s="53" t="s">
        <v>17</v>
      </c>
      <c r="C48" s="30" t="s">
        <v>260</v>
      </c>
      <c r="D48" s="53" t="s">
        <v>368</v>
      </c>
      <c r="E48" s="150" t="s">
        <v>369</v>
      </c>
      <c r="F48" s="53" t="s">
        <v>167</v>
      </c>
      <c r="G48" s="63" t="n">
        <v>50</v>
      </c>
      <c r="H48" s="55" t="n">
        <f aca="false">G48/1</f>
        <v>50</v>
      </c>
    </row>
    <row r="49" customFormat="false" ht="130" hidden="false" customHeight="false" outlineLevel="0" collapsed="false">
      <c r="A49" s="61" t="s">
        <v>327</v>
      </c>
      <c r="B49" s="53" t="s">
        <v>17</v>
      </c>
      <c r="C49" s="53" t="s">
        <v>328</v>
      </c>
      <c r="D49" s="53" t="s">
        <v>370</v>
      </c>
      <c r="E49" s="150" t="s">
        <v>371</v>
      </c>
      <c r="F49" s="53" t="s">
        <v>167</v>
      </c>
      <c r="G49" s="63" t="n">
        <v>50</v>
      </c>
      <c r="H49" s="55" t="n">
        <f aca="false">G49/2</f>
        <v>25</v>
      </c>
    </row>
    <row r="50" customFormat="false" ht="174" hidden="false" customHeight="false" outlineLevel="0" collapsed="false">
      <c r="A50" s="61" t="s">
        <v>327</v>
      </c>
      <c r="B50" s="53" t="s">
        <v>17</v>
      </c>
      <c r="C50" s="53" t="s">
        <v>328</v>
      </c>
      <c r="D50" s="53" t="s">
        <v>372</v>
      </c>
      <c r="E50" s="150" t="s">
        <v>373</v>
      </c>
      <c r="F50" s="53" t="s">
        <v>167</v>
      </c>
      <c r="G50" s="63" t="n">
        <v>50</v>
      </c>
      <c r="H50" s="55" t="n">
        <f aca="false">G50/2</f>
        <v>25</v>
      </c>
    </row>
    <row r="51" customFormat="false" ht="169" hidden="false" customHeight="false" outlineLevel="0" collapsed="false">
      <c r="A51" s="61" t="s">
        <v>374</v>
      </c>
      <c r="B51" s="53" t="s">
        <v>17</v>
      </c>
      <c r="C51" s="53" t="s">
        <v>375</v>
      </c>
      <c r="D51" s="53" t="s">
        <v>376</v>
      </c>
      <c r="E51" s="150" t="s">
        <v>377</v>
      </c>
      <c r="F51" s="53" t="s">
        <v>280</v>
      </c>
      <c r="G51" s="63" t="n">
        <v>15</v>
      </c>
      <c r="H51" s="55" t="n">
        <f aca="false">G51/4</f>
        <v>3.75</v>
      </c>
    </row>
    <row r="52" customFormat="false" ht="156" hidden="false" customHeight="false" outlineLevel="0" collapsed="false">
      <c r="A52" s="61" t="s">
        <v>264</v>
      </c>
      <c r="B52" s="53" t="s">
        <v>17</v>
      </c>
      <c r="C52" s="53" t="s">
        <v>265</v>
      </c>
      <c r="D52" s="53" t="s">
        <v>378</v>
      </c>
      <c r="E52" s="150" t="s">
        <v>379</v>
      </c>
      <c r="F52" s="53" t="s">
        <v>263</v>
      </c>
      <c r="G52" s="63" t="n">
        <v>50</v>
      </c>
      <c r="H52" s="55" t="n">
        <f aca="false">G52/3</f>
        <v>16.6666666666667</v>
      </c>
    </row>
    <row r="53" customFormat="false" ht="156" hidden="false" customHeight="false" outlineLevel="0" collapsed="false">
      <c r="A53" s="61" t="s">
        <v>307</v>
      </c>
      <c r="B53" s="53" t="s">
        <v>17</v>
      </c>
      <c r="C53" s="53" t="s">
        <v>308</v>
      </c>
      <c r="D53" s="53" t="s">
        <v>380</v>
      </c>
      <c r="E53" s="150" t="s">
        <v>381</v>
      </c>
      <c r="F53" s="53" t="s">
        <v>263</v>
      </c>
      <c r="G53" s="63" t="n">
        <v>50</v>
      </c>
      <c r="H53" s="55" t="n">
        <f aca="false">G53/2</f>
        <v>25</v>
      </c>
    </row>
    <row r="54" customFormat="false" ht="156" hidden="false" customHeight="false" outlineLevel="0" collapsed="false">
      <c r="A54" s="61" t="s">
        <v>259</v>
      </c>
      <c r="B54" s="53" t="s">
        <v>17</v>
      </c>
      <c r="C54" s="30" t="s">
        <v>260</v>
      </c>
      <c r="D54" s="53" t="s">
        <v>382</v>
      </c>
      <c r="E54" s="150" t="s">
        <v>383</v>
      </c>
      <c r="F54" s="53" t="s">
        <v>384</v>
      </c>
      <c r="G54" s="63" t="n">
        <v>15</v>
      </c>
      <c r="H54" s="55" t="n">
        <f aca="false">G54/1</f>
        <v>15</v>
      </c>
    </row>
    <row r="55" customFormat="false" ht="221" hidden="false" customHeight="false" outlineLevel="0" collapsed="false">
      <c r="A55" s="61" t="s">
        <v>291</v>
      </c>
      <c r="B55" s="53" t="s">
        <v>17</v>
      </c>
      <c r="C55" s="53" t="s">
        <v>292</v>
      </c>
      <c r="D55" s="53" t="s">
        <v>385</v>
      </c>
      <c r="E55" s="150" t="s">
        <v>386</v>
      </c>
      <c r="F55" s="53" t="s">
        <v>263</v>
      </c>
      <c r="G55" s="63" t="n">
        <v>50</v>
      </c>
      <c r="H55" s="55" t="n">
        <f aca="false">G55/3</f>
        <v>16.6666666666667</v>
      </c>
    </row>
    <row r="56" customFormat="false" ht="117" hidden="false" customHeight="false" outlineLevel="0" collapsed="false">
      <c r="A56" s="61" t="s">
        <v>264</v>
      </c>
      <c r="B56" s="53" t="s">
        <v>17</v>
      </c>
      <c r="C56" s="53" t="s">
        <v>265</v>
      </c>
      <c r="D56" s="53" t="s">
        <v>387</v>
      </c>
      <c r="E56" s="150" t="s">
        <v>388</v>
      </c>
      <c r="F56" s="53" t="s">
        <v>263</v>
      </c>
      <c r="G56" s="63" t="n">
        <v>50</v>
      </c>
      <c r="H56" s="55" t="n">
        <f aca="false">G56/3</f>
        <v>16.6666666666667</v>
      </c>
    </row>
    <row r="57" customFormat="false" ht="117" hidden="false" customHeight="false" outlineLevel="0" collapsed="false">
      <c r="A57" s="61" t="s">
        <v>270</v>
      </c>
      <c r="B57" s="53" t="s">
        <v>17</v>
      </c>
      <c r="C57" s="53" t="s">
        <v>271</v>
      </c>
      <c r="D57" s="53" t="s">
        <v>389</v>
      </c>
      <c r="E57" s="150" t="s">
        <v>390</v>
      </c>
      <c r="F57" s="53" t="s">
        <v>263</v>
      </c>
      <c r="G57" s="63" t="n">
        <v>50</v>
      </c>
      <c r="H57" s="55" t="n">
        <f aca="false">G57/1</f>
        <v>50</v>
      </c>
    </row>
    <row r="58" customFormat="false" ht="65" hidden="false" customHeight="false" outlineLevel="0" collapsed="false">
      <c r="A58" s="61" t="s">
        <v>391</v>
      </c>
      <c r="B58" s="53" t="s">
        <v>17</v>
      </c>
      <c r="C58" s="53" t="s">
        <v>392</v>
      </c>
      <c r="D58" s="53" t="s">
        <v>393</v>
      </c>
      <c r="E58" s="150" t="s">
        <v>394</v>
      </c>
      <c r="F58" s="53" t="s">
        <v>263</v>
      </c>
      <c r="G58" s="63" t="n">
        <v>50</v>
      </c>
      <c r="H58" s="55" t="n">
        <f aca="false">G58/2</f>
        <v>25</v>
      </c>
    </row>
    <row r="59" customFormat="false" ht="143" hidden="false" customHeight="false" outlineLevel="0" collapsed="false">
      <c r="A59" s="61" t="s">
        <v>259</v>
      </c>
      <c r="B59" s="53" t="s">
        <v>17</v>
      </c>
      <c r="C59" s="30" t="s">
        <v>260</v>
      </c>
      <c r="D59" s="53" t="s">
        <v>395</v>
      </c>
      <c r="E59" s="150" t="s">
        <v>396</v>
      </c>
      <c r="F59" s="53" t="s">
        <v>167</v>
      </c>
      <c r="G59" s="63" t="n">
        <v>50</v>
      </c>
      <c r="H59" s="55" t="n">
        <f aca="false">G59/1</f>
        <v>50</v>
      </c>
    </row>
    <row r="60" customFormat="false" ht="304.5" hidden="false" customHeight="false" outlineLevel="0" collapsed="false">
      <c r="A60" s="61" t="s">
        <v>327</v>
      </c>
      <c r="B60" s="53" t="s">
        <v>17</v>
      </c>
      <c r="C60" s="53" t="s">
        <v>328</v>
      </c>
      <c r="D60" s="53" t="s">
        <v>397</v>
      </c>
      <c r="E60" s="150" t="s">
        <v>398</v>
      </c>
      <c r="F60" s="53" t="s">
        <v>167</v>
      </c>
      <c r="G60" s="63" t="n">
        <v>50</v>
      </c>
      <c r="H60" s="55" t="n">
        <f aca="false">G60/2</f>
        <v>25</v>
      </c>
    </row>
    <row r="61" customFormat="false" ht="130" hidden="false" customHeight="false" outlineLevel="0" collapsed="false">
      <c r="A61" s="61" t="s">
        <v>347</v>
      </c>
      <c r="B61" s="53" t="s">
        <v>17</v>
      </c>
      <c r="C61" s="53" t="s">
        <v>348</v>
      </c>
      <c r="D61" s="53" t="s">
        <v>399</v>
      </c>
      <c r="E61" s="150" t="s">
        <v>400</v>
      </c>
      <c r="F61" s="53" t="s">
        <v>167</v>
      </c>
      <c r="G61" s="63" t="n">
        <v>50</v>
      </c>
      <c r="H61" s="55" t="n">
        <f aca="false">G61/2</f>
        <v>25</v>
      </c>
    </row>
    <row r="62" customFormat="false" ht="156" hidden="false" customHeight="false" outlineLevel="0" collapsed="false">
      <c r="A62" s="61" t="s">
        <v>327</v>
      </c>
      <c r="B62" s="53" t="s">
        <v>17</v>
      </c>
      <c r="C62" s="53" t="s">
        <v>328</v>
      </c>
      <c r="D62" s="53" t="s">
        <v>401</v>
      </c>
      <c r="E62" s="150" t="s">
        <v>402</v>
      </c>
      <c r="F62" s="53" t="s">
        <v>167</v>
      </c>
      <c r="G62" s="63" t="n">
        <v>50</v>
      </c>
      <c r="H62" s="55" t="n">
        <f aca="false">G62/2</f>
        <v>25</v>
      </c>
    </row>
    <row r="63" customFormat="false" ht="145" hidden="false" customHeight="false" outlineLevel="0" collapsed="false">
      <c r="A63" s="61" t="s">
        <v>259</v>
      </c>
      <c r="B63" s="53" t="s">
        <v>17</v>
      </c>
      <c r="C63" s="30" t="s">
        <v>260</v>
      </c>
      <c r="D63" s="53" t="s">
        <v>403</v>
      </c>
      <c r="E63" s="150" t="s">
        <v>404</v>
      </c>
      <c r="F63" s="53" t="s">
        <v>167</v>
      </c>
      <c r="G63" s="63" t="n">
        <v>50</v>
      </c>
      <c r="H63" s="55" t="n">
        <f aca="false">G63/1</f>
        <v>50</v>
      </c>
    </row>
    <row r="64" customFormat="false" ht="156" hidden="false" customHeight="false" outlineLevel="0" collapsed="false">
      <c r="A64" s="61" t="s">
        <v>307</v>
      </c>
      <c r="B64" s="53" t="s">
        <v>17</v>
      </c>
      <c r="C64" s="53" t="s">
        <v>308</v>
      </c>
      <c r="D64" s="53" t="s">
        <v>405</v>
      </c>
      <c r="E64" s="150" t="s">
        <v>406</v>
      </c>
      <c r="F64" s="53" t="s">
        <v>167</v>
      </c>
      <c r="G64" s="63" t="n">
        <v>50</v>
      </c>
      <c r="H64" s="55" t="n">
        <f aca="false">G64/2</f>
        <v>25</v>
      </c>
    </row>
    <row r="65" customFormat="false" ht="145" hidden="false" customHeight="false" outlineLevel="0" collapsed="false">
      <c r="A65" s="61" t="s">
        <v>264</v>
      </c>
      <c r="B65" s="53" t="s">
        <v>17</v>
      </c>
      <c r="C65" s="53" t="s">
        <v>265</v>
      </c>
      <c r="D65" s="53" t="s">
        <v>407</v>
      </c>
      <c r="E65" s="150" t="s">
        <v>408</v>
      </c>
      <c r="F65" s="53" t="s">
        <v>167</v>
      </c>
      <c r="G65" s="63" t="n">
        <v>50</v>
      </c>
      <c r="H65" s="55" t="n">
        <f aca="false">G65/3</f>
        <v>16.6666666666667</v>
      </c>
    </row>
    <row r="66" customFormat="false" ht="145" hidden="false" customHeight="false" outlineLevel="0" collapsed="false">
      <c r="A66" s="61" t="s">
        <v>259</v>
      </c>
      <c r="B66" s="53" t="s">
        <v>17</v>
      </c>
      <c r="C66" s="30" t="s">
        <v>260</v>
      </c>
      <c r="D66" s="53" t="s">
        <v>409</v>
      </c>
      <c r="E66" s="150" t="s">
        <v>410</v>
      </c>
      <c r="F66" s="53" t="s">
        <v>167</v>
      </c>
      <c r="G66" s="63" t="n">
        <v>50</v>
      </c>
      <c r="H66" s="55" t="n">
        <f aca="false">G66/1</f>
        <v>50</v>
      </c>
    </row>
    <row r="67" customFormat="false" ht="156" hidden="false" customHeight="false" outlineLevel="0" collapsed="false">
      <c r="A67" s="61" t="s">
        <v>270</v>
      </c>
      <c r="B67" s="53" t="s">
        <v>17</v>
      </c>
      <c r="C67" s="53" t="s">
        <v>271</v>
      </c>
      <c r="D67" s="53" t="s">
        <v>411</v>
      </c>
      <c r="E67" s="150" t="s">
        <v>412</v>
      </c>
      <c r="F67" s="53" t="s">
        <v>167</v>
      </c>
      <c r="G67" s="63" t="n">
        <v>50</v>
      </c>
      <c r="H67" s="55" t="n">
        <f aca="false">G67/1</f>
        <v>50</v>
      </c>
      <c r="I67" s="151" t="s">
        <v>413</v>
      </c>
    </row>
    <row r="68" customFormat="false" ht="169" hidden="false" customHeight="false" outlineLevel="0" collapsed="false">
      <c r="A68" s="61" t="s">
        <v>274</v>
      </c>
      <c r="B68" s="53" t="s">
        <v>17</v>
      </c>
      <c r="C68" s="53" t="s">
        <v>275</v>
      </c>
      <c r="D68" s="53" t="s">
        <v>414</v>
      </c>
      <c r="E68" s="150" t="s">
        <v>415</v>
      </c>
      <c r="F68" s="53" t="s">
        <v>167</v>
      </c>
      <c r="G68" s="63" t="n">
        <v>50</v>
      </c>
      <c r="H68" s="55" t="n">
        <f aca="false">G68/3</f>
        <v>16.6666666666667</v>
      </c>
    </row>
    <row r="69" customFormat="false" ht="117" hidden="false" customHeight="false" outlineLevel="0" collapsed="false">
      <c r="A69" s="61" t="s">
        <v>259</v>
      </c>
      <c r="B69" s="152" t="s">
        <v>17</v>
      </c>
      <c r="C69" s="30" t="s">
        <v>260</v>
      </c>
      <c r="D69" s="152" t="s">
        <v>416</v>
      </c>
      <c r="E69" s="150" t="s">
        <v>417</v>
      </c>
      <c r="F69" s="53" t="s">
        <v>418</v>
      </c>
      <c r="G69" s="63" t="n">
        <v>15</v>
      </c>
      <c r="H69" s="55" t="n">
        <f aca="false">G69</f>
        <v>15</v>
      </c>
    </row>
    <row r="70" customFormat="false" ht="143" hidden="false" customHeight="false" outlineLevel="0" collapsed="false">
      <c r="A70" s="61" t="s">
        <v>259</v>
      </c>
      <c r="B70" s="152" t="s">
        <v>17</v>
      </c>
      <c r="C70" s="30" t="s">
        <v>260</v>
      </c>
      <c r="D70" s="53" t="s">
        <v>419</v>
      </c>
      <c r="E70" s="150" t="s">
        <v>420</v>
      </c>
      <c r="F70" s="53" t="s">
        <v>280</v>
      </c>
      <c r="G70" s="63" t="n">
        <v>15</v>
      </c>
      <c r="H70" s="55" t="n">
        <f aca="false">G70</f>
        <v>15</v>
      </c>
    </row>
    <row r="71" customFormat="false" ht="117" hidden="false" customHeight="false" outlineLevel="0" collapsed="false">
      <c r="A71" s="61" t="s">
        <v>307</v>
      </c>
      <c r="B71" s="53" t="s">
        <v>17</v>
      </c>
      <c r="C71" s="53" t="s">
        <v>308</v>
      </c>
      <c r="D71" s="53" t="s">
        <v>421</v>
      </c>
      <c r="E71" s="150" t="s">
        <v>422</v>
      </c>
      <c r="F71" s="53" t="s">
        <v>167</v>
      </c>
      <c r="G71" s="63" t="n">
        <v>50</v>
      </c>
      <c r="H71" s="55" t="n">
        <f aca="false">G71/2</f>
        <v>25</v>
      </c>
    </row>
    <row r="72" customFormat="false" ht="101.5" hidden="false" customHeight="false" outlineLevel="0" collapsed="false">
      <c r="A72" s="61" t="s">
        <v>264</v>
      </c>
      <c r="B72" s="53" t="s">
        <v>17</v>
      </c>
      <c r="C72" s="53" t="s">
        <v>265</v>
      </c>
      <c r="D72" s="53" t="s">
        <v>423</v>
      </c>
      <c r="E72" s="150" t="s">
        <v>424</v>
      </c>
      <c r="F72" s="53" t="s">
        <v>367</v>
      </c>
      <c r="G72" s="63" t="n">
        <v>15</v>
      </c>
      <c r="H72" s="55" t="n">
        <f aca="false">G72/3</f>
        <v>5</v>
      </c>
    </row>
    <row r="73" customFormat="false" ht="208" hidden="false" customHeight="false" outlineLevel="0" collapsed="false">
      <c r="A73" s="61" t="s">
        <v>264</v>
      </c>
      <c r="B73" s="53" t="s">
        <v>17</v>
      </c>
      <c r="C73" s="53" t="s">
        <v>265</v>
      </c>
      <c r="D73" s="53" t="s">
        <v>425</v>
      </c>
      <c r="E73" s="150" t="s">
        <v>426</v>
      </c>
      <c r="F73" s="53" t="s">
        <v>280</v>
      </c>
      <c r="G73" s="63" t="n">
        <v>15</v>
      </c>
      <c r="H73" s="55" t="n">
        <f aca="false">G73/3</f>
        <v>5</v>
      </c>
    </row>
    <row r="74" customFormat="false" ht="101.5" hidden="false" customHeight="false" outlineLevel="0" collapsed="false">
      <c r="A74" s="61" t="s">
        <v>264</v>
      </c>
      <c r="B74" s="53" t="s">
        <v>17</v>
      </c>
      <c r="C74" s="53" t="s">
        <v>265</v>
      </c>
      <c r="D74" s="53" t="s">
        <v>427</v>
      </c>
      <c r="E74" s="150" t="s">
        <v>428</v>
      </c>
      <c r="F74" s="53" t="s">
        <v>367</v>
      </c>
      <c r="G74" s="63" t="n">
        <v>15</v>
      </c>
      <c r="H74" s="55" t="n">
        <f aca="false">G74/3</f>
        <v>5</v>
      </c>
    </row>
    <row r="75" customFormat="false" ht="130" hidden="false" customHeight="false" outlineLevel="0" collapsed="false">
      <c r="A75" s="61" t="s">
        <v>274</v>
      </c>
      <c r="B75" s="53" t="s">
        <v>17</v>
      </c>
      <c r="C75" s="53" t="s">
        <v>275</v>
      </c>
      <c r="D75" s="53" t="s">
        <v>429</v>
      </c>
      <c r="E75" s="150" t="s">
        <v>430</v>
      </c>
      <c r="F75" s="53" t="s">
        <v>431</v>
      </c>
      <c r="G75" s="63" t="n">
        <v>15</v>
      </c>
      <c r="H75" s="55" t="n">
        <f aca="false">G75/3</f>
        <v>5</v>
      </c>
    </row>
    <row r="76" customFormat="false" ht="117" hidden="false" customHeight="false" outlineLevel="0" collapsed="false">
      <c r="A76" s="61" t="s">
        <v>270</v>
      </c>
      <c r="B76" s="53" t="s">
        <v>17</v>
      </c>
      <c r="C76" s="53" t="s">
        <v>271</v>
      </c>
      <c r="D76" s="53" t="s">
        <v>432</v>
      </c>
      <c r="E76" s="150" t="s">
        <v>433</v>
      </c>
      <c r="F76" s="53" t="s">
        <v>431</v>
      </c>
      <c r="G76" s="63" t="n">
        <v>15</v>
      </c>
      <c r="H76" s="55" t="n">
        <f aca="false">G76/1</f>
        <v>15</v>
      </c>
    </row>
    <row r="77" customFormat="false" ht="174" hidden="false" customHeight="false" outlineLevel="0" collapsed="false">
      <c r="A77" s="61" t="s">
        <v>353</v>
      </c>
      <c r="B77" s="53" t="s">
        <v>17</v>
      </c>
      <c r="C77" s="61" t="s">
        <v>434</v>
      </c>
      <c r="D77" s="53" t="s">
        <v>435</v>
      </c>
      <c r="E77" s="150" t="s">
        <v>436</v>
      </c>
      <c r="F77" s="53" t="s">
        <v>263</v>
      </c>
      <c r="G77" s="63" t="n">
        <v>50</v>
      </c>
      <c r="H77" s="55" t="n">
        <f aca="false">G77/1</f>
        <v>50</v>
      </c>
    </row>
    <row r="78" customFormat="false" ht="104" hidden="false" customHeight="false" outlineLevel="0" collapsed="false">
      <c r="A78" s="61" t="s">
        <v>374</v>
      </c>
      <c r="B78" s="53" t="s">
        <v>17</v>
      </c>
      <c r="C78" s="53" t="s">
        <v>375</v>
      </c>
      <c r="D78" s="53" t="s">
        <v>437</v>
      </c>
      <c r="E78" s="150" t="s">
        <v>438</v>
      </c>
      <c r="F78" s="53" t="s">
        <v>367</v>
      </c>
      <c r="G78" s="63" t="n">
        <v>15</v>
      </c>
      <c r="H78" s="55" t="n">
        <f aca="false">G78/4</f>
        <v>3.75</v>
      </c>
    </row>
    <row r="79" customFormat="false" ht="156" hidden="false" customHeight="false" outlineLevel="0" collapsed="false">
      <c r="A79" s="61" t="s">
        <v>374</v>
      </c>
      <c r="B79" s="53" t="s">
        <v>17</v>
      </c>
      <c r="C79" s="53" t="s">
        <v>375</v>
      </c>
      <c r="D79" s="53" t="s">
        <v>439</v>
      </c>
      <c r="E79" s="150" t="s">
        <v>440</v>
      </c>
      <c r="F79" s="53" t="s">
        <v>367</v>
      </c>
      <c r="G79" s="63" t="n">
        <v>15</v>
      </c>
      <c r="H79" s="55" t="n">
        <f aca="false">G79/4</f>
        <v>3.75</v>
      </c>
    </row>
    <row r="80" customFormat="false" ht="145" hidden="false" customHeight="false" outlineLevel="0" collapsed="false">
      <c r="A80" s="61" t="s">
        <v>441</v>
      </c>
      <c r="B80" s="53" t="s">
        <v>17</v>
      </c>
      <c r="C80" s="53" t="s">
        <v>442</v>
      </c>
      <c r="D80" s="53" t="s">
        <v>443</v>
      </c>
      <c r="E80" s="150" t="s">
        <v>444</v>
      </c>
      <c r="F80" s="53" t="s">
        <v>167</v>
      </c>
      <c r="G80" s="63" t="n">
        <v>50</v>
      </c>
      <c r="H80" s="55" t="n">
        <f aca="false">G80/2</f>
        <v>25</v>
      </c>
    </row>
    <row r="81" customFormat="false" ht="130" hidden="false" customHeight="false" outlineLevel="0" collapsed="false">
      <c r="A81" s="61" t="s">
        <v>321</v>
      </c>
      <c r="B81" s="53" t="s">
        <v>17</v>
      </c>
      <c r="C81" s="53" t="s">
        <v>322</v>
      </c>
      <c r="D81" s="53" t="s">
        <v>445</v>
      </c>
      <c r="E81" s="150" t="s">
        <v>446</v>
      </c>
      <c r="F81" s="53" t="s">
        <v>167</v>
      </c>
      <c r="G81" s="63" t="n">
        <v>50</v>
      </c>
      <c r="H81" s="55" t="n">
        <f aca="false">G81/3</f>
        <v>16.6666666666667</v>
      </c>
    </row>
    <row r="82" customFormat="false" ht="104" hidden="false" customHeight="false" outlineLevel="0" collapsed="false">
      <c r="A82" s="61" t="s">
        <v>447</v>
      </c>
      <c r="B82" s="53" t="s">
        <v>17</v>
      </c>
      <c r="C82" s="53" t="s">
        <v>448</v>
      </c>
      <c r="D82" s="53" t="s">
        <v>449</v>
      </c>
      <c r="E82" s="150" t="s">
        <v>450</v>
      </c>
      <c r="F82" s="53" t="s">
        <v>167</v>
      </c>
      <c r="G82" s="63" t="n">
        <v>50</v>
      </c>
      <c r="H82" s="55" t="n">
        <f aca="false">G82/2</f>
        <v>25</v>
      </c>
    </row>
    <row r="83" customFormat="false" ht="104" hidden="false" customHeight="false" outlineLevel="0" collapsed="false">
      <c r="A83" s="61" t="s">
        <v>451</v>
      </c>
      <c r="B83" s="53" t="s">
        <v>17</v>
      </c>
      <c r="C83" s="53" t="s">
        <v>452</v>
      </c>
      <c r="D83" s="53" t="s">
        <v>453</v>
      </c>
      <c r="E83" s="150" t="s">
        <v>454</v>
      </c>
      <c r="F83" s="53" t="s">
        <v>431</v>
      </c>
      <c r="G83" s="63" t="n">
        <v>15</v>
      </c>
      <c r="H83" s="55" t="n">
        <f aca="false">G83/2</f>
        <v>7.5</v>
      </c>
    </row>
    <row r="84" customFormat="false" ht="156" hidden="false" customHeight="false" outlineLevel="0" collapsed="false">
      <c r="A84" s="61" t="s">
        <v>455</v>
      </c>
      <c r="B84" s="53" t="s">
        <v>17</v>
      </c>
      <c r="C84" s="53" t="s">
        <v>456</v>
      </c>
      <c r="D84" s="53" t="s">
        <v>457</v>
      </c>
      <c r="E84" s="150" t="s">
        <v>458</v>
      </c>
      <c r="F84" s="53" t="s">
        <v>459</v>
      </c>
      <c r="G84" s="63" t="n">
        <v>15</v>
      </c>
      <c r="H84" s="55" t="n">
        <f aca="false">G84/1</f>
        <v>15</v>
      </c>
    </row>
    <row r="85" customFormat="false" ht="117" hidden="false" customHeight="false" outlineLevel="0" collapsed="false">
      <c r="A85" s="61" t="s">
        <v>460</v>
      </c>
      <c r="B85" s="53" t="s">
        <v>17</v>
      </c>
      <c r="C85" s="53" t="s">
        <v>461</v>
      </c>
      <c r="D85" s="53" t="s">
        <v>462</v>
      </c>
      <c r="E85" s="150" t="s">
        <v>463</v>
      </c>
      <c r="F85" s="53" t="s">
        <v>167</v>
      </c>
      <c r="G85" s="63" t="n">
        <v>50</v>
      </c>
      <c r="H85" s="55" t="n">
        <f aca="false">G85/2</f>
        <v>25</v>
      </c>
    </row>
    <row r="86" customFormat="false" ht="104" hidden="false" customHeight="false" outlineLevel="0" collapsed="false">
      <c r="A86" s="61" t="s">
        <v>464</v>
      </c>
      <c r="B86" s="53" t="s">
        <v>17</v>
      </c>
      <c r="C86" s="53" t="s">
        <v>465</v>
      </c>
      <c r="D86" s="53" t="s">
        <v>437</v>
      </c>
      <c r="E86" s="150" t="s">
        <v>438</v>
      </c>
      <c r="F86" s="53" t="s">
        <v>367</v>
      </c>
      <c r="G86" s="63" t="n">
        <v>15</v>
      </c>
      <c r="H86" s="55" t="n">
        <f aca="false">G86/2</f>
        <v>7.5</v>
      </c>
    </row>
    <row r="87" customFormat="false" ht="143" hidden="false" customHeight="false" outlineLevel="0" collapsed="false">
      <c r="A87" s="61" t="s">
        <v>264</v>
      </c>
      <c r="B87" s="53" t="s">
        <v>17</v>
      </c>
      <c r="C87" s="53" t="s">
        <v>265</v>
      </c>
      <c r="D87" s="53" t="s">
        <v>466</v>
      </c>
      <c r="E87" s="150" t="s">
        <v>467</v>
      </c>
      <c r="F87" s="53" t="s">
        <v>431</v>
      </c>
      <c r="G87" s="63" t="n">
        <v>15</v>
      </c>
      <c r="H87" s="55" t="n">
        <f aca="false">G87/3</f>
        <v>5</v>
      </c>
    </row>
    <row r="88" customFormat="false" ht="104" hidden="false" customHeight="false" outlineLevel="0" collapsed="false">
      <c r="A88" s="61" t="s">
        <v>447</v>
      </c>
      <c r="B88" s="53" t="s">
        <v>17</v>
      </c>
      <c r="C88" s="53" t="s">
        <v>448</v>
      </c>
      <c r="D88" s="53" t="s">
        <v>468</v>
      </c>
      <c r="E88" s="150" t="s">
        <v>469</v>
      </c>
      <c r="F88" s="53" t="s">
        <v>470</v>
      </c>
      <c r="G88" s="63" t="n">
        <v>15</v>
      </c>
      <c r="H88" s="55" t="n">
        <f aca="false">G88/2</f>
        <v>7.5</v>
      </c>
    </row>
    <row r="89" customFormat="false" ht="14.5" hidden="false" customHeight="false" outlineLevel="0" collapsed="false">
      <c r="A89" s="61"/>
      <c r="B89" s="149"/>
      <c r="C89" s="53"/>
      <c r="D89" s="53"/>
      <c r="E89" s="53"/>
      <c r="F89" s="53"/>
      <c r="G89" s="63"/>
      <c r="H89" s="55"/>
    </row>
    <row r="90" customFormat="false" ht="14.5" hidden="false" customHeight="false" outlineLevel="0" collapsed="false">
      <c r="A90" s="64" t="s">
        <v>131</v>
      </c>
      <c r="G90" s="33"/>
      <c r="H90" s="65" t="n">
        <f aca="false">SUM(H9:H89)</f>
        <v>1908.75</v>
      </c>
    </row>
    <row r="92" customFormat="false" ht="14.5" hidden="false" customHeight="true" outlineLevel="0" collapsed="false">
      <c r="A92" s="66" t="s">
        <v>132</v>
      </c>
      <c r="B92" s="66"/>
      <c r="C92" s="66"/>
      <c r="D92" s="66"/>
      <c r="E92" s="66"/>
      <c r="F92" s="66"/>
      <c r="G92" s="66"/>
      <c r="H92" s="66"/>
    </row>
  </sheetData>
  <mergeCells count="5">
    <mergeCell ref="A2:H2"/>
    <mergeCell ref="A4:H4"/>
    <mergeCell ref="A5:H5"/>
    <mergeCell ref="A6:H6"/>
    <mergeCell ref="A92:H92"/>
  </mergeCells>
  <hyperlinks>
    <hyperlink ref="E9" r:id="rId1" display="https://link.springer.com/chapter/10.1007/978-3-030-59448-0_3"/>
    <hyperlink ref="E10" r:id="rId2" display="https://www.sciencedirect.com/science/article/abs/pii/S095965262100144X"/>
    <hyperlink ref="E11" r:id="rId3" display="https://www.researchgate.net/publication/349069827_Building_a_Weighted_Performance_Indicator_Concept_Utilized_The_Respondent%27s_Opinion_Approach"/>
    <hyperlink ref="E12" r:id="rId4" display="https://www.sciencedirect.com/science/article/pii/S1361920921000389"/>
    <hyperlink ref="E13" r:id="rId5" display="https://journals.sagepub.com/doi/abs/10.1177/0885412221994246"/>
    <hyperlink ref="E14" r:id="rId6" display="https://www.mdpi.com/1996-1073/14/5/1372/htm"/>
    <hyperlink ref="E15" r:id="rId7" display="https://www.researchgate.net/publication/349899567_Synergy_PRIME_Multi-level_modelling_simulation_and_visualisation"/>
    <hyperlink ref="E16" r:id="rId8" display="https://publisher.uthm.edu.my/ojs/index.php/JTET/article/view/7841"/>
    <hyperlink ref="E17" r:id="rId9" display="https://link.springer.com/chapter/10.1007/978-981-33-4684-0_50"/>
    <hyperlink ref="E18" r:id="rId10" display="https://doi.org/10.1016/j.trip.2021.100371"/>
    <hyperlink ref="E19" r:id="rId11" location="cite" display="https://www.mdpi.com/1996-1073/14/9/2688#cite"/>
    <hyperlink ref="E20" r:id="rId12" location="bi0005" display="https://www.sciencedirect.com/science/article/pii/S0735193321000166#bi0005"/>
    <hyperlink ref="E21" r:id="rId13" display="https://www.mdpi.com/1424-8220/21/10/3417"/>
    <hyperlink ref="E22" r:id="rId14" display="https://www.frontiersin.org/articles/10.3389/fphy.2021.677882/full"/>
    <hyperlink ref="E23" r:id="rId15" display="https://www.proquest.com/docview/2577544334?pq-origsite=gscholar&amp;fromopenview=true"/>
    <hyperlink ref="E24" r:id="rId16" display="https://ieeexplore.ieee.org/document/9429132"/>
    <hyperlink ref="E25" r:id="rId17" display="https://ieeexplore.ieee.org/document/9442729"/>
    <hyperlink ref="E26" r:id="rId18" display="https://www.mdpi.com/1996-1073/14/11/3162/htm"/>
    <hyperlink ref="E27" r:id="rId19" display="https://www.researchgate.net/publication/352876861_Speech_Emotion_Recognition_Based_on_Deep_Networks_A_Review"/>
    <hyperlink ref="E28" r:id="rId20" display="https://www.mdpi.com/2199-8531/7/2/146"/>
    <hyperlink ref="E29" r:id="rId21" display="http://www.ijsit.com/admin/ijsit_files/A%20COMPREHENSIVE%20GLOBAL%20ANALYSIS%20OF%20URBAN%20SPRAWL%20RESEARCH%20PRODUCTIVITY%20USING%20BIBLIOMETRIC%20ANALYSIS%20TOOLS_IJSIT_10.3.9.pdf"/>
    <hyperlink ref="E30" r:id="rId22" display="https://www.scinapse.io/papers/3168473120"/>
    <hyperlink ref="E31" r:id="rId23" display="https://etda.libraries.psu.edu/catalog/18732mcz1"/>
    <hyperlink ref="E32" r:id="rId24" display="https://www.sciencedirect.com/science/article/abs/pii/S1053482220300681?via%3Dihub"/>
    <hyperlink ref="E33" r:id="rId25" display="https://ieeexplore.ieee.org/abstract/document/9441919?casa_token=-mKTCv9lHZYAAAAA:86JZ_6U3IMuWsimFWQGWi4r5nMnkoBy-JCluGwEp-rmEuZnRyt3M7lEiXE5j8ODCCHJSp5dsX3s"/>
    <hyperlink ref="E34" r:id="rId26" display="https://link-springer-com.am.e-nformation.ro/chapter/10.1007/978-981-33-6987-0_10"/>
    <hyperlink ref="E35" r:id="rId27" display="https://www.mdpi.com/2071-1050/13/10/5472"/>
    <hyperlink ref="E36" r:id="rId28" display="https://www.sciendo.com/article/10.2478/emj-2021-0009"/>
    <hyperlink ref="E37" r:id="rId29" display="https://scholarworks.waldenu.edu/cgi/viewcontent.cgi?article=11911&amp;context=dissertations"/>
    <hyperlink ref="E38" r:id="rId30" display="https://www.sciendo.com/article/10.2478/emj-2021-0017"/>
    <hyperlink ref="E40" r:id="rId31" display="https://ieeexplore.ieee.org/document/9462533"/>
    <hyperlink ref="E41" r:id="rId32" display="https://link.springer.com/article/10.1007/s12652-021-03033-y"/>
    <hyperlink ref="E42" r:id="rId33" display="https://journals.sagepub.com/doi/abs/10.1177/01423312211027027"/>
    <hyperlink ref="E43" r:id="rId34" display="https://www.mdpi.com/2071-1050/13/13/7140"/>
    <hyperlink ref="E44" r:id="rId35" display="https://www.computer.org/csdl/proceedings-article/mobilesoft/2021/871100a012/1tB7puInRtu"/>
    <hyperlink ref="E45" r:id="rId36" location="bi005" display="https://www.sciencedirect.com/science/article/pii/S0020025521007520#bi005"/>
    <hyperlink ref="E46" r:id="rId37" display="http://repositorio.espe.edu.ec/xmlui/handle/21000/25209"/>
    <hyperlink ref="E47" r:id="rId38" display="https://www.proquest.com/docview/2583950857?pq-origsite=gscholar&amp;fromopenview=true"/>
    <hyperlink ref="E48" r:id="rId39" display="https://www.mdpi.com/2227-7099/9/3/110"/>
    <hyperlink ref="E49" r:id="rId40" display="https://arxiv.org/abs/2108.08494"/>
    <hyperlink ref="E50" r:id="rId41" display="https://openaccess.thecvf.com/content/ICCV2021W/MIA-COV19D/html/Rundo_Advanced_3D_Deep_Non-Local_Embedded_System_for_Self-Augmented_X-Ray-Based_COVID-19_ICCVW_2021_paper.html"/>
    <hyperlink ref="E51" r:id="rId42" display="https://www.abdullahcakan.com/pubs/determining-the-quarter-vehicle-model-design-parameters-using-bees-algorithm-ba-and-particle-swarm-optimization-pso/"/>
    <hyperlink ref="E52" r:id="rId43" display="https://www.aimsciences.org/article/doi/10.3934/jimo.2021149"/>
    <hyperlink ref="E53" r:id="rId44" display="https://ieeexplore.ieee.org/abstract/document/9530648"/>
    <hyperlink ref="E54" r:id="rId45" display="https://ieeexplore.ieee.org/document/9533253"/>
    <hyperlink ref="E55" r:id="rId46" display="https://ieeexplore.ieee.org/abstract/document/9644772"/>
    <hyperlink ref="E56" r:id="rId47" display="https://lumenpublishing.com/journals/index.php/po/article/view/3450"/>
    <hyperlink ref="E57" r:id="rId48" display="https://www.techscience.com/cmc/v67n3/41602"/>
    <hyperlink ref="E58" r:id="rId49" display="https://www.mdpi.com/2227-7390/9/19/2437"/>
    <hyperlink ref="E59" r:id="rId50" display="https://iopscience.iop.org/article/10.1088/1742-6596/2104/1/012012/pdf"/>
    <hyperlink ref="E61" r:id="rId51" display="https://link.springer.com/article/10.3103/S0146411621060067"/>
    <hyperlink ref="E62" r:id="rId52" display="https://ieeexplore.ieee.org/abstract/document/9555366"/>
    <hyperlink ref="E63" r:id="rId53" display="https://www.sciencedirect.com/science/article/pii/S019126152100117X?casa_token=VF5_0ITfUJIAAAAA:BP7rPGS9CBjXROS0OEHpqg8UI8DUr7ZERR4msJsfiZdrcZTyOIRxxl4RdQQw-HyjBOXdofR7YCY"/>
    <hyperlink ref="E64" r:id="rId54" display="https://ieeexplore.ieee.org/abstract/document/9719884"/>
    <hyperlink ref="E65" r:id="rId55" display="https://ieeexplore.ieee.org/abstract/document/9725777?casa_token=xMjT8rykEkgAAAAA:rAQkSbZb8Wt2fgGz6JXEMOO_fiTHM1qQnl0eWK-0COkDeChCIwuPHCRWOOaPuZGJeTf0TeWRpZo"/>
    <hyperlink ref="E66" r:id="rId56" display="https://ieeexplore.ieee.org/abstract/document/9673030?casa_token=KTyoO7jiczwAAAAA:R7kLkZYvfB9BJK5dExLvtYVe9ci2zU5h1x5ieNpKObNjmyuau1hC4UmtwRUD44F9vmHbwuhUjmc"/>
    <hyperlink ref="E67" r:id="rId57" display="https://ieeexplore.ieee.org/abstract/document/9668480?casa_token=0YN3tZ7JDMIAAAAA:oAeJHw224TXMaN8l_7De3cPhsV4vPO5TGAWio6KTEACQS3lfVKn_EMI5lc1wPUgdf5bCnA6F96U"/>
    <hyperlink ref="I67" r:id="rId58" display="https://scholar.google.com/scholar?cites=13860978732728708527&amp;as_sdt=2005&amp;sciodt=0,5&amp;hl=en"/>
    <hyperlink ref="E68" r:id="rId59" display="https://thesai.org/Publications/ViewPaper?Volume=12&amp;Issue=8&amp;Code=IJACSA&amp;SerialNo=69"/>
    <hyperlink ref="E69" r:id="rId60" display="https://www.nveo.org/index.php/journal/article/view/3635"/>
    <hyperlink ref="E70" r:id="rId61" display="https://revista.unitins.br/index.php/humanidadeseinovacao/article/view/2066"/>
    <hyperlink ref="E71" r:id="rId62" display="https://www.tandfonline.com/doi/abs/10.1080/0960085X.2020.1811786"/>
    <hyperlink ref="E72" r:id="rId63" display="https://www.proquest.com/openview/84d42cc4c0dd4d1b9404965e0cf6c40a/1?pq-origsite=gscholar&amp;cbl=18750&amp;diss=y"/>
    <hyperlink ref="E73" r:id="rId64" display="http://jpm.iaut.ac.ir/article_685438.html?lang=en"/>
    <hyperlink ref="E74" r:id="rId65" display="https://www.proquest.com/openview/02e2a18ddb463bb0239a660719fde5f0/1?pq-origsite=gscholar&amp;cbl=18750&amp;diss=y"/>
    <hyperlink ref="E75" r:id="rId66" display="https://injasr.org/Aug2021/BUSINESS%20MANAGEMENT%20AND%20RECOVERY%20DURING%20POST%20COVID-19%20ERA.pdf"/>
    <hyperlink ref="E76" r:id="rId67" display="https://periodicos.ufms.br/index.php/EIGEDIN/article/view/14119"/>
    <hyperlink ref="E77" r:id="rId68" display="https://www.sciencedirect.com/science/article/pii/S0140366421002279?casa_token=UoEG19X4N0kAAAAA:JX4LHGYpZP59LjO24Tt8trUQLXyHE-p2QW1h0kWWr52qsaCSNX1mUBO95f0x2Wb07spQWmvq6Cs"/>
    <hyperlink ref="E78" r:id="rId69" display="https://www.proquest.com/docview/2583950892?pq-origsite=gscholar&amp;fromopenview=true"/>
    <hyperlink ref="E79" r:id="rId70" display="https://dergipark.org.tr/en/pub/konjes/issue/64647/881062"/>
    <hyperlink ref="E80" r:id="rId71" display="https://ieeexplore.ieee.org/abstract/document/9602980?casa_token=cyjaau8hzZkAAAAA:_OeCIjJigY3seMCM7I-eJhL2oBPrs3UXiPVfmDfTb7sRn51EAD06vfhxGNd2V0k8PjwgAFOxe-U"/>
    <hyperlink ref="E81" r:id="rId72" display="https://link.springer.com/article/10.1007/s10479-021-04338-z"/>
    <hyperlink ref="E82" r:id="rId73" display="https://ieeexplore.ieee.org/abstract/document/9636390"/>
    <hyperlink ref="E83" r:id="rId74" display="https://patents.google.com/patent/US11099851B2/en"/>
    <hyperlink ref="E84" r:id="rId75" display="https://www.ej-eng.org/index.php/ejeng/article/view/2758"/>
    <hyperlink ref="E85" r:id="rId76" display="https://eudl.eu/doi/10.4108/eai.4-3-2021.168865"/>
    <hyperlink ref="E86" r:id="rId77" display="https://www.proquest.com/docview/2583950892?pq-origsite=gscholar&amp;fromopenview=true"/>
    <hyperlink ref="E87" r:id="rId78" display="https://www.researchgate.net/publication/356727756_Organizaciones_intensivas_en_conocimiento_OIC_caracteristicas_e_implicaciones_para_la_gestion"/>
    <hyperlink ref="E88" r:id="rId79" display="https://openarchive.usn.no/usn-xmlui/handle/11250/2993313"/>
  </hyperlink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33.17"/>
    <col collapsed="false" customWidth="true" hidden="false" outlineLevel="0" max="3" min="3" style="30" width="11.99"/>
    <col collapsed="false" customWidth="true" hidden="false" outlineLevel="0" max="4" min="4" style="31" width="20.53"/>
    <col collapsed="false" customWidth="true" hidden="false" outlineLevel="0" max="5" min="5" style="31" width="13.17"/>
    <col collapsed="false" customWidth="true" hidden="false" outlineLevel="0" max="6" min="6" style="31" width="26.44"/>
  </cols>
  <sheetData>
    <row r="2" s="34" customFormat="true" ht="15" hidden="false" customHeight="true" outlineLevel="0" collapsed="false">
      <c r="A2" s="153" t="s">
        <v>471</v>
      </c>
      <c r="B2" s="153"/>
      <c r="C2" s="153"/>
      <c r="D2" s="153"/>
      <c r="E2" s="153"/>
      <c r="F2" s="153"/>
      <c r="G2" s="33"/>
      <c r="H2" s="33"/>
    </row>
    <row r="3" s="34" customFormat="true" ht="15" hidden="false" customHeight="true" outlineLevel="0" collapsed="false">
      <c r="A3" s="87"/>
      <c r="B3" s="87"/>
      <c r="C3" s="87"/>
      <c r="D3" s="87"/>
      <c r="E3" s="87"/>
      <c r="F3" s="87"/>
      <c r="G3" s="33"/>
      <c r="H3" s="33"/>
    </row>
    <row r="4" s="34" customFormat="true" ht="18" hidden="false" customHeight="true" outlineLevel="0" collapsed="false">
      <c r="A4" s="143" t="s">
        <v>472</v>
      </c>
      <c r="B4" s="143"/>
      <c r="C4" s="143"/>
      <c r="D4" s="143"/>
      <c r="E4" s="143"/>
      <c r="F4" s="143"/>
      <c r="G4" s="33"/>
      <c r="H4" s="33"/>
    </row>
    <row r="5" s="34" customFormat="true" ht="90.75" hidden="false" customHeight="true" outlineLevel="0" collapsed="false">
      <c r="A5" s="144" t="s">
        <v>473</v>
      </c>
      <c r="B5" s="144"/>
      <c r="C5" s="144"/>
      <c r="D5" s="144"/>
      <c r="E5" s="144"/>
      <c r="F5" s="144"/>
      <c r="G5" s="33"/>
      <c r="H5" s="33"/>
    </row>
    <row r="6" customFormat="false" ht="14.5" hidden="false" customHeight="false" outlineLevel="0" collapsed="false">
      <c r="A6" s="37"/>
      <c r="B6" s="38"/>
      <c r="C6" s="38"/>
      <c r="D6" s="37"/>
      <c r="E6" s="37"/>
      <c r="F6" s="37"/>
      <c r="G6" s="31"/>
      <c r="H6" s="31"/>
    </row>
    <row r="8" customFormat="false" ht="41.25" hidden="false" customHeight="true" outlineLevel="0" collapsed="false">
      <c r="A8" s="90" t="s">
        <v>474</v>
      </c>
      <c r="B8" s="136" t="s">
        <v>475</v>
      </c>
      <c r="C8" s="136" t="s">
        <v>174</v>
      </c>
      <c r="D8" s="136" t="s">
        <v>476</v>
      </c>
      <c r="E8" s="90" t="s">
        <v>111</v>
      </c>
      <c r="F8" s="90" t="s">
        <v>112</v>
      </c>
    </row>
    <row r="9" customFormat="false" ht="14.5" hidden="false" customHeight="false" outlineLevel="0" collapsed="false">
      <c r="A9" s="61"/>
      <c r="B9" s="61"/>
      <c r="C9" s="53"/>
      <c r="D9" s="62"/>
      <c r="E9" s="99"/>
      <c r="F9" s="154"/>
    </row>
    <row r="10" customFormat="false" ht="14.5" hidden="false" customHeight="false" outlineLevel="0" collapsed="false">
      <c r="A10" s="61"/>
      <c r="B10" s="61"/>
      <c r="C10" s="53"/>
      <c r="D10" s="62"/>
      <c r="E10" s="147"/>
      <c r="F10" s="154"/>
    </row>
    <row r="11" customFormat="false" ht="14.5" hidden="false" customHeight="false" outlineLevel="0" collapsed="false">
      <c r="A11" s="61"/>
      <c r="B11" s="61"/>
      <c r="C11" s="53"/>
      <c r="D11" s="62"/>
      <c r="E11" s="147"/>
      <c r="F11" s="154"/>
    </row>
    <row r="12" customFormat="false" ht="14.5" hidden="false" customHeight="false" outlineLevel="0" collapsed="false">
      <c r="A12" s="61"/>
      <c r="B12" s="61"/>
      <c r="C12" s="53"/>
      <c r="D12" s="62"/>
      <c r="E12" s="147"/>
      <c r="F12" s="154"/>
    </row>
    <row r="13" customFormat="false" ht="14.5" hidden="false" customHeight="false" outlineLevel="0" collapsed="false">
      <c r="A13" s="61"/>
      <c r="B13" s="61"/>
      <c r="C13" s="53"/>
      <c r="D13" s="62"/>
      <c r="E13" s="147"/>
      <c r="F13" s="154"/>
    </row>
    <row r="14" customFormat="false" ht="14.5" hidden="false" customHeight="false" outlineLevel="0" collapsed="false">
      <c r="A14" s="61"/>
      <c r="B14" s="61"/>
      <c r="C14" s="53"/>
      <c r="D14" s="62"/>
      <c r="E14" s="147"/>
      <c r="F14" s="154"/>
    </row>
    <row r="15" customFormat="false" ht="14.5" hidden="false" customHeight="false" outlineLevel="0" collapsed="false">
      <c r="A15" s="64" t="s">
        <v>131</v>
      </c>
      <c r="D15" s="30"/>
      <c r="E15" s="33"/>
      <c r="F15" s="155" t="n">
        <f aca="false">SUM(F9:F14)</f>
        <v>0</v>
      </c>
    </row>
    <row r="16" customFormat="false" ht="14.5" hidden="false" customHeight="false" outlineLevel="0" collapsed="false">
      <c r="D16" s="30"/>
      <c r="E16" s="30"/>
      <c r="F16" s="30"/>
    </row>
    <row r="17" customFormat="false" ht="14.5" hidden="false" customHeight="true" outlineLevel="0" collapsed="false">
      <c r="A17" s="156" t="s">
        <v>132</v>
      </c>
      <c r="B17" s="156"/>
      <c r="C17" s="156"/>
      <c r="D17" s="156"/>
      <c r="E17" s="156"/>
      <c r="F17" s="156"/>
    </row>
  </sheetData>
  <mergeCells count="4">
    <mergeCell ref="A2:F2"/>
    <mergeCell ref="A4:F4"/>
    <mergeCell ref="A5:F5"/>
    <mergeCell ref="A17:F17"/>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30.44"/>
    <col collapsed="false" customWidth="true" hidden="false" outlineLevel="0" max="3" min="3" style="30" width="16.81"/>
    <col collapsed="false" customWidth="true" hidden="false" outlineLevel="0" max="4" min="4" style="30" width="22.44"/>
    <col collapsed="false" customWidth="true" hidden="false" outlineLevel="0" max="5" min="5" style="31" width="14.17"/>
    <col collapsed="false" customWidth="true" hidden="false" outlineLevel="0" max="6" min="6" style="31" width="26.44"/>
  </cols>
  <sheetData>
    <row r="2" s="34" customFormat="true" ht="15" hidden="false" customHeight="true" outlineLevel="0" collapsed="false">
      <c r="A2" s="32" t="s">
        <v>477</v>
      </c>
      <c r="B2" s="32"/>
      <c r="C2" s="32"/>
      <c r="D2" s="32"/>
      <c r="E2" s="32"/>
      <c r="F2" s="32"/>
    </row>
    <row r="3" s="34" customFormat="true" ht="15" hidden="false" customHeight="true" outlineLevel="0" collapsed="false">
      <c r="A3" s="68"/>
      <c r="B3" s="68"/>
      <c r="C3" s="68"/>
      <c r="D3" s="68"/>
      <c r="E3" s="68"/>
      <c r="F3" s="33"/>
    </row>
    <row r="4" s="34" customFormat="true" ht="15" hidden="false" customHeight="true" outlineLevel="0" collapsed="false">
      <c r="A4" s="70" t="s">
        <v>478</v>
      </c>
      <c r="B4" s="70"/>
      <c r="C4" s="70"/>
      <c r="D4" s="70"/>
      <c r="E4" s="70"/>
      <c r="F4" s="70"/>
    </row>
    <row r="5" s="34" customFormat="true" ht="65.25" hidden="false" customHeight="true" outlineLevel="0" collapsed="false">
      <c r="A5" s="144" t="s">
        <v>479</v>
      </c>
      <c r="B5" s="144"/>
      <c r="C5" s="144"/>
      <c r="D5" s="144"/>
      <c r="E5" s="144"/>
      <c r="F5" s="144"/>
    </row>
    <row r="6" s="34" customFormat="true" ht="14.5" hidden="false" customHeight="false" outlineLevel="0" collapsed="false">
      <c r="A6" s="29"/>
      <c r="B6" s="30"/>
      <c r="C6" s="30"/>
      <c r="D6" s="30"/>
      <c r="E6" s="31"/>
      <c r="F6" s="31"/>
    </row>
    <row r="7" customFormat="false" ht="26" hidden="false" customHeight="false" outlineLevel="0" collapsed="false">
      <c r="A7" s="90" t="s">
        <v>480</v>
      </c>
      <c r="B7" s="136" t="s">
        <v>475</v>
      </c>
      <c r="C7" s="136" t="s">
        <v>174</v>
      </c>
      <c r="D7" s="136" t="s">
        <v>481</v>
      </c>
      <c r="E7" s="90" t="s">
        <v>111</v>
      </c>
      <c r="F7" s="90" t="s">
        <v>112</v>
      </c>
    </row>
    <row r="8" customFormat="false" ht="14.5" hidden="false" customHeight="false" outlineLevel="0" collapsed="false">
      <c r="A8" s="61"/>
      <c r="B8" s="61"/>
      <c r="C8" s="53"/>
      <c r="D8" s="62"/>
      <c r="E8" s="99"/>
      <c r="F8" s="154"/>
    </row>
    <row r="9" customFormat="false" ht="14.5" hidden="false" customHeight="false" outlineLevel="0" collapsed="false">
      <c r="A9" s="61"/>
      <c r="B9" s="61"/>
      <c r="C9" s="53"/>
      <c r="D9" s="62"/>
      <c r="E9" s="147"/>
      <c r="F9" s="154"/>
    </row>
    <row r="10" customFormat="false" ht="14.5" hidden="false" customHeight="false" outlineLevel="0" collapsed="false">
      <c r="A10" s="61"/>
      <c r="B10" s="61"/>
      <c r="C10" s="53"/>
      <c r="D10" s="62"/>
      <c r="E10" s="147"/>
      <c r="F10" s="154"/>
    </row>
    <row r="11" customFormat="false" ht="14.5" hidden="false" customHeight="false" outlineLevel="0" collapsed="false">
      <c r="A11" s="61"/>
      <c r="B11" s="61"/>
      <c r="C11" s="53"/>
      <c r="D11" s="62"/>
      <c r="E11" s="147"/>
      <c r="F11" s="154"/>
    </row>
    <row r="12" customFormat="false" ht="14.5" hidden="false" customHeight="false" outlineLevel="0" collapsed="false">
      <c r="A12" s="61"/>
      <c r="B12" s="61"/>
      <c r="C12" s="53"/>
      <c r="D12" s="62"/>
      <c r="E12" s="147"/>
      <c r="F12" s="154"/>
    </row>
    <row r="13" customFormat="false" ht="14.5" hidden="false" customHeight="false" outlineLevel="0" collapsed="false">
      <c r="A13" s="61"/>
      <c r="B13" s="61"/>
      <c r="C13" s="53"/>
      <c r="D13" s="62"/>
      <c r="E13" s="147"/>
      <c r="F13" s="154"/>
    </row>
    <row r="14" customFormat="false" ht="14.5" hidden="false" customHeight="false" outlineLevel="0" collapsed="false">
      <c r="A14" s="64" t="s">
        <v>131</v>
      </c>
      <c r="E14" s="33"/>
      <c r="F14" s="155" t="n">
        <f aca="false">SUM(F8:F13)</f>
        <v>0</v>
      </c>
    </row>
    <row r="16" customFormat="false" ht="14.5" hidden="false" customHeight="true" outlineLevel="0" collapsed="false">
      <c r="A16" s="156" t="s">
        <v>132</v>
      </c>
      <c r="B16" s="156"/>
      <c r="C16" s="156"/>
      <c r="D16" s="156"/>
      <c r="E16" s="156"/>
      <c r="F16" s="156"/>
    </row>
  </sheetData>
  <mergeCells count="4">
    <mergeCell ref="A2:F2"/>
    <mergeCell ref="A4:F4"/>
    <mergeCell ref="A5:F5"/>
    <mergeCell ref="A16:F16"/>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10.44"/>
    <col collapsed="false" customWidth="true" hidden="false" outlineLevel="0" max="3" min="3" style="30" width="27.53"/>
    <col collapsed="false" customWidth="true" hidden="false" outlineLevel="0" max="4" min="4" style="30" width="23.44"/>
    <col collapsed="false" customWidth="true" hidden="false" outlineLevel="0" max="5" min="5" style="30" width="15.44"/>
    <col collapsed="false" customWidth="true" hidden="false" outlineLevel="0" max="6" min="6" style="30" width="26.44"/>
    <col collapsed="false" customWidth="true" hidden="false" outlineLevel="0" max="7" min="7" style="30" width="10.53"/>
    <col collapsed="false" customWidth="true" hidden="false" outlineLevel="0" max="8" min="8" style="31" width="16.17"/>
  </cols>
  <sheetData>
    <row r="2" s="34" customFormat="true" ht="15.5" hidden="false" customHeight="true" outlineLevel="0" collapsed="false">
      <c r="A2" s="32" t="s">
        <v>482</v>
      </c>
      <c r="B2" s="32"/>
      <c r="C2" s="32"/>
      <c r="D2" s="32"/>
      <c r="E2" s="32"/>
      <c r="F2" s="32"/>
      <c r="G2" s="32"/>
      <c r="H2" s="32"/>
    </row>
    <row r="3" s="34" customFormat="true" ht="15" hidden="false" customHeight="true" outlineLevel="0" collapsed="false">
      <c r="A3" s="68"/>
      <c r="B3" s="68"/>
      <c r="C3" s="68"/>
      <c r="D3" s="68"/>
      <c r="E3" s="68"/>
      <c r="F3" s="68"/>
      <c r="G3" s="68"/>
      <c r="H3" s="33"/>
    </row>
    <row r="4" s="67" customFormat="true" ht="15" hidden="false" customHeight="true" outlineLevel="0" collapsed="false">
      <c r="A4" s="70" t="s">
        <v>483</v>
      </c>
      <c r="B4" s="70"/>
      <c r="C4" s="70"/>
      <c r="D4" s="70"/>
      <c r="E4" s="70"/>
      <c r="F4" s="70"/>
      <c r="G4" s="70"/>
      <c r="H4" s="70"/>
    </row>
    <row r="5" s="67" customFormat="true" ht="15" hidden="false" customHeight="true" outlineLevel="0" collapsed="false">
      <c r="A5" s="35" t="s">
        <v>484</v>
      </c>
      <c r="B5" s="35"/>
      <c r="C5" s="35"/>
      <c r="D5" s="35"/>
      <c r="E5" s="35"/>
      <c r="F5" s="35"/>
      <c r="G5" s="35"/>
      <c r="H5" s="35"/>
    </row>
    <row r="6" s="67" customFormat="true" ht="15" hidden="false" customHeight="true" outlineLevel="0" collapsed="false">
      <c r="A6" s="35" t="s">
        <v>485</v>
      </c>
      <c r="B6" s="35"/>
      <c r="C6" s="35"/>
      <c r="D6" s="35"/>
      <c r="E6" s="35"/>
      <c r="F6" s="35"/>
      <c r="G6" s="35"/>
      <c r="H6" s="35"/>
    </row>
    <row r="7" s="67" customFormat="true" ht="409.5" hidden="false" customHeight="true" outlineLevel="0" collapsed="false">
      <c r="A7" s="144" t="s">
        <v>486</v>
      </c>
      <c r="B7" s="144"/>
      <c r="C7" s="144"/>
      <c r="D7" s="144"/>
      <c r="E7" s="144"/>
      <c r="F7" s="144"/>
      <c r="G7" s="144"/>
      <c r="H7" s="144"/>
    </row>
    <row r="8" s="34" customFormat="true" ht="14.5" hidden="false" customHeight="false" outlineLevel="0" collapsed="false">
      <c r="A8" s="37"/>
      <c r="B8" s="38"/>
      <c r="C8" s="38"/>
      <c r="D8" s="38"/>
      <c r="E8" s="38"/>
      <c r="F8" s="38"/>
      <c r="G8" s="38"/>
      <c r="H8" s="33"/>
    </row>
    <row r="9" s="34" customFormat="true" ht="62.15" hidden="false" customHeight="true" outlineLevel="0" collapsed="false">
      <c r="A9" s="118" t="s">
        <v>487</v>
      </c>
      <c r="B9" s="118" t="s">
        <v>174</v>
      </c>
      <c r="C9" s="118" t="s">
        <v>488</v>
      </c>
      <c r="D9" s="118" t="s">
        <v>489</v>
      </c>
      <c r="E9" s="118" t="s">
        <v>490</v>
      </c>
      <c r="F9" s="118" t="s">
        <v>491</v>
      </c>
      <c r="G9" s="39" t="s">
        <v>111</v>
      </c>
      <c r="H9" s="39" t="s">
        <v>492</v>
      </c>
    </row>
    <row r="10" s="34" customFormat="true" ht="14.5" hidden="false" customHeight="false" outlineLevel="0" collapsed="false">
      <c r="A10" s="157"/>
      <c r="B10" s="158"/>
      <c r="C10" s="158"/>
      <c r="D10" s="149"/>
      <c r="E10" s="149"/>
      <c r="F10" s="149"/>
      <c r="G10" s="149"/>
      <c r="H10" s="159"/>
    </row>
    <row r="11" s="164" customFormat="true" ht="14.5" hidden="false" customHeight="false" outlineLevel="0" collapsed="false">
      <c r="A11" s="157"/>
      <c r="B11" s="158"/>
      <c r="C11" s="160"/>
      <c r="D11" s="161"/>
      <c r="E11" s="161"/>
      <c r="F11" s="161"/>
      <c r="G11" s="162"/>
      <c r="H11" s="163"/>
    </row>
    <row r="12" s="164" customFormat="true" ht="14.5" hidden="false" customHeight="false" outlineLevel="0" collapsed="false">
      <c r="A12" s="157"/>
      <c r="B12" s="158"/>
      <c r="C12" s="160"/>
      <c r="D12" s="149"/>
      <c r="E12" s="149"/>
      <c r="F12" s="149"/>
      <c r="G12" s="165"/>
      <c r="H12" s="154"/>
    </row>
    <row r="13" s="164" customFormat="true" ht="14.5" hidden="false" customHeight="false" outlineLevel="0" collapsed="false">
      <c r="A13" s="157"/>
      <c r="B13" s="158"/>
      <c r="C13" s="160"/>
      <c r="D13" s="149"/>
      <c r="E13" s="149"/>
      <c r="F13" s="149"/>
      <c r="G13" s="165"/>
      <c r="H13" s="154"/>
    </row>
    <row r="14" s="164" customFormat="true" ht="14.5" hidden="false" customHeight="false" outlineLevel="0" collapsed="false">
      <c r="A14" s="157"/>
      <c r="B14" s="158"/>
      <c r="C14" s="160"/>
      <c r="D14" s="160"/>
      <c r="E14" s="160"/>
      <c r="F14" s="160"/>
      <c r="G14" s="166"/>
      <c r="H14" s="167"/>
    </row>
    <row r="15" customFormat="false" ht="14.5" hidden="false" customHeight="false" outlineLevel="0" collapsed="false">
      <c r="A15" s="157"/>
      <c r="B15" s="158"/>
      <c r="C15" s="160"/>
      <c r="D15" s="160"/>
      <c r="E15" s="160"/>
      <c r="F15" s="160"/>
      <c r="G15" s="166"/>
      <c r="H15" s="167"/>
    </row>
    <row r="16" customFormat="false" ht="14.5" hidden="false" customHeight="false" outlineLevel="0" collapsed="false">
      <c r="A16" s="64" t="s">
        <v>131</v>
      </c>
      <c r="G16" s="38"/>
      <c r="H16" s="155" t="n">
        <f aca="false">SUM(H10:H15)</f>
        <v>0</v>
      </c>
    </row>
    <row r="18" customFormat="false" ht="14.5" hidden="false" customHeight="true" outlineLevel="0" collapsed="false">
      <c r="A18" s="156" t="s">
        <v>132</v>
      </c>
      <c r="B18" s="156"/>
      <c r="C18" s="156"/>
      <c r="D18" s="156"/>
      <c r="E18" s="156"/>
      <c r="F18" s="156"/>
      <c r="G18" s="156"/>
      <c r="H18" s="156"/>
    </row>
  </sheetData>
  <mergeCells count="6">
    <mergeCell ref="A2:H2"/>
    <mergeCell ref="A4:H4"/>
    <mergeCell ref="A5:H5"/>
    <mergeCell ref="A6:H6"/>
    <mergeCell ref="A7:H7"/>
    <mergeCell ref="A18:H18"/>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8" man="true" max="65535" min="0"/>
  </col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17.44"/>
    <col collapsed="false" customWidth="true" hidden="false" outlineLevel="0" max="3" min="3" style="30" width="12.17"/>
    <col collapsed="false" customWidth="true" hidden="false" outlineLevel="0" max="5" min="4" style="30" width="14.53"/>
    <col collapsed="false" customWidth="true" hidden="false" outlineLevel="0" max="6" min="6" style="31" width="26.44"/>
    <col collapsed="false" customWidth="true" hidden="false" outlineLevel="0" max="7" min="7" style="31" width="19.44"/>
  </cols>
  <sheetData>
    <row r="2" s="34" customFormat="true" ht="15" hidden="false" customHeight="true" outlineLevel="0" collapsed="false">
      <c r="A2" s="32" t="s">
        <v>493</v>
      </c>
      <c r="B2" s="32"/>
      <c r="C2" s="32"/>
      <c r="D2" s="32"/>
      <c r="E2" s="32"/>
      <c r="F2" s="32"/>
      <c r="G2" s="32"/>
      <c r="H2" s="32"/>
    </row>
    <row r="3" s="34" customFormat="true" ht="15" hidden="false" customHeight="true" outlineLevel="0" collapsed="false">
      <c r="A3" s="87"/>
      <c r="B3" s="87"/>
      <c r="C3" s="87"/>
      <c r="D3" s="87"/>
      <c r="E3" s="87"/>
      <c r="F3" s="87"/>
      <c r="G3" s="33"/>
    </row>
    <row r="4" s="34" customFormat="true" ht="15" hidden="false" customHeight="true" outlineLevel="0" collapsed="false">
      <c r="A4" s="35" t="s">
        <v>483</v>
      </c>
      <c r="B4" s="35"/>
      <c r="C4" s="35"/>
      <c r="D4" s="35"/>
      <c r="E4" s="35"/>
      <c r="F4" s="35"/>
      <c r="G4" s="35"/>
      <c r="H4" s="35"/>
    </row>
    <row r="5" s="34" customFormat="true" ht="15" hidden="false" customHeight="true" outlineLevel="0" collapsed="false">
      <c r="A5" s="35" t="s">
        <v>494</v>
      </c>
      <c r="B5" s="35"/>
      <c r="C5" s="35"/>
      <c r="D5" s="35"/>
      <c r="E5" s="35"/>
      <c r="F5" s="35"/>
      <c r="G5" s="35"/>
      <c r="H5" s="35"/>
    </row>
    <row r="6" s="34" customFormat="true" ht="51.75" hidden="false" customHeight="true" outlineLevel="0" collapsed="false">
      <c r="A6" s="148" t="s">
        <v>495</v>
      </c>
      <c r="B6" s="148"/>
      <c r="C6" s="148"/>
      <c r="D6" s="148"/>
      <c r="E6" s="148"/>
      <c r="F6" s="148"/>
      <c r="G6" s="148"/>
      <c r="H6" s="148"/>
    </row>
    <row r="7" s="34" customFormat="true" ht="144.75" hidden="false" customHeight="true" outlineLevel="0" collapsed="false">
      <c r="A7" s="144" t="s">
        <v>496</v>
      </c>
      <c r="B7" s="144"/>
      <c r="C7" s="144"/>
      <c r="D7" s="144"/>
      <c r="E7" s="144"/>
      <c r="F7" s="144"/>
      <c r="G7" s="144"/>
      <c r="H7" s="144"/>
    </row>
    <row r="8" s="34" customFormat="true" ht="17.25" hidden="false" customHeight="true" outlineLevel="0" collapsed="false">
      <c r="A8" s="144" t="s">
        <v>497</v>
      </c>
      <c r="B8" s="144"/>
      <c r="C8" s="144"/>
      <c r="D8" s="144"/>
      <c r="E8" s="144"/>
      <c r="F8" s="144"/>
      <c r="G8" s="144"/>
      <c r="H8" s="144"/>
    </row>
    <row r="9" s="34" customFormat="true" ht="14.5" hidden="false" customHeight="false" outlineLevel="0" collapsed="false">
      <c r="A9" s="37"/>
      <c r="B9" s="38"/>
      <c r="C9" s="38"/>
      <c r="D9" s="38"/>
      <c r="E9" s="38"/>
      <c r="F9" s="37"/>
      <c r="G9" s="33"/>
    </row>
    <row r="10" customFormat="false" ht="31" hidden="false" customHeight="true" outlineLevel="0" collapsed="false">
      <c r="A10" s="118" t="s">
        <v>487</v>
      </c>
      <c r="B10" s="118" t="s">
        <v>174</v>
      </c>
      <c r="C10" s="118" t="s">
        <v>488</v>
      </c>
      <c r="D10" s="118" t="s">
        <v>489</v>
      </c>
      <c r="E10" s="118" t="s">
        <v>490</v>
      </c>
      <c r="F10" s="118" t="s">
        <v>491</v>
      </c>
      <c r="G10" s="39" t="s">
        <v>111</v>
      </c>
      <c r="H10" s="39" t="s">
        <v>492</v>
      </c>
    </row>
    <row r="11" customFormat="false" ht="14.5" hidden="false" customHeight="false" outlineLevel="0" collapsed="false">
      <c r="A11" s="157"/>
      <c r="B11" s="158"/>
      <c r="C11" s="158"/>
      <c r="D11" s="149"/>
      <c r="E11" s="149"/>
      <c r="F11" s="149"/>
      <c r="G11" s="149"/>
      <c r="H11" s="159"/>
    </row>
    <row r="12" customFormat="false" ht="14.5" hidden="false" customHeight="false" outlineLevel="0" collapsed="false">
      <c r="A12" s="157"/>
      <c r="B12" s="158"/>
      <c r="C12" s="160"/>
      <c r="D12" s="161"/>
      <c r="E12" s="161"/>
      <c r="F12" s="161"/>
      <c r="G12" s="162"/>
      <c r="H12" s="163"/>
    </row>
    <row r="13" customFormat="false" ht="14.5" hidden="false" customHeight="false" outlineLevel="0" collapsed="false">
      <c r="A13" s="157"/>
      <c r="B13" s="158"/>
      <c r="C13" s="160"/>
      <c r="D13" s="149"/>
      <c r="E13" s="149"/>
      <c r="F13" s="149"/>
      <c r="G13" s="165"/>
      <c r="H13" s="154"/>
    </row>
    <row r="14" customFormat="false" ht="14.5" hidden="false" customHeight="false" outlineLevel="0" collapsed="false">
      <c r="A14" s="157"/>
      <c r="B14" s="158"/>
      <c r="C14" s="160"/>
      <c r="D14" s="149"/>
      <c r="E14" s="149"/>
      <c r="F14" s="149"/>
      <c r="G14" s="165"/>
      <c r="H14" s="154"/>
    </row>
    <row r="15" customFormat="false" ht="14.5" hidden="false" customHeight="false" outlineLevel="0" collapsed="false">
      <c r="A15" s="157"/>
      <c r="B15" s="158"/>
      <c r="C15" s="160"/>
      <c r="D15" s="160"/>
      <c r="E15" s="160"/>
      <c r="F15" s="160"/>
      <c r="G15" s="166"/>
      <c r="H15" s="167"/>
    </row>
    <row r="16" customFormat="false" ht="14.5" hidden="false" customHeight="false" outlineLevel="0" collapsed="false">
      <c r="A16" s="157"/>
      <c r="B16" s="158"/>
      <c r="C16" s="160"/>
      <c r="D16" s="160"/>
      <c r="E16" s="160"/>
      <c r="F16" s="160"/>
      <c r="G16" s="166"/>
      <c r="H16" s="167"/>
    </row>
    <row r="17" customFormat="false" ht="14.5" hidden="false" customHeight="false" outlineLevel="0" collapsed="false">
      <c r="A17" s="64" t="s">
        <v>131</v>
      </c>
      <c r="F17" s="30"/>
      <c r="G17" s="38"/>
      <c r="H17" s="155" t="n">
        <f aca="false">SUM(H11:H16)</f>
        <v>0</v>
      </c>
    </row>
    <row r="18" customFormat="false" ht="14.5" hidden="false" customHeight="false" outlineLevel="0" collapsed="false">
      <c r="F18" s="30"/>
      <c r="G18" s="30"/>
      <c r="H18" s="31"/>
    </row>
    <row r="19" customFormat="false" ht="15" hidden="false" customHeight="true" outlineLevel="0" collapsed="false">
      <c r="A19" s="156" t="s">
        <v>132</v>
      </c>
      <c r="B19" s="156"/>
      <c r="C19" s="156"/>
      <c r="D19" s="156"/>
      <c r="E19" s="156"/>
      <c r="F19" s="156"/>
      <c r="G19" s="156"/>
      <c r="H19" s="156"/>
    </row>
    <row r="20" customFormat="false" ht="14.5" hidden="false" customHeight="false" outlineLevel="0" collapsed="false">
      <c r="F20" s="30"/>
      <c r="G20" s="30"/>
      <c r="H20" s="31"/>
    </row>
  </sheetData>
  <mergeCells count="7">
    <mergeCell ref="A2:H2"/>
    <mergeCell ref="A4:H4"/>
    <mergeCell ref="A5:H5"/>
    <mergeCell ref="A6:H6"/>
    <mergeCell ref="A7:H7"/>
    <mergeCell ref="A8:H8"/>
    <mergeCell ref="A19:H19"/>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11.53"/>
    <col collapsed="false" customWidth="true" hidden="false" outlineLevel="0" max="3" min="3" style="30" width="22.44"/>
    <col collapsed="false" customWidth="true" hidden="false" outlineLevel="0" max="4" min="4" style="30" width="23.81"/>
    <col collapsed="false" customWidth="true" hidden="false" outlineLevel="0" max="5" min="5" style="31" width="23.44"/>
    <col collapsed="false" customWidth="true" hidden="false" outlineLevel="0" max="6" min="6" style="0" width="26.44"/>
  </cols>
  <sheetData>
    <row r="2" customFormat="false" ht="15.75" hidden="false" customHeight="true" outlineLevel="0" collapsed="false">
      <c r="A2" s="32" t="s">
        <v>498</v>
      </c>
      <c r="B2" s="32"/>
      <c r="C2" s="32"/>
      <c r="D2" s="32"/>
      <c r="E2" s="32"/>
      <c r="F2" s="32"/>
      <c r="G2" s="32"/>
    </row>
    <row r="3" customFormat="false" ht="14.5" hidden="false" customHeight="false" outlineLevel="0" collapsed="false">
      <c r="A3" s="68"/>
      <c r="B3" s="68"/>
      <c r="C3" s="68"/>
      <c r="D3" s="68"/>
      <c r="E3" s="68"/>
    </row>
    <row r="4" customFormat="false" ht="15" hidden="false" customHeight="true" outlineLevel="0" collapsed="false">
      <c r="A4" s="35" t="s">
        <v>499</v>
      </c>
      <c r="B4" s="35"/>
      <c r="C4" s="35"/>
      <c r="D4" s="35"/>
      <c r="E4" s="35"/>
      <c r="F4" s="35"/>
      <c r="G4" s="35"/>
    </row>
    <row r="5" customFormat="false" ht="15" hidden="false" customHeight="true" outlineLevel="0" collapsed="false">
      <c r="A5" s="35" t="s">
        <v>500</v>
      </c>
      <c r="B5" s="35"/>
      <c r="C5" s="35"/>
      <c r="D5" s="35"/>
      <c r="E5" s="35"/>
      <c r="F5" s="35"/>
      <c r="G5" s="35"/>
    </row>
    <row r="6" customFormat="false" ht="15" hidden="false" customHeight="true" outlineLevel="0" collapsed="false">
      <c r="A6" s="69" t="s">
        <v>501</v>
      </c>
      <c r="B6" s="69"/>
      <c r="C6" s="69"/>
      <c r="D6" s="69"/>
      <c r="E6" s="69"/>
      <c r="F6" s="69"/>
      <c r="G6" s="69"/>
    </row>
    <row r="7" customFormat="false" ht="85" hidden="false" customHeight="true" outlineLevel="0" collapsed="false">
      <c r="A7" s="134" t="s">
        <v>502</v>
      </c>
      <c r="B7" s="134"/>
      <c r="C7" s="134"/>
      <c r="D7" s="134"/>
      <c r="E7" s="134"/>
      <c r="F7" s="134"/>
      <c r="G7" s="134"/>
    </row>
    <row r="8" customFormat="false" ht="14.5" hidden="false" customHeight="false" outlineLevel="0" collapsed="false">
      <c r="A8" s="37"/>
      <c r="B8" s="38"/>
      <c r="C8" s="38"/>
      <c r="D8" s="38"/>
      <c r="E8" s="37"/>
    </row>
    <row r="9" customFormat="false" ht="62.15" hidden="false" customHeight="true" outlineLevel="0" collapsed="false">
      <c r="A9" s="90" t="s">
        <v>503</v>
      </c>
      <c r="B9" s="41" t="s">
        <v>174</v>
      </c>
      <c r="C9" s="90" t="s">
        <v>504</v>
      </c>
      <c r="D9" s="168" t="s">
        <v>505</v>
      </c>
      <c r="E9" s="118" t="s">
        <v>506</v>
      </c>
      <c r="F9" s="90" t="s">
        <v>111</v>
      </c>
      <c r="G9" s="90" t="s">
        <v>112</v>
      </c>
    </row>
    <row r="10" customFormat="false" ht="39" hidden="false" customHeight="false" outlineLevel="0" collapsed="false">
      <c r="A10" s="61" t="s">
        <v>507</v>
      </c>
      <c r="B10" s="53" t="s">
        <v>17</v>
      </c>
      <c r="C10" s="149" t="s">
        <v>508</v>
      </c>
      <c r="D10" s="169" t="s">
        <v>509</v>
      </c>
      <c r="E10" s="58" t="s">
        <v>510</v>
      </c>
      <c r="F10" s="170" t="n">
        <v>50</v>
      </c>
      <c r="G10" s="171" t="n">
        <f aca="false">F10/1</f>
        <v>50</v>
      </c>
    </row>
    <row r="11" customFormat="false" ht="52" hidden="false" customHeight="false" outlineLevel="0" collapsed="false">
      <c r="A11" s="61" t="s">
        <v>507</v>
      </c>
      <c r="B11" s="53" t="s">
        <v>17</v>
      </c>
      <c r="C11" s="157" t="s">
        <v>511</v>
      </c>
      <c r="D11" s="157" t="s">
        <v>512</v>
      </c>
      <c r="E11" s="58" t="s">
        <v>513</v>
      </c>
      <c r="F11" s="170" t="n">
        <v>50</v>
      </c>
      <c r="G11" s="171" t="n">
        <v>50</v>
      </c>
    </row>
    <row r="12" customFormat="false" ht="43.5" hidden="false" customHeight="false" outlineLevel="0" collapsed="false">
      <c r="A12" s="61" t="s">
        <v>507</v>
      </c>
      <c r="B12" s="53" t="s">
        <v>17</v>
      </c>
      <c r="C12" s="61" t="s">
        <v>514</v>
      </c>
      <c r="D12" s="61" t="s">
        <v>515</v>
      </c>
      <c r="E12" s="57" t="s">
        <v>516</v>
      </c>
      <c r="F12" s="170" t="n">
        <v>50</v>
      </c>
      <c r="G12" s="171" t="n">
        <v>50</v>
      </c>
    </row>
    <row r="13" customFormat="false" ht="43.5" hidden="false" customHeight="false" outlineLevel="0" collapsed="false">
      <c r="A13" s="61" t="s">
        <v>507</v>
      </c>
      <c r="B13" s="53" t="s">
        <v>17</v>
      </c>
      <c r="C13" s="61" t="s">
        <v>517</v>
      </c>
      <c r="D13" s="61" t="s">
        <v>518</v>
      </c>
      <c r="E13" s="57" t="s">
        <v>519</v>
      </c>
      <c r="F13" s="170" t="n">
        <v>50</v>
      </c>
      <c r="G13" s="171" t="n">
        <v>50</v>
      </c>
    </row>
    <row r="14" customFormat="false" ht="14.5" hidden="false" customHeight="false" outlineLevel="0" collapsed="false">
      <c r="A14" s="61"/>
      <c r="B14" s="53"/>
      <c r="C14" s="61"/>
      <c r="D14" s="62"/>
      <c r="E14" s="53"/>
      <c r="F14" s="63"/>
      <c r="G14" s="154"/>
    </row>
    <row r="15" customFormat="false" ht="14.5" hidden="false" customHeight="false" outlineLevel="0" collapsed="false">
      <c r="A15" s="61"/>
      <c r="B15" s="53"/>
      <c r="C15" s="61"/>
      <c r="D15" s="62"/>
      <c r="E15" s="53"/>
      <c r="F15" s="63"/>
      <c r="G15" s="154"/>
    </row>
    <row r="16" customFormat="false" ht="14.5" hidden="false" customHeight="false" outlineLevel="0" collapsed="false">
      <c r="A16" s="64" t="s">
        <v>131</v>
      </c>
      <c r="E16" s="30"/>
      <c r="F16" s="38"/>
      <c r="G16" s="155" t="n">
        <f aca="false">SUM(G10:G15)</f>
        <v>200</v>
      </c>
    </row>
    <row r="17" customFormat="false" ht="14.5" hidden="false" customHeight="false" outlineLevel="0" collapsed="false">
      <c r="E17" s="30"/>
      <c r="F17" s="30"/>
      <c r="G17" s="31"/>
    </row>
    <row r="18" customFormat="false" ht="14.5" hidden="false" customHeight="true" outlineLevel="0" collapsed="false">
      <c r="A18" s="156" t="s">
        <v>132</v>
      </c>
      <c r="B18" s="156"/>
      <c r="C18" s="156"/>
      <c r="D18" s="156"/>
      <c r="E18" s="156"/>
      <c r="F18" s="156"/>
      <c r="G18" s="156"/>
    </row>
  </sheetData>
  <mergeCells count="6">
    <mergeCell ref="A2:G2"/>
    <mergeCell ref="A4:G4"/>
    <mergeCell ref="A5:G5"/>
    <mergeCell ref="A6:G6"/>
    <mergeCell ref="A7:G7"/>
    <mergeCell ref="A18:G18"/>
  </mergeCells>
  <hyperlinks>
    <hyperlink ref="E10" r:id="rId1" display="http://www.dline.info/jdim/editorial-board/"/>
    <hyperlink ref="E11" r:id="rId2" display="https://www.jisem-journal.com/home/editorial-board"/>
    <hyperlink ref="E12" r:id="rId3" display="https://www.sciencepubco.com/index.php/JACST/about/editorialTeam"/>
    <hyperlink ref="E13" r:id="rId4" display="http://www.sapub.org/Journal/editorialboard.aspx?journalid=1081"/>
  </hyperlink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0.81"/>
    <col collapsed="false" customWidth="true" hidden="false" outlineLevel="0" max="3" min="3" style="30" width="29.99"/>
    <col collapsed="false" customWidth="true" hidden="false" outlineLevel="0" max="4" min="4" style="30" width="22.53"/>
    <col collapsed="false" customWidth="true" hidden="false" outlineLevel="0" max="5" min="5" style="30" width="17.53"/>
    <col collapsed="false" customWidth="true" hidden="false" outlineLevel="0" max="6" min="6" style="30" width="26.44"/>
    <col collapsed="false" customWidth="true" hidden="false" outlineLevel="0" max="7" min="7" style="31" width="13.53"/>
  </cols>
  <sheetData>
    <row r="2" s="34" customFormat="true" ht="15.5" hidden="false" customHeight="true" outlineLevel="0" collapsed="false">
      <c r="A2" s="32" t="s">
        <v>520</v>
      </c>
      <c r="B2" s="32"/>
      <c r="C2" s="32"/>
      <c r="D2" s="32"/>
      <c r="E2" s="32"/>
      <c r="F2" s="32"/>
      <c r="G2" s="32"/>
    </row>
    <row r="3" s="34" customFormat="true" ht="15.5" hidden="false" customHeight="false" outlineLevel="0" collapsed="false">
      <c r="A3" s="87"/>
      <c r="B3" s="87"/>
      <c r="C3" s="87"/>
      <c r="D3" s="87"/>
      <c r="E3" s="87"/>
      <c r="F3" s="87"/>
      <c r="G3" s="87"/>
    </row>
    <row r="4" s="34" customFormat="true" ht="14.5" hidden="false" customHeight="true" outlineLevel="0" collapsed="false">
      <c r="A4" s="69" t="s">
        <v>521</v>
      </c>
      <c r="B4" s="69"/>
      <c r="C4" s="69"/>
      <c r="D4" s="69"/>
      <c r="E4" s="69"/>
      <c r="F4" s="69"/>
      <c r="G4" s="69"/>
    </row>
    <row r="5" s="34" customFormat="true" ht="14.5" hidden="false" customHeight="true" outlineLevel="0" collapsed="false">
      <c r="A5" s="69" t="s">
        <v>522</v>
      </c>
      <c r="B5" s="69"/>
      <c r="C5" s="69"/>
      <c r="D5" s="69"/>
      <c r="E5" s="69"/>
      <c r="F5" s="69"/>
      <c r="G5" s="69"/>
    </row>
    <row r="6" s="34" customFormat="true" ht="80.25" hidden="false" customHeight="true" outlineLevel="0" collapsed="false">
      <c r="A6" s="134" t="s">
        <v>523</v>
      </c>
      <c r="B6" s="134"/>
      <c r="C6" s="134"/>
      <c r="D6" s="134"/>
      <c r="E6" s="134"/>
      <c r="F6" s="134"/>
      <c r="G6" s="134"/>
    </row>
    <row r="7" s="34" customFormat="true" ht="58.5" hidden="false" customHeight="true" outlineLevel="0" collapsed="false">
      <c r="A7" s="134" t="s">
        <v>524</v>
      </c>
      <c r="B7" s="134"/>
      <c r="C7" s="134"/>
      <c r="D7" s="134"/>
      <c r="E7" s="134"/>
      <c r="F7" s="134"/>
      <c r="G7" s="134"/>
    </row>
    <row r="8" s="34" customFormat="true" ht="14.5" hidden="false" customHeight="false" outlineLevel="0" collapsed="false">
      <c r="A8" s="37"/>
      <c r="B8" s="37"/>
      <c r="C8" s="38"/>
      <c r="D8" s="38"/>
      <c r="E8" s="38"/>
      <c r="F8" s="38"/>
      <c r="G8" s="37"/>
    </row>
    <row r="9" s="34" customFormat="true" ht="62.15" hidden="false" customHeight="true" outlineLevel="0" collapsed="false">
      <c r="A9" s="90" t="s">
        <v>503</v>
      </c>
      <c r="B9" s="41" t="s">
        <v>174</v>
      </c>
      <c r="C9" s="136" t="s">
        <v>525</v>
      </c>
      <c r="D9" s="136" t="s">
        <v>526</v>
      </c>
      <c r="E9" s="136" t="s">
        <v>527</v>
      </c>
      <c r="F9" s="136" t="s">
        <v>111</v>
      </c>
      <c r="G9" s="136" t="s">
        <v>492</v>
      </c>
    </row>
    <row r="10" customFormat="false" ht="26" hidden="false" customHeight="false" outlineLevel="0" collapsed="false">
      <c r="A10" s="61" t="s">
        <v>528</v>
      </c>
      <c r="B10" s="53" t="s">
        <v>17</v>
      </c>
      <c r="C10" s="149" t="s">
        <v>529</v>
      </c>
      <c r="D10" s="149" t="s">
        <v>530</v>
      </c>
      <c r="E10" s="53" t="s">
        <v>531</v>
      </c>
      <c r="F10" s="172" t="n">
        <v>50</v>
      </c>
      <c r="G10" s="173" t="n">
        <f aca="false">F10/1</f>
        <v>50</v>
      </c>
    </row>
    <row r="11" customFormat="false" ht="26" hidden="false" customHeight="false" outlineLevel="0" collapsed="false">
      <c r="A11" s="61" t="s">
        <v>528</v>
      </c>
      <c r="B11" s="53" t="s">
        <v>17</v>
      </c>
      <c r="C11" s="149" t="s">
        <v>532</v>
      </c>
      <c r="D11" s="149" t="s">
        <v>533</v>
      </c>
      <c r="E11" s="53" t="s">
        <v>534</v>
      </c>
      <c r="F11" s="172" t="n">
        <v>50</v>
      </c>
      <c r="G11" s="173" t="n">
        <f aca="false">F11/1</f>
        <v>50</v>
      </c>
    </row>
    <row r="12" customFormat="false" ht="26" hidden="false" customHeight="false" outlineLevel="0" collapsed="false">
      <c r="A12" s="61" t="s">
        <v>528</v>
      </c>
      <c r="B12" s="53" t="s">
        <v>17</v>
      </c>
      <c r="C12" s="149" t="s">
        <v>535</v>
      </c>
      <c r="D12" s="149" t="s">
        <v>536</v>
      </c>
      <c r="E12" s="53" t="s">
        <v>537</v>
      </c>
      <c r="F12" s="172" t="n">
        <v>50</v>
      </c>
      <c r="G12" s="173" t="n">
        <f aca="false">F12/1</f>
        <v>50</v>
      </c>
    </row>
    <row r="13" customFormat="false" ht="26" hidden="false" customHeight="false" outlineLevel="0" collapsed="false">
      <c r="A13" s="61" t="s">
        <v>528</v>
      </c>
      <c r="B13" s="53" t="s">
        <v>17</v>
      </c>
      <c r="C13" s="149" t="s">
        <v>538</v>
      </c>
      <c r="D13" s="149" t="s">
        <v>539</v>
      </c>
      <c r="E13" s="53" t="s">
        <v>540</v>
      </c>
      <c r="F13" s="172" t="n">
        <v>50</v>
      </c>
      <c r="G13" s="173" t="n">
        <f aca="false">F13/1</f>
        <v>50</v>
      </c>
    </row>
    <row r="14" customFormat="false" ht="39" hidden="false" customHeight="false" outlineLevel="0" collapsed="false">
      <c r="A14" s="61" t="s">
        <v>528</v>
      </c>
      <c r="B14" s="53" t="s">
        <v>17</v>
      </c>
      <c r="C14" s="160" t="s">
        <v>541</v>
      </c>
      <c r="D14" s="149" t="s">
        <v>542</v>
      </c>
      <c r="E14" s="53" t="s">
        <v>543</v>
      </c>
      <c r="F14" s="174" t="n">
        <v>25</v>
      </c>
      <c r="G14" s="173" t="n">
        <f aca="false">F14/1</f>
        <v>25</v>
      </c>
    </row>
    <row r="15" customFormat="false" ht="14.5" hidden="false" customHeight="false" outlineLevel="0" collapsed="false">
      <c r="A15" s="61"/>
      <c r="B15" s="53"/>
      <c r="C15" s="149"/>
      <c r="D15" s="149"/>
      <c r="E15" s="53"/>
      <c r="F15" s="174"/>
      <c r="G15" s="173"/>
    </row>
    <row r="16" customFormat="false" ht="14.5" hidden="false" customHeight="false" outlineLevel="0" collapsed="false">
      <c r="A16" s="175"/>
      <c r="B16" s="175"/>
      <c r="C16" s="176"/>
      <c r="D16" s="176"/>
      <c r="E16" s="176"/>
      <c r="F16" s="176"/>
      <c r="G16" s="177" t="n">
        <f aca="false">SUM(G10:G13)</f>
        <v>200</v>
      </c>
    </row>
    <row r="18" s="29" customFormat="true" ht="15" hidden="false" customHeight="true" outlineLevel="0" collapsed="false">
      <c r="A18" s="66" t="s">
        <v>132</v>
      </c>
      <c r="B18" s="66"/>
      <c r="C18" s="66"/>
      <c r="D18" s="66"/>
      <c r="E18" s="66"/>
      <c r="F18" s="66"/>
      <c r="G18" s="66"/>
    </row>
    <row r="19" customFormat="false" ht="14.5" hidden="false" customHeight="false" outlineLevel="0" collapsed="false">
      <c r="F19" s="31"/>
    </row>
    <row r="21" customFormat="false" ht="14.5" hidden="false" customHeight="false" outlineLevel="0" collapsed="false">
      <c r="D21" s="178"/>
      <c r="E21" s="178"/>
      <c r="F21" s="179"/>
      <c r="G21" s="179"/>
    </row>
  </sheetData>
  <mergeCells count="6">
    <mergeCell ref="A2:G2"/>
    <mergeCell ref="A4:G4"/>
    <mergeCell ref="A5:G5"/>
    <mergeCell ref="A6:G6"/>
    <mergeCell ref="A7:G7"/>
    <mergeCell ref="A18:G18"/>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J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0.44"/>
    <col collapsed="false" customWidth="true" hidden="false" outlineLevel="0" max="3" min="3" style="30" width="22.99"/>
    <col collapsed="false" customWidth="true" hidden="false" outlineLevel="0" max="4" min="4" style="30" width="16.99"/>
    <col collapsed="false" customWidth="true" hidden="false" outlineLevel="0" max="5" min="5" style="30" width="15.99"/>
    <col collapsed="false" customWidth="true" hidden="false" outlineLevel="0" max="6" min="6" style="30" width="26.44"/>
    <col collapsed="false" customWidth="true" hidden="false" outlineLevel="0" max="7" min="7" style="30" width="8.99"/>
    <col collapsed="false" customWidth="true" hidden="false" outlineLevel="0" max="8" min="8" style="31" width="10.53"/>
    <col collapsed="false" customWidth="true" hidden="false" outlineLevel="0" max="9" min="9" style="31" width="9.99"/>
  </cols>
  <sheetData>
    <row r="2" customFormat="false" ht="15.5" hidden="false" customHeight="true" outlineLevel="0" collapsed="false">
      <c r="A2" s="32" t="s">
        <v>544</v>
      </c>
      <c r="B2" s="32"/>
      <c r="C2" s="32"/>
      <c r="D2" s="32"/>
      <c r="E2" s="32"/>
      <c r="F2" s="32"/>
      <c r="G2" s="32"/>
      <c r="H2" s="32"/>
      <c r="I2" s="32"/>
    </row>
    <row r="3" customFormat="false" ht="15.5" hidden="false" customHeight="false" outlineLevel="0" collapsed="false">
      <c r="A3" s="87"/>
      <c r="B3" s="87"/>
      <c r="C3" s="87"/>
      <c r="D3" s="87"/>
      <c r="E3" s="87"/>
      <c r="F3" s="87"/>
      <c r="G3" s="87"/>
      <c r="H3" s="87"/>
      <c r="I3" s="87"/>
    </row>
    <row r="4" customFormat="false" ht="14.5" hidden="false" customHeight="true" outlineLevel="0" collapsed="false">
      <c r="A4" s="69" t="s">
        <v>545</v>
      </c>
      <c r="B4" s="69"/>
      <c r="C4" s="69"/>
      <c r="D4" s="69"/>
      <c r="E4" s="69"/>
      <c r="F4" s="69"/>
      <c r="G4" s="69"/>
      <c r="H4" s="69"/>
      <c r="I4" s="69"/>
    </row>
    <row r="5" customFormat="false" ht="87" hidden="false" customHeight="true" outlineLevel="0" collapsed="false">
      <c r="A5" s="180" t="s">
        <v>546</v>
      </c>
      <c r="B5" s="180"/>
      <c r="C5" s="180"/>
      <c r="D5" s="180"/>
      <c r="E5" s="180"/>
      <c r="F5" s="180"/>
      <c r="G5" s="180"/>
      <c r="H5" s="180"/>
      <c r="I5" s="180"/>
    </row>
    <row r="6" customFormat="false" ht="88" hidden="false" customHeight="true" outlineLevel="0" collapsed="false">
      <c r="A6" s="180" t="s">
        <v>547</v>
      </c>
      <c r="B6" s="180"/>
      <c r="C6" s="180"/>
      <c r="D6" s="180"/>
      <c r="E6" s="180"/>
      <c r="F6" s="180"/>
      <c r="G6" s="180"/>
      <c r="H6" s="180"/>
      <c r="I6" s="180"/>
    </row>
    <row r="7" customFormat="false" ht="14.5" hidden="false" customHeight="false" outlineLevel="0" collapsed="false">
      <c r="A7" s="37"/>
      <c r="B7" s="37"/>
      <c r="C7" s="38"/>
      <c r="D7" s="38"/>
      <c r="E7" s="38"/>
      <c r="F7" s="38"/>
      <c r="G7" s="38"/>
      <c r="H7" s="38"/>
      <c r="I7" s="37"/>
    </row>
    <row r="8" customFormat="false" ht="39" hidden="false" customHeight="false" outlineLevel="0" collapsed="false">
      <c r="A8" s="136" t="s">
        <v>503</v>
      </c>
      <c r="B8" s="41" t="s">
        <v>174</v>
      </c>
      <c r="C8" s="136" t="s">
        <v>548</v>
      </c>
      <c r="D8" s="136" t="s">
        <v>549</v>
      </c>
      <c r="E8" s="136" t="s">
        <v>550</v>
      </c>
      <c r="F8" s="136" t="s">
        <v>551</v>
      </c>
      <c r="G8" s="136" t="s">
        <v>552</v>
      </c>
      <c r="H8" s="136" t="s">
        <v>111</v>
      </c>
      <c r="I8" s="136" t="s">
        <v>112</v>
      </c>
    </row>
    <row r="9" customFormat="false" ht="87" hidden="false" customHeight="false" outlineLevel="0" collapsed="false">
      <c r="A9" s="181" t="s">
        <v>507</v>
      </c>
      <c r="B9" s="182" t="s">
        <v>17</v>
      </c>
      <c r="C9" s="182" t="s">
        <v>553</v>
      </c>
      <c r="D9" s="182" t="s">
        <v>554</v>
      </c>
      <c r="E9" s="183" t="s">
        <v>555</v>
      </c>
      <c r="F9" s="182" t="s">
        <v>556</v>
      </c>
      <c r="G9" s="46" t="s">
        <v>557</v>
      </c>
      <c r="H9" s="184" t="n">
        <v>50</v>
      </c>
      <c r="I9" s="185" t="n">
        <f aca="false">H9</f>
        <v>50</v>
      </c>
      <c r="J9" s="186"/>
    </row>
    <row r="10" customFormat="false" ht="65" hidden="false" customHeight="false" outlineLevel="0" collapsed="false">
      <c r="A10" s="181" t="s">
        <v>507</v>
      </c>
      <c r="B10" s="182" t="s">
        <v>17</v>
      </c>
      <c r="C10" s="187" t="s">
        <v>558</v>
      </c>
      <c r="D10" s="182" t="s">
        <v>554</v>
      </c>
      <c r="E10" s="150" t="s">
        <v>559</v>
      </c>
      <c r="F10" s="188" t="s">
        <v>560</v>
      </c>
      <c r="G10" s="188" t="s">
        <v>561</v>
      </c>
      <c r="H10" s="184" t="n">
        <v>50</v>
      </c>
      <c r="I10" s="185" t="n">
        <f aca="false">H10</f>
        <v>50</v>
      </c>
    </row>
    <row r="11" customFormat="false" ht="14.5" hidden="false" customHeight="false" outlineLevel="0" collapsed="false">
      <c r="A11" s="189"/>
      <c r="B11" s="188"/>
      <c r="C11" s="187"/>
      <c r="D11" s="187"/>
      <c r="E11" s="98"/>
      <c r="F11" s="188"/>
      <c r="G11" s="188"/>
      <c r="H11" s="172"/>
      <c r="I11" s="190"/>
    </row>
    <row r="12" customFormat="false" ht="14.5" hidden="false" customHeight="false" outlineLevel="0" collapsed="false">
      <c r="A12" s="61"/>
      <c r="B12" s="53"/>
      <c r="C12" s="149"/>
      <c r="D12" s="149"/>
      <c r="E12" s="53"/>
      <c r="F12" s="53"/>
      <c r="G12" s="53"/>
      <c r="H12" s="99"/>
      <c r="I12" s="154"/>
    </row>
    <row r="13" customFormat="false" ht="14.5" hidden="false" customHeight="false" outlineLevel="0" collapsed="false">
      <c r="A13" s="61"/>
      <c r="B13" s="53"/>
      <c r="C13" s="149"/>
      <c r="D13" s="149"/>
      <c r="E13" s="53"/>
      <c r="F13" s="53"/>
      <c r="G13" s="53"/>
      <c r="H13" s="99"/>
      <c r="I13" s="154"/>
    </row>
    <row r="14" customFormat="false" ht="14.5" hidden="false" customHeight="false" outlineLevel="0" collapsed="false">
      <c r="A14" s="64" t="s">
        <v>131</v>
      </c>
      <c r="B14" s="64"/>
      <c r="H14" s="33"/>
      <c r="I14" s="155" t="n">
        <f aca="false">SUM(I9:I13)</f>
        <v>100</v>
      </c>
    </row>
    <row r="16" customFormat="false" ht="14.5" hidden="false" customHeight="false" outlineLevel="0" collapsed="false">
      <c r="B16" s="30"/>
      <c r="G16" s="31"/>
      <c r="H16" s="0"/>
      <c r="I16" s="0"/>
    </row>
    <row r="17" customFormat="false" ht="15" hidden="false" customHeight="true" outlineLevel="0" collapsed="false">
      <c r="A17" s="156" t="s">
        <v>132</v>
      </c>
      <c r="B17" s="156"/>
      <c r="C17" s="156"/>
      <c r="D17" s="156"/>
      <c r="E17" s="156"/>
      <c r="F17" s="156"/>
      <c r="G17" s="156"/>
      <c r="H17" s="156"/>
      <c r="I17" s="156"/>
    </row>
  </sheetData>
  <mergeCells count="5">
    <mergeCell ref="A2:I2"/>
    <mergeCell ref="A4:I4"/>
    <mergeCell ref="A5:I5"/>
    <mergeCell ref="A6:I6"/>
    <mergeCell ref="A17:I17"/>
  </mergeCells>
  <hyperlinks>
    <hyperlink ref="E9" r:id="rId1" display="https://pro-ve-2021.sciencesconf.org/data/pages/Fin_PRO_VE2021_DetailedProgram.pdf"/>
    <hyperlink ref="E10" r:id="rId2" display="http://arquivo.uninova.pt/doceis/doceis21/programCommittee.html"/>
  </hyperlink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J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5.44"/>
    <col collapsed="false" customWidth="true" hidden="false" outlineLevel="0" max="3" min="3" style="29" width="12.44"/>
    <col collapsed="false" customWidth="true" hidden="false" outlineLevel="0" max="4" min="4" style="29" width="16.81"/>
    <col collapsed="false" customWidth="true" hidden="false" outlineLevel="0" max="5" min="5" style="30" width="12.44"/>
    <col collapsed="false" customWidth="true" hidden="false" outlineLevel="0" max="6" min="6" style="30" width="26.44"/>
    <col collapsed="false" customWidth="true" hidden="false" outlineLevel="0" max="7" min="7" style="30" width="12.17"/>
    <col collapsed="false" customWidth="true" hidden="false" outlineLevel="0" max="8" min="8" style="30" width="13.53"/>
    <col collapsed="false" customWidth="true" hidden="false" outlineLevel="0" max="9" min="9" style="30" width="10.53"/>
    <col collapsed="false" customWidth="true" hidden="false" outlineLevel="0" max="10" min="10" style="31" width="7.44"/>
  </cols>
  <sheetData>
    <row r="2" customFormat="false" ht="15" hidden="false" customHeight="true" outlineLevel="0" collapsed="false">
      <c r="A2" s="32" t="s">
        <v>562</v>
      </c>
      <c r="B2" s="32"/>
      <c r="C2" s="32"/>
      <c r="D2" s="32"/>
      <c r="E2" s="32"/>
      <c r="F2" s="32"/>
      <c r="G2" s="32"/>
      <c r="H2" s="32"/>
      <c r="I2" s="32"/>
      <c r="J2" s="32"/>
    </row>
    <row r="3" customFormat="false" ht="15" hidden="false" customHeight="true" outlineLevel="0" collapsed="false">
      <c r="A3" s="68"/>
      <c r="B3" s="68"/>
      <c r="C3" s="68"/>
      <c r="D3" s="68"/>
      <c r="E3" s="68"/>
      <c r="F3" s="68"/>
      <c r="G3" s="68"/>
      <c r="H3" s="68"/>
      <c r="I3" s="68"/>
      <c r="J3" s="68"/>
    </row>
    <row r="4" customFormat="false" ht="15" hidden="false" customHeight="true" outlineLevel="0" collapsed="false">
      <c r="A4" s="69" t="s">
        <v>563</v>
      </c>
      <c r="B4" s="69"/>
      <c r="C4" s="69"/>
      <c r="D4" s="69"/>
      <c r="E4" s="69"/>
      <c r="F4" s="69"/>
      <c r="G4" s="69"/>
      <c r="H4" s="69"/>
      <c r="I4" s="69"/>
      <c r="J4" s="69"/>
    </row>
    <row r="5" customFormat="false" ht="15" hidden="false" customHeight="true" outlineLevel="0" collapsed="false">
      <c r="A5" s="69" t="s">
        <v>564</v>
      </c>
      <c r="B5" s="69"/>
      <c r="C5" s="69"/>
      <c r="D5" s="69"/>
      <c r="E5" s="69"/>
      <c r="F5" s="69"/>
      <c r="G5" s="69"/>
      <c r="H5" s="69"/>
      <c r="I5" s="69"/>
      <c r="J5" s="69"/>
    </row>
    <row r="6" s="191" customFormat="true" ht="80.5" hidden="false" customHeight="true" outlineLevel="0" collapsed="false">
      <c r="A6" s="148" t="s">
        <v>565</v>
      </c>
      <c r="B6" s="148"/>
      <c r="C6" s="148"/>
      <c r="D6" s="148"/>
      <c r="E6" s="148"/>
      <c r="F6" s="148"/>
      <c r="G6" s="148"/>
      <c r="H6" s="148"/>
      <c r="I6" s="148"/>
      <c r="J6" s="148"/>
    </row>
    <row r="7" s="191" customFormat="true" ht="14.5" hidden="false" customHeight="true" outlineLevel="0" collapsed="false">
      <c r="A7" s="35" t="s">
        <v>566</v>
      </c>
      <c r="B7" s="35"/>
      <c r="C7" s="35"/>
      <c r="D7" s="35"/>
      <c r="E7" s="35"/>
      <c r="F7" s="35"/>
      <c r="G7" s="35"/>
      <c r="H7" s="35"/>
      <c r="I7" s="35"/>
      <c r="J7" s="35"/>
    </row>
    <row r="8" s="191" customFormat="true" ht="14.5" hidden="false" customHeight="true" outlineLevel="0" collapsed="false">
      <c r="A8" s="35" t="s">
        <v>567</v>
      </c>
      <c r="B8" s="35"/>
      <c r="C8" s="35"/>
      <c r="D8" s="35"/>
      <c r="E8" s="35"/>
      <c r="F8" s="35"/>
      <c r="G8" s="35"/>
      <c r="H8" s="35"/>
      <c r="I8" s="35"/>
      <c r="J8" s="35"/>
    </row>
    <row r="9" s="191" customFormat="true" ht="18" hidden="false" customHeight="true" outlineLevel="0" collapsed="false">
      <c r="A9" s="35" t="s">
        <v>568</v>
      </c>
      <c r="B9" s="35"/>
      <c r="C9" s="35"/>
      <c r="D9" s="35"/>
      <c r="E9" s="35"/>
      <c r="F9" s="35"/>
      <c r="G9" s="35"/>
      <c r="H9" s="35"/>
      <c r="I9" s="35"/>
      <c r="J9" s="35"/>
    </row>
    <row r="10" s="191" customFormat="true" ht="14.5" hidden="false" customHeight="true" outlineLevel="0" collapsed="false">
      <c r="A10" s="35" t="s">
        <v>569</v>
      </c>
      <c r="B10" s="35"/>
      <c r="C10" s="35"/>
      <c r="D10" s="35"/>
      <c r="E10" s="35"/>
      <c r="F10" s="35"/>
      <c r="G10" s="35"/>
      <c r="H10" s="35"/>
      <c r="I10" s="35"/>
      <c r="J10" s="35"/>
    </row>
    <row r="12" customFormat="false" ht="39" hidden="false" customHeight="false" outlineLevel="0" collapsed="false">
      <c r="A12" s="136" t="s">
        <v>503</v>
      </c>
      <c r="B12" s="118" t="s">
        <v>570</v>
      </c>
      <c r="C12" s="118" t="s">
        <v>571</v>
      </c>
      <c r="D12" s="118" t="s">
        <v>572</v>
      </c>
      <c r="E12" s="41" t="s">
        <v>174</v>
      </c>
      <c r="F12" s="118" t="s">
        <v>573</v>
      </c>
      <c r="G12" s="39" t="s">
        <v>574</v>
      </c>
      <c r="H12" s="39" t="s">
        <v>575</v>
      </c>
      <c r="I12" s="39" t="s">
        <v>576</v>
      </c>
      <c r="J12" s="39" t="s">
        <v>112</v>
      </c>
    </row>
    <row r="13" customFormat="false" ht="156" hidden="false" customHeight="false" outlineLevel="0" collapsed="false">
      <c r="A13" s="192" t="s">
        <v>507</v>
      </c>
      <c r="B13" s="61" t="s">
        <v>577</v>
      </c>
      <c r="C13" s="61" t="s">
        <v>578</v>
      </c>
      <c r="D13" s="192" t="s">
        <v>507</v>
      </c>
      <c r="E13" s="61" t="s">
        <v>17</v>
      </c>
      <c r="F13" s="61" t="s">
        <v>579</v>
      </c>
      <c r="G13" s="61" t="n">
        <v>4600</v>
      </c>
      <c r="H13" s="61" t="n">
        <v>4600</v>
      </c>
      <c r="I13" s="61" t="n">
        <f aca="false">H13/10000*100</f>
        <v>46</v>
      </c>
      <c r="J13" s="137" t="n">
        <f aca="false">I13</f>
        <v>46</v>
      </c>
    </row>
    <row r="14" customFormat="false" ht="14.5" hidden="false" customHeight="false" outlineLevel="0" collapsed="false">
      <c r="A14" s="193"/>
      <c r="B14" s="61"/>
      <c r="C14" s="61"/>
      <c r="D14" s="61"/>
      <c r="E14" s="53"/>
      <c r="F14" s="62"/>
      <c r="G14" s="62"/>
      <c r="H14" s="62"/>
      <c r="I14" s="62"/>
      <c r="J14" s="154"/>
    </row>
    <row r="15" customFormat="false" ht="14.5" hidden="false" customHeight="false" outlineLevel="0" collapsed="false">
      <c r="A15" s="193"/>
      <c r="B15" s="61"/>
      <c r="C15" s="61"/>
      <c r="D15" s="61"/>
      <c r="E15" s="53"/>
      <c r="F15" s="62"/>
      <c r="G15" s="62"/>
      <c r="H15" s="62"/>
      <c r="I15" s="62"/>
      <c r="J15" s="154"/>
    </row>
    <row r="16" customFormat="false" ht="14.5" hidden="false" customHeight="false" outlineLevel="0" collapsed="false">
      <c r="A16" s="193"/>
      <c r="B16" s="61"/>
      <c r="C16" s="61"/>
      <c r="D16" s="61"/>
      <c r="E16" s="53"/>
      <c r="F16" s="62"/>
      <c r="G16" s="62"/>
      <c r="H16" s="62"/>
      <c r="I16" s="62"/>
      <c r="J16" s="154"/>
    </row>
    <row r="17" customFormat="false" ht="14.5" hidden="false" customHeight="false" outlineLevel="0" collapsed="false">
      <c r="A17" s="193"/>
      <c r="B17" s="61"/>
      <c r="C17" s="61"/>
      <c r="D17" s="61"/>
      <c r="E17" s="53"/>
      <c r="F17" s="62"/>
      <c r="G17" s="62"/>
      <c r="H17" s="62"/>
      <c r="I17" s="62"/>
      <c r="J17" s="154"/>
    </row>
    <row r="18" customFormat="false" ht="14.5" hidden="false" customHeight="false" outlineLevel="0" collapsed="false">
      <c r="A18" s="193"/>
      <c r="B18" s="61"/>
      <c r="C18" s="61"/>
      <c r="D18" s="61"/>
      <c r="E18" s="53"/>
      <c r="F18" s="62"/>
      <c r="G18" s="62"/>
      <c r="H18" s="62"/>
      <c r="I18" s="62"/>
      <c r="J18" s="154"/>
    </row>
    <row r="19" customFormat="false" ht="14.5" hidden="false" customHeight="false" outlineLevel="0" collapsed="false">
      <c r="A19" s="193"/>
      <c r="B19" s="61"/>
      <c r="C19" s="61"/>
      <c r="D19" s="61"/>
      <c r="E19" s="53"/>
      <c r="F19" s="62"/>
      <c r="G19" s="62"/>
      <c r="H19" s="62"/>
      <c r="I19" s="62"/>
      <c r="J19" s="154"/>
    </row>
    <row r="20" customFormat="false" ht="14.5" hidden="false" customHeight="false" outlineLevel="0" collapsed="false">
      <c r="A20" s="193"/>
      <c r="B20" s="61"/>
      <c r="C20" s="61"/>
      <c r="D20" s="61"/>
      <c r="E20" s="53"/>
      <c r="F20" s="62"/>
      <c r="G20" s="62"/>
      <c r="H20" s="62"/>
      <c r="I20" s="62"/>
      <c r="J20" s="154"/>
    </row>
    <row r="21" customFormat="false" ht="14.5" hidden="false" customHeight="false" outlineLevel="0" collapsed="false">
      <c r="A21" s="193"/>
      <c r="B21" s="61"/>
      <c r="C21" s="61"/>
      <c r="D21" s="61"/>
      <c r="E21" s="53"/>
      <c r="F21" s="62"/>
      <c r="G21" s="62"/>
      <c r="H21" s="62"/>
      <c r="I21" s="62"/>
      <c r="J21" s="154"/>
    </row>
    <row r="22" customFormat="false" ht="14.5" hidden="false" customHeight="false" outlineLevel="0" collapsed="false">
      <c r="A22" s="64" t="s">
        <v>131</v>
      </c>
      <c r="G22" s="31"/>
      <c r="H22" s="31"/>
      <c r="I22" s="31"/>
      <c r="J22" s="155" t="n">
        <f aca="false">SUM(J13:J21)</f>
        <v>46</v>
      </c>
    </row>
    <row r="23" customFormat="false" ht="14.5" hidden="false" customHeight="false" outlineLevel="0" collapsed="false">
      <c r="A23" s="194"/>
    </row>
    <row r="24" customFormat="false" ht="14.5" hidden="false" customHeight="false" outlineLevel="0" collapsed="false">
      <c r="B24" s="30"/>
      <c r="C24" s="30"/>
      <c r="D24" s="30"/>
      <c r="G24" s="31"/>
      <c r="H24" s="0"/>
      <c r="I24" s="0"/>
      <c r="J24" s="0"/>
    </row>
    <row r="25" customFormat="false" ht="15" hidden="false" customHeight="true" outlineLevel="0" collapsed="false">
      <c r="A25" s="156" t="s">
        <v>132</v>
      </c>
      <c r="B25" s="156"/>
      <c r="C25" s="156"/>
      <c r="D25" s="156"/>
      <c r="E25" s="156"/>
      <c r="F25" s="156"/>
      <c r="G25" s="156"/>
      <c r="H25" s="156"/>
      <c r="I25" s="156"/>
      <c r="J25" s="156"/>
    </row>
  </sheetData>
  <mergeCells count="9">
    <mergeCell ref="A2:J2"/>
    <mergeCell ref="A4:J4"/>
    <mergeCell ref="A5:J5"/>
    <mergeCell ref="A6:J6"/>
    <mergeCell ref="A7:J7"/>
    <mergeCell ref="A8:J8"/>
    <mergeCell ref="A9:J9"/>
    <mergeCell ref="A10:J10"/>
    <mergeCell ref="A25:J25"/>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D31"/>
  <sheetViews>
    <sheetView showFormulas="false" showGridLines="true" showRowColHeaders="true" showZeros="true" rightToLeft="false" tabSelected="false" showOutlineSymbols="true" defaultGridColor="true" view="normal" topLeftCell="A4" colorId="64" zoomScale="100" zoomScaleNormal="100" zoomScalePageLayoutView="85" workbookViewId="0">
      <selection pane="topLeft" activeCell="C8" activeCellId="0" sqref="C8"/>
    </sheetView>
  </sheetViews>
  <sheetFormatPr defaultColWidth="8.8125" defaultRowHeight="14" zeroHeight="false" outlineLevelRow="0" outlineLevelCol="0"/>
  <cols>
    <col collapsed="false" customWidth="true" hidden="false" outlineLevel="0" max="1" min="1" style="13" width="0.81"/>
    <col collapsed="false" customWidth="true" hidden="false" outlineLevel="0" max="2" min="2" style="13" width="9.81"/>
    <col collapsed="false" customWidth="true" hidden="false" outlineLevel="0" max="3" min="3" style="13" width="94.44"/>
    <col collapsed="false" customWidth="true" hidden="false" outlineLevel="0" max="4" min="4" style="13" width="11.44"/>
    <col collapsed="false" customWidth="false" hidden="false" outlineLevel="0" max="257" min="5" style="13" width="8.81"/>
  </cols>
  <sheetData>
    <row r="1" customFormat="false" ht="14" hidden="false" customHeight="false" outlineLevel="0" collapsed="false">
      <c r="B1" s="14" t="s">
        <v>58</v>
      </c>
      <c r="C1" s="14"/>
      <c r="D1" s="14"/>
    </row>
    <row r="2" customFormat="false" ht="14" hidden="false" customHeight="false" outlineLevel="0" collapsed="false">
      <c r="B2" s="14" t="s">
        <v>59</v>
      </c>
      <c r="C2" s="14"/>
      <c r="D2" s="14"/>
    </row>
    <row r="3" customFormat="false" ht="14" hidden="false" customHeight="false" outlineLevel="0" collapsed="false">
      <c r="B3" s="14" t="s">
        <v>60</v>
      </c>
      <c r="C3" s="14"/>
      <c r="D3" s="14"/>
    </row>
    <row r="4" customFormat="false" ht="14" hidden="false" customHeight="false" outlineLevel="0" collapsed="false">
      <c r="B4" s="14" t="s">
        <v>61</v>
      </c>
      <c r="C4" s="14"/>
      <c r="D4" s="14"/>
    </row>
    <row r="5" customFormat="false" ht="14" hidden="false" customHeight="false" outlineLevel="0" collapsed="false">
      <c r="D5" s="15" t="s">
        <v>62</v>
      </c>
    </row>
    <row r="6" s="16" customFormat="true" ht="36" hidden="false" customHeight="true" outlineLevel="0" collapsed="false">
      <c r="B6" s="17" t="s">
        <v>63</v>
      </c>
      <c r="C6" s="17"/>
      <c r="D6" s="17"/>
    </row>
    <row r="7" s="16" customFormat="true" ht="57" hidden="false" customHeight="true" outlineLevel="0" collapsed="false">
      <c r="B7" s="18" t="s">
        <v>64</v>
      </c>
      <c r="C7" s="18" t="s">
        <v>65</v>
      </c>
      <c r="D7" s="18" t="s">
        <v>66</v>
      </c>
    </row>
    <row r="8" s="19" customFormat="true" ht="31" hidden="false" customHeight="false" outlineLevel="0" collapsed="false">
      <c r="B8" s="20" t="n">
        <v>1</v>
      </c>
      <c r="C8" s="21" t="s">
        <v>67</v>
      </c>
      <c r="D8" s="22" t="n">
        <f aca="false">'I.1'!P17</f>
        <v>892.857142857143</v>
      </c>
    </row>
    <row r="9" s="19" customFormat="true" ht="34.5" hidden="false" customHeight="true" outlineLevel="0" collapsed="false">
      <c r="B9" s="20" t="n">
        <v>2</v>
      </c>
      <c r="C9" s="21" t="s">
        <v>68</v>
      </c>
      <c r="D9" s="22" t="n">
        <f aca="false">'I.2'!P17</f>
        <v>166.666666666667</v>
      </c>
    </row>
    <row r="10" s="19" customFormat="true" ht="34.5" hidden="false" customHeight="true" outlineLevel="0" collapsed="false">
      <c r="B10" s="20" t="n">
        <v>3</v>
      </c>
      <c r="C10" s="21" t="s">
        <v>69</v>
      </c>
      <c r="D10" s="22" t="n">
        <f aca="false">'I.3'!N16</f>
        <v>200</v>
      </c>
    </row>
    <row r="11" s="19" customFormat="true" ht="34.5" hidden="false" customHeight="true" outlineLevel="0" collapsed="false">
      <c r="B11" s="20" t="n">
        <v>4</v>
      </c>
      <c r="C11" s="21" t="s">
        <v>70</v>
      </c>
      <c r="D11" s="22" t="n">
        <f aca="false">'I.4'!M18</f>
        <v>100</v>
      </c>
    </row>
    <row r="12" s="19" customFormat="true" ht="34.5" hidden="false" customHeight="true" outlineLevel="0" collapsed="false">
      <c r="B12" s="20" t="n">
        <v>5</v>
      </c>
      <c r="C12" s="21" t="s">
        <v>71</v>
      </c>
      <c r="D12" s="22" t="n">
        <f aca="false">'I.5'!M17</f>
        <v>14</v>
      </c>
    </row>
    <row r="13" s="19" customFormat="true" ht="43.5" hidden="false" customHeight="true" outlineLevel="0" collapsed="false">
      <c r="B13" s="20" t="n">
        <v>6</v>
      </c>
      <c r="C13" s="21" t="s">
        <v>72</v>
      </c>
      <c r="D13" s="22" t="n">
        <f aca="false">'I.6'!J18</f>
        <v>0</v>
      </c>
    </row>
    <row r="14" s="23" customFormat="true" ht="34.5" hidden="false" customHeight="true" outlineLevel="0" collapsed="false">
      <c r="B14" s="20" t="n">
        <v>7</v>
      </c>
      <c r="C14" s="21" t="s">
        <v>73</v>
      </c>
      <c r="D14" s="22" t="n">
        <f aca="false">'I.7'!J19</f>
        <v>160</v>
      </c>
    </row>
    <row r="15" s="23" customFormat="true" ht="34.5" hidden="false" customHeight="true" outlineLevel="0" collapsed="false">
      <c r="B15" s="20" t="n">
        <v>8</v>
      </c>
      <c r="C15" s="21" t="s">
        <v>74</v>
      </c>
      <c r="D15" s="22" t="n">
        <f aca="false">'I.8'!I19</f>
        <v>0</v>
      </c>
    </row>
    <row r="16" s="19" customFormat="true" ht="34.5" hidden="false" customHeight="true" outlineLevel="0" collapsed="false">
      <c r="B16" s="20" t="n">
        <v>9</v>
      </c>
      <c r="C16" s="21" t="s">
        <v>75</v>
      </c>
      <c r="D16" s="22" t="n">
        <f aca="false">'I.9'!H90</f>
        <v>1908.75</v>
      </c>
    </row>
    <row r="17" s="19" customFormat="true" ht="34.5" hidden="false" customHeight="true" outlineLevel="0" collapsed="false">
      <c r="B17" s="20" t="n">
        <v>10</v>
      </c>
      <c r="C17" s="21" t="s">
        <v>76</v>
      </c>
      <c r="D17" s="22" t="n">
        <f aca="false">'I.10'!F15</f>
        <v>0</v>
      </c>
    </row>
    <row r="18" s="19" customFormat="true" ht="34.5" hidden="false" customHeight="true" outlineLevel="0" collapsed="false">
      <c r="B18" s="20" t="n">
        <v>11</v>
      </c>
      <c r="C18" s="24" t="s">
        <v>77</v>
      </c>
      <c r="D18" s="22" t="n">
        <f aca="false">'I.11'!F14</f>
        <v>0</v>
      </c>
    </row>
    <row r="19" s="19" customFormat="true" ht="34.5" hidden="false" customHeight="true" outlineLevel="0" collapsed="false">
      <c r="B19" s="20" t="n">
        <v>12</v>
      </c>
      <c r="C19" s="25" t="s">
        <v>78</v>
      </c>
      <c r="D19" s="22" t="n">
        <f aca="false">'I.12'!H16</f>
        <v>0</v>
      </c>
    </row>
    <row r="20" s="23" customFormat="true" ht="34.5" hidden="false" customHeight="true" outlineLevel="0" collapsed="false">
      <c r="B20" s="20" t="n">
        <v>13</v>
      </c>
      <c r="C20" s="23" t="s">
        <v>79</v>
      </c>
      <c r="D20" s="22" t="n">
        <f aca="false">'I.13'!H17</f>
        <v>0</v>
      </c>
    </row>
    <row r="21" s="19" customFormat="true" ht="34.5" hidden="false" customHeight="true" outlineLevel="0" collapsed="false">
      <c r="B21" s="20" t="n">
        <v>14</v>
      </c>
      <c r="C21" s="21" t="s">
        <v>80</v>
      </c>
      <c r="D21" s="22" t="n">
        <f aca="false">'I.14'!G16</f>
        <v>200</v>
      </c>
    </row>
    <row r="22" s="23" customFormat="true" ht="34.5" hidden="false" customHeight="true" outlineLevel="0" collapsed="false">
      <c r="B22" s="20" t="n">
        <v>15</v>
      </c>
      <c r="C22" s="21" t="s">
        <v>81</v>
      </c>
      <c r="D22" s="22" t="n">
        <f aca="false">'I.15'!G16</f>
        <v>200</v>
      </c>
    </row>
    <row r="23" s="23" customFormat="true" ht="34.5" hidden="false" customHeight="true" outlineLevel="0" collapsed="false">
      <c r="B23" s="20" t="n">
        <v>16</v>
      </c>
      <c r="C23" s="21" t="s">
        <v>82</v>
      </c>
      <c r="D23" s="22" t="n">
        <f aca="false">'I.16'!I14</f>
        <v>100</v>
      </c>
    </row>
    <row r="24" s="19" customFormat="true" ht="34.5" hidden="false" customHeight="true" outlineLevel="0" collapsed="false">
      <c r="B24" s="20" t="n">
        <v>17</v>
      </c>
      <c r="C24" s="21" t="s">
        <v>83</v>
      </c>
      <c r="D24" s="22" t="n">
        <f aca="false">'I. 17.'!J22</f>
        <v>46</v>
      </c>
    </row>
    <row r="25" s="19" customFormat="true" ht="34.5" hidden="false" customHeight="true" outlineLevel="0" collapsed="false">
      <c r="B25" s="20" t="n">
        <v>18</v>
      </c>
      <c r="C25" s="21" t="s">
        <v>84</v>
      </c>
      <c r="D25" s="22" t="n">
        <f aca="false">'I. 18'!J22</f>
        <v>0</v>
      </c>
    </row>
    <row r="26" s="19" customFormat="true" ht="34.5" hidden="false" customHeight="true" outlineLevel="0" collapsed="false">
      <c r="B26" s="20" t="n">
        <v>19</v>
      </c>
      <c r="C26" s="21" t="s">
        <v>85</v>
      </c>
      <c r="D26" s="22" t="n">
        <f aca="false">'I.19'!K15</f>
        <v>0</v>
      </c>
    </row>
    <row r="27" s="19" customFormat="true" ht="34.5" hidden="false" customHeight="true" outlineLevel="0" collapsed="false">
      <c r="B27" s="20" t="n">
        <v>20</v>
      </c>
      <c r="C27" s="21" t="s">
        <v>86</v>
      </c>
      <c r="D27" s="22" t="n">
        <f aca="false">'I.20'!H13</f>
        <v>6.66666666666667</v>
      </c>
    </row>
    <row r="28" customFormat="false" ht="20.15" hidden="false" customHeight="true" outlineLevel="0" collapsed="false">
      <c r="B28" s="26" t="s">
        <v>87</v>
      </c>
      <c r="C28" s="26"/>
      <c r="D28" s="27" t="n">
        <f aca="false">SUM(D8:D27)</f>
        <v>3994.94047619048</v>
      </c>
    </row>
    <row r="30" s="13" customFormat="true" ht="14" hidden="false" customHeight="true" outlineLevel="0" collapsed="false">
      <c r="B30" s="28" t="s">
        <v>88</v>
      </c>
      <c r="C30" s="28" t="s">
        <v>89</v>
      </c>
      <c r="D30" s="28" t="s">
        <v>90</v>
      </c>
    </row>
    <row r="31" s="13" customFormat="true" ht="63" hidden="false" customHeight="true" outlineLevel="0" collapsed="false">
      <c r="B31" s="28"/>
      <c r="C31" s="28"/>
      <c r="D31" s="28"/>
    </row>
  </sheetData>
  <mergeCells count="9">
    <mergeCell ref="B1:D1"/>
    <mergeCell ref="B2:D2"/>
    <mergeCell ref="B3:D3"/>
    <mergeCell ref="B4:D4"/>
    <mergeCell ref="B6:D6"/>
    <mergeCell ref="B28:C28"/>
    <mergeCell ref="B30:B31"/>
    <mergeCell ref="C30:C31"/>
    <mergeCell ref="D30:D31"/>
  </mergeCells>
  <printOptions headings="false" gridLines="false" gridLinesSet="true" horizontalCentered="false" verticalCentered="false"/>
  <pageMargins left="0.509722222222222" right="0.290277777777778"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K25"/>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K14" activeCellId="0" sqref="K14"/>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4.53"/>
    <col collapsed="false" customWidth="true" hidden="false" outlineLevel="0" max="3" min="3" style="29" width="16.99"/>
    <col collapsed="false" customWidth="true" hidden="false" outlineLevel="0" max="4" min="4" style="29" width="19.53"/>
    <col collapsed="false" customWidth="true" hidden="false" outlineLevel="0" max="5" min="5" style="195" width="11.81"/>
    <col collapsed="false" customWidth="true" hidden="false" outlineLevel="0" max="6" min="6" style="30" width="26.44"/>
    <col collapsed="false" customWidth="true" hidden="false" outlineLevel="0" max="7" min="7" style="30" width="15.99"/>
    <col collapsed="false" customWidth="true" hidden="false" outlineLevel="0" max="8" min="8" style="31" width="9.99"/>
    <col collapsed="false" customWidth="true" hidden="false" outlineLevel="0" max="9" min="9" style="31" width="9.17"/>
  </cols>
  <sheetData>
    <row r="2" s="34" customFormat="true" ht="15" hidden="false" customHeight="true" outlineLevel="0" collapsed="false">
      <c r="A2" s="32" t="s">
        <v>580</v>
      </c>
      <c r="B2" s="32"/>
      <c r="C2" s="32"/>
      <c r="D2" s="32"/>
      <c r="E2" s="32"/>
      <c r="F2" s="32"/>
      <c r="G2" s="32"/>
      <c r="H2" s="32"/>
      <c r="I2" s="32"/>
      <c r="J2" s="32"/>
    </row>
    <row r="3" s="34" customFormat="true" ht="15" hidden="false" customHeight="true" outlineLevel="0" collapsed="false">
      <c r="A3" s="87"/>
      <c r="B3" s="87"/>
      <c r="C3" s="87"/>
      <c r="D3" s="87"/>
      <c r="E3" s="196"/>
      <c r="F3" s="87"/>
      <c r="G3" s="87"/>
      <c r="H3" s="87"/>
      <c r="I3" s="33"/>
    </row>
    <row r="4" customFormat="false" ht="15" hidden="false" customHeight="true" outlineLevel="0" collapsed="false">
      <c r="A4" s="69" t="s">
        <v>581</v>
      </c>
      <c r="B4" s="69"/>
      <c r="C4" s="69"/>
      <c r="D4" s="69"/>
      <c r="E4" s="69"/>
      <c r="F4" s="69"/>
      <c r="G4" s="69"/>
      <c r="H4" s="69"/>
      <c r="I4" s="69"/>
      <c r="J4" s="69"/>
    </row>
    <row r="5" customFormat="false" ht="15" hidden="false" customHeight="true" outlineLevel="0" collapsed="false">
      <c r="A5" s="69" t="s">
        <v>582</v>
      </c>
      <c r="B5" s="69"/>
      <c r="C5" s="69"/>
      <c r="D5" s="69"/>
      <c r="E5" s="69"/>
      <c r="F5" s="69"/>
      <c r="G5" s="69"/>
      <c r="H5" s="69"/>
      <c r="I5" s="69"/>
      <c r="J5" s="69"/>
    </row>
    <row r="6" s="191" customFormat="true" ht="14.25" hidden="false" customHeight="true" outlineLevel="0" collapsed="false">
      <c r="A6" s="35" t="s">
        <v>583</v>
      </c>
      <c r="B6" s="35"/>
      <c r="C6" s="35"/>
      <c r="D6" s="35"/>
      <c r="E6" s="35"/>
      <c r="F6" s="35"/>
      <c r="G6" s="35"/>
      <c r="H6" s="35"/>
      <c r="I6" s="35"/>
      <c r="J6" s="35"/>
      <c r="K6" s="197"/>
    </row>
    <row r="7" customFormat="false" ht="24.75" hidden="false" customHeight="true" outlineLevel="0" collapsed="false">
      <c r="A7" s="35" t="s">
        <v>584</v>
      </c>
      <c r="B7" s="35"/>
      <c r="C7" s="35"/>
      <c r="D7" s="35"/>
      <c r="E7" s="35"/>
      <c r="F7" s="35"/>
      <c r="G7" s="35"/>
      <c r="H7" s="35"/>
      <c r="I7" s="35"/>
      <c r="J7" s="35"/>
      <c r="K7" s="198"/>
    </row>
    <row r="8" customFormat="false" ht="14.5" hidden="false" customHeight="true" outlineLevel="0" collapsed="false">
      <c r="A8" s="35" t="s">
        <v>585</v>
      </c>
      <c r="B8" s="35"/>
      <c r="C8" s="35"/>
      <c r="D8" s="35"/>
      <c r="E8" s="35"/>
      <c r="F8" s="35"/>
      <c r="G8" s="35"/>
      <c r="H8" s="35"/>
      <c r="I8" s="35"/>
      <c r="J8" s="35"/>
      <c r="K8" s="198"/>
    </row>
    <row r="9" customFormat="false" ht="13.5" hidden="false" customHeight="true" outlineLevel="0" collapsed="false">
      <c r="A9" s="35" t="s">
        <v>566</v>
      </c>
      <c r="B9" s="35"/>
      <c r="C9" s="35"/>
      <c r="D9" s="35"/>
      <c r="E9" s="35"/>
      <c r="F9" s="35"/>
      <c r="G9" s="35"/>
      <c r="H9" s="35"/>
      <c r="I9" s="35"/>
      <c r="J9" s="35"/>
      <c r="K9" s="198"/>
    </row>
    <row r="10" customFormat="false" ht="15" hidden="false" customHeight="true" outlineLevel="0" collapsed="false">
      <c r="A10" s="35" t="s">
        <v>586</v>
      </c>
      <c r="B10" s="35"/>
      <c r="C10" s="35"/>
      <c r="D10" s="35"/>
      <c r="E10" s="35"/>
      <c r="F10" s="35"/>
      <c r="G10" s="35"/>
      <c r="H10" s="35"/>
      <c r="I10" s="35"/>
      <c r="J10" s="35"/>
      <c r="K10" s="198"/>
    </row>
    <row r="11" s="191" customFormat="true" ht="117" hidden="false" customHeight="true" outlineLevel="0" collapsed="false">
      <c r="A11" s="148" t="s">
        <v>587</v>
      </c>
      <c r="B11" s="148"/>
      <c r="C11" s="148"/>
      <c r="D11" s="148"/>
      <c r="E11" s="148"/>
      <c r="F11" s="148"/>
      <c r="G11" s="148"/>
      <c r="H11" s="148"/>
      <c r="I11" s="148"/>
      <c r="J11" s="148"/>
    </row>
    <row r="13" customFormat="false" ht="35.25" hidden="false" customHeight="true" outlineLevel="0" collapsed="false">
      <c r="A13" s="136" t="s">
        <v>503</v>
      </c>
      <c r="B13" s="90" t="s">
        <v>570</v>
      </c>
      <c r="C13" s="90" t="s">
        <v>588</v>
      </c>
      <c r="D13" s="90" t="s">
        <v>589</v>
      </c>
      <c r="E13" s="90" t="s">
        <v>572</v>
      </c>
      <c r="F13" s="41" t="s">
        <v>174</v>
      </c>
      <c r="G13" s="90" t="s">
        <v>590</v>
      </c>
      <c r="H13" s="90" t="s">
        <v>591</v>
      </c>
      <c r="I13" s="90" t="s">
        <v>576</v>
      </c>
      <c r="J13" s="199" t="s">
        <v>112</v>
      </c>
    </row>
    <row r="14" customFormat="false" ht="195.5" hidden="false" customHeight="false" outlineLevel="0" collapsed="false">
      <c r="A14" s="193" t="s">
        <v>592</v>
      </c>
      <c r="B14" s="200"/>
      <c r="C14" s="201"/>
      <c r="D14" s="201"/>
      <c r="E14" s="201"/>
      <c r="F14" s="200"/>
      <c r="G14" s="200"/>
      <c r="H14" s="202"/>
      <c r="I14" s="203" t="n">
        <v>300</v>
      </c>
      <c r="J14" s="203" t="n">
        <v>0</v>
      </c>
    </row>
    <row r="15" customFormat="false" ht="14.5" hidden="false" customHeight="false" outlineLevel="0" collapsed="false">
      <c r="A15" s="193"/>
      <c r="B15" s="204"/>
      <c r="C15" s="204"/>
      <c r="D15" s="204"/>
      <c r="E15" s="204"/>
      <c r="F15" s="205"/>
      <c r="G15" s="205"/>
      <c r="H15" s="205"/>
      <c r="I15" s="205"/>
      <c r="J15" s="206"/>
    </row>
    <row r="16" customFormat="false" ht="14.5" hidden="false" customHeight="false" outlineLevel="0" collapsed="false">
      <c r="A16" s="193"/>
      <c r="B16" s="61"/>
      <c r="C16" s="61"/>
      <c r="D16" s="61"/>
      <c r="E16" s="61"/>
      <c r="F16" s="53"/>
      <c r="G16" s="53"/>
      <c r="H16" s="53"/>
      <c r="I16" s="53"/>
      <c r="J16" s="154"/>
    </row>
    <row r="17" customFormat="false" ht="14.5" hidden="false" customHeight="false" outlineLevel="0" collapsed="false">
      <c r="A17" s="193"/>
      <c r="B17" s="61"/>
      <c r="C17" s="61"/>
      <c r="D17" s="61"/>
      <c r="E17" s="61"/>
      <c r="F17" s="53"/>
      <c r="G17" s="53"/>
      <c r="H17" s="53"/>
      <c r="I17" s="53"/>
      <c r="J17" s="154"/>
    </row>
    <row r="18" customFormat="false" ht="14.5" hidden="false" customHeight="false" outlineLevel="0" collapsed="false">
      <c r="A18" s="193"/>
      <c r="B18" s="61"/>
      <c r="C18" s="61"/>
      <c r="D18" s="61"/>
      <c r="E18" s="61"/>
      <c r="F18" s="53"/>
      <c r="G18" s="53"/>
      <c r="H18" s="53"/>
      <c r="I18" s="53"/>
      <c r="J18" s="154"/>
    </row>
    <row r="19" customFormat="false" ht="14.5" hidden="false" customHeight="false" outlineLevel="0" collapsed="false">
      <c r="A19" s="193"/>
      <c r="B19" s="61"/>
      <c r="C19" s="61"/>
      <c r="D19" s="61"/>
      <c r="E19" s="61"/>
      <c r="F19" s="53"/>
      <c r="G19" s="53"/>
      <c r="H19" s="53"/>
      <c r="I19" s="53"/>
      <c r="J19" s="154"/>
    </row>
    <row r="20" customFormat="false" ht="14.5" hidden="false" customHeight="false" outlineLevel="0" collapsed="false">
      <c r="A20" s="193"/>
      <c r="B20" s="61"/>
      <c r="C20" s="61"/>
      <c r="D20" s="61"/>
      <c r="E20" s="61"/>
      <c r="F20" s="53"/>
      <c r="G20" s="53"/>
      <c r="H20" s="53"/>
      <c r="I20" s="53"/>
      <c r="J20" s="154"/>
    </row>
    <row r="21" customFormat="false" ht="14.5" hidden="false" customHeight="false" outlineLevel="0" collapsed="false">
      <c r="A21" s="193"/>
      <c r="B21" s="61"/>
      <c r="C21" s="61"/>
      <c r="D21" s="61"/>
      <c r="E21" s="61"/>
      <c r="F21" s="53"/>
      <c r="G21" s="53"/>
      <c r="H21" s="53"/>
      <c r="I21" s="53"/>
      <c r="J21" s="154"/>
    </row>
    <row r="22" customFormat="false" ht="14.5" hidden="false" customHeight="false" outlineLevel="0" collapsed="false">
      <c r="A22" s="64" t="s">
        <v>131</v>
      </c>
      <c r="C22" s="64"/>
      <c r="D22" s="64"/>
      <c r="E22" s="30"/>
      <c r="G22" s="31"/>
      <c r="J22" s="155" t="n">
        <f aca="false">SUM(J14:J21)</f>
        <v>0</v>
      </c>
    </row>
    <row r="24" customFormat="false" ht="14.5" hidden="false" customHeight="false" outlineLevel="0" collapsed="false">
      <c r="B24" s="30"/>
      <c r="C24" s="30"/>
      <c r="D24" s="30"/>
      <c r="E24" s="30"/>
      <c r="G24" s="31"/>
      <c r="H24" s="0"/>
      <c r="I24" s="0"/>
    </row>
    <row r="25" customFormat="false" ht="15" hidden="false" customHeight="true" outlineLevel="0" collapsed="false">
      <c r="A25" s="156" t="s">
        <v>132</v>
      </c>
      <c r="B25" s="156"/>
      <c r="C25" s="156"/>
      <c r="D25" s="156"/>
      <c r="E25" s="156"/>
      <c r="F25" s="156"/>
      <c r="G25" s="156"/>
      <c r="H25" s="156"/>
      <c r="I25" s="156"/>
      <c r="J25" s="156"/>
    </row>
  </sheetData>
  <mergeCells count="10">
    <mergeCell ref="A2:J2"/>
    <mergeCell ref="A4:J4"/>
    <mergeCell ref="A5:J5"/>
    <mergeCell ref="A6:J6"/>
    <mergeCell ref="A7:J7"/>
    <mergeCell ref="A8:J8"/>
    <mergeCell ref="A9:J9"/>
    <mergeCell ref="A10:J10"/>
    <mergeCell ref="A11:J11"/>
    <mergeCell ref="A25:J25"/>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25.44"/>
    <col collapsed="false" customWidth="true" hidden="false" outlineLevel="0" max="3" min="3" style="30" width="11.44"/>
    <col collapsed="false" customWidth="true" hidden="false" outlineLevel="0" max="4" min="4" style="30" width="19.44"/>
    <col collapsed="false" customWidth="true" hidden="false" outlineLevel="0" max="5" min="5" style="30" width="8.53"/>
    <col collapsed="false" customWidth="true" hidden="false" outlineLevel="0" max="6" min="6" style="30" width="26.44"/>
    <col collapsed="false" customWidth="true" hidden="false" outlineLevel="0" max="7" min="7" style="30" width="9.81"/>
    <col collapsed="false" customWidth="true" hidden="false" outlineLevel="0" max="8" min="8" style="31" width="7.17"/>
    <col collapsed="false" customWidth="true" hidden="false" outlineLevel="0" max="9" min="9" style="31" width="9.17"/>
  </cols>
  <sheetData>
    <row r="2" customFormat="false" ht="15" hidden="false" customHeight="true" outlineLevel="0" collapsed="false">
      <c r="A2" s="32" t="s">
        <v>593</v>
      </c>
      <c r="B2" s="32"/>
      <c r="C2" s="32"/>
      <c r="D2" s="32"/>
      <c r="E2" s="32"/>
      <c r="F2" s="32"/>
      <c r="G2" s="32"/>
      <c r="H2" s="32"/>
      <c r="I2" s="32"/>
      <c r="J2" s="32"/>
      <c r="K2" s="32"/>
    </row>
    <row r="3" customFormat="false" ht="15" hidden="false" customHeight="true" outlineLevel="0" collapsed="false">
      <c r="A3" s="87"/>
      <c r="B3" s="87"/>
      <c r="C3" s="87"/>
      <c r="D3" s="87"/>
      <c r="E3" s="87"/>
      <c r="F3" s="87"/>
      <c r="G3" s="87"/>
      <c r="H3" s="87"/>
      <c r="I3" s="33"/>
    </row>
    <row r="4" customFormat="false" ht="65.15" hidden="false" customHeight="true" outlineLevel="0" collapsed="false">
      <c r="A4" s="144" t="s">
        <v>594</v>
      </c>
      <c r="B4" s="144"/>
      <c r="C4" s="144"/>
      <c r="D4" s="144"/>
      <c r="E4" s="144"/>
      <c r="F4" s="144"/>
      <c r="G4" s="144"/>
      <c r="H4" s="144"/>
      <c r="I4" s="144"/>
      <c r="J4" s="144"/>
      <c r="K4" s="144"/>
    </row>
    <row r="6" customFormat="false" ht="52" hidden="false" customHeight="false" outlineLevel="0" collapsed="false">
      <c r="A6" s="90" t="s">
        <v>97</v>
      </c>
      <c r="B6" s="90" t="s">
        <v>212</v>
      </c>
      <c r="C6" s="90" t="s">
        <v>99</v>
      </c>
      <c r="D6" s="41" t="s">
        <v>100</v>
      </c>
      <c r="E6" s="40" t="s">
        <v>595</v>
      </c>
      <c r="F6" s="41" t="s">
        <v>596</v>
      </c>
      <c r="G6" s="40" t="s">
        <v>107</v>
      </c>
      <c r="H6" s="40" t="s">
        <v>108</v>
      </c>
      <c r="I6" s="39" t="s">
        <v>152</v>
      </c>
      <c r="J6" s="39" t="s">
        <v>111</v>
      </c>
      <c r="K6" s="39" t="s">
        <v>112</v>
      </c>
    </row>
    <row r="7" customFormat="false" ht="14.5" hidden="false" customHeight="false" outlineLevel="0" collapsed="false">
      <c r="A7" s="47"/>
      <c r="B7" s="46"/>
      <c r="C7" s="47"/>
      <c r="D7" s="47"/>
      <c r="E7" s="46"/>
      <c r="F7" s="59"/>
      <c r="G7" s="59"/>
      <c r="H7" s="128"/>
      <c r="I7" s="128"/>
      <c r="J7" s="63"/>
      <c r="K7" s="154"/>
    </row>
    <row r="8" customFormat="false" ht="14.5" hidden="false" customHeight="false" outlineLevel="0" collapsed="false">
      <c r="A8" s="47"/>
      <c r="B8" s="46"/>
      <c r="C8" s="47"/>
      <c r="D8" s="47"/>
      <c r="E8" s="46"/>
      <c r="F8" s="59"/>
      <c r="G8" s="59"/>
      <c r="H8" s="128"/>
      <c r="I8" s="128"/>
      <c r="J8" s="124"/>
      <c r="K8" s="154"/>
    </row>
    <row r="9" customFormat="false" ht="14.5" hidden="false" customHeight="false" outlineLevel="0" collapsed="false">
      <c r="A9" s="61"/>
      <c r="B9" s="53"/>
      <c r="C9" s="53"/>
      <c r="D9" s="53"/>
      <c r="E9" s="53"/>
      <c r="F9" s="62"/>
      <c r="G9" s="62"/>
      <c r="H9" s="207"/>
      <c r="I9" s="207"/>
      <c r="J9" s="124"/>
      <c r="K9" s="154"/>
    </row>
    <row r="10" customFormat="false" ht="14.5" hidden="false" customHeight="false" outlineLevel="0" collapsed="false">
      <c r="A10" s="61"/>
      <c r="B10" s="53"/>
      <c r="C10" s="53"/>
      <c r="D10" s="53"/>
      <c r="E10" s="53"/>
      <c r="F10" s="62"/>
      <c r="G10" s="62"/>
      <c r="H10" s="207"/>
      <c r="I10" s="207"/>
      <c r="J10" s="124"/>
      <c r="K10" s="154"/>
    </row>
    <row r="11" customFormat="false" ht="14.5" hidden="false" customHeight="false" outlineLevel="0" collapsed="false">
      <c r="A11" s="61"/>
      <c r="B11" s="53"/>
      <c r="C11" s="53"/>
      <c r="D11" s="53"/>
      <c r="E11" s="53"/>
      <c r="F11" s="62"/>
      <c r="G11" s="62"/>
      <c r="H11" s="207"/>
      <c r="I11" s="207"/>
      <c r="J11" s="124"/>
      <c r="K11" s="154"/>
    </row>
    <row r="12" customFormat="false" ht="14.5" hidden="false" customHeight="false" outlineLevel="0" collapsed="false">
      <c r="A12" s="61"/>
      <c r="B12" s="53"/>
      <c r="C12" s="53"/>
      <c r="D12" s="53"/>
      <c r="E12" s="53"/>
      <c r="F12" s="62"/>
      <c r="G12" s="62"/>
      <c r="H12" s="207"/>
      <c r="I12" s="207"/>
      <c r="J12" s="124"/>
      <c r="K12" s="154"/>
    </row>
    <row r="13" customFormat="false" ht="14.5" hidden="false" customHeight="false" outlineLevel="0" collapsed="false">
      <c r="A13" s="61"/>
      <c r="B13" s="53"/>
      <c r="C13" s="53"/>
      <c r="D13" s="53"/>
      <c r="E13" s="53"/>
      <c r="F13" s="62"/>
      <c r="G13" s="62"/>
      <c r="H13" s="207"/>
      <c r="I13" s="207"/>
      <c r="J13" s="124"/>
      <c r="K13" s="154"/>
    </row>
    <row r="14" customFormat="false" ht="14.5" hidden="false" customHeight="false" outlineLevel="0" collapsed="false">
      <c r="A14" s="61"/>
      <c r="B14" s="53"/>
      <c r="C14" s="53"/>
      <c r="D14" s="53"/>
      <c r="E14" s="53"/>
      <c r="F14" s="62"/>
      <c r="G14" s="62"/>
      <c r="H14" s="207"/>
      <c r="I14" s="207"/>
      <c r="J14" s="124"/>
      <c r="K14" s="154"/>
    </row>
    <row r="15" customFormat="false" ht="14.5" hidden="false" customHeight="false" outlineLevel="0" collapsed="false">
      <c r="A15" s="64" t="s">
        <v>131</v>
      </c>
      <c r="B15" s="64"/>
      <c r="C15" s="178"/>
      <c r="F15" s="31"/>
      <c r="G15" s="31"/>
      <c r="J15" s="33"/>
      <c r="K15" s="155" t="n">
        <f aca="false">SUM(K7:K14)</f>
        <v>0</v>
      </c>
    </row>
    <row r="17" customFormat="false" ht="14.5" hidden="false" customHeight="false" outlineLevel="0" collapsed="false">
      <c r="B17" s="30"/>
      <c r="G17" s="31"/>
      <c r="H17" s="0"/>
      <c r="I17" s="0"/>
    </row>
    <row r="18" customFormat="false" ht="15" hidden="false" customHeight="true" outlineLevel="0" collapsed="false">
      <c r="A18" s="156" t="s">
        <v>132</v>
      </c>
      <c r="B18" s="156"/>
      <c r="C18" s="156"/>
      <c r="D18" s="156"/>
      <c r="E18" s="156"/>
      <c r="F18" s="156"/>
      <c r="G18" s="156"/>
      <c r="H18" s="156"/>
      <c r="I18" s="156"/>
      <c r="J18" s="156"/>
      <c r="K18" s="156"/>
    </row>
  </sheetData>
  <mergeCells count="3">
    <mergeCell ref="A2:K2"/>
    <mergeCell ref="A4:K4"/>
    <mergeCell ref="A18:K18"/>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8" activeCellId="0" sqref="I8"/>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20.44"/>
    <col collapsed="false" customWidth="true" hidden="false" outlineLevel="0" max="3" min="3" style="30" width="14.99"/>
    <col collapsed="false" customWidth="true" hidden="false" outlineLevel="0" max="4" min="4" style="30" width="28.81"/>
    <col collapsed="false" customWidth="true" hidden="false" outlineLevel="0" max="5" min="5" style="30" width="16.44"/>
    <col collapsed="false" customWidth="true" hidden="false" outlineLevel="0" max="6" min="6" style="30" width="26.44"/>
    <col collapsed="false" customWidth="true" hidden="false" outlineLevel="0" max="7" min="7" style="30" width="12.17"/>
    <col collapsed="false" customWidth="true" hidden="false" outlineLevel="0" max="8" min="8" style="31" width="9.99"/>
    <col collapsed="false" customWidth="true" hidden="false" outlineLevel="0" max="10" min="9" style="31" width="9.17"/>
  </cols>
  <sheetData>
    <row r="2" customFormat="false" ht="15" hidden="false" customHeight="true" outlineLevel="0" collapsed="false">
      <c r="A2" s="32" t="s">
        <v>597</v>
      </c>
      <c r="B2" s="32"/>
      <c r="C2" s="32"/>
      <c r="D2" s="32"/>
      <c r="E2" s="32"/>
      <c r="F2" s="32"/>
      <c r="G2" s="32"/>
      <c r="H2" s="32"/>
    </row>
    <row r="3" customFormat="false" ht="15" hidden="false" customHeight="true" outlineLevel="0" collapsed="false">
      <c r="A3" s="87"/>
      <c r="B3" s="87"/>
      <c r="C3" s="87"/>
      <c r="D3" s="87"/>
      <c r="E3" s="87"/>
      <c r="F3" s="87"/>
      <c r="G3" s="87"/>
      <c r="H3" s="87"/>
    </row>
    <row r="4" customFormat="false" ht="90.75" hidden="false" customHeight="true" outlineLevel="0" collapsed="false">
      <c r="A4" s="144" t="s">
        <v>598</v>
      </c>
      <c r="B4" s="144"/>
      <c r="C4" s="144"/>
      <c r="D4" s="144"/>
      <c r="E4" s="144"/>
      <c r="F4" s="144"/>
      <c r="G4" s="144"/>
      <c r="H4" s="144"/>
    </row>
    <row r="5" customFormat="false" ht="14.5" hidden="false" customHeight="false" outlineLevel="0" collapsed="false">
      <c r="A5" s="37"/>
      <c r="B5" s="37"/>
      <c r="C5" s="38"/>
      <c r="D5" s="38"/>
      <c r="E5" s="38"/>
      <c r="F5" s="38"/>
      <c r="G5" s="38"/>
      <c r="H5" s="37"/>
    </row>
    <row r="6" customFormat="false" ht="14.5" hidden="false" customHeight="false" outlineLevel="0" collapsed="false">
      <c r="A6" s="37"/>
      <c r="B6" s="37"/>
      <c r="C6" s="38"/>
      <c r="D6" s="38"/>
      <c r="E6" s="38"/>
      <c r="F6" s="38"/>
      <c r="G6" s="37"/>
    </row>
    <row r="7" customFormat="false" ht="39" hidden="false" customHeight="false" outlineLevel="0" collapsed="false">
      <c r="A7" s="90" t="s">
        <v>599</v>
      </c>
      <c r="B7" s="39" t="s">
        <v>600</v>
      </c>
      <c r="C7" s="41" t="s">
        <v>174</v>
      </c>
      <c r="D7" s="91" t="s">
        <v>601</v>
      </c>
      <c r="E7" s="40" t="s">
        <v>602</v>
      </c>
      <c r="F7" s="90" t="s">
        <v>603</v>
      </c>
      <c r="G7" s="39" t="s">
        <v>111</v>
      </c>
      <c r="H7" s="90" t="s">
        <v>112</v>
      </c>
    </row>
    <row r="8" customFormat="false" ht="78.5" hidden="false" customHeight="false" outlineLevel="0" collapsed="false">
      <c r="A8" s="61" t="s">
        <v>604</v>
      </c>
      <c r="B8" s="47" t="s">
        <v>605</v>
      </c>
      <c r="C8" s="47" t="s">
        <v>17</v>
      </c>
      <c r="D8" s="149" t="s">
        <v>606</v>
      </c>
      <c r="E8" s="61" t="s">
        <v>607</v>
      </c>
      <c r="F8" s="53" t="s">
        <v>608</v>
      </c>
      <c r="G8" s="94" t="n">
        <v>20</v>
      </c>
      <c r="H8" s="61" t="n">
        <f aca="false">G8/3</f>
        <v>6.66666666666667</v>
      </c>
      <c r="I8" s="64" t="s">
        <v>609</v>
      </c>
    </row>
    <row r="9" customFormat="false" ht="14.5" hidden="false" customHeight="false" outlineLevel="0" collapsed="false">
      <c r="A9" s="47"/>
      <c r="B9" s="47"/>
      <c r="C9" s="96"/>
      <c r="D9" s="46"/>
      <c r="E9" s="61"/>
      <c r="F9" s="53"/>
      <c r="G9" s="97"/>
      <c r="H9" s="55"/>
    </row>
    <row r="10" customFormat="false" ht="14.5" hidden="false" customHeight="false" outlineLevel="0" collapsed="false">
      <c r="A10" s="61"/>
      <c r="B10" s="47"/>
      <c r="C10" s="47"/>
      <c r="D10" s="46"/>
      <c r="E10" s="61"/>
      <c r="F10" s="53"/>
      <c r="G10" s="97"/>
      <c r="H10" s="55"/>
    </row>
    <row r="11" customFormat="false" ht="14.5" hidden="false" customHeight="false" outlineLevel="0" collapsed="false">
      <c r="A11" s="61"/>
      <c r="B11" s="61"/>
      <c r="C11" s="61"/>
      <c r="D11" s="53"/>
      <c r="E11" s="61"/>
      <c r="F11" s="53"/>
      <c r="G11" s="97"/>
      <c r="H11" s="55"/>
    </row>
    <row r="12" customFormat="false" ht="14.5" hidden="false" customHeight="false" outlineLevel="0" collapsed="false">
      <c r="A12" s="61"/>
      <c r="B12" s="61"/>
      <c r="C12" s="61"/>
      <c r="D12" s="53"/>
      <c r="E12" s="61"/>
      <c r="F12" s="53"/>
      <c r="G12" s="99"/>
      <c r="H12" s="55"/>
    </row>
    <row r="13" customFormat="false" ht="14.5" hidden="false" customHeight="false" outlineLevel="0" collapsed="false">
      <c r="A13" s="64" t="s">
        <v>131</v>
      </c>
      <c r="B13" s="30"/>
      <c r="D13" s="31"/>
      <c r="E13" s="31"/>
      <c r="F13" s="31"/>
      <c r="G13" s="33"/>
      <c r="H13" s="100" t="n">
        <f aca="false">SUM(H8:H12)</f>
        <v>6.66666666666667</v>
      </c>
    </row>
    <row r="15" customFormat="false" ht="14.5" hidden="false" customHeight="false" outlineLevel="0" collapsed="false">
      <c r="B15" s="30"/>
      <c r="G15" s="31"/>
      <c r="H15" s="0"/>
      <c r="I15" s="0"/>
      <c r="J15" s="0"/>
    </row>
    <row r="16" customFormat="false" ht="15" hidden="false" customHeight="true" outlineLevel="0" collapsed="false">
      <c r="A16" s="156" t="s">
        <v>132</v>
      </c>
      <c r="B16" s="156"/>
      <c r="C16" s="156"/>
      <c r="D16" s="156"/>
      <c r="E16" s="156"/>
      <c r="F16" s="156"/>
      <c r="G16" s="156"/>
      <c r="H16" s="156"/>
      <c r="I16" s="0"/>
      <c r="J16" s="0"/>
    </row>
  </sheetData>
  <mergeCells count="3">
    <mergeCell ref="A2:H2"/>
    <mergeCell ref="A4:H4"/>
    <mergeCell ref="A16:H16"/>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T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2" activeCellId="0" sqref="B12"/>
    </sheetView>
  </sheetViews>
  <sheetFormatPr defaultColWidth="8.8125" defaultRowHeight="14.5" zeroHeight="false" outlineLevelRow="0" outlineLevelCol="0"/>
  <cols>
    <col collapsed="false" customWidth="true" hidden="false" outlineLevel="0" max="1" min="1" style="29" width="13.81"/>
    <col collapsed="false" customWidth="true" hidden="false" outlineLevel="0" max="2" min="2" style="30" width="14.99"/>
    <col collapsed="false" customWidth="true" hidden="false" outlineLevel="0" max="3" min="3" style="30" width="6.81"/>
    <col collapsed="false" customWidth="true" hidden="false" outlineLevel="0" max="4" min="4" style="30" width="12.17"/>
    <col collapsed="false" customWidth="true" hidden="false" outlineLevel="0" max="5" min="5" style="30" width="5.53"/>
    <col collapsed="false" customWidth="true" hidden="false" outlineLevel="0" max="6" min="6" style="30" width="5.81"/>
    <col collapsed="false" customWidth="true" hidden="false" outlineLevel="0" max="7" min="7" style="31" width="5.99"/>
    <col collapsed="false" customWidth="true" hidden="false" outlineLevel="0" max="8" min="8" style="31" width="9.17"/>
    <col collapsed="false" customWidth="true" hidden="false" outlineLevel="0" max="10" min="9" style="31" width="10.17"/>
    <col collapsed="false" customWidth="false" hidden="false" outlineLevel="0" max="11" min="11" style="31" width="8.81"/>
    <col collapsed="false" customWidth="true" hidden="false" outlineLevel="0" max="12" min="12" style="31" width="7.99"/>
    <col collapsed="false" customWidth="true" hidden="false" outlineLevel="0" max="13" min="13" style="31" width="11.44"/>
    <col collapsed="false" customWidth="true" hidden="false" outlineLevel="0" max="14" min="14" style="31" width="7.99"/>
    <col collapsed="false" customWidth="true" hidden="false" outlineLevel="0" max="15" min="15" style="31" width="8.53"/>
    <col collapsed="false" customWidth="true" hidden="false" outlineLevel="0" max="16" min="16" style="31" width="8.44"/>
    <col collapsed="false" customWidth="true" hidden="false" outlineLevel="0" max="20" min="17" style="31" width="9.17"/>
  </cols>
  <sheetData>
    <row r="2" s="34" customFormat="true" ht="15.5" hidden="false" customHeight="true" outlineLevel="0" collapsed="false">
      <c r="A2" s="32" t="s">
        <v>91</v>
      </c>
      <c r="B2" s="32"/>
      <c r="C2" s="32"/>
      <c r="D2" s="32"/>
      <c r="E2" s="32"/>
      <c r="F2" s="32"/>
      <c r="G2" s="32"/>
      <c r="H2" s="32"/>
      <c r="I2" s="32"/>
      <c r="J2" s="32"/>
      <c r="K2" s="32"/>
      <c r="L2" s="32"/>
      <c r="M2" s="32"/>
      <c r="N2" s="32"/>
      <c r="O2" s="32"/>
      <c r="P2" s="32"/>
      <c r="Q2" s="33"/>
      <c r="R2" s="33"/>
      <c r="S2" s="33"/>
      <c r="T2" s="33"/>
    </row>
    <row r="3" s="34" customFormat="true" ht="14.5" hidden="false" customHeight="false" outlineLevel="0" collapsed="false">
      <c r="H3" s="33"/>
      <c r="Q3" s="33"/>
      <c r="R3" s="33"/>
      <c r="S3" s="33"/>
      <c r="T3" s="33"/>
    </row>
    <row r="4" s="34" customFormat="true" ht="44.25" hidden="false" customHeight="true" outlineLevel="0" collapsed="false">
      <c r="A4" s="35" t="s">
        <v>92</v>
      </c>
      <c r="B4" s="35"/>
      <c r="C4" s="35"/>
      <c r="D4" s="35"/>
      <c r="E4" s="35"/>
      <c r="F4" s="35"/>
      <c r="G4" s="35"/>
      <c r="H4" s="35"/>
      <c r="I4" s="35"/>
      <c r="J4" s="35"/>
      <c r="K4" s="35"/>
      <c r="L4" s="35"/>
      <c r="M4" s="35"/>
      <c r="N4" s="35"/>
      <c r="O4" s="35"/>
      <c r="P4" s="35"/>
      <c r="Q4" s="33"/>
      <c r="R4" s="33"/>
      <c r="S4" s="33"/>
      <c r="T4" s="33"/>
    </row>
    <row r="5" s="34" customFormat="true" ht="15" hidden="false" customHeight="true" outlineLevel="0" collapsed="false">
      <c r="A5" s="35" t="s">
        <v>93</v>
      </c>
      <c r="B5" s="35"/>
      <c r="C5" s="35"/>
      <c r="D5" s="35"/>
      <c r="E5" s="35"/>
      <c r="F5" s="35"/>
      <c r="G5" s="35"/>
      <c r="H5" s="35"/>
      <c r="I5" s="35"/>
      <c r="J5" s="35"/>
      <c r="K5" s="35"/>
      <c r="L5" s="35"/>
      <c r="M5" s="35"/>
      <c r="N5" s="35"/>
      <c r="O5" s="35"/>
      <c r="P5" s="35"/>
      <c r="Q5" s="33"/>
      <c r="R5" s="33"/>
      <c r="S5" s="33"/>
      <c r="T5" s="33"/>
    </row>
    <row r="6" s="34" customFormat="true" ht="27.75" hidden="false" customHeight="true" outlineLevel="0" collapsed="false">
      <c r="A6" s="35" t="s">
        <v>94</v>
      </c>
      <c r="B6" s="35"/>
      <c r="C6" s="35"/>
      <c r="D6" s="35"/>
      <c r="E6" s="35"/>
      <c r="F6" s="35"/>
      <c r="G6" s="35"/>
      <c r="H6" s="35"/>
      <c r="I6" s="35"/>
      <c r="J6" s="35"/>
      <c r="K6" s="35"/>
      <c r="L6" s="35"/>
      <c r="M6" s="35"/>
      <c r="N6" s="35"/>
      <c r="O6" s="35"/>
      <c r="P6" s="35"/>
      <c r="Q6" s="33"/>
      <c r="R6" s="33"/>
      <c r="S6" s="33"/>
      <c r="T6" s="33"/>
    </row>
    <row r="7" s="34" customFormat="true" ht="14.5" hidden="false" customHeight="true" outlineLevel="0" collapsed="false">
      <c r="A7" s="35" t="s">
        <v>95</v>
      </c>
      <c r="B7" s="35"/>
      <c r="C7" s="35"/>
      <c r="D7" s="35"/>
      <c r="E7" s="35"/>
      <c r="F7" s="35"/>
      <c r="G7" s="35"/>
      <c r="H7" s="35"/>
      <c r="I7" s="35"/>
      <c r="J7" s="35"/>
      <c r="K7" s="35"/>
      <c r="L7" s="35"/>
      <c r="M7" s="35"/>
      <c r="N7" s="35"/>
      <c r="O7" s="35"/>
      <c r="P7" s="35"/>
      <c r="Q7" s="33"/>
      <c r="R7" s="33"/>
      <c r="S7" s="33"/>
      <c r="T7" s="33"/>
    </row>
    <row r="8" s="34" customFormat="true" ht="78.75" hidden="false" customHeight="true" outlineLevel="0" collapsed="false">
      <c r="A8" s="36" t="s">
        <v>96</v>
      </c>
      <c r="B8" s="36"/>
      <c r="C8" s="36"/>
      <c r="D8" s="36"/>
      <c r="E8" s="36"/>
      <c r="F8" s="36"/>
      <c r="G8" s="36"/>
      <c r="H8" s="36"/>
      <c r="I8" s="36"/>
      <c r="J8" s="36"/>
      <c r="K8" s="36"/>
      <c r="L8" s="36"/>
      <c r="M8" s="36"/>
      <c r="N8" s="36"/>
      <c r="O8" s="36"/>
      <c r="P8" s="36"/>
      <c r="Q8" s="33"/>
      <c r="R8" s="33"/>
      <c r="S8" s="33"/>
      <c r="T8" s="33"/>
    </row>
    <row r="9" s="34" customFormat="true" ht="14.5" hidden="false" customHeight="false" outlineLevel="0" collapsed="false">
      <c r="A9" s="37"/>
      <c r="B9" s="38"/>
      <c r="C9" s="38"/>
      <c r="D9" s="38"/>
      <c r="E9" s="38"/>
      <c r="F9" s="38"/>
      <c r="G9" s="37"/>
      <c r="I9" s="37"/>
      <c r="J9" s="37"/>
      <c r="K9" s="37"/>
      <c r="L9" s="37"/>
      <c r="M9" s="37"/>
      <c r="N9" s="37"/>
      <c r="O9" s="37"/>
      <c r="P9" s="37"/>
      <c r="Q9" s="33"/>
      <c r="R9" s="33"/>
      <c r="S9" s="33"/>
      <c r="T9" s="33"/>
    </row>
    <row r="10" s="43" customFormat="true" ht="65" hidden="false" customHeight="false" outlineLevel="0" collapsed="false">
      <c r="A10" s="39" t="s">
        <v>97</v>
      </c>
      <c r="B10" s="39" t="s">
        <v>98</v>
      </c>
      <c r="C10" s="39" t="s">
        <v>99</v>
      </c>
      <c r="D10" s="40" t="s">
        <v>100</v>
      </c>
      <c r="E10" s="40" t="s">
        <v>101</v>
      </c>
      <c r="F10" s="40" t="s">
        <v>102</v>
      </c>
      <c r="G10" s="39" t="s">
        <v>103</v>
      </c>
      <c r="H10" s="41" t="s">
        <v>104</v>
      </c>
      <c r="I10" s="40" t="s">
        <v>105</v>
      </c>
      <c r="J10" s="40" t="s">
        <v>106</v>
      </c>
      <c r="K10" s="40" t="s">
        <v>107</v>
      </c>
      <c r="L10" s="40" t="s">
        <v>108</v>
      </c>
      <c r="M10" s="40" t="s">
        <v>109</v>
      </c>
      <c r="N10" s="40" t="s">
        <v>110</v>
      </c>
      <c r="O10" s="39" t="s">
        <v>111</v>
      </c>
      <c r="P10" s="39" t="s">
        <v>112</v>
      </c>
      <c r="Q10" s="42"/>
      <c r="R10" s="42"/>
      <c r="S10" s="42"/>
      <c r="T10" s="42"/>
    </row>
    <row r="11" customFormat="false" ht="121" hidden="false" customHeight="true" outlineLevel="0" collapsed="false">
      <c r="A11" s="44" t="s">
        <v>113</v>
      </c>
      <c r="B11" s="45" t="s">
        <v>114</v>
      </c>
      <c r="C11" s="46" t="s">
        <v>17</v>
      </c>
      <c r="D11" s="47" t="s">
        <v>115</v>
      </c>
      <c r="E11" s="48" t="n">
        <v>55</v>
      </c>
      <c r="F11" s="49" t="n">
        <v>3</v>
      </c>
      <c r="G11" s="49" t="s">
        <v>116</v>
      </c>
      <c r="H11" s="50" t="s">
        <v>117</v>
      </c>
      <c r="I11" s="51" t="s">
        <v>118</v>
      </c>
      <c r="J11" s="47" t="s">
        <v>119</v>
      </c>
      <c r="K11" s="52" t="s">
        <v>120</v>
      </c>
      <c r="L11" s="53" t="n">
        <v>2021</v>
      </c>
      <c r="M11" s="53" t="s">
        <v>121</v>
      </c>
      <c r="N11" s="53" t="n">
        <v>3.692</v>
      </c>
      <c r="O11" s="54" t="n">
        <v>1500</v>
      </c>
      <c r="P11" s="55" t="n">
        <f aca="false">O11/2</f>
        <v>750</v>
      </c>
    </row>
    <row r="12" customFormat="false" ht="91" hidden="false" customHeight="false" outlineLevel="0" collapsed="false">
      <c r="A12" s="44" t="s">
        <v>122</v>
      </c>
      <c r="B12" s="56" t="s">
        <v>123</v>
      </c>
      <c r="C12" s="46" t="s">
        <v>17</v>
      </c>
      <c r="D12" s="47" t="s">
        <v>124</v>
      </c>
      <c r="E12" s="46" t="n">
        <v>9</v>
      </c>
      <c r="F12" s="46"/>
      <c r="G12" s="46" t="s">
        <v>125</v>
      </c>
      <c r="H12" s="57" t="s">
        <v>126</v>
      </c>
      <c r="I12" s="58" t="s">
        <v>127</v>
      </c>
      <c r="J12" s="47" t="s">
        <v>128</v>
      </c>
      <c r="K12" s="59" t="s">
        <v>129</v>
      </c>
      <c r="L12" s="53" t="n">
        <v>2021</v>
      </c>
      <c r="M12" s="53" t="s">
        <v>130</v>
      </c>
      <c r="N12" s="53" t="n">
        <v>3.367</v>
      </c>
      <c r="O12" s="60" t="n">
        <v>1000</v>
      </c>
      <c r="P12" s="55" t="n">
        <f aca="false">1000/7</f>
        <v>142.857142857143</v>
      </c>
    </row>
    <row r="13" customFormat="false" ht="14.5" hidden="false" customHeight="false" outlineLevel="0" collapsed="false">
      <c r="A13" s="61"/>
      <c r="B13" s="53"/>
      <c r="C13" s="53"/>
      <c r="D13" s="53"/>
      <c r="E13" s="53"/>
      <c r="F13" s="53"/>
      <c r="G13" s="53"/>
      <c r="H13" s="61"/>
      <c r="I13" s="61"/>
      <c r="J13" s="61"/>
      <c r="K13" s="62"/>
      <c r="L13" s="53"/>
      <c r="M13" s="53"/>
      <c r="N13" s="53"/>
      <c r="O13" s="63"/>
      <c r="P13" s="55"/>
    </row>
    <row r="14" customFormat="false" ht="14.5" hidden="false" customHeight="false" outlineLevel="0" collapsed="false">
      <c r="A14" s="61"/>
      <c r="B14" s="53"/>
      <c r="C14" s="53"/>
      <c r="D14" s="53"/>
      <c r="E14" s="53"/>
      <c r="F14" s="53"/>
      <c r="G14" s="53"/>
      <c r="H14" s="61"/>
      <c r="I14" s="61"/>
      <c r="J14" s="61"/>
      <c r="K14" s="62"/>
      <c r="L14" s="53"/>
      <c r="M14" s="53"/>
      <c r="N14" s="53"/>
      <c r="O14" s="60"/>
      <c r="P14" s="55"/>
    </row>
    <row r="15" customFormat="false" ht="14.5" hidden="false" customHeight="false" outlineLevel="0" collapsed="false">
      <c r="A15" s="61"/>
      <c r="B15" s="53"/>
      <c r="C15" s="53"/>
      <c r="D15" s="53"/>
      <c r="E15" s="53"/>
      <c r="F15" s="53"/>
      <c r="G15" s="53"/>
      <c r="H15" s="61"/>
      <c r="I15" s="61"/>
      <c r="J15" s="61"/>
      <c r="K15" s="62"/>
      <c r="L15" s="53"/>
      <c r="M15" s="53"/>
      <c r="N15" s="53"/>
      <c r="O15" s="60"/>
      <c r="P15" s="55"/>
    </row>
    <row r="16" customFormat="false" ht="14.5" hidden="false" customHeight="false" outlineLevel="0" collapsed="false">
      <c r="A16" s="61"/>
      <c r="B16" s="53"/>
      <c r="C16" s="53"/>
      <c r="D16" s="53"/>
      <c r="E16" s="53"/>
      <c r="F16" s="53"/>
      <c r="G16" s="53"/>
      <c r="H16" s="61"/>
      <c r="I16" s="61"/>
      <c r="J16" s="61"/>
      <c r="K16" s="62"/>
      <c r="L16" s="53"/>
      <c r="M16" s="53"/>
      <c r="N16" s="53"/>
      <c r="O16" s="60"/>
      <c r="P16" s="55"/>
    </row>
    <row r="17" customFormat="false" ht="14.5" hidden="false" customHeight="false" outlineLevel="0" collapsed="false">
      <c r="A17" s="64" t="s">
        <v>131</v>
      </c>
      <c r="O17" s="33"/>
      <c r="P17" s="65" t="n">
        <f aca="false">SUM(P11:P16)</f>
        <v>892.857142857143</v>
      </c>
    </row>
    <row r="19" customFormat="false" ht="14.5" hidden="false" customHeight="true" outlineLevel="0" collapsed="false">
      <c r="A19" s="66" t="s">
        <v>132</v>
      </c>
      <c r="B19" s="66"/>
      <c r="C19" s="66"/>
      <c r="D19" s="66"/>
      <c r="E19" s="66"/>
      <c r="F19" s="66"/>
      <c r="G19" s="66"/>
      <c r="H19" s="66"/>
      <c r="I19" s="66"/>
      <c r="J19" s="66"/>
      <c r="K19" s="66"/>
      <c r="L19" s="66"/>
      <c r="M19" s="66"/>
      <c r="N19" s="66"/>
      <c r="O19" s="66"/>
      <c r="P19" s="66"/>
    </row>
  </sheetData>
  <mergeCells count="7">
    <mergeCell ref="A2:P2"/>
    <mergeCell ref="A4:P4"/>
    <mergeCell ref="A5:P5"/>
    <mergeCell ref="A6:P6"/>
    <mergeCell ref="A7:P7"/>
    <mergeCell ref="A8:P8"/>
    <mergeCell ref="A19:P19"/>
  </mergeCells>
  <hyperlinks>
    <hyperlink ref="H11" r:id="rId1" display="https://onlinelibrary.wiley.com/doi/full/10.1002/tesq.3036"/>
    <hyperlink ref="H12" r:id="rId2" display="https://ieeexplore.ieee.org/abstract/document/9620096"/>
    <hyperlink ref="I12" r:id="rId3" display="https://doi.org/10.1109/ACCESS.2021.3129248"/>
  </hyperlinks>
  <printOptions headings="false" gridLines="false" gridLinesSet="true" horizontalCentered="false" verticalCentered="false"/>
  <pageMargins left="0.509722222222222" right="0.309722222222222" top="0"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T19"/>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1" activeCellId="0" sqref="B11"/>
    </sheetView>
  </sheetViews>
  <sheetFormatPr defaultColWidth="8.8125" defaultRowHeight="14.5" zeroHeight="false" outlineLevelRow="0" outlineLevelCol="0"/>
  <cols>
    <col collapsed="false" customWidth="true" hidden="false" outlineLevel="0" max="1" min="1" style="29" width="14.44"/>
    <col collapsed="false" customWidth="true" hidden="false" outlineLevel="0" max="2" min="2" style="30" width="14.81"/>
    <col collapsed="false" customWidth="true" hidden="false" outlineLevel="0" max="3" min="3" style="30" width="8.44"/>
    <col collapsed="false" customWidth="true" hidden="false" outlineLevel="0" max="4" min="4" style="30" width="12.44"/>
    <col collapsed="false" customWidth="true" hidden="false" outlineLevel="0" max="5" min="5" style="30" width="5.53"/>
    <col collapsed="false" customWidth="true" hidden="false" outlineLevel="0" max="6" min="6" style="30" width="5.81"/>
    <col collapsed="false" customWidth="true" hidden="false" outlineLevel="0" max="7" min="7" style="31" width="5.99"/>
    <col collapsed="false" customWidth="true" hidden="false" outlineLevel="0" max="8" min="8" style="31" width="8.44"/>
    <col collapsed="false" customWidth="true" hidden="false" outlineLevel="0" max="10" min="9" style="31" width="10.17"/>
    <col collapsed="false" customWidth="true" hidden="false" outlineLevel="0" max="11" min="11" style="31" width="9.44"/>
    <col collapsed="false" customWidth="true" hidden="false" outlineLevel="0" max="12" min="12" style="31" width="7.99"/>
    <col collapsed="false" customWidth="true" hidden="false" outlineLevel="0" max="13" min="13" style="31" width="10.44"/>
    <col collapsed="false" customWidth="true" hidden="false" outlineLevel="0" max="14" min="14" style="31" width="6.99"/>
    <col collapsed="false" customWidth="true" hidden="false" outlineLevel="0" max="15" min="15" style="31" width="8.53"/>
    <col collapsed="false" customWidth="true" hidden="false" outlineLevel="0" max="16" min="16" style="31" width="8.44"/>
    <col collapsed="false" customWidth="true" hidden="false" outlineLevel="0" max="20" min="17" style="31" width="9.17"/>
  </cols>
  <sheetData>
    <row r="2" s="34" customFormat="true" ht="15.5" hidden="false" customHeight="true" outlineLevel="0" collapsed="false">
      <c r="A2" s="32" t="s">
        <v>133</v>
      </c>
      <c r="B2" s="32"/>
      <c r="C2" s="32"/>
      <c r="D2" s="32"/>
      <c r="E2" s="32"/>
      <c r="F2" s="32"/>
      <c r="G2" s="32"/>
      <c r="H2" s="32"/>
      <c r="I2" s="32"/>
      <c r="J2" s="32"/>
      <c r="K2" s="32"/>
      <c r="L2" s="32"/>
      <c r="M2" s="32"/>
      <c r="N2" s="32"/>
      <c r="O2" s="32"/>
      <c r="P2" s="32"/>
      <c r="Q2" s="33"/>
      <c r="R2" s="33"/>
      <c r="S2" s="33"/>
      <c r="T2" s="33"/>
    </row>
    <row r="3" s="34" customFormat="true" ht="14.5" hidden="false" customHeight="false" outlineLevel="0" collapsed="false">
      <c r="H3" s="33"/>
      <c r="Q3" s="33"/>
      <c r="R3" s="33"/>
      <c r="S3" s="33"/>
      <c r="T3" s="33"/>
    </row>
    <row r="4" s="34" customFormat="true" ht="43.5" hidden="false" customHeight="true" outlineLevel="0" collapsed="false">
      <c r="A4" s="35" t="s">
        <v>134</v>
      </c>
      <c r="B4" s="35"/>
      <c r="C4" s="35"/>
      <c r="D4" s="35"/>
      <c r="E4" s="35"/>
      <c r="F4" s="35"/>
      <c r="G4" s="35"/>
      <c r="H4" s="35"/>
      <c r="I4" s="35"/>
      <c r="J4" s="35"/>
      <c r="K4" s="35"/>
      <c r="L4" s="35"/>
      <c r="M4" s="35"/>
      <c r="N4" s="35"/>
      <c r="O4" s="35"/>
      <c r="P4" s="35"/>
      <c r="Q4" s="33"/>
      <c r="R4" s="33"/>
      <c r="S4" s="33"/>
      <c r="T4" s="33"/>
    </row>
    <row r="5" s="34" customFormat="true" ht="15" hidden="false" customHeight="true" outlineLevel="0" collapsed="false">
      <c r="A5" s="35" t="s">
        <v>93</v>
      </c>
      <c r="B5" s="35"/>
      <c r="C5" s="35"/>
      <c r="D5" s="35"/>
      <c r="E5" s="35"/>
      <c r="F5" s="35"/>
      <c r="G5" s="35"/>
      <c r="H5" s="35"/>
      <c r="I5" s="35"/>
      <c r="J5" s="35"/>
      <c r="K5" s="35"/>
      <c r="L5" s="35"/>
      <c r="M5" s="35"/>
      <c r="N5" s="35"/>
      <c r="O5" s="35"/>
      <c r="P5" s="35"/>
      <c r="Q5" s="33"/>
      <c r="R5" s="33"/>
      <c r="S5" s="33"/>
      <c r="T5" s="33"/>
    </row>
    <row r="6" s="34" customFormat="true" ht="27.75" hidden="false" customHeight="true" outlineLevel="0" collapsed="false">
      <c r="A6" s="35" t="s">
        <v>94</v>
      </c>
      <c r="B6" s="35"/>
      <c r="C6" s="35"/>
      <c r="D6" s="35"/>
      <c r="E6" s="35"/>
      <c r="F6" s="35"/>
      <c r="G6" s="35"/>
      <c r="H6" s="35"/>
      <c r="I6" s="35"/>
      <c r="J6" s="35"/>
      <c r="K6" s="35"/>
      <c r="L6" s="35"/>
      <c r="M6" s="35"/>
      <c r="N6" s="35"/>
      <c r="O6" s="35"/>
      <c r="P6" s="35"/>
      <c r="Q6" s="33"/>
      <c r="R6" s="33"/>
      <c r="S6" s="33"/>
      <c r="T6" s="33"/>
    </row>
    <row r="7" s="34" customFormat="true" ht="15" hidden="false" customHeight="true" outlineLevel="0" collapsed="false">
      <c r="A7" s="35" t="s">
        <v>95</v>
      </c>
      <c r="B7" s="35"/>
      <c r="C7" s="35"/>
      <c r="D7" s="35"/>
      <c r="E7" s="35"/>
      <c r="F7" s="35"/>
      <c r="G7" s="35"/>
      <c r="H7" s="35"/>
      <c r="I7" s="35"/>
      <c r="J7" s="35"/>
      <c r="K7" s="35"/>
      <c r="L7" s="35"/>
      <c r="M7" s="35"/>
      <c r="N7" s="35"/>
      <c r="O7" s="35"/>
      <c r="P7" s="35"/>
      <c r="Q7" s="33"/>
      <c r="R7" s="33"/>
      <c r="S7" s="33"/>
      <c r="T7" s="33"/>
    </row>
    <row r="8" s="34" customFormat="true" ht="57.75" hidden="false" customHeight="true" outlineLevel="0" collapsed="false">
      <c r="A8" s="36" t="s">
        <v>135</v>
      </c>
      <c r="B8" s="36"/>
      <c r="C8" s="36"/>
      <c r="D8" s="36"/>
      <c r="E8" s="36"/>
      <c r="F8" s="36"/>
      <c r="G8" s="36"/>
      <c r="H8" s="36"/>
      <c r="I8" s="36"/>
      <c r="J8" s="36"/>
      <c r="K8" s="36"/>
      <c r="L8" s="36"/>
      <c r="M8" s="36"/>
      <c r="N8" s="36"/>
      <c r="O8" s="36"/>
      <c r="P8" s="36"/>
      <c r="Q8" s="33"/>
      <c r="R8" s="33"/>
      <c r="S8" s="33"/>
      <c r="T8" s="33"/>
    </row>
    <row r="9" s="34" customFormat="true" ht="14.5" hidden="false" customHeight="false" outlineLevel="0" collapsed="false">
      <c r="A9" s="37"/>
      <c r="B9" s="38"/>
      <c r="C9" s="38"/>
      <c r="D9" s="38"/>
      <c r="E9" s="38"/>
      <c r="F9" s="38"/>
      <c r="G9" s="37"/>
      <c r="I9" s="37"/>
      <c r="J9" s="37"/>
      <c r="K9" s="37"/>
      <c r="L9" s="37"/>
      <c r="M9" s="37"/>
      <c r="N9" s="37"/>
      <c r="O9" s="37"/>
      <c r="P9" s="37"/>
      <c r="Q9" s="33"/>
      <c r="R9" s="33"/>
      <c r="S9" s="33"/>
      <c r="T9" s="33"/>
    </row>
    <row r="10" s="43" customFormat="true" ht="52" hidden="false" customHeight="false" outlineLevel="0" collapsed="false">
      <c r="A10" s="39" t="s">
        <v>97</v>
      </c>
      <c r="B10" s="39" t="s">
        <v>98</v>
      </c>
      <c r="C10" s="39" t="s">
        <v>99</v>
      </c>
      <c r="D10" s="40" t="s">
        <v>100</v>
      </c>
      <c r="E10" s="40" t="s">
        <v>101</v>
      </c>
      <c r="F10" s="40" t="s">
        <v>102</v>
      </c>
      <c r="G10" s="39" t="s">
        <v>103</v>
      </c>
      <c r="H10" s="41" t="s">
        <v>104</v>
      </c>
      <c r="I10" s="40" t="s">
        <v>105</v>
      </c>
      <c r="J10" s="40" t="s">
        <v>106</v>
      </c>
      <c r="K10" s="40" t="s">
        <v>107</v>
      </c>
      <c r="L10" s="40" t="s">
        <v>108</v>
      </c>
      <c r="M10" s="40" t="s">
        <v>136</v>
      </c>
      <c r="N10" s="40" t="s">
        <v>137</v>
      </c>
      <c r="O10" s="39" t="s">
        <v>111</v>
      </c>
      <c r="P10" s="39" t="s">
        <v>112</v>
      </c>
      <c r="Q10" s="42"/>
      <c r="R10" s="42"/>
      <c r="S10" s="42"/>
      <c r="T10" s="42"/>
    </row>
    <row r="11" customFormat="false" ht="104" hidden="false" customHeight="false" outlineLevel="0" collapsed="false">
      <c r="A11" s="47" t="s">
        <v>138</v>
      </c>
      <c r="B11" s="47" t="s">
        <v>139</v>
      </c>
      <c r="C11" s="46" t="s">
        <v>17</v>
      </c>
      <c r="D11" s="47" t="s">
        <v>140</v>
      </c>
      <c r="E11" s="48" t="n">
        <v>9</v>
      </c>
      <c r="F11" s="49" t="n">
        <v>1</v>
      </c>
      <c r="G11" s="46" t="s">
        <v>141</v>
      </c>
      <c r="H11" s="50" t="s">
        <v>142</v>
      </c>
      <c r="I11" s="50" t="s">
        <v>143</v>
      </c>
      <c r="J11" s="47" t="s">
        <v>144</v>
      </c>
      <c r="K11" s="52" t="s">
        <v>145</v>
      </c>
      <c r="L11" s="53" t="n">
        <v>2021</v>
      </c>
      <c r="M11" s="53" t="s">
        <v>146</v>
      </c>
      <c r="N11" s="53" t="n">
        <v>2.847</v>
      </c>
      <c r="O11" s="54" t="n">
        <v>500</v>
      </c>
      <c r="P11" s="55" t="n">
        <f aca="false">O11/3</f>
        <v>166.666666666667</v>
      </c>
    </row>
    <row r="12" customFormat="false" ht="14.5" hidden="false" customHeight="false" outlineLevel="0" collapsed="false">
      <c r="A12" s="47"/>
      <c r="B12" s="47"/>
      <c r="C12" s="46"/>
      <c r="D12" s="47"/>
      <c r="E12" s="46"/>
      <c r="F12" s="46"/>
      <c r="G12" s="46"/>
      <c r="H12" s="61"/>
      <c r="I12" s="47"/>
      <c r="J12" s="47"/>
      <c r="K12" s="59"/>
      <c r="L12" s="53"/>
      <c r="M12" s="53"/>
      <c r="N12" s="53"/>
      <c r="O12" s="60"/>
      <c r="P12" s="55"/>
    </row>
    <row r="13" customFormat="false" ht="14.5" hidden="false" customHeight="false" outlineLevel="0" collapsed="false">
      <c r="A13" s="61"/>
      <c r="B13" s="53"/>
      <c r="C13" s="53"/>
      <c r="D13" s="53"/>
      <c r="E13" s="53"/>
      <c r="F13" s="53"/>
      <c r="G13" s="53"/>
      <c r="H13" s="61"/>
      <c r="I13" s="61"/>
      <c r="J13" s="61"/>
      <c r="K13" s="62"/>
      <c r="L13" s="53"/>
      <c r="M13" s="53"/>
      <c r="N13" s="53"/>
      <c r="O13" s="63"/>
      <c r="P13" s="55"/>
    </row>
    <row r="14" customFormat="false" ht="14.5" hidden="false" customHeight="false" outlineLevel="0" collapsed="false">
      <c r="A14" s="61"/>
      <c r="B14" s="53"/>
      <c r="C14" s="53"/>
      <c r="D14" s="53"/>
      <c r="E14" s="53"/>
      <c r="F14" s="53"/>
      <c r="G14" s="53"/>
      <c r="H14" s="61"/>
      <c r="I14" s="61"/>
      <c r="J14" s="61"/>
      <c r="K14" s="62"/>
      <c r="L14" s="53"/>
      <c r="M14" s="53"/>
      <c r="N14" s="53"/>
      <c r="O14" s="60"/>
      <c r="P14" s="55"/>
    </row>
    <row r="15" customFormat="false" ht="14.5" hidden="false" customHeight="false" outlineLevel="0" collapsed="false">
      <c r="A15" s="61"/>
      <c r="B15" s="53"/>
      <c r="C15" s="53"/>
      <c r="D15" s="53"/>
      <c r="E15" s="53"/>
      <c r="F15" s="53"/>
      <c r="G15" s="53"/>
      <c r="H15" s="61"/>
      <c r="I15" s="61"/>
      <c r="J15" s="61"/>
      <c r="K15" s="62"/>
      <c r="L15" s="53"/>
      <c r="M15" s="53"/>
      <c r="N15" s="53"/>
      <c r="O15" s="60"/>
      <c r="P15" s="55"/>
    </row>
    <row r="16" customFormat="false" ht="14.5" hidden="false" customHeight="false" outlineLevel="0" collapsed="false">
      <c r="A16" s="61"/>
      <c r="B16" s="53"/>
      <c r="C16" s="53"/>
      <c r="D16" s="53"/>
      <c r="E16" s="53"/>
      <c r="F16" s="53"/>
      <c r="G16" s="53"/>
      <c r="H16" s="61"/>
      <c r="I16" s="61"/>
      <c r="J16" s="61"/>
      <c r="K16" s="62"/>
      <c r="L16" s="53"/>
      <c r="M16" s="53"/>
      <c r="N16" s="53"/>
      <c r="O16" s="60"/>
      <c r="P16" s="55"/>
    </row>
    <row r="17" customFormat="false" ht="14.5" hidden="false" customHeight="false" outlineLevel="0" collapsed="false">
      <c r="A17" s="64" t="s">
        <v>131</v>
      </c>
      <c r="O17" s="33"/>
      <c r="P17" s="65" t="n">
        <f aca="false">SUM(P11:P16)</f>
        <v>166.666666666667</v>
      </c>
    </row>
    <row r="19" customFormat="false" ht="14.5" hidden="false" customHeight="true" outlineLevel="0" collapsed="false">
      <c r="A19" s="66" t="s">
        <v>132</v>
      </c>
      <c r="B19" s="66"/>
      <c r="C19" s="66"/>
      <c r="D19" s="66"/>
      <c r="E19" s="66"/>
      <c r="F19" s="66"/>
      <c r="G19" s="66"/>
      <c r="H19" s="66"/>
      <c r="I19" s="66"/>
      <c r="J19" s="66"/>
      <c r="K19" s="66"/>
      <c r="L19" s="66"/>
      <c r="M19" s="66"/>
      <c r="N19" s="66"/>
      <c r="O19" s="66"/>
      <c r="P19" s="66"/>
    </row>
  </sheetData>
  <mergeCells count="7">
    <mergeCell ref="A2:P2"/>
    <mergeCell ref="A4:P4"/>
    <mergeCell ref="A5:P5"/>
    <mergeCell ref="A6:P6"/>
    <mergeCell ref="A7:P7"/>
    <mergeCell ref="A8:P8"/>
    <mergeCell ref="A19:P19"/>
  </mergeCells>
  <hyperlinks>
    <hyperlink ref="H11" r:id="rId1" display="https://www.mdpi.com/2227-9717/9/1/74"/>
    <hyperlink ref="I11" r:id="rId2" display="https://doi.org/10.3390/pr9010074"/>
  </hyperlinks>
  <printOptions headings="false" gridLines="false" gridLinesSet="true" horizontalCentered="false" verticalCentered="false"/>
  <pageMargins left="0.509722222222222" right="0.309722222222222" top="0"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R1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11" activeCellId="0" sqref="C11"/>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11.81"/>
    <col collapsed="false" customWidth="true" hidden="false" outlineLevel="0" max="3" min="3" style="31" width="8.17"/>
    <col collapsed="false" customWidth="true" hidden="false" outlineLevel="0" max="4" min="4" style="31" width="13.17"/>
    <col collapsed="false" customWidth="true" hidden="false" outlineLevel="0" max="5" min="5" style="31" width="6.44"/>
    <col collapsed="false" customWidth="true" hidden="false" outlineLevel="0" max="6" min="6" style="31" width="5.81"/>
    <col collapsed="false" customWidth="true" hidden="false" outlineLevel="0" max="7" min="7" style="31" width="9.99"/>
    <col collapsed="false" customWidth="true" hidden="false" outlineLevel="0" max="11" min="8" style="31" width="9.17"/>
    <col collapsed="false" customWidth="true" hidden="false" outlineLevel="0" max="12" min="12" style="31" width="8.17"/>
    <col collapsed="false" customWidth="true" hidden="false" outlineLevel="0" max="13" min="13" style="0" width="10.17"/>
  </cols>
  <sheetData>
    <row r="2" s="67" customFormat="true" ht="33.75" hidden="false" customHeight="true" outlineLevel="0" collapsed="false">
      <c r="A2" s="32" t="s">
        <v>147</v>
      </c>
      <c r="B2" s="32"/>
      <c r="C2" s="32"/>
      <c r="D2" s="32"/>
      <c r="E2" s="32"/>
      <c r="F2" s="32"/>
      <c r="G2" s="32"/>
      <c r="H2" s="32"/>
      <c r="I2" s="32"/>
      <c r="J2" s="32"/>
      <c r="K2" s="32"/>
      <c r="L2" s="32"/>
      <c r="M2" s="32"/>
      <c r="N2" s="32"/>
    </row>
    <row r="3" s="34" customFormat="true" ht="18" hidden="false" customHeight="true" outlineLevel="0" collapsed="false">
      <c r="A3" s="68"/>
      <c r="B3" s="68"/>
      <c r="C3" s="68"/>
      <c r="D3" s="68"/>
      <c r="E3" s="68"/>
      <c r="F3" s="68"/>
      <c r="G3" s="68"/>
      <c r="H3" s="33"/>
      <c r="I3" s="33"/>
      <c r="J3" s="33"/>
      <c r="K3" s="33"/>
      <c r="L3" s="33"/>
    </row>
    <row r="4" s="34" customFormat="true" ht="15.75" hidden="false" customHeight="true" outlineLevel="0" collapsed="false">
      <c r="A4" s="69" t="s">
        <v>148</v>
      </c>
      <c r="B4" s="69"/>
      <c r="C4" s="69"/>
      <c r="D4" s="69"/>
      <c r="E4" s="69"/>
      <c r="F4" s="69"/>
      <c r="G4" s="69"/>
      <c r="H4" s="69"/>
      <c r="I4" s="69"/>
      <c r="J4" s="69"/>
      <c r="K4" s="69"/>
      <c r="L4" s="69"/>
      <c r="M4" s="69"/>
      <c r="N4" s="69"/>
    </row>
    <row r="5" s="34" customFormat="true" ht="13.5" hidden="false" customHeight="true" outlineLevel="0" collapsed="false">
      <c r="A5" s="70" t="s">
        <v>149</v>
      </c>
      <c r="B5" s="70"/>
      <c r="C5" s="70"/>
      <c r="D5" s="70"/>
      <c r="E5" s="70"/>
      <c r="F5" s="70"/>
      <c r="G5" s="70"/>
      <c r="H5" s="70"/>
      <c r="I5" s="70"/>
      <c r="J5" s="70"/>
      <c r="K5" s="70"/>
      <c r="L5" s="70"/>
      <c r="M5" s="70"/>
      <c r="N5" s="70"/>
    </row>
    <row r="6" s="34" customFormat="true" ht="14.5" hidden="false" customHeight="true" outlineLevel="0" collapsed="false">
      <c r="A6" s="69" t="s">
        <v>150</v>
      </c>
      <c r="B6" s="69"/>
      <c r="C6" s="69"/>
      <c r="D6" s="69"/>
      <c r="E6" s="69"/>
      <c r="F6" s="69"/>
      <c r="G6" s="69"/>
      <c r="H6" s="69"/>
      <c r="I6" s="69"/>
      <c r="J6" s="69"/>
      <c r="K6" s="69"/>
      <c r="L6" s="69"/>
      <c r="M6" s="69"/>
      <c r="N6" s="69"/>
    </row>
    <row r="7" s="34" customFormat="true" ht="15" hidden="false" customHeight="true" outlineLevel="0" collapsed="false">
      <c r="A7" s="35" t="s">
        <v>95</v>
      </c>
      <c r="B7" s="35"/>
      <c r="C7" s="35"/>
      <c r="D7" s="35"/>
      <c r="E7" s="35"/>
      <c r="F7" s="35"/>
      <c r="G7" s="35"/>
      <c r="H7" s="35"/>
      <c r="I7" s="35"/>
      <c r="J7" s="35"/>
      <c r="K7" s="35"/>
      <c r="L7" s="35"/>
      <c r="M7" s="35"/>
      <c r="N7" s="35"/>
      <c r="O7" s="33"/>
      <c r="P7" s="33"/>
      <c r="Q7" s="33"/>
      <c r="R7" s="33"/>
    </row>
    <row r="8" s="34" customFormat="true" ht="57" hidden="false" customHeight="true" outlineLevel="0" collapsed="false">
      <c r="A8" s="36" t="s">
        <v>151</v>
      </c>
      <c r="B8" s="36"/>
      <c r="C8" s="36"/>
      <c r="D8" s="36"/>
      <c r="E8" s="36"/>
      <c r="F8" s="36"/>
      <c r="G8" s="36"/>
      <c r="H8" s="36"/>
      <c r="I8" s="36"/>
      <c r="J8" s="36"/>
      <c r="K8" s="36"/>
      <c r="L8" s="36"/>
      <c r="M8" s="36"/>
      <c r="N8" s="36"/>
    </row>
    <row r="9" s="34" customFormat="true" ht="14.5" hidden="false" customHeight="false" outlineLevel="0" collapsed="false">
      <c r="A9" s="71"/>
      <c r="B9" s="71"/>
      <c r="C9" s="71"/>
      <c r="D9" s="71"/>
      <c r="E9" s="71"/>
      <c r="F9" s="71"/>
      <c r="G9" s="71"/>
      <c r="H9" s="71"/>
      <c r="I9" s="71"/>
      <c r="J9" s="71"/>
      <c r="K9" s="71"/>
      <c r="L9" s="71"/>
    </row>
    <row r="10" s="34" customFormat="true" ht="52" hidden="false" customHeight="false" outlineLevel="0" collapsed="false">
      <c r="A10" s="39" t="s">
        <v>97</v>
      </c>
      <c r="B10" s="39" t="s">
        <v>98</v>
      </c>
      <c r="C10" s="39" t="s">
        <v>99</v>
      </c>
      <c r="D10" s="40" t="s">
        <v>100</v>
      </c>
      <c r="E10" s="40" t="s">
        <v>101</v>
      </c>
      <c r="F10" s="40" t="s">
        <v>102</v>
      </c>
      <c r="G10" s="39" t="s">
        <v>152</v>
      </c>
      <c r="H10" s="41" t="s">
        <v>104</v>
      </c>
      <c r="I10" s="40" t="s">
        <v>105</v>
      </c>
      <c r="J10" s="40" t="s">
        <v>106</v>
      </c>
      <c r="K10" s="40" t="s">
        <v>107</v>
      </c>
      <c r="L10" s="40" t="s">
        <v>108</v>
      </c>
      <c r="M10" s="39" t="s">
        <v>111</v>
      </c>
      <c r="N10" s="39" t="s">
        <v>112</v>
      </c>
    </row>
    <row r="11" s="34" customFormat="true" ht="130" hidden="false" customHeight="false" outlineLevel="0" collapsed="false">
      <c r="A11" s="72" t="s">
        <v>153</v>
      </c>
      <c r="B11" s="72" t="s">
        <v>154</v>
      </c>
      <c r="C11" s="73" t="s">
        <v>17</v>
      </c>
      <c r="D11" s="73" t="s">
        <v>155</v>
      </c>
      <c r="E11" s="73" t="n">
        <v>14</v>
      </c>
      <c r="F11" s="73" t="n">
        <v>6</v>
      </c>
      <c r="G11" s="74" t="s">
        <v>156</v>
      </c>
      <c r="H11" s="50" t="s">
        <v>157</v>
      </c>
      <c r="I11" s="75" t="s">
        <v>158</v>
      </c>
      <c r="J11" s="73" t="s">
        <v>159</v>
      </c>
      <c r="K11" s="76" t="s">
        <v>160</v>
      </c>
      <c r="L11" s="73" t="n">
        <v>2021</v>
      </c>
      <c r="M11" s="77" t="n">
        <v>200</v>
      </c>
      <c r="N11" s="78" t="n">
        <f aca="false">M11/2</f>
        <v>100</v>
      </c>
    </row>
    <row r="12" s="34" customFormat="true" ht="143" hidden="false" customHeight="false" outlineLevel="0" collapsed="false">
      <c r="A12" s="72" t="s">
        <v>161</v>
      </c>
      <c r="B12" s="72" t="s">
        <v>162</v>
      </c>
      <c r="C12" s="73" t="s">
        <v>17</v>
      </c>
      <c r="D12" s="73" t="s">
        <v>163</v>
      </c>
      <c r="E12" s="73" t="n">
        <v>1341</v>
      </c>
      <c r="F12" s="73"/>
      <c r="G12" s="74" t="s">
        <v>164</v>
      </c>
      <c r="H12" s="50" t="s">
        <v>165</v>
      </c>
      <c r="I12" s="75" t="s">
        <v>166</v>
      </c>
      <c r="J12" s="76" t="s">
        <v>167</v>
      </c>
      <c r="K12" s="73" t="s">
        <v>168</v>
      </c>
      <c r="L12" s="73" t="n">
        <v>2021</v>
      </c>
      <c r="M12" s="77" t="n">
        <v>200</v>
      </c>
      <c r="N12" s="78" t="n">
        <f aca="false">M12/2</f>
        <v>100</v>
      </c>
    </row>
    <row r="13" customFormat="false" ht="14.5" hidden="false" customHeight="false" outlineLevel="0" collapsed="false">
      <c r="A13" s="47"/>
      <c r="B13" s="47"/>
      <c r="C13" s="46"/>
      <c r="D13" s="46"/>
      <c r="E13" s="46"/>
      <c r="F13" s="53"/>
      <c r="G13" s="46"/>
      <c r="H13" s="61"/>
      <c r="I13" s="53"/>
      <c r="J13" s="53"/>
      <c r="K13" s="62"/>
      <c r="L13" s="53"/>
      <c r="M13" s="79"/>
      <c r="N13" s="80"/>
    </row>
    <row r="14" customFormat="false" ht="14.5" hidden="false" customHeight="false" outlineLevel="0" collapsed="false">
      <c r="A14" s="47"/>
      <c r="B14" s="47"/>
      <c r="C14" s="46"/>
      <c r="D14" s="46"/>
      <c r="E14" s="46"/>
      <c r="F14" s="53"/>
      <c r="G14" s="46"/>
      <c r="H14" s="61"/>
      <c r="I14" s="53"/>
      <c r="J14" s="53"/>
      <c r="K14" s="62"/>
      <c r="L14" s="53"/>
      <c r="M14" s="79"/>
      <c r="N14" s="80"/>
    </row>
    <row r="15" customFormat="false" ht="14.5" hidden="false" customHeight="false" outlineLevel="0" collapsed="false">
      <c r="A15" s="47"/>
      <c r="B15" s="47"/>
      <c r="C15" s="46"/>
      <c r="D15" s="46"/>
      <c r="E15" s="46"/>
      <c r="F15" s="53"/>
      <c r="G15" s="46"/>
      <c r="H15" s="61"/>
      <c r="I15" s="53"/>
      <c r="J15" s="53"/>
      <c r="K15" s="62"/>
      <c r="L15" s="53"/>
      <c r="M15" s="79"/>
      <c r="N15" s="80"/>
    </row>
    <row r="16" customFormat="false" ht="14.5" hidden="false" customHeight="false" outlineLevel="0" collapsed="false">
      <c r="A16" s="81" t="s">
        <v>131</v>
      </c>
      <c r="B16" s="82"/>
      <c r="C16" s="82"/>
      <c r="D16" s="82"/>
      <c r="E16" s="82"/>
      <c r="F16" s="82"/>
      <c r="G16" s="83"/>
      <c r="H16" s="83"/>
      <c r="I16" s="83"/>
      <c r="J16" s="83"/>
      <c r="K16" s="83"/>
      <c r="L16" s="83"/>
      <c r="M16" s="84"/>
      <c r="N16" s="85" t="n">
        <f aca="false">SUM(N11:N15)</f>
        <v>200</v>
      </c>
    </row>
    <row r="17" customFormat="false" ht="14.5" hidden="false" customHeight="false" outlineLevel="0" collapsed="false">
      <c r="A17" s="71"/>
      <c r="B17" s="71"/>
      <c r="C17" s="71"/>
      <c r="D17" s="71"/>
      <c r="E17" s="71"/>
      <c r="F17" s="71"/>
      <c r="G17" s="71"/>
      <c r="H17" s="71"/>
      <c r="I17" s="71"/>
      <c r="J17" s="71"/>
      <c r="K17" s="71"/>
      <c r="L17" s="71"/>
      <c r="M17" s="34"/>
      <c r="N17" s="34"/>
    </row>
    <row r="18" customFormat="false" ht="15" hidden="false" customHeight="true" outlineLevel="0" collapsed="false">
      <c r="A18" s="66" t="s">
        <v>132</v>
      </c>
      <c r="B18" s="66"/>
      <c r="C18" s="66"/>
      <c r="D18" s="66"/>
      <c r="E18" s="66"/>
      <c r="F18" s="66"/>
      <c r="G18" s="66"/>
      <c r="H18" s="66"/>
      <c r="I18" s="66"/>
      <c r="J18" s="66"/>
      <c r="K18" s="66"/>
      <c r="L18" s="66"/>
      <c r="M18" s="66"/>
      <c r="N18" s="66"/>
    </row>
  </sheetData>
  <mergeCells count="7">
    <mergeCell ref="A2:N2"/>
    <mergeCell ref="A4:N4"/>
    <mergeCell ref="A5:N5"/>
    <mergeCell ref="A6:N6"/>
    <mergeCell ref="A7:N7"/>
    <mergeCell ref="A8:N8"/>
    <mergeCell ref="A18:N18"/>
  </mergeCells>
  <hyperlinks>
    <hyperlink ref="H11" r:id="rId1" display="https://www.mdpi.com/1911-8074/14/6/267"/>
    <hyperlink ref="I11" r:id="rId2" display="https://doi.org/10.3390/jrfm14060267"/>
    <hyperlink ref="H12" r:id="rId3" display="https://link.springer.com/chapter/10.1007/978-3-030-68527-0_3"/>
    <hyperlink ref="I12" r:id="rId4" display="https://doi.org/10.1007/978-3-030-68527-0_3"/>
  </hyperlinks>
  <printOptions headings="false" gridLines="false" gridLinesSet="true" horizontalCentered="false" verticalCentered="false"/>
  <pageMargins left="0.509722222222222" right="0.309722222222222" top="0.2"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N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8.8125" defaultRowHeight="14.5" zeroHeight="false" outlineLevelRow="0" outlineLevelCol="0"/>
  <cols>
    <col collapsed="false" customWidth="true" hidden="false" outlineLevel="0" max="1" min="1" style="29" width="24.81"/>
    <col collapsed="false" customWidth="true" hidden="false" outlineLevel="0" max="3" min="2" style="30" width="15.44"/>
    <col collapsed="false" customWidth="true" hidden="false" outlineLevel="0" max="4" min="4" style="31" width="8.44"/>
    <col collapsed="false" customWidth="true" hidden="false" outlineLevel="0" max="5" min="5" style="31" width="17.44"/>
    <col collapsed="false" customWidth="true" hidden="false" outlineLevel="0" max="6" min="6" style="31" width="7.81"/>
    <col collapsed="false" customWidth="true" hidden="false" outlineLevel="0" max="7" min="7" style="31" width="8.44"/>
    <col collapsed="false" customWidth="true" hidden="false" outlineLevel="0" max="9" min="8" style="86" width="10.44"/>
    <col collapsed="false" customWidth="true" hidden="false" outlineLevel="0" max="10" min="10" style="31" width="9.99"/>
    <col collapsed="false" customWidth="true" hidden="false" outlineLevel="0" max="11" min="11" style="31" width="7.81"/>
    <col collapsed="false" customWidth="false" hidden="false" outlineLevel="0" max="12" min="12" style="31" width="8.81"/>
    <col collapsed="false" customWidth="true" hidden="false" outlineLevel="0" max="13" min="13" style="31" width="9.17"/>
  </cols>
  <sheetData>
    <row r="2" s="34" customFormat="true" ht="15.5" hidden="false" customHeight="true" outlineLevel="0" collapsed="false">
      <c r="A2" s="32" t="s">
        <v>169</v>
      </c>
      <c r="B2" s="32"/>
      <c r="C2" s="32"/>
      <c r="D2" s="32"/>
      <c r="E2" s="32"/>
      <c r="F2" s="32"/>
      <c r="G2" s="32"/>
      <c r="H2" s="32"/>
      <c r="I2" s="32"/>
      <c r="J2" s="32"/>
      <c r="K2" s="32"/>
      <c r="L2" s="32"/>
      <c r="M2" s="32"/>
    </row>
    <row r="3" s="34" customFormat="true" ht="15.5" hidden="false" customHeight="false" outlineLevel="0" collapsed="false">
      <c r="A3" s="87"/>
      <c r="B3" s="87"/>
      <c r="C3" s="87"/>
      <c r="D3" s="87"/>
      <c r="E3" s="87"/>
      <c r="F3" s="87"/>
      <c r="G3" s="87"/>
      <c r="H3" s="88"/>
      <c r="I3" s="88"/>
      <c r="J3" s="87"/>
      <c r="K3" s="87"/>
      <c r="L3" s="87"/>
      <c r="M3" s="87"/>
    </row>
    <row r="4" s="34" customFormat="true" ht="28.5" hidden="false" customHeight="true" outlineLevel="0" collapsed="false">
      <c r="A4" s="36" t="s">
        <v>170</v>
      </c>
      <c r="B4" s="36"/>
      <c r="C4" s="36"/>
      <c r="D4" s="36"/>
      <c r="E4" s="36"/>
      <c r="F4" s="36"/>
      <c r="G4" s="36"/>
      <c r="H4" s="36"/>
      <c r="I4" s="36"/>
      <c r="J4" s="36"/>
      <c r="K4" s="36"/>
      <c r="L4" s="36"/>
      <c r="M4" s="36"/>
    </row>
    <row r="5" s="34" customFormat="true" ht="14.5" hidden="false" customHeight="true" outlineLevel="0" collapsed="false">
      <c r="A5" s="70" t="s">
        <v>171</v>
      </c>
      <c r="B5" s="70"/>
      <c r="C5" s="70"/>
      <c r="D5" s="70"/>
      <c r="E5" s="70"/>
      <c r="F5" s="70"/>
      <c r="G5" s="70"/>
      <c r="H5" s="70"/>
      <c r="I5" s="70"/>
      <c r="J5" s="70"/>
      <c r="K5" s="70"/>
      <c r="L5" s="70"/>
      <c r="M5" s="70"/>
    </row>
    <row r="6" s="34" customFormat="true" ht="14.5" hidden="false" customHeight="true" outlineLevel="0" collapsed="false">
      <c r="A6" s="89" t="s">
        <v>95</v>
      </c>
      <c r="B6" s="89"/>
      <c r="C6" s="89"/>
      <c r="D6" s="89"/>
      <c r="E6" s="89"/>
      <c r="F6" s="89"/>
      <c r="G6" s="89"/>
      <c r="H6" s="89"/>
      <c r="I6" s="89"/>
      <c r="J6" s="89"/>
      <c r="K6" s="89"/>
      <c r="L6" s="89"/>
      <c r="M6" s="89"/>
    </row>
    <row r="7" s="34" customFormat="true" ht="56.25" hidden="false" customHeight="true" outlineLevel="0" collapsed="false">
      <c r="A7" s="36" t="s">
        <v>172</v>
      </c>
      <c r="B7" s="36"/>
      <c r="C7" s="36"/>
      <c r="D7" s="36"/>
      <c r="E7" s="36"/>
      <c r="F7" s="36"/>
      <c r="G7" s="36"/>
      <c r="H7" s="36"/>
      <c r="I7" s="36"/>
      <c r="J7" s="36"/>
      <c r="K7" s="36"/>
      <c r="L7" s="36"/>
      <c r="M7" s="36"/>
    </row>
    <row r="9" customFormat="false" ht="52" hidden="false" customHeight="false" outlineLevel="0" collapsed="false">
      <c r="A9" s="90" t="s">
        <v>97</v>
      </c>
      <c r="B9" s="90" t="s">
        <v>173</v>
      </c>
      <c r="C9" s="39" t="s">
        <v>98</v>
      </c>
      <c r="D9" s="41" t="s">
        <v>174</v>
      </c>
      <c r="E9" s="91" t="s">
        <v>175</v>
      </c>
      <c r="F9" s="90" t="s">
        <v>176</v>
      </c>
      <c r="G9" s="41" t="s">
        <v>177</v>
      </c>
      <c r="H9" s="40" t="s">
        <v>105</v>
      </c>
      <c r="I9" s="40" t="s">
        <v>106</v>
      </c>
      <c r="J9" s="40" t="s">
        <v>178</v>
      </c>
      <c r="K9" s="41" t="s">
        <v>108</v>
      </c>
      <c r="L9" s="39" t="s">
        <v>111</v>
      </c>
      <c r="M9" s="90" t="s">
        <v>112</v>
      </c>
    </row>
    <row r="10" customFormat="false" ht="144.75" hidden="false" customHeight="true" outlineLevel="0" collapsed="false">
      <c r="A10" s="61" t="s">
        <v>179</v>
      </c>
      <c r="B10" s="46" t="s">
        <v>180</v>
      </c>
      <c r="C10" s="47" t="s">
        <v>181</v>
      </c>
      <c r="D10" s="73" t="s">
        <v>17</v>
      </c>
      <c r="E10" s="61" t="s">
        <v>182</v>
      </c>
      <c r="F10" s="61" t="s">
        <v>183</v>
      </c>
      <c r="G10" s="61" t="s">
        <v>184</v>
      </c>
      <c r="H10" s="92" t="s">
        <v>185</v>
      </c>
      <c r="I10" s="92" t="s">
        <v>186</v>
      </c>
      <c r="J10" s="58" t="s">
        <v>187</v>
      </c>
      <c r="K10" s="93" t="n">
        <v>2021</v>
      </c>
      <c r="L10" s="94" t="n">
        <v>100</v>
      </c>
      <c r="M10" s="61" t="n">
        <f aca="false">L10</f>
        <v>100</v>
      </c>
      <c r="N10" s="95"/>
    </row>
    <row r="11" customFormat="false" ht="14.5" hidden="false" customHeight="false" outlineLevel="0" collapsed="false">
      <c r="B11" s="47"/>
      <c r="C11" s="96"/>
      <c r="D11" s="46"/>
      <c r="E11" s="61"/>
      <c r="F11" s="53"/>
      <c r="G11" s="62"/>
      <c r="H11" s="49"/>
      <c r="I11" s="49"/>
      <c r="J11" s="51"/>
      <c r="K11" s="49"/>
      <c r="L11" s="97"/>
      <c r="M11" s="55"/>
    </row>
    <row r="12" customFormat="false" ht="14.5" hidden="false" customHeight="false" outlineLevel="0" collapsed="false">
      <c r="A12" s="61"/>
      <c r="B12" s="47"/>
      <c r="C12" s="47"/>
      <c r="D12" s="46"/>
      <c r="E12" s="61"/>
      <c r="F12" s="53"/>
      <c r="G12" s="62"/>
      <c r="H12" s="98"/>
      <c r="I12" s="98"/>
      <c r="J12" s="61"/>
      <c r="K12" s="53"/>
      <c r="L12" s="97"/>
      <c r="M12" s="55"/>
    </row>
    <row r="13" customFormat="false" ht="14.5" hidden="false" customHeight="false" outlineLevel="0" collapsed="false">
      <c r="A13" s="61"/>
      <c r="B13" s="61"/>
      <c r="C13" s="61"/>
      <c r="D13" s="53"/>
      <c r="E13" s="61"/>
      <c r="F13" s="53"/>
      <c r="G13" s="62"/>
      <c r="H13" s="98"/>
      <c r="I13" s="98"/>
      <c r="J13" s="61"/>
      <c r="K13" s="53"/>
      <c r="L13" s="97"/>
      <c r="M13" s="55"/>
    </row>
    <row r="14" customFormat="false" ht="14.5" hidden="false" customHeight="false" outlineLevel="0" collapsed="false">
      <c r="A14" s="61"/>
      <c r="B14" s="61"/>
      <c r="C14" s="61"/>
      <c r="D14" s="53"/>
      <c r="E14" s="61"/>
      <c r="F14" s="53"/>
      <c r="G14" s="62"/>
      <c r="H14" s="98"/>
      <c r="I14" s="98"/>
      <c r="J14" s="61"/>
      <c r="K14" s="53"/>
      <c r="L14" s="97"/>
      <c r="M14" s="55"/>
    </row>
    <row r="15" customFormat="false" ht="14.5" hidden="false" customHeight="false" outlineLevel="0" collapsed="false">
      <c r="A15" s="61"/>
      <c r="B15" s="61"/>
      <c r="C15" s="61"/>
      <c r="D15" s="53"/>
      <c r="E15" s="61"/>
      <c r="F15" s="53"/>
      <c r="G15" s="62"/>
      <c r="H15" s="98"/>
      <c r="I15" s="98"/>
      <c r="J15" s="61"/>
      <c r="K15" s="53"/>
      <c r="L15" s="97"/>
      <c r="M15" s="55"/>
    </row>
    <row r="16" customFormat="false" ht="14.5" hidden="false" customHeight="false" outlineLevel="0" collapsed="false">
      <c r="A16" s="61"/>
      <c r="B16" s="61"/>
      <c r="C16" s="61"/>
      <c r="D16" s="53"/>
      <c r="E16" s="61"/>
      <c r="F16" s="53"/>
      <c r="G16" s="62"/>
      <c r="H16" s="98"/>
      <c r="I16" s="98"/>
      <c r="J16" s="61"/>
      <c r="K16" s="53"/>
      <c r="L16" s="97"/>
      <c r="M16" s="55"/>
    </row>
    <row r="17" customFormat="false" ht="14.5" hidden="false" customHeight="false" outlineLevel="0" collapsed="false">
      <c r="A17" s="61"/>
      <c r="B17" s="61"/>
      <c r="C17" s="61"/>
      <c r="D17" s="53"/>
      <c r="E17" s="61"/>
      <c r="F17" s="53"/>
      <c r="G17" s="62"/>
      <c r="H17" s="53"/>
      <c r="I17" s="53"/>
      <c r="J17" s="61"/>
      <c r="K17" s="53"/>
      <c r="L17" s="99"/>
      <c r="M17" s="55"/>
    </row>
    <row r="18" customFormat="false" ht="14.5" hidden="false" customHeight="false" outlineLevel="0" collapsed="false">
      <c r="A18" s="64" t="s">
        <v>131</v>
      </c>
      <c r="L18" s="33"/>
      <c r="M18" s="100" t="n">
        <f aca="false">SUM(M10:M17)</f>
        <v>100</v>
      </c>
    </row>
    <row r="19" customFormat="false" ht="14.5" hidden="false" customHeight="false" outlineLevel="0" collapsed="false">
      <c r="A19" s="64"/>
      <c r="M19" s="64"/>
    </row>
    <row r="20" customFormat="false" ht="15" hidden="false" customHeight="true" outlineLevel="0" collapsed="false">
      <c r="A20" s="66" t="s">
        <v>132</v>
      </c>
      <c r="B20" s="66"/>
      <c r="C20" s="66"/>
      <c r="D20" s="66"/>
      <c r="E20" s="66"/>
      <c r="F20" s="66"/>
      <c r="G20" s="66"/>
      <c r="H20" s="66"/>
      <c r="I20" s="66"/>
      <c r="J20" s="66"/>
      <c r="K20" s="66"/>
      <c r="L20" s="66"/>
      <c r="M20" s="66"/>
    </row>
    <row r="21" customFormat="false" ht="14.5" hidden="false" customHeight="false" outlineLevel="0" collapsed="false">
      <c r="M21" s="29"/>
    </row>
    <row r="22" customFormat="false" ht="14.5" hidden="false" customHeight="false" outlineLevel="0" collapsed="false">
      <c r="M22" s="29"/>
    </row>
    <row r="24" customFormat="false" ht="14.5" hidden="false" customHeight="false" outlineLevel="0" collapsed="false">
      <c r="A24" s="101"/>
    </row>
  </sheetData>
  <mergeCells count="6">
    <mergeCell ref="A2:M2"/>
    <mergeCell ref="A4:M4"/>
    <mergeCell ref="A5:M5"/>
    <mergeCell ref="A6:M6"/>
    <mergeCell ref="A7:M7"/>
    <mergeCell ref="A20:M20"/>
  </mergeCells>
  <hyperlinks>
    <hyperlink ref="J10" r:id="rId1" display="https://pro-ve-2021.sciencesconf.org/"/>
  </hyperlinks>
  <printOptions headings="false" gridLines="false" gridLinesSet="true" horizontalCentered="false" verticalCentered="false"/>
  <pageMargins left="0.509722222222222" right="0.309722222222222" top="0"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Q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ColWidth="8.8125" defaultRowHeight="14.5" zeroHeight="false" outlineLevelRow="0" outlineLevelCol="0"/>
  <cols>
    <col collapsed="false" customWidth="true" hidden="false" outlineLevel="0" max="1" min="1" style="102" width="22.17"/>
    <col collapsed="false" customWidth="true" hidden="false" outlineLevel="0" max="2" min="2" style="103" width="9.53"/>
    <col collapsed="false" customWidth="true" hidden="false" outlineLevel="0" max="3" min="3" style="104" width="10.53"/>
    <col collapsed="false" customWidth="true" hidden="false" outlineLevel="0" max="4" min="4" style="86" width="12.44"/>
    <col collapsed="false" customWidth="true" hidden="false" outlineLevel="0" max="5" min="5" style="105" width="6.99"/>
    <col collapsed="false" customWidth="true" hidden="false" outlineLevel="0" max="6" min="6" style="105" width="7.17"/>
    <col collapsed="false" customWidth="true" hidden="false" outlineLevel="0" max="7" min="7" style="105" width="9.44"/>
    <col collapsed="false" customWidth="true" hidden="false" outlineLevel="0" max="8" min="8" style="86" width="8.53"/>
    <col collapsed="false" customWidth="true" hidden="false" outlineLevel="0" max="9" min="9" style="105" width="9.17"/>
    <col collapsed="false" customWidth="true" hidden="false" outlineLevel="0" max="10" min="10" style="86" width="12.53"/>
    <col collapsed="false" customWidth="true" hidden="false" outlineLevel="0" max="11" min="11" style="86" width="14.99"/>
    <col collapsed="false" customWidth="true" hidden="false" outlineLevel="0" max="13" min="12" style="86" width="8.53"/>
  </cols>
  <sheetData>
    <row r="2" s="34" customFormat="true" ht="15" hidden="false" customHeight="true" outlineLevel="0" collapsed="false">
      <c r="A2" s="106" t="s">
        <v>188</v>
      </c>
      <c r="B2" s="106"/>
      <c r="C2" s="106"/>
      <c r="D2" s="106"/>
      <c r="E2" s="106"/>
      <c r="F2" s="106"/>
      <c r="G2" s="106"/>
      <c r="H2" s="106"/>
      <c r="I2" s="106"/>
      <c r="J2" s="106"/>
      <c r="K2" s="106"/>
      <c r="L2" s="106"/>
      <c r="M2" s="106"/>
    </row>
    <row r="3" s="34" customFormat="true" ht="15" hidden="false" customHeight="true" outlineLevel="0" collapsed="false">
      <c r="A3" s="107"/>
      <c r="B3" s="107"/>
      <c r="C3" s="88"/>
      <c r="D3" s="88"/>
      <c r="E3" s="108"/>
      <c r="F3" s="108"/>
      <c r="G3" s="108"/>
      <c r="H3" s="88"/>
      <c r="I3" s="108"/>
      <c r="J3" s="88"/>
      <c r="K3" s="88"/>
      <c r="L3" s="88"/>
      <c r="M3" s="88"/>
    </row>
    <row r="4" s="34" customFormat="true" ht="15" hidden="false" customHeight="true" outlineLevel="0" collapsed="false">
      <c r="A4" s="35" t="s">
        <v>189</v>
      </c>
      <c r="B4" s="35"/>
      <c r="C4" s="35"/>
      <c r="D4" s="35"/>
      <c r="E4" s="35"/>
      <c r="F4" s="35"/>
      <c r="G4" s="35"/>
      <c r="H4" s="35"/>
      <c r="I4" s="35"/>
      <c r="J4" s="35"/>
      <c r="K4" s="35"/>
      <c r="L4" s="35"/>
      <c r="M4" s="35"/>
    </row>
    <row r="5" s="34" customFormat="true" ht="15" hidden="false" customHeight="true" outlineLevel="0" collapsed="false">
      <c r="A5" s="35" t="s">
        <v>190</v>
      </c>
      <c r="B5" s="35"/>
      <c r="C5" s="35"/>
      <c r="D5" s="35"/>
      <c r="E5" s="35"/>
      <c r="F5" s="35"/>
      <c r="G5" s="35"/>
      <c r="H5" s="35"/>
      <c r="I5" s="35"/>
      <c r="J5" s="35"/>
      <c r="K5" s="35"/>
      <c r="L5" s="35"/>
      <c r="M5" s="35"/>
    </row>
    <row r="6" s="34" customFormat="true" ht="15" hidden="false" customHeight="true" outlineLevel="0" collapsed="false">
      <c r="A6" s="35" t="s">
        <v>191</v>
      </c>
      <c r="B6" s="35"/>
      <c r="C6" s="35"/>
      <c r="D6" s="35"/>
      <c r="E6" s="35"/>
      <c r="F6" s="35"/>
      <c r="G6" s="35"/>
      <c r="H6" s="35"/>
      <c r="I6" s="35"/>
      <c r="J6" s="35"/>
      <c r="K6" s="35"/>
      <c r="L6" s="35"/>
      <c r="M6" s="35"/>
    </row>
    <row r="7" s="34" customFormat="true" ht="72" hidden="false" customHeight="true" outlineLevel="0" collapsed="false">
      <c r="A7" s="36" t="s">
        <v>192</v>
      </c>
      <c r="B7" s="36"/>
      <c r="C7" s="36"/>
      <c r="D7" s="36"/>
      <c r="E7" s="36"/>
      <c r="F7" s="36"/>
      <c r="G7" s="36"/>
      <c r="H7" s="36"/>
      <c r="I7" s="36"/>
      <c r="J7" s="36"/>
      <c r="K7" s="36"/>
      <c r="L7" s="36"/>
      <c r="M7" s="36"/>
    </row>
    <row r="8" s="34" customFormat="true" ht="14.5" hidden="false" customHeight="false" outlineLevel="0" collapsed="false">
      <c r="A8" s="109"/>
      <c r="B8" s="110"/>
      <c r="C8" s="111"/>
      <c r="D8" s="112"/>
      <c r="E8" s="113"/>
      <c r="F8" s="113"/>
      <c r="G8" s="113"/>
      <c r="H8" s="112"/>
      <c r="I8" s="114"/>
      <c r="J8" s="115"/>
      <c r="K8" s="115"/>
      <c r="L8" s="115"/>
      <c r="M8" s="115"/>
    </row>
    <row r="9" customFormat="false" ht="52" hidden="false" customHeight="false" outlineLevel="0" collapsed="false">
      <c r="A9" s="116" t="s">
        <v>97</v>
      </c>
      <c r="B9" s="39" t="s">
        <v>98</v>
      </c>
      <c r="C9" s="41" t="s">
        <v>174</v>
      </c>
      <c r="D9" s="40" t="s">
        <v>100</v>
      </c>
      <c r="E9" s="117" t="s">
        <v>193</v>
      </c>
      <c r="F9" s="117" t="s">
        <v>194</v>
      </c>
      <c r="G9" s="90" t="s">
        <v>176</v>
      </c>
      <c r="H9" s="41" t="s">
        <v>108</v>
      </c>
      <c r="I9" s="117" t="s">
        <v>107</v>
      </c>
      <c r="J9" s="118" t="s">
        <v>195</v>
      </c>
      <c r="K9" s="41" t="s">
        <v>196</v>
      </c>
      <c r="L9" s="39" t="s">
        <v>111</v>
      </c>
      <c r="M9" s="39" t="s">
        <v>112</v>
      </c>
    </row>
    <row r="10" customFormat="false" ht="91" hidden="false" customHeight="false" outlineLevel="0" collapsed="false">
      <c r="A10" s="47" t="s">
        <v>197</v>
      </c>
      <c r="B10" s="119" t="s">
        <v>198</v>
      </c>
      <c r="C10" s="73" t="s">
        <v>17</v>
      </c>
      <c r="D10" s="51" t="s">
        <v>199</v>
      </c>
      <c r="E10" s="120" t="n">
        <v>11</v>
      </c>
      <c r="F10" s="120" t="n">
        <v>1</v>
      </c>
      <c r="G10" s="121" t="s">
        <v>200</v>
      </c>
      <c r="H10" s="73" t="n">
        <v>2021</v>
      </c>
      <c r="I10" s="76" t="s">
        <v>201</v>
      </c>
      <c r="J10" s="61" t="s">
        <v>202</v>
      </c>
      <c r="K10" s="57" t="s">
        <v>203</v>
      </c>
      <c r="L10" s="63" t="n">
        <v>70</v>
      </c>
      <c r="M10" s="122" t="n">
        <f aca="false">L10/5</f>
        <v>14</v>
      </c>
    </row>
    <row r="11" customFormat="false" ht="14.5" hidden="false" customHeight="false" outlineLevel="0" collapsed="false">
      <c r="A11" s="119"/>
      <c r="B11" s="119"/>
      <c r="C11" s="73"/>
      <c r="D11" s="51"/>
      <c r="E11" s="120"/>
      <c r="F11" s="120"/>
      <c r="G11" s="121"/>
      <c r="H11" s="73"/>
      <c r="I11" s="76"/>
      <c r="J11" s="61"/>
      <c r="K11" s="61"/>
      <c r="L11" s="123"/>
      <c r="M11" s="122"/>
    </row>
    <row r="12" customFormat="false" ht="14.5" hidden="false" customHeight="false" outlineLevel="0" collapsed="false">
      <c r="A12" s="119"/>
      <c r="B12" s="119"/>
      <c r="C12" s="73"/>
      <c r="D12" s="51"/>
      <c r="E12" s="120"/>
      <c r="F12" s="120"/>
      <c r="G12" s="121"/>
      <c r="H12" s="73"/>
      <c r="I12" s="76"/>
      <c r="J12" s="61"/>
      <c r="K12" s="61"/>
      <c r="L12" s="124"/>
      <c r="M12" s="55"/>
    </row>
    <row r="13" customFormat="false" ht="14.5" hidden="false" customHeight="false" outlineLevel="0" collapsed="false">
      <c r="A13" s="119"/>
      <c r="B13" s="119"/>
      <c r="C13" s="73"/>
      <c r="D13" s="51"/>
      <c r="E13" s="120"/>
      <c r="F13" s="120"/>
      <c r="G13" s="121"/>
      <c r="H13" s="73"/>
      <c r="I13" s="76"/>
      <c r="J13" s="61"/>
      <c r="K13" s="61"/>
      <c r="L13" s="124"/>
      <c r="M13" s="55"/>
      <c r="Q13" s="125"/>
    </row>
    <row r="14" customFormat="false" ht="14.5" hidden="false" customHeight="false" outlineLevel="0" collapsed="false">
      <c r="A14" s="119"/>
      <c r="B14" s="119"/>
      <c r="C14" s="73"/>
      <c r="D14" s="51"/>
      <c r="E14" s="120"/>
      <c r="F14" s="120"/>
      <c r="G14" s="121"/>
      <c r="H14" s="73"/>
      <c r="I14" s="76"/>
      <c r="J14" s="61"/>
      <c r="K14" s="61"/>
      <c r="L14" s="124"/>
      <c r="M14" s="55"/>
    </row>
    <row r="15" customFormat="false" ht="14.5" hidden="false" customHeight="false" outlineLevel="0" collapsed="false">
      <c r="A15" s="126"/>
      <c r="B15" s="126"/>
      <c r="C15" s="46"/>
      <c r="D15" s="47"/>
      <c r="E15" s="127"/>
      <c r="F15" s="127"/>
      <c r="G15" s="128"/>
      <c r="H15" s="127"/>
      <c r="I15" s="62"/>
      <c r="J15" s="61"/>
      <c r="K15" s="61"/>
      <c r="L15" s="129"/>
      <c r="M15" s="80"/>
    </row>
    <row r="16" customFormat="false" ht="14.5" hidden="false" customHeight="false" outlineLevel="0" collapsed="false">
      <c r="A16" s="126"/>
      <c r="B16" s="126"/>
      <c r="C16" s="46"/>
      <c r="D16" s="47"/>
      <c r="E16" s="127"/>
      <c r="F16" s="127"/>
      <c r="G16" s="128"/>
      <c r="H16" s="127"/>
      <c r="I16" s="62"/>
      <c r="J16" s="61"/>
      <c r="K16" s="61"/>
      <c r="L16" s="130"/>
      <c r="M16" s="80"/>
    </row>
    <row r="17" customFormat="false" ht="14.5" hidden="false" customHeight="false" outlineLevel="0" collapsed="false">
      <c r="A17" s="131" t="s">
        <v>131</v>
      </c>
      <c r="D17" s="104"/>
      <c r="E17" s="132"/>
      <c r="F17" s="132"/>
      <c r="G17" s="132"/>
      <c r="L17" s="115"/>
      <c r="M17" s="133" t="n">
        <f aca="false">SUM(M10:M16)</f>
        <v>14</v>
      </c>
    </row>
    <row r="19" customFormat="false" ht="14.5" hidden="false" customHeight="true" outlineLevel="0" collapsed="false">
      <c r="A19" s="66" t="s">
        <v>132</v>
      </c>
      <c r="B19" s="66"/>
      <c r="C19" s="66"/>
      <c r="D19" s="66"/>
      <c r="E19" s="66"/>
      <c r="F19" s="66"/>
      <c r="G19" s="66"/>
      <c r="H19" s="66"/>
      <c r="I19" s="66"/>
      <c r="J19" s="66"/>
      <c r="K19" s="66"/>
      <c r="L19" s="66"/>
      <c r="M19" s="66"/>
    </row>
  </sheetData>
  <mergeCells count="6">
    <mergeCell ref="A2:M2"/>
    <mergeCell ref="A4:M4"/>
    <mergeCell ref="A5:M5"/>
    <mergeCell ref="A6:M6"/>
    <mergeCell ref="A7:M7"/>
    <mergeCell ref="A19:M19"/>
  </mergeCells>
  <hyperlinks>
    <hyperlink ref="K10" r:id="rId1" display="https://magazines.ulbsibiu.ro/ijasitels/index.php/IJASITELS/article/view/53"/>
  </hyperlinks>
  <printOptions headings="false" gridLines="false" gridLinesSet="true" horizontalCentered="false" verticalCentered="false"/>
  <pageMargins left="0.509722222222222" right="0.309722222222222" top="0"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O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30" width="20.81"/>
    <col collapsed="false" customWidth="true" hidden="false" outlineLevel="0" max="3" min="3" style="30" width="10.44"/>
    <col collapsed="false" customWidth="true" hidden="false" outlineLevel="0" max="4" min="4" style="31" width="14.99"/>
    <col collapsed="false" customWidth="true" hidden="false" outlineLevel="0" max="5" min="5" style="31" width="8.44"/>
    <col collapsed="false" customWidth="true" hidden="false" outlineLevel="0" max="6" min="6" style="31" width="26.44"/>
    <col collapsed="false" customWidth="true" hidden="false" outlineLevel="0" max="7" min="7" style="31" width="9.99"/>
    <col collapsed="false" customWidth="true" hidden="false" outlineLevel="0" max="9" min="8" style="31" width="9.17"/>
    <col collapsed="false" customWidth="true" hidden="false" outlineLevel="0" max="10" min="10" style="31" width="10.44"/>
  </cols>
  <sheetData>
    <row r="2" s="34" customFormat="true" ht="35.25" hidden="false" customHeight="true" outlineLevel="0" collapsed="false">
      <c r="A2" s="32" t="s">
        <v>204</v>
      </c>
      <c r="B2" s="32"/>
      <c r="C2" s="32"/>
      <c r="D2" s="32"/>
      <c r="E2" s="32"/>
      <c r="F2" s="32"/>
      <c r="G2" s="32"/>
      <c r="H2" s="32"/>
      <c r="I2" s="32"/>
      <c r="J2" s="32"/>
    </row>
    <row r="3" s="34" customFormat="true" ht="14.5" hidden="false" customHeight="false" outlineLevel="0" collapsed="false">
      <c r="A3" s="37"/>
      <c r="B3" s="38"/>
      <c r="C3" s="38"/>
      <c r="D3" s="37"/>
      <c r="E3" s="37"/>
      <c r="F3" s="37"/>
      <c r="G3" s="37"/>
      <c r="H3" s="33"/>
      <c r="I3" s="33"/>
      <c r="J3" s="33"/>
    </row>
    <row r="4" s="34" customFormat="true" ht="15" hidden="false" customHeight="true" outlineLevel="0" collapsed="false">
      <c r="A4" s="69" t="s">
        <v>205</v>
      </c>
      <c r="B4" s="69"/>
      <c r="C4" s="69"/>
      <c r="D4" s="69"/>
      <c r="E4" s="69"/>
      <c r="F4" s="69"/>
      <c r="G4" s="69"/>
      <c r="H4" s="69"/>
      <c r="I4" s="69"/>
      <c r="J4" s="69"/>
    </row>
    <row r="5" s="34" customFormat="true" ht="28.5" hidden="false" customHeight="true" outlineLevel="0" collapsed="false">
      <c r="A5" s="35" t="s">
        <v>206</v>
      </c>
      <c r="B5" s="35"/>
      <c r="C5" s="35"/>
      <c r="D5" s="35"/>
      <c r="E5" s="35"/>
      <c r="F5" s="35"/>
      <c r="G5" s="35"/>
      <c r="H5" s="35"/>
      <c r="I5" s="35"/>
      <c r="J5" s="35"/>
    </row>
    <row r="6" s="34" customFormat="true" ht="14.5" hidden="false" customHeight="true" outlineLevel="0" collapsed="false">
      <c r="A6" s="35" t="s">
        <v>207</v>
      </c>
      <c r="B6" s="35"/>
      <c r="C6" s="35"/>
      <c r="D6" s="35"/>
      <c r="E6" s="35"/>
      <c r="F6" s="35"/>
      <c r="G6" s="35"/>
      <c r="H6" s="35"/>
      <c r="I6" s="35"/>
      <c r="J6" s="35"/>
    </row>
    <row r="7" customFormat="false" ht="14.5" hidden="false" customHeight="true" outlineLevel="0" collapsed="false">
      <c r="A7" s="134" t="s">
        <v>208</v>
      </c>
      <c r="B7" s="134"/>
      <c r="C7" s="134"/>
      <c r="D7" s="134"/>
      <c r="E7" s="134"/>
      <c r="F7" s="134"/>
      <c r="G7" s="134"/>
      <c r="H7" s="134"/>
      <c r="I7" s="134"/>
      <c r="J7" s="134"/>
      <c r="O7" s="135"/>
    </row>
    <row r="8" customFormat="false" ht="77.25" hidden="false" customHeight="true" outlineLevel="0" collapsed="false">
      <c r="A8" s="134" t="s">
        <v>209</v>
      </c>
      <c r="B8" s="134"/>
      <c r="C8" s="134"/>
      <c r="D8" s="134"/>
      <c r="E8" s="134"/>
      <c r="F8" s="134"/>
      <c r="G8" s="134"/>
      <c r="H8" s="134"/>
      <c r="I8" s="134"/>
      <c r="J8" s="134"/>
    </row>
    <row r="9" customFormat="false" ht="34" hidden="false" customHeight="true" outlineLevel="0" collapsed="false">
      <c r="A9" s="69" t="s">
        <v>210</v>
      </c>
      <c r="B9" s="69"/>
      <c r="C9" s="69"/>
      <c r="D9" s="69"/>
      <c r="E9" s="69"/>
      <c r="F9" s="69"/>
      <c r="G9" s="69"/>
      <c r="H9" s="69"/>
      <c r="I9" s="69"/>
      <c r="J9" s="69"/>
    </row>
    <row r="10" customFormat="false" ht="31" hidden="false" customHeight="true" outlineLevel="0" collapsed="false">
      <c r="A10" s="37"/>
      <c r="B10" s="38"/>
      <c r="C10" s="38"/>
      <c r="D10" s="37"/>
      <c r="E10" s="37"/>
      <c r="F10" s="37"/>
      <c r="G10" s="37"/>
      <c r="H10" s="37"/>
      <c r="I10" s="33"/>
      <c r="J10" s="33"/>
    </row>
    <row r="11" s="34" customFormat="true" ht="78" hidden="false" customHeight="true" outlineLevel="0" collapsed="false">
      <c r="A11" s="90" t="s">
        <v>211</v>
      </c>
      <c r="B11" s="136" t="s">
        <v>212</v>
      </c>
      <c r="C11" s="41" t="s">
        <v>174</v>
      </c>
      <c r="D11" s="91" t="s">
        <v>213</v>
      </c>
      <c r="E11" s="136" t="s">
        <v>214</v>
      </c>
      <c r="F11" s="136" t="s">
        <v>108</v>
      </c>
      <c r="G11" s="136" t="s">
        <v>215</v>
      </c>
      <c r="H11" s="136" t="s">
        <v>216</v>
      </c>
      <c r="I11" s="90" t="s">
        <v>111</v>
      </c>
      <c r="J11" s="90" t="s">
        <v>112</v>
      </c>
    </row>
    <row r="12" customFormat="false" ht="14.5" hidden="false" customHeight="false" outlineLevel="0" collapsed="false">
      <c r="A12" s="61"/>
      <c r="B12" s="61"/>
      <c r="C12" s="53"/>
      <c r="D12" s="61"/>
      <c r="E12" s="53"/>
      <c r="F12" s="53"/>
      <c r="G12" s="53"/>
      <c r="H12" s="53"/>
      <c r="I12" s="137"/>
      <c r="J12" s="55"/>
    </row>
    <row r="13" customFormat="false" ht="14.5" hidden="false" customHeight="false" outlineLevel="0" collapsed="false">
      <c r="A13" s="61"/>
      <c r="B13" s="61"/>
      <c r="C13" s="51"/>
      <c r="D13" s="61"/>
      <c r="E13" s="53"/>
      <c r="F13" s="53"/>
      <c r="G13" s="53"/>
      <c r="H13" s="53"/>
      <c r="I13" s="137"/>
      <c r="J13" s="55"/>
    </row>
    <row r="14" customFormat="false" ht="14.5" hidden="false" customHeight="false" outlineLevel="0" collapsed="false">
      <c r="A14" s="61"/>
      <c r="B14" s="61"/>
      <c r="C14" s="53"/>
      <c r="D14" s="61"/>
      <c r="E14" s="53"/>
      <c r="F14" s="53"/>
      <c r="G14" s="53"/>
      <c r="H14" s="53"/>
      <c r="I14" s="137"/>
      <c r="J14" s="55"/>
    </row>
    <row r="15" customFormat="false" ht="14.5" hidden="false" customHeight="false" outlineLevel="0" collapsed="false">
      <c r="A15" s="61"/>
      <c r="B15" s="61"/>
      <c r="C15" s="53"/>
      <c r="D15" s="61"/>
      <c r="E15" s="53"/>
      <c r="F15" s="53"/>
      <c r="G15" s="53"/>
      <c r="H15" s="53"/>
      <c r="I15" s="137"/>
      <c r="J15" s="55"/>
    </row>
    <row r="16" customFormat="false" ht="14.5" hidden="false" customHeight="false" outlineLevel="0" collapsed="false">
      <c r="A16" s="61"/>
      <c r="B16" s="61"/>
      <c r="C16" s="53"/>
      <c r="D16" s="61"/>
      <c r="E16" s="53"/>
      <c r="F16" s="53"/>
      <c r="G16" s="53"/>
      <c r="H16" s="53"/>
      <c r="I16" s="137"/>
      <c r="J16" s="55"/>
    </row>
    <row r="17" customFormat="false" ht="14.5" hidden="false" customHeight="false" outlineLevel="0" collapsed="false">
      <c r="A17" s="61"/>
      <c r="B17" s="61"/>
      <c r="C17" s="53"/>
      <c r="D17" s="61"/>
      <c r="E17" s="53"/>
      <c r="F17" s="53"/>
      <c r="G17" s="53"/>
      <c r="H17" s="53"/>
      <c r="I17" s="137"/>
      <c r="J17" s="55"/>
    </row>
    <row r="18" customFormat="false" ht="14.5" hidden="false" customHeight="false" outlineLevel="0" collapsed="false">
      <c r="A18" s="64" t="s">
        <v>131</v>
      </c>
      <c r="B18" s="64"/>
      <c r="I18" s="138"/>
      <c r="J18" s="65" t="n">
        <f aca="false">SUM(J12:J17)</f>
        <v>0</v>
      </c>
    </row>
    <row r="19" customFormat="false" ht="14.5" hidden="false" customHeight="false" outlineLevel="0" collapsed="false">
      <c r="A19" s="139"/>
      <c r="D19" s="30"/>
      <c r="E19" s="30"/>
    </row>
    <row r="20" customFormat="false" ht="14.5" hidden="false" customHeight="true" outlineLevel="0" collapsed="false">
      <c r="A20" s="66" t="s">
        <v>132</v>
      </c>
      <c r="B20" s="66"/>
      <c r="C20" s="66"/>
      <c r="D20" s="66"/>
      <c r="E20" s="66"/>
      <c r="F20" s="66"/>
      <c r="G20" s="66"/>
      <c r="H20" s="66"/>
      <c r="I20" s="66"/>
      <c r="J20" s="66"/>
    </row>
  </sheetData>
  <mergeCells count="8">
    <mergeCell ref="A2:J2"/>
    <mergeCell ref="A4:J4"/>
    <mergeCell ref="A5:J5"/>
    <mergeCell ref="A6:J6"/>
    <mergeCell ref="A7:J7"/>
    <mergeCell ref="A8:J8"/>
    <mergeCell ref="A9:J9"/>
    <mergeCell ref="A20:J20"/>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2:L2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L13" activeCellId="0" sqref="L13"/>
    </sheetView>
  </sheetViews>
  <sheetFormatPr defaultColWidth="8.8125" defaultRowHeight="14.5" zeroHeight="false" outlineLevelRow="0" outlineLevelCol="0"/>
  <cols>
    <col collapsed="false" customWidth="true" hidden="false" outlineLevel="0" max="1" min="1" style="29" width="23.53"/>
    <col collapsed="false" customWidth="true" hidden="false" outlineLevel="0" max="2" min="2" style="29" width="17.17"/>
    <col collapsed="false" customWidth="true" hidden="false" outlineLevel="0" max="3" min="3" style="30" width="10.81"/>
    <col collapsed="false" customWidth="true" hidden="false" outlineLevel="0" max="4" min="4" style="31" width="13.44"/>
    <col collapsed="false" customWidth="true" hidden="false" outlineLevel="0" max="5" min="5" style="31" width="11.53"/>
    <col collapsed="false" customWidth="true" hidden="false" outlineLevel="0" max="6" min="6" style="31" width="26.44"/>
    <col collapsed="false" customWidth="true" hidden="false" outlineLevel="0" max="7" min="7" style="31" width="9.17"/>
    <col collapsed="false" customWidth="true" hidden="false" outlineLevel="0" max="9" min="8" style="31" width="7.81"/>
    <col collapsed="false" customWidth="true" hidden="false" outlineLevel="0" max="10" min="10" style="31" width="12.44"/>
    <col collapsed="false" customWidth="true" hidden="false" outlineLevel="0" max="12" min="11" style="31" width="9.17"/>
  </cols>
  <sheetData>
    <row r="2" s="34" customFormat="true" ht="33" hidden="false" customHeight="true" outlineLevel="0" collapsed="false">
      <c r="A2" s="32" t="s">
        <v>217</v>
      </c>
      <c r="B2" s="32"/>
      <c r="C2" s="32"/>
      <c r="D2" s="32"/>
      <c r="E2" s="32"/>
      <c r="F2" s="32"/>
      <c r="G2" s="32"/>
      <c r="H2" s="32"/>
      <c r="I2" s="32"/>
      <c r="J2" s="32"/>
      <c r="K2" s="33"/>
      <c r="L2" s="33"/>
    </row>
    <row r="3" s="34" customFormat="true" ht="14.5" hidden="false" customHeight="false" outlineLevel="0" collapsed="false">
      <c r="A3" s="68"/>
      <c r="B3" s="68"/>
      <c r="C3" s="68"/>
      <c r="D3" s="68"/>
      <c r="E3" s="68"/>
      <c r="F3" s="68"/>
      <c r="G3" s="68"/>
      <c r="H3" s="68"/>
      <c r="I3" s="68"/>
      <c r="J3" s="68"/>
      <c r="K3" s="33"/>
      <c r="L3" s="33"/>
    </row>
    <row r="4" s="34" customFormat="true" ht="28.5" hidden="false" customHeight="true" outlineLevel="0" collapsed="false">
      <c r="A4" s="140" t="s">
        <v>218</v>
      </c>
      <c r="B4" s="140"/>
      <c r="C4" s="140"/>
      <c r="D4" s="140"/>
      <c r="E4" s="140"/>
      <c r="F4" s="140"/>
      <c r="G4" s="140"/>
      <c r="H4" s="140"/>
      <c r="I4" s="140"/>
      <c r="J4" s="140"/>
      <c r="K4" s="33"/>
      <c r="L4" s="33"/>
    </row>
    <row r="5" s="34" customFormat="true" ht="14.5" hidden="false" customHeight="true" outlineLevel="0" collapsed="false">
      <c r="A5" s="141" t="s">
        <v>219</v>
      </c>
      <c r="B5" s="141"/>
      <c r="C5" s="141"/>
      <c r="D5" s="141"/>
      <c r="E5" s="141"/>
      <c r="F5" s="141"/>
      <c r="G5" s="141"/>
      <c r="H5" s="141"/>
      <c r="I5" s="141"/>
      <c r="J5" s="141"/>
      <c r="K5" s="33"/>
      <c r="L5" s="33"/>
    </row>
    <row r="6" s="142" customFormat="true" ht="13.5" hidden="false" customHeight="true" outlineLevel="0" collapsed="false">
      <c r="A6" s="140" t="s">
        <v>220</v>
      </c>
      <c r="B6" s="140"/>
      <c r="C6" s="140"/>
      <c r="D6" s="140"/>
      <c r="E6" s="140"/>
      <c r="F6" s="140"/>
      <c r="G6" s="140"/>
      <c r="H6" s="140"/>
      <c r="I6" s="140"/>
      <c r="J6" s="140"/>
      <c r="K6" s="64"/>
      <c r="L6" s="64"/>
    </row>
    <row r="7" s="142" customFormat="true" ht="14.5" hidden="false" customHeight="true" outlineLevel="0" collapsed="false">
      <c r="A7" s="141" t="s">
        <v>221</v>
      </c>
      <c r="B7" s="141"/>
      <c r="C7" s="141"/>
      <c r="D7" s="141"/>
      <c r="E7" s="141"/>
      <c r="F7" s="141"/>
      <c r="G7" s="141"/>
      <c r="H7" s="141"/>
      <c r="I7" s="141"/>
      <c r="J7" s="141"/>
      <c r="K7" s="64"/>
      <c r="L7" s="64"/>
    </row>
    <row r="8" s="142" customFormat="true" ht="40.5" hidden="false" customHeight="true" outlineLevel="0" collapsed="false">
      <c r="A8" s="141" t="s">
        <v>222</v>
      </c>
      <c r="B8" s="141"/>
      <c r="C8" s="141"/>
      <c r="D8" s="141"/>
      <c r="E8" s="141"/>
      <c r="F8" s="141"/>
      <c r="G8" s="141"/>
      <c r="H8" s="141"/>
      <c r="I8" s="141"/>
      <c r="J8" s="141"/>
      <c r="K8" s="64"/>
      <c r="L8" s="64"/>
    </row>
    <row r="9" s="142" customFormat="true" ht="62.15" hidden="false" customHeight="true" outlineLevel="0" collapsed="false">
      <c r="A9" s="141" t="s">
        <v>223</v>
      </c>
      <c r="B9" s="141"/>
      <c r="C9" s="141"/>
      <c r="D9" s="141"/>
      <c r="E9" s="141"/>
      <c r="F9" s="141"/>
      <c r="G9" s="141"/>
      <c r="H9" s="141"/>
      <c r="I9" s="141"/>
      <c r="J9" s="141"/>
      <c r="K9" s="64"/>
      <c r="L9" s="64"/>
    </row>
    <row r="10" s="142" customFormat="true" ht="27.75" hidden="false" customHeight="true" outlineLevel="0" collapsed="false">
      <c r="A10" s="69" t="s">
        <v>224</v>
      </c>
      <c r="B10" s="69"/>
      <c r="C10" s="69"/>
      <c r="D10" s="69"/>
      <c r="E10" s="69"/>
      <c r="F10" s="69"/>
      <c r="G10" s="69"/>
      <c r="H10" s="69"/>
      <c r="I10" s="69"/>
      <c r="J10" s="69"/>
      <c r="K10" s="64"/>
      <c r="L10" s="64"/>
    </row>
    <row r="11" s="34" customFormat="true" ht="14.5" hidden="false" customHeight="false" outlineLevel="0" collapsed="false">
      <c r="A11" s="37"/>
      <c r="B11" s="37"/>
      <c r="C11" s="38"/>
      <c r="D11" s="37"/>
      <c r="E11" s="37"/>
      <c r="F11" s="37"/>
      <c r="G11" s="37"/>
      <c r="H11" s="37"/>
      <c r="I11" s="37"/>
      <c r="J11" s="37"/>
      <c r="K11" s="33"/>
      <c r="L11" s="33"/>
    </row>
    <row r="12" s="34" customFormat="true" ht="57" hidden="false" customHeight="true" outlineLevel="0" collapsed="false">
      <c r="A12" s="90" t="s">
        <v>211</v>
      </c>
      <c r="B12" s="136" t="s">
        <v>212</v>
      </c>
      <c r="C12" s="41" t="s">
        <v>174</v>
      </c>
      <c r="D12" s="91" t="s">
        <v>225</v>
      </c>
      <c r="E12" s="136" t="s">
        <v>214</v>
      </c>
      <c r="F12" s="136" t="s">
        <v>108</v>
      </c>
      <c r="G12" s="136" t="s">
        <v>215</v>
      </c>
      <c r="H12" s="136" t="s">
        <v>216</v>
      </c>
      <c r="I12" s="90" t="s">
        <v>111</v>
      </c>
      <c r="J12" s="90" t="s">
        <v>112</v>
      </c>
      <c r="K12" s="33"/>
      <c r="L12" s="33"/>
    </row>
    <row r="13" customFormat="false" ht="39" hidden="false" customHeight="false" outlineLevel="0" collapsed="false">
      <c r="A13" s="61" t="s">
        <v>226</v>
      </c>
      <c r="B13" s="61" t="s">
        <v>227</v>
      </c>
      <c r="C13" s="53" t="s">
        <v>17</v>
      </c>
      <c r="D13" s="61" t="s">
        <v>228</v>
      </c>
      <c r="E13" s="53" t="s">
        <v>229</v>
      </c>
      <c r="F13" s="53" t="n">
        <v>2021</v>
      </c>
      <c r="G13" s="53" t="s">
        <v>230</v>
      </c>
      <c r="H13" s="53" t="n">
        <v>205</v>
      </c>
      <c r="I13" s="137" t="n">
        <v>400</v>
      </c>
      <c r="J13" s="55" t="n">
        <f aca="false">I13/5</f>
        <v>80</v>
      </c>
    </row>
    <row r="14" customFormat="false" ht="39" hidden="false" customHeight="false" outlineLevel="0" collapsed="false">
      <c r="A14" s="61" t="s">
        <v>231</v>
      </c>
      <c r="B14" s="61" t="s">
        <v>227</v>
      </c>
      <c r="C14" s="53" t="s">
        <v>17</v>
      </c>
      <c r="D14" s="61" t="s">
        <v>228</v>
      </c>
      <c r="E14" s="53" t="s">
        <v>232</v>
      </c>
      <c r="F14" s="53" t="n">
        <v>2021</v>
      </c>
      <c r="G14" s="53" t="s">
        <v>233</v>
      </c>
      <c r="H14" s="53" t="n">
        <v>242</v>
      </c>
      <c r="I14" s="137" t="n">
        <v>400</v>
      </c>
      <c r="J14" s="55" t="n">
        <f aca="false">I14/5</f>
        <v>80</v>
      </c>
    </row>
    <row r="15" customFormat="false" ht="14.5" hidden="false" customHeight="false" outlineLevel="0" collapsed="false">
      <c r="A15" s="61"/>
      <c r="B15" s="61"/>
      <c r="C15" s="53"/>
      <c r="D15" s="61"/>
      <c r="E15" s="53"/>
      <c r="F15" s="53"/>
      <c r="G15" s="53"/>
      <c r="H15" s="53"/>
      <c r="I15" s="137"/>
      <c r="J15" s="55"/>
    </row>
    <row r="16" customFormat="false" ht="14.5" hidden="false" customHeight="false" outlineLevel="0" collapsed="false">
      <c r="A16" s="61"/>
      <c r="B16" s="61"/>
      <c r="C16" s="53"/>
      <c r="D16" s="61"/>
      <c r="E16" s="53"/>
      <c r="F16" s="53"/>
      <c r="G16" s="53"/>
      <c r="H16" s="53"/>
      <c r="I16" s="137"/>
      <c r="J16" s="55"/>
    </row>
    <row r="17" customFormat="false" ht="14.5" hidden="false" customHeight="false" outlineLevel="0" collapsed="false">
      <c r="A17" s="61"/>
      <c r="B17" s="61"/>
      <c r="C17" s="53"/>
      <c r="D17" s="61"/>
      <c r="E17" s="53"/>
      <c r="F17" s="53"/>
      <c r="G17" s="53"/>
      <c r="H17" s="53"/>
      <c r="I17" s="137"/>
      <c r="J17" s="55"/>
    </row>
    <row r="18" customFormat="false" ht="14.5" hidden="false" customHeight="false" outlineLevel="0" collapsed="false">
      <c r="A18" s="61"/>
      <c r="B18" s="61"/>
      <c r="C18" s="53"/>
      <c r="D18" s="61"/>
      <c r="E18" s="53"/>
      <c r="F18" s="53"/>
      <c r="G18" s="53"/>
      <c r="H18" s="53"/>
      <c r="I18" s="137"/>
      <c r="J18" s="55"/>
    </row>
    <row r="19" customFormat="false" ht="14.5" hidden="false" customHeight="false" outlineLevel="0" collapsed="false">
      <c r="A19" s="64" t="s">
        <v>131</v>
      </c>
      <c r="B19" s="64"/>
      <c r="I19" s="138"/>
      <c r="J19" s="65" t="n">
        <f aca="false">SUM(J13:J18)</f>
        <v>160</v>
      </c>
    </row>
    <row r="21" customFormat="false" ht="15" hidden="false" customHeight="true" outlineLevel="0" collapsed="false">
      <c r="A21" s="66" t="s">
        <v>132</v>
      </c>
      <c r="B21" s="66"/>
      <c r="C21" s="66"/>
      <c r="D21" s="66"/>
      <c r="E21" s="66"/>
      <c r="F21" s="66"/>
      <c r="G21" s="66"/>
      <c r="H21" s="66"/>
      <c r="I21" s="66"/>
      <c r="J21" s="66"/>
    </row>
  </sheetData>
  <mergeCells count="9">
    <mergeCell ref="A2:J2"/>
    <mergeCell ref="A4:J4"/>
    <mergeCell ref="A5:J5"/>
    <mergeCell ref="A6:J6"/>
    <mergeCell ref="A7:J7"/>
    <mergeCell ref="A8:J8"/>
    <mergeCell ref="A9:J9"/>
    <mergeCell ref="A10:J10"/>
    <mergeCell ref="A21:J21"/>
  </mergeCells>
  <printOptions headings="false" gridLines="false" gridLinesSet="true" horizontalCentered="false" verticalCentered="false"/>
  <pageMargins left="0.509722222222222" right="0.309722222222222" top="0.320138888888889" bottom="0"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2009-01-26T19:08:31Z</dcterms:created>
  <dc:creator>Claudiu</dc:creator>
  <dc:description/>
  <dc:language>en-US</dc:language>
  <cp:lastModifiedBy>Adrian Florea</cp:lastModifiedBy>
  <cp:lastPrinted>2017-11-16T20:14:09Z</cp:lastPrinted>
  <dcterms:modified xsi:type="dcterms:W3CDTF">2022-05-06T19:24:36Z</dcterms:modified>
  <cp:revision>0</cp:revision>
  <dc:subject/>
  <dc:title/>
</cp:coreProperties>
</file>