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13.xml" ContentType="application/vnd.openxmlformats-officedocument.drawingml.chart+xml"/>
  <Override PartName="/xl/charts/style2.xml" ContentType="application/vnd.ms-office.chartstyle+xml"/>
  <Override PartName="/xl/charts/colors2.xml" ContentType="application/vnd.ms-office.chartcolorstyle+xml"/>
  <Override PartName="/xl/charts/chart1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li/Dropbox/Research/COVID19/HH Network Project/Data/"/>
    </mc:Choice>
  </mc:AlternateContent>
  <xr:revisionPtr revIDLastSave="0" documentId="13_ncr:1_{76688653-2A4A-D948-8651-20B48E9819D4}" xr6:coauthVersionLast="45" xr6:coauthVersionMax="45" xr10:uidLastSave="{00000000-0000-0000-0000-000000000000}"/>
  <bookViews>
    <workbookView xWindow="840" yWindow="460" windowWidth="28480" windowHeight="22480" activeTab="4" xr2:uid="{CC6792B6-288C-E041-B7B7-FB7C895431B0}"/>
  </bookViews>
  <sheets>
    <sheet name="Wuhan" sheetId="5" r:id="rId1"/>
    <sheet name="Lombardy" sheetId="2" r:id="rId2"/>
    <sheet name="Madrid" sheetId="1" r:id="rId3"/>
    <sheet name="New York" sheetId="3" r:id="rId4"/>
    <sheet name="LA" sheetId="4" r:id="rId5"/>
    <sheet name="Sources" sheetId="6" r:id="rId6"/>
  </sheets>
  <definedNames>
    <definedName name="NYC_TheCity_hospitalized" localSheetId="3">'New York'!$H$2:$J$87</definedName>
    <definedName name="NYCHealth_case_hosp_death" localSheetId="3">'New York'!$A$2:$F$87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102" i="5" l="1"/>
  <c r="Y101" i="5"/>
  <c r="B70" i="5"/>
  <c r="B69" i="5"/>
  <c r="B68" i="5"/>
  <c r="B67" i="5"/>
  <c r="B66" i="5"/>
  <c r="B65" i="5"/>
  <c r="B64" i="5"/>
  <c r="B63" i="5"/>
  <c r="B62" i="5"/>
  <c r="B61" i="5"/>
  <c r="B60" i="5"/>
  <c r="B59" i="5"/>
  <c r="B58" i="5"/>
  <c r="B57" i="5"/>
  <c r="B56" i="5"/>
  <c r="B55" i="5"/>
  <c r="B54" i="5"/>
  <c r="B53" i="5"/>
  <c r="I67" i="5"/>
  <c r="I68" i="5"/>
  <c r="I69" i="5"/>
  <c r="I70" i="5"/>
  <c r="E67" i="5"/>
  <c r="E66" i="5"/>
  <c r="E65" i="5"/>
  <c r="E64" i="5"/>
  <c r="E63" i="5"/>
  <c r="E62" i="5"/>
  <c r="E61" i="5"/>
  <c r="E60" i="5"/>
  <c r="E59" i="5"/>
  <c r="E58" i="5"/>
  <c r="E57" i="5"/>
  <c r="E56" i="5"/>
  <c r="E55" i="5"/>
  <c r="E54" i="5"/>
  <c r="E53" i="5"/>
  <c r="E52" i="5"/>
  <c r="E51" i="5"/>
  <c r="E50" i="5"/>
  <c r="E70" i="5"/>
  <c r="E69" i="5"/>
  <c r="E68" i="5"/>
  <c r="E49" i="5"/>
  <c r="I66" i="5"/>
  <c r="I65" i="5"/>
  <c r="I64" i="5"/>
  <c r="I63" i="5"/>
  <c r="I62" i="5"/>
  <c r="I61" i="5"/>
  <c r="I60" i="5"/>
  <c r="I59" i="5"/>
  <c r="I58" i="5"/>
  <c r="I57" i="5"/>
  <c r="I56" i="5"/>
  <c r="I55" i="5"/>
  <c r="I54" i="5"/>
  <c r="I53" i="5"/>
  <c r="I49" i="5"/>
  <c r="I48" i="5"/>
  <c r="I47" i="5"/>
  <c r="I46" i="5"/>
  <c r="I45" i="5"/>
  <c r="I52" i="5"/>
  <c r="I50" i="5"/>
  <c r="E36" i="5"/>
  <c r="E35" i="5"/>
  <c r="E26" i="5"/>
  <c r="AA59" i="3" l="1"/>
  <c r="AA58" i="3"/>
  <c r="AF60" i="1"/>
  <c r="AF59" i="1"/>
  <c r="AC86" i="2"/>
  <c r="AC87" i="2"/>
  <c r="AF58" i="1"/>
  <c r="I19" i="5" l="1"/>
  <c r="I51" i="5"/>
  <c r="I44" i="5"/>
  <c r="I43" i="5"/>
  <c r="I42" i="5"/>
  <c r="I41" i="5"/>
  <c r="I40" i="5"/>
  <c r="I39" i="5"/>
  <c r="I38" i="5"/>
  <c r="I37" i="5"/>
  <c r="I36" i="5"/>
  <c r="I35" i="5"/>
  <c r="I34" i="5"/>
  <c r="I33" i="5"/>
  <c r="I32" i="5"/>
  <c r="I31" i="5"/>
  <c r="I30" i="5"/>
  <c r="I29" i="5"/>
  <c r="I28" i="5"/>
  <c r="I27" i="5"/>
  <c r="I26" i="5"/>
  <c r="I25" i="5"/>
  <c r="I24" i="5"/>
  <c r="I23" i="5"/>
  <c r="I22" i="5"/>
  <c r="I21" i="5"/>
  <c r="I20" i="5"/>
  <c r="I18" i="5"/>
  <c r="I17" i="5"/>
  <c r="I16" i="5"/>
  <c r="I15" i="5"/>
  <c r="I14" i="5"/>
  <c r="I13" i="5"/>
  <c r="I12" i="5"/>
  <c r="I11" i="5"/>
  <c r="I10" i="5"/>
  <c r="I9" i="5"/>
  <c r="I8" i="5"/>
  <c r="I7" i="5"/>
  <c r="I6" i="5"/>
  <c r="I5" i="5"/>
  <c r="E6" i="5"/>
  <c r="E5" i="5"/>
  <c r="E48" i="5"/>
  <c r="E47" i="5"/>
  <c r="E46" i="5"/>
  <c r="E45" i="5"/>
  <c r="E44" i="5"/>
  <c r="E43" i="5"/>
  <c r="E42" i="5"/>
  <c r="E41" i="5"/>
  <c r="E40" i="5"/>
  <c r="E39" i="5"/>
  <c r="E38" i="5"/>
  <c r="E37" i="5"/>
  <c r="E34" i="5"/>
  <c r="E33" i="5"/>
  <c r="E32" i="5"/>
  <c r="E31" i="5"/>
  <c r="E30" i="5"/>
  <c r="E29" i="5"/>
  <c r="E28" i="5"/>
  <c r="E27" i="5"/>
  <c r="E25" i="5"/>
  <c r="E24" i="5"/>
  <c r="E23" i="5"/>
  <c r="E22" i="5"/>
  <c r="E21" i="5"/>
  <c r="E20" i="5"/>
  <c r="E19" i="5"/>
  <c r="E18" i="5"/>
  <c r="E17" i="5"/>
  <c r="E16" i="5"/>
  <c r="E15" i="5"/>
  <c r="E14" i="5"/>
  <c r="E13" i="5"/>
  <c r="E12" i="5"/>
  <c r="E11" i="5"/>
  <c r="E10" i="5"/>
  <c r="E9" i="5"/>
  <c r="E8" i="5"/>
  <c r="E7"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B85" i="4" l="1"/>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L4" i="4"/>
  <c r="L3" i="4"/>
  <c r="L2" i="4"/>
  <c r="I2" i="4"/>
  <c r="I3" i="4"/>
  <c r="I4" i="4"/>
  <c r="L85" i="4"/>
  <c r="L84" i="4"/>
  <c r="L83" i="4"/>
  <c r="I83" i="4"/>
  <c r="I84" i="4"/>
  <c r="I85" i="4"/>
  <c r="L82" i="4"/>
  <c r="I82" i="4"/>
  <c r="L81" i="4"/>
  <c r="I81" i="4"/>
  <c r="L80" i="4"/>
  <c r="I80" i="4"/>
  <c r="L79" i="4"/>
  <c r="I79" i="4"/>
  <c r="L78" i="4"/>
  <c r="I78" i="4"/>
  <c r="L77" i="4"/>
  <c r="I77" i="4"/>
  <c r="L76" i="4"/>
  <c r="I76" i="4"/>
  <c r="L75" i="4"/>
  <c r="I75" i="4"/>
  <c r="L74" i="4"/>
  <c r="I74" i="4"/>
  <c r="L73" i="4"/>
  <c r="I73" i="4"/>
  <c r="L72" i="4"/>
  <c r="I72" i="4"/>
  <c r="L71" i="4"/>
  <c r="I71" i="4"/>
  <c r="L70" i="4"/>
  <c r="I70" i="4"/>
  <c r="L69" i="4"/>
  <c r="I69" i="4"/>
  <c r="L68" i="4"/>
  <c r="I68" i="4"/>
  <c r="L67" i="4"/>
  <c r="I67" i="4"/>
  <c r="L66" i="4"/>
  <c r="I66" i="4"/>
  <c r="L65" i="4"/>
  <c r="I65" i="4"/>
  <c r="L64" i="4"/>
  <c r="I64" i="4"/>
  <c r="L63" i="4"/>
  <c r="I63" i="4"/>
  <c r="L62" i="4"/>
  <c r="I62" i="4"/>
  <c r="L61" i="4"/>
  <c r="I61" i="4"/>
  <c r="L60" i="4"/>
  <c r="I60" i="4"/>
  <c r="L59" i="4"/>
  <c r="I59" i="4"/>
  <c r="L58" i="4"/>
  <c r="I58" i="4"/>
  <c r="L57" i="4"/>
  <c r="I57" i="4"/>
  <c r="L56" i="4"/>
  <c r="I56" i="4"/>
  <c r="L55" i="4"/>
  <c r="I55" i="4"/>
  <c r="L54" i="4"/>
  <c r="I54" i="4"/>
  <c r="L53" i="4"/>
  <c r="I53" i="4"/>
  <c r="L52" i="4"/>
  <c r="I52" i="4"/>
  <c r="L51" i="4"/>
  <c r="I51" i="4"/>
  <c r="L50" i="4"/>
  <c r="I50" i="4"/>
  <c r="L49" i="4"/>
  <c r="I49" i="4"/>
  <c r="L48" i="4"/>
  <c r="I48" i="4"/>
  <c r="L47" i="4"/>
  <c r="I47" i="4"/>
  <c r="L46" i="4"/>
  <c r="I46" i="4"/>
  <c r="L45" i="4"/>
  <c r="I45" i="4"/>
  <c r="L44" i="4"/>
  <c r="I44" i="4"/>
  <c r="L43" i="4"/>
  <c r="I43" i="4"/>
  <c r="L42" i="4"/>
  <c r="I42" i="4"/>
  <c r="L41" i="4"/>
  <c r="I41" i="4"/>
  <c r="L40" i="4"/>
  <c r="I40" i="4"/>
  <c r="L39" i="4"/>
  <c r="I39" i="4"/>
  <c r="L38" i="4"/>
  <c r="I38" i="4"/>
  <c r="L37" i="4"/>
  <c r="I37" i="4"/>
  <c r="L36" i="4"/>
  <c r="I36" i="4"/>
  <c r="L35" i="4"/>
  <c r="I35" i="4"/>
  <c r="L34" i="4"/>
  <c r="I34" i="4"/>
  <c r="L33" i="4"/>
  <c r="I33" i="4"/>
  <c r="L32" i="4"/>
  <c r="I32" i="4"/>
  <c r="L31" i="4"/>
  <c r="I31" i="4"/>
  <c r="L30" i="4"/>
  <c r="I30" i="4"/>
  <c r="L29" i="4"/>
  <c r="I29" i="4"/>
  <c r="L28" i="4"/>
  <c r="I28" i="4"/>
  <c r="L27" i="4"/>
  <c r="I27" i="4"/>
  <c r="L26" i="4"/>
  <c r="I26" i="4"/>
  <c r="L25" i="4"/>
  <c r="I25" i="4"/>
  <c r="L24" i="4"/>
  <c r="I24" i="4"/>
  <c r="L23" i="4"/>
  <c r="I23" i="4"/>
  <c r="L22" i="4"/>
  <c r="I22" i="4"/>
  <c r="L21" i="4"/>
  <c r="I21" i="4"/>
  <c r="L20" i="4"/>
  <c r="I20" i="4"/>
  <c r="L19" i="4"/>
  <c r="I19" i="4"/>
  <c r="L18" i="4"/>
  <c r="I18" i="4"/>
  <c r="L17" i="4"/>
  <c r="I17" i="4"/>
  <c r="L16" i="4"/>
  <c r="I16" i="4"/>
  <c r="L15" i="4"/>
  <c r="I15" i="4"/>
  <c r="L14" i="4"/>
  <c r="I14" i="4"/>
  <c r="L13" i="4"/>
  <c r="I13" i="4"/>
  <c r="L12" i="4"/>
  <c r="I12" i="4"/>
  <c r="L11" i="4"/>
  <c r="I11" i="4"/>
  <c r="L10" i="4"/>
  <c r="I10" i="4"/>
  <c r="L9" i="4"/>
  <c r="I9" i="4"/>
  <c r="L8" i="4"/>
  <c r="I8" i="4"/>
  <c r="L7" i="4"/>
  <c r="I7" i="4"/>
  <c r="L6" i="4"/>
  <c r="I6" i="4"/>
  <c r="L5" i="4"/>
  <c r="I5" i="4"/>
  <c r="K85" i="4" l="1"/>
  <c r="J85" i="4"/>
  <c r="K84" i="4"/>
  <c r="J84" i="4"/>
  <c r="K83" i="4"/>
  <c r="J83" i="4"/>
  <c r="K82" i="4"/>
  <c r="J82" i="4"/>
  <c r="K81" i="4"/>
  <c r="J81" i="4"/>
  <c r="K80" i="4"/>
  <c r="J80" i="4"/>
  <c r="K79" i="4"/>
  <c r="J79" i="4"/>
  <c r="K78" i="4"/>
  <c r="J78" i="4"/>
  <c r="K77" i="4"/>
  <c r="J77" i="4"/>
  <c r="K76" i="4"/>
  <c r="J76" i="4"/>
  <c r="K75" i="4"/>
  <c r="J75" i="4"/>
  <c r="K74" i="4"/>
  <c r="J74" i="4"/>
  <c r="K73" i="4"/>
  <c r="J73" i="4"/>
  <c r="K72" i="4"/>
  <c r="J72" i="4"/>
  <c r="K71" i="4"/>
  <c r="J71" i="4"/>
  <c r="K70" i="4"/>
  <c r="J70" i="4"/>
  <c r="K69" i="4"/>
  <c r="J69" i="4"/>
  <c r="K68" i="4"/>
  <c r="J68" i="4"/>
  <c r="K67" i="4"/>
  <c r="J67" i="4"/>
  <c r="K66" i="4"/>
  <c r="J66" i="4"/>
  <c r="K65" i="4"/>
  <c r="J65" i="4"/>
  <c r="K64" i="4"/>
  <c r="J64" i="4"/>
  <c r="K63" i="4"/>
  <c r="J63" i="4"/>
  <c r="K62" i="4"/>
  <c r="J62" i="4"/>
  <c r="K61" i="4"/>
  <c r="J61" i="4"/>
  <c r="K60" i="4"/>
  <c r="J60" i="4"/>
  <c r="K59" i="4"/>
  <c r="J59" i="4"/>
  <c r="K58" i="4"/>
  <c r="J58" i="4"/>
  <c r="K57" i="4"/>
  <c r="J57" i="4"/>
  <c r="K56" i="4"/>
  <c r="J56" i="4"/>
  <c r="K55" i="4"/>
  <c r="J55" i="4"/>
  <c r="K54" i="4"/>
  <c r="J54" i="4"/>
  <c r="K53" i="4"/>
  <c r="J53" i="4"/>
  <c r="K52" i="4"/>
  <c r="J52" i="4"/>
  <c r="K51" i="4"/>
  <c r="J51" i="4"/>
  <c r="K50" i="4"/>
  <c r="J50" i="4"/>
  <c r="K49" i="4"/>
  <c r="J49" i="4"/>
  <c r="K48" i="4"/>
  <c r="J48" i="4"/>
  <c r="K47" i="4"/>
  <c r="J47" i="4"/>
  <c r="K46" i="4"/>
  <c r="J46" i="4"/>
  <c r="K45" i="4"/>
  <c r="J45" i="4"/>
  <c r="K44" i="4"/>
  <c r="J44" i="4"/>
  <c r="K43" i="4"/>
  <c r="J43" i="4"/>
  <c r="K42" i="4"/>
  <c r="J42" i="4"/>
  <c r="K41" i="4"/>
  <c r="J41" i="4"/>
  <c r="K40" i="4"/>
  <c r="J40" i="4"/>
  <c r="K39" i="4"/>
  <c r="J39" i="4"/>
  <c r="K38" i="4"/>
  <c r="J38" i="4"/>
  <c r="K37" i="4"/>
  <c r="J37" i="4"/>
  <c r="K36" i="4"/>
  <c r="J36" i="4"/>
  <c r="K35" i="4"/>
  <c r="J35" i="4"/>
  <c r="K34" i="4"/>
  <c r="J34" i="4"/>
  <c r="J33" i="4"/>
  <c r="K3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O83" i="3"/>
  <c r="O84" i="3"/>
  <c r="O85" i="3"/>
  <c r="O86" i="3"/>
  <c r="O87"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L84" i="3"/>
  <c r="L85" i="3"/>
  <c r="L86" i="3"/>
  <c r="L87"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N87" i="3"/>
  <c r="M87" i="3"/>
  <c r="N86" i="3"/>
  <c r="M86" i="3"/>
  <c r="N85" i="3"/>
  <c r="M85" i="3"/>
  <c r="N84" i="3"/>
  <c r="M84" i="3"/>
  <c r="N83" i="3"/>
  <c r="M83" i="3"/>
  <c r="N82" i="3"/>
  <c r="M82" i="3"/>
  <c r="N81" i="3"/>
  <c r="M81" i="3"/>
  <c r="N80" i="3"/>
  <c r="M80" i="3"/>
  <c r="N79" i="3"/>
  <c r="M79" i="3"/>
  <c r="N78" i="3"/>
  <c r="M78" i="3"/>
  <c r="N77" i="3"/>
  <c r="M77" i="3"/>
  <c r="N76" i="3"/>
  <c r="M76" i="3"/>
  <c r="N75" i="3"/>
  <c r="M75" i="3"/>
  <c r="N74" i="3"/>
  <c r="M74" i="3"/>
  <c r="N73" i="3"/>
  <c r="M73" i="3"/>
  <c r="N72" i="3"/>
  <c r="M72" i="3"/>
  <c r="N71" i="3"/>
  <c r="M71" i="3"/>
  <c r="N70" i="3"/>
  <c r="M70" i="3"/>
  <c r="N69" i="3"/>
  <c r="M69" i="3"/>
  <c r="N68" i="3"/>
  <c r="M68" i="3"/>
  <c r="N67" i="3"/>
  <c r="M67" i="3"/>
  <c r="N66" i="3"/>
  <c r="M66" i="3"/>
  <c r="N65" i="3"/>
  <c r="M65" i="3"/>
  <c r="N64" i="3"/>
  <c r="M64" i="3"/>
  <c r="N63" i="3"/>
  <c r="M63" i="3"/>
  <c r="N62" i="3"/>
  <c r="M62" i="3"/>
  <c r="N61" i="3"/>
  <c r="M61" i="3"/>
  <c r="N60" i="3"/>
  <c r="M60" i="3"/>
  <c r="N59" i="3"/>
  <c r="M59" i="3"/>
  <c r="N58" i="3"/>
  <c r="M58" i="3"/>
  <c r="N57" i="3"/>
  <c r="M57" i="3"/>
  <c r="N56" i="3"/>
  <c r="M56" i="3"/>
  <c r="N55" i="3"/>
  <c r="M55" i="3"/>
  <c r="N54" i="3"/>
  <c r="M54" i="3"/>
  <c r="N53" i="3"/>
  <c r="M53" i="3"/>
  <c r="N52" i="3"/>
  <c r="M52" i="3"/>
  <c r="N51" i="3"/>
  <c r="M51" i="3"/>
  <c r="N50" i="3"/>
  <c r="M50" i="3"/>
  <c r="N49" i="3"/>
  <c r="M49" i="3"/>
  <c r="N48" i="3"/>
  <c r="M48" i="3"/>
  <c r="N47" i="3"/>
  <c r="M47" i="3"/>
  <c r="N46" i="3"/>
  <c r="M46" i="3"/>
  <c r="N45" i="3"/>
  <c r="M45" i="3"/>
  <c r="N44" i="3"/>
  <c r="M44" i="3"/>
  <c r="N43" i="3"/>
  <c r="M43" i="3"/>
  <c r="N42" i="3"/>
  <c r="M42" i="3"/>
  <c r="N41" i="3"/>
  <c r="M41" i="3"/>
  <c r="N40" i="3"/>
  <c r="M40" i="3"/>
  <c r="N39" i="3"/>
  <c r="M39" i="3"/>
  <c r="N38" i="3"/>
  <c r="M38" i="3"/>
  <c r="N37" i="3"/>
  <c r="M37" i="3"/>
  <c r="N36" i="3"/>
  <c r="M36" i="3"/>
  <c r="N35" i="3"/>
  <c r="M35" i="3"/>
  <c r="N34" i="3"/>
  <c r="M34" i="3"/>
  <c r="N33" i="3"/>
  <c r="M33" i="3"/>
  <c r="N32" i="3"/>
  <c r="M32" i="3"/>
  <c r="N31" i="3"/>
  <c r="M31" i="3"/>
  <c r="N30" i="3"/>
  <c r="M30" i="3"/>
  <c r="N29" i="3"/>
  <c r="M29" i="3"/>
  <c r="N28" i="3"/>
  <c r="M28" i="3"/>
  <c r="N27" i="3"/>
  <c r="M27" i="3"/>
  <c r="N26" i="3"/>
  <c r="M26" i="3"/>
  <c r="N25" i="3"/>
  <c r="M25" i="3"/>
  <c r="N24" i="3"/>
  <c r="M24" i="3"/>
  <c r="N23" i="3"/>
  <c r="M23" i="3"/>
  <c r="N22" i="3"/>
  <c r="M22" i="3"/>
  <c r="N20" i="3"/>
  <c r="M20" i="3"/>
  <c r="N19" i="3"/>
  <c r="M19" i="3"/>
  <c r="N16" i="3"/>
  <c r="M16" i="3"/>
  <c r="M15" i="3"/>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O93" i="2"/>
  <c r="N93" i="2"/>
  <c r="O90" i="2"/>
  <c r="O88" i="2"/>
  <c r="O87" i="2"/>
  <c r="N83" i="2"/>
  <c r="O82" i="2"/>
  <c r="O80" i="2"/>
  <c r="O77" i="2"/>
  <c r="N77" i="2"/>
  <c r="O73" i="2"/>
  <c r="O72" i="2"/>
  <c r="O71" i="2"/>
  <c r="O69" i="2"/>
  <c r="N69" i="2"/>
  <c r="N67" i="2"/>
  <c r="O65" i="2"/>
  <c r="O64" i="2"/>
  <c r="O63" i="2"/>
  <c r="O61" i="2"/>
  <c r="N59" i="2"/>
  <c r="O58" i="2"/>
  <c r="O57" i="2"/>
  <c r="O55" i="2"/>
  <c r="O53" i="2"/>
  <c r="O50" i="2"/>
  <c r="O49" i="2"/>
  <c r="O47" i="2"/>
  <c r="O45" i="2"/>
  <c r="N45" i="2"/>
  <c r="O41" i="2"/>
  <c r="O40" i="2"/>
  <c r="O39" i="2"/>
  <c r="O37" i="2"/>
  <c r="N37" i="2"/>
  <c r="N35" i="2"/>
  <c r="O33" i="2"/>
  <c r="O32" i="2"/>
  <c r="O31" i="2"/>
  <c r="O29" i="2"/>
  <c r="N27" i="2"/>
  <c r="O26" i="2"/>
  <c r="O25" i="2"/>
  <c r="O23" i="2"/>
  <c r="O21" i="2"/>
  <c r="O18" i="2"/>
  <c r="O17" i="2"/>
  <c r="O15" i="2"/>
  <c r="O13" i="2"/>
  <c r="N13" i="2"/>
  <c r="O9" i="2"/>
  <c r="O8" i="2"/>
  <c r="O7" i="2"/>
  <c r="O5" i="2"/>
  <c r="N5" i="2"/>
  <c r="P6" i="2"/>
  <c r="P90" i="2"/>
  <c r="P84" i="2"/>
  <c r="P80" i="2"/>
  <c r="P73" i="2"/>
  <c r="P69" i="2"/>
  <c r="P62" i="2"/>
  <c r="P58" i="2"/>
  <c r="P52" i="2"/>
  <c r="P48" i="2"/>
  <c r="P41" i="2"/>
  <c r="P37" i="2"/>
  <c r="P30" i="2"/>
  <c r="P26" i="2"/>
  <c r="P20" i="2"/>
  <c r="P16" i="2"/>
  <c r="P9" i="2"/>
  <c r="M91" i="2"/>
  <c r="M84" i="2"/>
  <c r="M80" i="2"/>
  <c r="M70" i="2"/>
  <c r="M59" i="2"/>
  <c r="M48" i="2"/>
  <c r="M38" i="2"/>
  <c r="M27" i="2"/>
  <c r="M19" i="2"/>
  <c r="M11" i="2"/>
  <c r="O3" i="2"/>
  <c r="J75" i="2"/>
  <c r="O75" i="2" s="1"/>
  <c r="J93" i="2"/>
  <c r="I93" i="2"/>
  <c r="J92" i="2"/>
  <c r="O92" i="2" s="1"/>
  <c r="I92" i="2"/>
  <c r="N92" i="2" s="1"/>
  <c r="J91" i="2"/>
  <c r="O91" i="2" s="1"/>
  <c r="I91" i="2"/>
  <c r="N91" i="2" s="1"/>
  <c r="J90" i="2"/>
  <c r="I90" i="2"/>
  <c r="N90" i="2" s="1"/>
  <c r="J89" i="2"/>
  <c r="O89" i="2" s="1"/>
  <c r="I89" i="2"/>
  <c r="N89" i="2" s="1"/>
  <c r="J88" i="2"/>
  <c r="I88" i="2"/>
  <c r="N88" i="2" s="1"/>
  <c r="J87" i="2"/>
  <c r="I87" i="2"/>
  <c r="N87" i="2" s="1"/>
  <c r="J86" i="2"/>
  <c r="O86" i="2" s="1"/>
  <c r="I86" i="2"/>
  <c r="N86" i="2" s="1"/>
  <c r="J85" i="2"/>
  <c r="O85" i="2" s="1"/>
  <c r="I85" i="2"/>
  <c r="N85" i="2" s="1"/>
  <c r="J84" i="2"/>
  <c r="O84" i="2" s="1"/>
  <c r="I84" i="2"/>
  <c r="N84" i="2" s="1"/>
  <c r="J83" i="2"/>
  <c r="O83" i="2" s="1"/>
  <c r="I83" i="2"/>
  <c r="J82" i="2"/>
  <c r="I82" i="2"/>
  <c r="N82" i="2" s="1"/>
  <c r="J81" i="2"/>
  <c r="O81" i="2" s="1"/>
  <c r="I81" i="2"/>
  <c r="N81" i="2" s="1"/>
  <c r="J80" i="2"/>
  <c r="I80" i="2"/>
  <c r="N80" i="2" s="1"/>
  <c r="J79" i="2"/>
  <c r="O79" i="2" s="1"/>
  <c r="I79" i="2"/>
  <c r="N79" i="2" s="1"/>
  <c r="J78" i="2"/>
  <c r="O78" i="2" s="1"/>
  <c r="I78" i="2"/>
  <c r="N78" i="2" s="1"/>
  <c r="J77" i="2"/>
  <c r="I77" i="2"/>
  <c r="J76" i="2"/>
  <c r="O76" i="2" s="1"/>
  <c r="I76" i="2"/>
  <c r="N76" i="2" s="1"/>
  <c r="I75" i="2"/>
  <c r="N75" i="2" s="1"/>
  <c r="J74" i="2"/>
  <c r="O74" i="2" s="1"/>
  <c r="I74" i="2"/>
  <c r="N74" i="2" s="1"/>
  <c r="J73" i="2"/>
  <c r="I73" i="2"/>
  <c r="N73" i="2" s="1"/>
  <c r="J72" i="2"/>
  <c r="I72" i="2"/>
  <c r="N72" i="2" s="1"/>
  <c r="J71" i="2"/>
  <c r="I71" i="2"/>
  <c r="N71" i="2" s="1"/>
  <c r="J70" i="2"/>
  <c r="O70" i="2" s="1"/>
  <c r="I70" i="2"/>
  <c r="N70" i="2" s="1"/>
  <c r="J69" i="2"/>
  <c r="I69" i="2"/>
  <c r="J68" i="2"/>
  <c r="O68" i="2" s="1"/>
  <c r="I68" i="2"/>
  <c r="N68" i="2" s="1"/>
  <c r="J67" i="2"/>
  <c r="O67" i="2" s="1"/>
  <c r="I67" i="2"/>
  <c r="J66" i="2"/>
  <c r="O66" i="2" s="1"/>
  <c r="I66" i="2"/>
  <c r="N66" i="2" s="1"/>
  <c r="J65" i="2"/>
  <c r="I65" i="2"/>
  <c r="N65" i="2" s="1"/>
  <c r="J64" i="2"/>
  <c r="I64" i="2"/>
  <c r="N64" i="2" s="1"/>
  <c r="J63" i="2"/>
  <c r="I63" i="2"/>
  <c r="N63" i="2" s="1"/>
  <c r="J62" i="2"/>
  <c r="O62" i="2" s="1"/>
  <c r="I62" i="2"/>
  <c r="N62" i="2" s="1"/>
  <c r="J61" i="2"/>
  <c r="I61" i="2"/>
  <c r="N61" i="2" s="1"/>
  <c r="J60" i="2"/>
  <c r="O60" i="2" s="1"/>
  <c r="I60" i="2"/>
  <c r="N60" i="2" s="1"/>
  <c r="J59" i="2"/>
  <c r="O59" i="2" s="1"/>
  <c r="I59" i="2"/>
  <c r="J58" i="2"/>
  <c r="I58" i="2"/>
  <c r="N58" i="2" s="1"/>
  <c r="J57" i="2"/>
  <c r="I57" i="2"/>
  <c r="N57" i="2" s="1"/>
  <c r="J56" i="2"/>
  <c r="O56" i="2" s="1"/>
  <c r="I56" i="2"/>
  <c r="N56" i="2" s="1"/>
  <c r="J55" i="2"/>
  <c r="I55" i="2"/>
  <c r="N55" i="2" s="1"/>
  <c r="J54" i="2"/>
  <c r="O54" i="2" s="1"/>
  <c r="I54" i="2"/>
  <c r="N54" i="2" s="1"/>
  <c r="J53" i="2"/>
  <c r="I53" i="2"/>
  <c r="N53" i="2" s="1"/>
  <c r="J52" i="2"/>
  <c r="O52" i="2" s="1"/>
  <c r="I52" i="2"/>
  <c r="N52" i="2" s="1"/>
  <c r="J51" i="2"/>
  <c r="O51" i="2" s="1"/>
  <c r="I51" i="2"/>
  <c r="N51" i="2" s="1"/>
  <c r="J50" i="2"/>
  <c r="I50" i="2"/>
  <c r="N50" i="2" s="1"/>
  <c r="J49" i="2"/>
  <c r="I49" i="2"/>
  <c r="N49" i="2" s="1"/>
  <c r="J48" i="2"/>
  <c r="O48" i="2" s="1"/>
  <c r="I48" i="2"/>
  <c r="N48" i="2" s="1"/>
  <c r="J47" i="2"/>
  <c r="I47" i="2"/>
  <c r="N47" i="2" s="1"/>
  <c r="J46" i="2"/>
  <c r="O46" i="2" s="1"/>
  <c r="I46" i="2"/>
  <c r="N46" i="2" s="1"/>
  <c r="J45" i="2"/>
  <c r="I45" i="2"/>
  <c r="J44" i="2"/>
  <c r="O44" i="2" s="1"/>
  <c r="I44" i="2"/>
  <c r="N44" i="2" s="1"/>
  <c r="J43" i="2"/>
  <c r="O43" i="2" s="1"/>
  <c r="I43" i="2"/>
  <c r="N43" i="2" s="1"/>
  <c r="J42" i="2"/>
  <c r="O42" i="2" s="1"/>
  <c r="I42" i="2"/>
  <c r="N42" i="2" s="1"/>
  <c r="J41" i="2"/>
  <c r="I41" i="2"/>
  <c r="N41" i="2" s="1"/>
  <c r="J40" i="2"/>
  <c r="I40" i="2"/>
  <c r="N40" i="2" s="1"/>
  <c r="J39" i="2"/>
  <c r="I39" i="2"/>
  <c r="N39" i="2" s="1"/>
  <c r="J38" i="2"/>
  <c r="O38" i="2" s="1"/>
  <c r="I38" i="2"/>
  <c r="N38" i="2" s="1"/>
  <c r="J37" i="2"/>
  <c r="I37" i="2"/>
  <c r="J36" i="2"/>
  <c r="O36" i="2" s="1"/>
  <c r="I36" i="2"/>
  <c r="N36" i="2" s="1"/>
  <c r="J35" i="2"/>
  <c r="O35" i="2" s="1"/>
  <c r="I35" i="2"/>
  <c r="J34" i="2"/>
  <c r="O34" i="2" s="1"/>
  <c r="I34" i="2"/>
  <c r="N34" i="2" s="1"/>
  <c r="J33" i="2"/>
  <c r="I33" i="2"/>
  <c r="N33" i="2" s="1"/>
  <c r="J32" i="2"/>
  <c r="I32" i="2"/>
  <c r="N32" i="2" s="1"/>
  <c r="J31" i="2"/>
  <c r="I31" i="2"/>
  <c r="N31" i="2" s="1"/>
  <c r="J30" i="2"/>
  <c r="O30" i="2" s="1"/>
  <c r="I30" i="2"/>
  <c r="N30" i="2" s="1"/>
  <c r="J29" i="2"/>
  <c r="I29" i="2"/>
  <c r="N29" i="2" s="1"/>
  <c r="J28" i="2"/>
  <c r="O28" i="2" s="1"/>
  <c r="I28" i="2"/>
  <c r="N28" i="2" s="1"/>
  <c r="J27" i="2"/>
  <c r="O27" i="2" s="1"/>
  <c r="I27" i="2"/>
  <c r="J26" i="2"/>
  <c r="I26" i="2"/>
  <c r="N26" i="2" s="1"/>
  <c r="J25" i="2"/>
  <c r="I25" i="2"/>
  <c r="N25" i="2" s="1"/>
  <c r="J24" i="2"/>
  <c r="O24" i="2" s="1"/>
  <c r="I24" i="2"/>
  <c r="N24" i="2" s="1"/>
  <c r="J23" i="2"/>
  <c r="I23" i="2"/>
  <c r="N23" i="2" s="1"/>
  <c r="J22" i="2"/>
  <c r="O22" i="2" s="1"/>
  <c r="I22" i="2"/>
  <c r="N22" i="2" s="1"/>
  <c r="J21" i="2"/>
  <c r="I21" i="2"/>
  <c r="N21" i="2" s="1"/>
  <c r="J20" i="2"/>
  <c r="O20" i="2" s="1"/>
  <c r="I20" i="2"/>
  <c r="N20" i="2" s="1"/>
  <c r="J19" i="2"/>
  <c r="O19" i="2" s="1"/>
  <c r="I19" i="2"/>
  <c r="N19" i="2" s="1"/>
  <c r="J18" i="2"/>
  <c r="I18" i="2"/>
  <c r="N18" i="2" s="1"/>
  <c r="J17" i="2"/>
  <c r="I17" i="2"/>
  <c r="N17" i="2" s="1"/>
  <c r="J16" i="2"/>
  <c r="O16" i="2" s="1"/>
  <c r="I16" i="2"/>
  <c r="N16" i="2" s="1"/>
  <c r="J15" i="2"/>
  <c r="I15" i="2"/>
  <c r="N15" i="2" s="1"/>
  <c r="J14" i="2"/>
  <c r="O14" i="2" s="1"/>
  <c r="I14" i="2"/>
  <c r="N14" i="2" s="1"/>
  <c r="J13" i="2"/>
  <c r="I13" i="2"/>
  <c r="J12" i="2"/>
  <c r="O12" i="2" s="1"/>
  <c r="I12" i="2"/>
  <c r="N12" i="2" s="1"/>
  <c r="J11" i="2"/>
  <c r="O11" i="2" s="1"/>
  <c r="I11" i="2"/>
  <c r="N11" i="2" s="1"/>
  <c r="J10" i="2"/>
  <c r="O10" i="2" s="1"/>
  <c r="I10" i="2"/>
  <c r="N10" i="2" s="1"/>
  <c r="J9" i="2"/>
  <c r="I9" i="2"/>
  <c r="N9" i="2" s="1"/>
  <c r="J8" i="2"/>
  <c r="I8" i="2"/>
  <c r="N8" i="2" s="1"/>
  <c r="J7" i="2"/>
  <c r="I7" i="2"/>
  <c r="N7" i="2" s="1"/>
  <c r="J6" i="2"/>
  <c r="O6" i="2" s="1"/>
  <c r="I6" i="2"/>
  <c r="N6" i="2" s="1"/>
  <c r="J5" i="2"/>
  <c r="I5" i="2"/>
  <c r="J4" i="2"/>
  <c r="O4" i="2" s="1"/>
  <c r="I4" i="2"/>
  <c r="N4" i="2" s="1"/>
  <c r="J3" i="2"/>
  <c r="I3" i="2"/>
  <c r="N3" i="2" s="1"/>
  <c r="K93" i="2"/>
  <c r="K92" i="2"/>
  <c r="K91" i="2"/>
  <c r="K90" i="2"/>
  <c r="K89" i="2"/>
  <c r="P92" i="2" s="1"/>
  <c r="K88" i="2"/>
  <c r="K87" i="2"/>
  <c r="K86" i="2"/>
  <c r="P89" i="2" s="1"/>
  <c r="K85" i="2"/>
  <c r="P88" i="2" s="1"/>
  <c r="K84" i="2"/>
  <c r="K83" i="2"/>
  <c r="P86" i="2" s="1"/>
  <c r="K82" i="2"/>
  <c r="P85" i="2" s="1"/>
  <c r="K81" i="2"/>
  <c r="K80" i="2"/>
  <c r="K79" i="2"/>
  <c r="K78" i="2"/>
  <c r="K77" i="2"/>
  <c r="P78" i="2" s="1"/>
  <c r="K76" i="2"/>
  <c r="K75" i="2"/>
  <c r="K74" i="2"/>
  <c r="K73" i="2"/>
  <c r="P76" i="2" s="1"/>
  <c r="K72" i="2"/>
  <c r="K71" i="2"/>
  <c r="K70" i="2"/>
  <c r="K69" i="2"/>
  <c r="P72" i="2" s="1"/>
  <c r="K68" i="2"/>
  <c r="K67" i="2"/>
  <c r="P70" i="2" s="1"/>
  <c r="K66" i="2"/>
  <c r="K65" i="2"/>
  <c r="P68" i="2" s="1"/>
  <c r="K64" i="2"/>
  <c r="K63" i="2"/>
  <c r="K62" i="2"/>
  <c r="K61" i="2"/>
  <c r="P64" i="2" s="1"/>
  <c r="K60" i="2"/>
  <c r="K59" i="2"/>
  <c r="K58" i="2"/>
  <c r="K57" i="2"/>
  <c r="P60" i="2" s="1"/>
  <c r="K56" i="2"/>
  <c r="K55" i="2"/>
  <c r="K54" i="2"/>
  <c r="P57" i="2" s="1"/>
  <c r="K53" i="2"/>
  <c r="P56" i="2" s="1"/>
  <c r="K52" i="2"/>
  <c r="K51" i="2"/>
  <c r="P54" i="2" s="1"/>
  <c r="K50" i="2"/>
  <c r="P53" i="2" s="1"/>
  <c r="K49" i="2"/>
  <c r="K48" i="2"/>
  <c r="K47" i="2"/>
  <c r="K46" i="2"/>
  <c r="K45" i="2"/>
  <c r="P46" i="2" s="1"/>
  <c r="K44" i="2"/>
  <c r="K43" i="2"/>
  <c r="K42" i="2"/>
  <c r="K41" i="2"/>
  <c r="P44" i="2" s="1"/>
  <c r="K40" i="2"/>
  <c r="K39" i="2"/>
  <c r="K38" i="2"/>
  <c r="K37" i="2"/>
  <c r="P40" i="2" s="1"/>
  <c r="K36" i="2"/>
  <c r="K35" i="2"/>
  <c r="P38" i="2" s="1"/>
  <c r="K34" i="2"/>
  <c r="K33" i="2"/>
  <c r="P36" i="2" s="1"/>
  <c r="K32" i="2"/>
  <c r="K31" i="2"/>
  <c r="K30" i="2"/>
  <c r="K29" i="2"/>
  <c r="P32" i="2" s="1"/>
  <c r="K28" i="2"/>
  <c r="K27" i="2"/>
  <c r="K26" i="2"/>
  <c r="K25" i="2"/>
  <c r="P28" i="2" s="1"/>
  <c r="K24" i="2"/>
  <c r="K23" i="2"/>
  <c r="K22" i="2"/>
  <c r="P25" i="2" s="1"/>
  <c r="K21" i="2"/>
  <c r="P24" i="2" s="1"/>
  <c r="K20" i="2"/>
  <c r="K19" i="2"/>
  <c r="P22" i="2" s="1"/>
  <c r="K18" i="2"/>
  <c r="P21" i="2" s="1"/>
  <c r="K17" i="2"/>
  <c r="K16" i="2"/>
  <c r="K15" i="2"/>
  <c r="K14" i="2"/>
  <c r="K13" i="2"/>
  <c r="P14" i="2" s="1"/>
  <c r="K12" i="2"/>
  <c r="K11" i="2"/>
  <c r="K10" i="2"/>
  <c r="K9" i="2"/>
  <c r="P12" i="2" s="1"/>
  <c r="K8" i="2"/>
  <c r="K7" i="2"/>
  <c r="K6" i="2"/>
  <c r="K5" i="2"/>
  <c r="P8" i="2" s="1"/>
  <c r="K4" i="2"/>
  <c r="P7" i="2" s="1"/>
  <c r="H8" i="2"/>
  <c r="H7" i="2"/>
  <c r="M10" i="2" s="1"/>
  <c r="H6" i="2"/>
  <c r="H5" i="2"/>
  <c r="H93" i="2"/>
  <c r="H92" i="2"/>
  <c r="H91" i="2"/>
  <c r="H90" i="2"/>
  <c r="H89" i="2"/>
  <c r="M92" i="2" s="1"/>
  <c r="H88" i="2"/>
  <c r="H87" i="2"/>
  <c r="M90" i="2" s="1"/>
  <c r="H86" i="2"/>
  <c r="H85" i="2"/>
  <c r="H84" i="2"/>
  <c r="H83" i="2"/>
  <c r="M86" i="2" s="1"/>
  <c r="H82" i="2"/>
  <c r="H81" i="2"/>
  <c r="H80" i="2"/>
  <c r="H79" i="2"/>
  <c r="M82" i="2" s="1"/>
  <c r="H78" i="2"/>
  <c r="M81" i="2" s="1"/>
  <c r="H77" i="2"/>
  <c r="H76" i="2"/>
  <c r="M79" i="2" s="1"/>
  <c r="H75" i="2"/>
  <c r="H74" i="2"/>
  <c r="M77" i="2" s="1"/>
  <c r="H73" i="2"/>
  <c r="M76" i="2" s="1"/>
  <c r="H72" i="2"/>
  <c r="M75" i="2" s="1"/>
  <c r="H71" i="2"/>
  <c r="H70" i="2"/>
  <c r="H69" i="2"/>
  <c r="H68" i="2"/>
  <c r="H67" i="2"/>
  <c r="H66" i="2"/>
  <c r="M69" i="2" s="1"/>
  <c r="H65" i="2"/>
  <c r="H64" i="2"/>
  <c r="H63" i="2"/>
  <c r="H62" i="2"/>
  <c r="M65" i="2" s="1"/>
  <c r="H61" i="2"/>
  <c r="H60" i="2"/>
  <c r="H59" i="2"/>
  <c r="H58" i="2"/>
  <c r="M61" i="2" s="1"/>
  <c r="H57" i="2"/>
  <c r="M60" i="2" s="1"/>
  <c r="H56" i="2"/>
  <c r="H55" i="2"/>
  <c r="M58" i="2" s="1"/>
  <c r="H54" i="2"/>
  <c r="H53" i="2"/>
  <c r="H52" i="2"/>
  <c r="H51" i="2"/>
  <c r="M54" i="2" s="1"/>
  <c r="H50" i="2"/>
  <c r="M53" i="2" s="1"/>
  <c r="H49" i="2"/>
  <c r="H48" i="2"/>
  <c r="H47" i="2"/>
  <c r="H46" i="2"/>
  <c r="M49" i="2" s="1"/>
  <c r="H45" i="2"/>
  <c r="H44" i="2"/>
  <c r="M47" i="2" s="1"/>
  <c r="H43" i="2"/>
  <c r="H42" i="2"/>
  <c r="M45" i="2" s="1"/>
  <c r="H41" i="2"/>
  <c r="M44" i="2" s="1"/>
  <c r="H40" i="2"/>
  <c r="M43" i="2" s="1"/>
  <c r="H39" i="2"/>
  <c r="H38" i="2"/>
  <c r="H37" i="2"/>
  <c r="H36" i="2"/>
  <c r="H35" i="2"/>
  <c r="H34" i="2"/>
  <c r="M37" i="2" s="1"/>
  <c r="H33" i="2"/>
  <c r="H32" i="2"/>
  <c r="H31" i="2"/>
  <c r="H30" i="2"/>
  <c r="M33" i="2" s="1"/>
  <c r="H29" i="2"/>
  <c r="H28" i="2"/>
  <c r="H27" i="2"/>
  <c r="H26" i="2"/>
  <c r="M29" i="2" s="1"/>
  <c r="H25" i="2"/>
  <c r="M28" i="2" s="1"/>
  <c r="H24" i="2"/>
  <c r="H23" i="2"/>
  <c r="M26" i="2" s="1"/>
  <c r="H22" i="2"/>
  <c r="M25" i="2" s="1"/>
  <c r="H21" i="2"/>
  <c r="M24" i="2" s="1"/>
  <c r="H20" i="2"/>
  <c r="M23" i="2" s="1"/>
  <c r="H19" i="2"/>
  <c r="H18" i="2"/>
  <c r="M21" i="2" s="1"/>
  <c r="H17" i="2"/>
  <c r="M20" i="2" s="1"/>
  <c r="H16" i="2"/>
  <c r="H15" i="2"/>
  <c r="M18" i="2" s="1"/>
  <c r="H14" i="2"/>
  <c r="M17" i="2" s="1"/>
  <c r="H13" i="2"/>
  <c r="M16" i="2" s="1"/>
  <c r="H12" i="2"/>
  <c r="M15" i="2" s="1"/>
  <c r="H11" i="2"/>
  <c r="H10" i="2"/>
  <c r="M13" i="2" s="1"/>
  <c r="H9" i="2"/>
  <c r="M12" i="2" s="1"/>
  <c r="H4" i="2"/>
  <c r="M7" i="2" s="1"/>
  <c r="K3" i="2"/>
  <c r="H3" i="2"/>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Q5" i="1"/>
  <c r="P5" i="1"/>
  <c r="Q93" i="1"/>
  <c r="P93" i="1"/>
  <c r="P90" i="1"/>
  <c r="O90" i="1"/>
  <c r="O89" i="1"/>
  <c r="P67" i="1"/>
  <c r="P68" i="1"/>
  <c r="P69" i="1"/>
  <c r="P70" i="1"/>
  <c r="P71" i="1"/>
  <c r="P72" i="1"/>
  <c r="P73" i="1"/>
  <c r="P74" i="1"/>
  <c r="Q74" i="1"/>
  <c r="P75" i="1"/>
  <c r="P76" i="1"/>
  <c r="Q76" i="1"/>
  <c r="P77" i="1"/>
  <c r="P78" i="1"/>
  <c r="Q78" i="1"/>
  <c r="P79" i="1"/>
  <c r="P80" i="1"/>
  <c r="Q80" i="1"/>
  <c r="P81" i="1"/>
  <c r="P82" i="1"/>
  <c r="Q82" i="1"/>
  <c r="P83" i="1"/>
  <c r="P84" i="1"/>
  <c r="Q84" i="1"/>
  <c r="P85" i="1"/>
  <c r="P86" i="1"/>
  <c r="Q86" i="1"/>
  <c r="P87" i="1"/>
  <c r="P88" i="1"/>
  <c r="Q88" i="1"/>
  <c r="N93" i="1"/>
  <c r="M93" i="1"/>
  <c r="L93" i="1"/>
  <c r="K93" i="1"/>
  <c r="N92" i="1"/>
  <c r="M92" i="1"/>
  <c r="L92" i="1"/>
  <c r="K92" i="1"/>
  <c r="N91" i="1"/>
  <c r="M91" i="1"/>
  <c r="L91" i="1"/>
  <c r="K91" i="1"/>
  <c r="N90" i="1"/>
  <c r="M90" i="1"/>
  <c r="L90" i="1"/>
  <c r="K90" i="1"/>
  <c r="O93" i="1" s="1"/>
  <c r="N89" i="1"/>
  <c r="R92" i="1" s="1"/>
  <c r="M89" i="1"/>
  <c r="Q92" i="1" s="1"/>
  <c r="L89" i="1"/>
  <c r="P92" i="1" s="1"/>
  <c r="K89" i="1"/>
  <c r="O92" i="1" s="1"/>
  <c r="N88" i="1"/>
  <c r="R91" i="1" s="1"/>
  <c r="M88" i="1"/>
  <c r="Q91" i="1" s="1"/>
  <c r="L88" i="1"/>
  <c r="P91" i="1" s="1"/>
  <c r="K88" i="1"/>
  <c r="O91" i="1" s="1"/>
  <c r="N87" i="1"/>
  <c r="R90" i="1" s="1"/>
  <c r="M87" i="1"/>
  <c r="Q90" i="1" s="1"/>
  <c r="L87" i="1"/>
  <c r="K87" i="1"/>
  <c r="N86" i="1"/>
  <c r="R89" i="1" s="1"/>
  <c r="M86" i="1"/>
  <c r="Q89" i="1" s="1"/>
  <c r="L86" i="1"/>
  <c r="P89" i="1" s="1"/>
  <c r="K86" i="1"/>
  <c r="N85" i="1"/>
  <c r="R88" i="1" s="1"/>
  <c r="M85" i="1"/>
  <c r="L85" i="1"/>
  <c r="K85" i="1"/>
  <c r="O88" i="1" s="1"/>
  <c r="N84" i="1"/>
  <c r="R87" i="1" s="1"/>
  <c r="M84" i="1"/>
  <c r="Q87" i="1" s="1"/>
  <c r="L84" i="1"/>
  <c r="K84" i="1"/>
  <c r="O87" i="1" s="1"/>
  <c r="N83" i="1"/>
  <c r="R86" i="1" s="1"/>
  <c r="M83" i="1"/>
  <c r="L83" i="1"/>
  <c r="K83" i="1"/>
  <c r="O86" i="1" s="1"/>
  <c r="N82" i="1"/>
  <c r="R85" i="1" s="1"/>
  <c r="M82" i="1"/>
  <c r="Q85" i="1" s="1"/>
  <c r="L82" i="1"/>
  <c r="K82" i="1"/>
  <c r="O85" i="1" s="1"/>
  <c r="N81" i="1"/>
  <c r="R84" i="1" s="1"/>
  <c r="M81" i="1"/>
  <c r="L81" i="1"/>
  <c r="K81" i="1"/>
  <c r="O84" i="1" s="1"/>
  <c r="N80" i="1"/>
  <c r="R83" i="1" s="1"/>
  <c r="M80" i="1"/>
  <c r="Q83" i="1" s="1"/>
  <c r="L80" i="1"/>
  <c r="K80" i="1"/>
  <c r="O83" i="1" s="1"/>
  <c r="N79" i="1"/>
  <c r="R82" i="1" s="1"/>
  <c r="M79" i="1"/>
  <c r="L79" i="1"/>
  <c r="K79" i="1"/>
  <c r="O82" i="1" s="1"/>
  <c r="N78" i="1"/>
  <c r="R81" i="1" s="1"/>
  <c r="M78" i="1"/>
  <c r="Q81" i="1" s="1"/>
  <c r="L78" i="1"/>
  <c r="K78" i="1"/>
  <c r="O81" i="1" s="1"/>
  <c r="N77" i="1"/>
  <c r="R80" i="1" s="1"/>
  <c r="M77" i="1"/>
  <c r="L77" i="1"/>
  <c r="K77" i="1"/>
  <c r="O80" i="1" s="1"/>
  <c r="N76" i="1"/>
  <c r="R79" i="1" s="1"/>
  <c r="M76" i="1"/>
  <c r="Q79" i="1" s="1"/>
  <c r="L76" i="1"/>
  <c r="K76" i="1"/>
  <c r="O79" i="1" s="1"/>
  <c r="N75" i="1"/>
  <c r="R78" i="1" s="1"/>
  <c r="M75" i="1"/>
  <c r="L75" i="1"/>
  <c r="K75" i="1"/>
  <c r="O78" i="1" s="1"/>
  <c r="N74" i="1"/>
  <c r="R77" i="1" s="1"/>
  <c r="M74" i="1"/>
  <c r="Q77" i="1" s="1"/>
  <c r="L74" i="1"/>
  <c r="K74" i="1"/>
  <c r="O77" i="1" s="1"/>
  <c r="N73" i="1"/>
  <c r="R76" i="1" s="1"/>
  <c r="M73" i="1"/>
  <c r="L73" i="1"/>
  <c r="K73" i="1"/>
  <c r="O76" i="1" s="1"/>
  <c r="N72" i="1"/>
  <c r="R75" i="1" s="1"/>
  <c r="M72" i="1"/>
  <c r="Q75" i="1" s="1"/>
  <c r="L72" i="1"/>
  <c r="K72" i="1"/>
  <c r="O75" i="1" s="1"/>
  <c r="N71" i="1"/>
  <c r="R74" i="1" s="1"/>
  <c r="M71" i="1"/>
  <c r="L71" i="1"/>
  <c r="K71" i="1"/>
  <c r="O74" i="1" s="1"/>
  <c r="N70" i="1"/>
  <c r="R73" i="1" s="1"/>
  <c r="M70" i="1"/>
  <c r="Q73" i="1" s="1"/>
  <c r="L70" i="1"/>
  <c r="K70" i="1"/>
  <c r="O73" i="1" s="1"/>
  <c r="N69" i="1"/>
  <c r="R72" i="1" s="1"/>
  <c r="M69" i="1"/>
  <c r="Q72" i="1" s="1"/>
  <c r="L69" i="1"/>
  <c r="K69" i="1"/>
  <c r="O72" i="1" s="1"/>
  <c r="N68" i="1"/>
  <c r="R71" i="1" s="1"/>
  <c r="M68" i="1"/>
  <c r="Q71" i="1" s="1"/>
  <c r="L68" i="1"/>
  <c r="K68" i="1"/>
  <c r="O71" i="1" s="1"/>
  <c r="N67" i="1"/>
  <c r="R70" i="1" s="1"/>
  <c r="M67" i="1"/>
  <c r="Q70" i="1" s="1"/>
  <c r="L67" i="1"/>
  <c r="K67" i="1"/>
  <c r="O70" i="1" s="1"/>
  <c r="N66" i="1"/>
  <c r="R69" i="1" s="1"/>
  <c r="M66" i="1"/>
  <c r="Q69" i="1" s="1"/>
  <c r="L66" i="1"/>
  <c r="K66" i="1"/>
  <c r="O69" i="1" s="1"/>
  <c r="N65" i="1"/>
  <c r="R68" i="1" s="1"/>
  <c r="M65" i="1"/>
  <c r="Q68" i="1" s="1"/>
  <c r="L65" i="1"/>
  <c r="K65" i="1"/>
  <c r="O68" i="1" s="1"/>
  <c r="N64" i="1"/>
  <c r="R67" i="1" s="1"/>
  <c r="M64" i="1"/>
  <c r="Q67" i="1" s="1"/>
  <c r="L64" i="1"/>
  <c r="K64" i="1"/>
  <c r="O67" i="1" s="1"/>
  <c r="N63" i="1"/>
  <c r="R66" i="1" s="1"/>
  <c r="M63" i="1"/>
  <c r="Q66" i="1" s="1"/>
  <c r="L63" i="1"/>
  <c r="P66" i="1" s="1"/>
  <c r="K63" i="1"/>
  <c r="O66" i="1" s="1"/>
  <c r="N62" i="1"/>
  <c r="R65" i="1" s="1"/>
  <c r="M62" i="1"/>
  <c r="Q65" i="1" s="1"/>
  <c r="L62" i="1"/>
  <c r="P65" i="1" s="1"/>
  <c r="K62" i="1"/>
  <c r="O65" i="1" s="1"/>
  <c r="N61" i="1"/>
  <c r="R64" i="1" s="1"/>
  <c r="M61" i="1"/>
  <c r="Q64" i="1" s="1"/>
  <c r="L61" i="1"/>
  <c r="P64" i="1" s="1"/>
  <c r="K61" i="1"/>
  <c r="O64" i="1" s="1"/>
  <c r="N60" i="1"/>
  <c r="R63" i="1" s="1"/>
  <c r="M60" i="1"/>
  <c r="Q63" i="1" s="1"/>
  <c r="L60" i="1"/>
  <c r="P63" i="1" s="1"/>
  <c r="K60" i="1"/>
  <c r="O63" i="1" s="1"/>
  <c r="N59" i="1"/>
  <c r="R62" i="1" s="1"/>
  <c r="M59" i="1"/>
  <c r="Q62" i="1" s="1"/>
  <c r="L59" i="1"/>
  <c r="P62" i="1" s="1"/>
  <c r="K59" i="1"/>
  <c r="O62" i="1" s="1"/>
  <c r="N58" i="1"/>
  <c r="R61" i="1" s="1"/>
  <c r="M58" i="1"/>
  <c r="Q61" i="1" s="1"/>
  <c r="L58" i="1"/>
  <c r="P61" i="1" s="1"/>
  <c r="K58" i="1"/>
  <c r="O61" i="1" s="1"/>
  <c r="N57" i="1"/>
  <c r="R60" i="1" s="1"/>
  <c r="M57" i="1"/>
  <c r="Q60" i="1" s="1"/>
  <c r="L57" i="1"/>
  <c r="P60" i="1" s="1"/>
  <c r="K57" i="1"/>
  <c r="O60" i="1" s="1"/>
  <c r="N56" i="1"/>
  <c r="R59" i="1" s="1"/>
  <c r="M56" i="1"/>
  <c r="Q59" i="1" s="1"/>
  <c r="L56" i="1"/>
  <c r="P59" i="1" s="1"/>
  <c r="K56" i="1"/>
  <c r="O59" i="1" s="1"/>
  <c r="N55" i="1"/>
  <c r="R58" i="1" s="1"/>
  <c r="M55" i="1"/>
  <c r="Q58" i="1" s="1"/>
  <c r="L55" i="1"/>
  <c r="P58" i="1" s="1"/>
  <c r="K55" i="1"/>
  <c r="O58" i="1" s="1"/>
  <c r="N54" i="1"/>
  <c r="R57" i="1" s="1"/>
  <c r="M54" i="1"/>
  <c r="Q57" i="1" s="1"/>
  <c r="L54" i="1"/>
  <c r="P57" i="1" s="1"/>
  <c r="K54" i="1"/>
  <c r="O57" i="1" s="1"/>
  <c r="N53" i="1"/>
  <c r="R56" i="1" s="1"/>
  <c r="M53" i="1"/>
  <c r="Q56" i="1" s="1"/>
  <c r="L53" i="1"/>
  <c r="P56" i="1" s="1"/>
  <c r="K53" i="1"/>
  <c r="O56" i="1" s="1"/>
  <c r="N52" i="1"/>
  <c r="R55" i="1" s="1"/>
  <c r="M52" i="1"/>
  <c r="Q55" i="1" s="1"/>
  <c r="L52" i="1"/>
  <c r="P55" i="1" s="1"/>
  <c r="K52" i="1"/>
  <c r="O55" i="1" s="1"/>
  <c r="N51" i="1"/>
  <c r="R54" i="1" s="1"/>
  <c r="M51" i="1"/>
  <c r="Q54" i="1" s="1"/>
  <c r="L51" i="1"/>
  <c r="P54" i="1" s="1"/>
  <c r="K51" i="1"/>
  <c r="O54" i="1" s="1"/>
  <c r="N50" i="1"/>
  <c r="R53" i="1" s="1"/>
  <c r="M50" i="1"/>
  <c r="Q53" i="1" s="1"/>
  <c r="L50" i="1"/>
  <c r="P53" i="1" s="1"/>
  <c r="K50" i="1"/>
  <c r="O53" i="1" s="1"/>
  <c r="N49" i="1"/>
  <c r="R52" i="1" s="1"/>
  <c r="M49" i="1"/>
  <c r="Q52" i="1" s="1"/>
  <c r="L49" i="1"/>
  <c r="P52" i="1" s="1"/>
  <c r="K49" i="1"/>
  <c r="O52" i="1" s="1"/>
  <c r="N48" i="1"/>
  <c r="R51" i="1" s="1"/>
  <c r="M48" i="1"/>
  <c r="Q51" i="1" s="1"/>
  <c r="L48" i="1"/>
  <c r="P51" i="1" s="1"/>
  <c r="K48" i="1"/>
  <c r="O51" i="1" s="1"/>
  <c r="N47" i="1"/>
  <c r="R50" i="1" s="1"/>
  <c r="M47" i="1"/>
  <c r="Q50" i="1" s="1"/>
  <c r="L47" i="1"/>
  <c r="P50" i="1" s="1"/>
  <c r="K47" i="1"/>
  <c r="O50" i="1" s="1"/>
  <c r="N46" i="1"/>
  <c r="R49" i="1" s="1"/>
  <c r="M46" i="1"/>
  <c r="Q49" i="1" s="1"/>
  <c r="L46" i="1"/>
  <c r="P49" i="1" s="1"/>
  <c r="K46" i="1"/>
  <c r="O49" i="1" s="1"/>
  <c r="N45" i="1"/>
  <c r="R48" i="1" s="1"/>
  <c r="M45" i="1"/>
  <c r="Q48" i="1" s="1"/>
  <c r="L45" i="1"/>
  <c r="P48" i="1" s="1"/>
  <c r="K45" i="1"/>
  <c r="O48" i="1" s="1"/>
  <c r="N44" i="1"/>
  <c r="R47" i="1" s="1"/>
  <c r="M44" i="1"/>
  <c r="Q47" i="1" s="1"/>
  <c r="L44" i="1"/>
  <c r="P47" i="1" s="1"/>
  <c r="K44" i="1"/>
  <c r="O47" i="1" s="1"/>
  <c r="N43" i="1"/>
  <c r="R46" i="1" s="1"/>
  <c r="M43" i="1"/>
  <c r="Q46" i="1" s="1"/>
  <c r="L43" i="1"/>
  <c r="P46" i="1" s="1"/>
  <c r="K43" i="1"/>
  <c r="O46" i="1" s="1"/>
  <c r="N42" i="1"/>
  <c r="R45" i="1" s="1"/>
  <c r="M42" i="1"/>
  <c r="Q45" i="1" s="1"/>
  <c r="L42" i="1"/>
  <c r="P45" i="1" s="1"/>
  <c r="K42" i="1"/>
  <c r="O45" i="1" s="1"/>
  <c r="N41" i="1"/>
  <c r="R44" i="1" s="1"/>
  <c r="M41" i="1"/>
  <c r="Q44" i="1" s="1"/>
  <c r="L41" i="1"/>
  <c r="P44" i="1" s="1"/>
  <c r="K41" i="1"/>
  <c r="O44" i="1" s="1"/>
  <c r="N40" i="1"/>
  <c r="R43" i="1" s="1"/>
  <c r="M40" i="1"/>
  <c r="Q43" i="1" s="1"/>
  <c r="L40" i="1"/>
  <c r="P43" i="1" s="1"/>
  <c r="K40" i="1"/>
  <c r="O43" i="1" s="1"/>
  <c r="N39" i="1"/>
  <c r="R42" i="1" s="1"/>
  <c r="M39" i="1"/>
  <c r="Q42" i="1" s="1"/>
  <c r="L39" i="1"/>
  <c r="P42" i="1" s="1"/>
  <c r="K39" i="1"/>
  <c r="O42" i="1" s="1"/>
  <c r="N38" i="1"/>
  <c r="R41" i="1" s="1"/>
  <c r="M38" i="1"/>
  <c r="Q41" i="1" s="1"/>
  <c r="L38" i="1"/>
  <c r="P41" i="1" s="1"/>
  <c r="K38" i="1"/>
  <c r="O41" i="1" s="1"/>
  <c r="N37" i="1"/>
  <c r="R40" i="1" s="1"/>
  <c r="M37" i="1"/>
  <c r="Q40" i="1" s="1"/>
  <c r="L37" i="1"/>
  <c r="P40" i="1" s="1"/>
  <c r="K37" i="1"/>
  <c r="O40" i="1" s="1"/>
  <c r="N36" i="1"/>
  <c r="R39" i="1" s="1"/>
  <c r="M36" i="1"/>
  <c r="Q39" i="1" s="1"/>
  <c r="L36" i="1"/>
  <c r="P39" i="1" s="1"/>
  <c r="K36" i="1"/>
  <c r="O39" i="1" s="1"/>
  <c r="N35" i="1"/>
  <c r="R38" i="1" s="1"/>
  <c r="M35" i="1"/>
  <c r="Q38" i="1" s="1"/>
  <c r="L35" i="1"/>
  <c r="P38" i="1" s="1"/>
  <c r="K35" i="1"/>
  <c r="O38" i="1" s="1"/>
  <c r="N34" i="1"/>
  <c r="R37" i="1" s="1"/>
  <c r="M34" i="1"/>
  <c r="Q37" i="1" s="1"/>
  <c r="L34" i="1"/>
  <c r="P37" i="1" s="1"/>
  <c r="K34" i="1"/>
  <c r="O37" i="1" s="1"/>
  <c r="N33" i="1"/>
  <c r="R36" i="1" s="1"/>
  <c r="M33" i="1"/>
  <c r="Q36" i="1" s="1"/>
  <c r="L33" i="1"/>
  <c r="P36" i="1" s="1"/>
  <c r="K33" i="1"/>
  <c r="O36" i="1" s="1"/>
  <c r="N32" i="1"/>
  <c r="R35" i="1" s="1"/>
  <c r="M32" i="1"/>
  <c r="Q35" i="1" s="1"/>
  <c r="L32" i="1"/>
  <c r="P35" i="1" s="1"/>
  <c r="K32" i="1"/>
  <c r="O35" i="1" s="1"/>
  <c r="N31" i="1"/>
  <c r="R34" i="1" s="1"/>
  <c r="M31" i="1"/>
  <c r="Q34" i="1" s="1"/>
  <c r="L31" i="1"/>
  <c r="P34" i="1" s="1"/>
  <c r="K31" i="1"/>
  <c r="O34" i="1" s="1"/>
  <c r="N30" i="1"/>
  <c r="R33" i="1" s="1"/>
  <c r="M30" i="1"/>
  <c r="Q33" i="1" s="1"/>
  <c r="L30" i="1"/>
  <c r="P33" i="1" s="1"/>
  <c r="K30" i="1"/>
  <c r="O33" i="1" s="1"/>
  <c r="N29" i="1"/>
  <c r="R32" i="1" s="1"/>
  <c r="M29" i="1"/>
  <c r="Q32" i="1" s="1"/>
  <c r="L29" i="1"/>
  <c r="P32" i="1" s="1"/>
  <c r="K29" i="1"/>
  <c r="O32" i="1" s="1"/>
  <c r="N28" i="1"/>
  <c r="R31" i="1" s="1"/>
  <c r="M28" i="1"/>
  <c r="Q31" i="1" s="1"/>
  <c r="L28" i="1"/>
  <c r="P31" i="1" s="1"/>
  <c r="K28" i="1"/>
  <c r="O31" i="1" s="1"/>
  <c r="N27" i="1"/>
  <c r="R30" i="1" s="1"/>
  <c r="M27" i="1"/>
  <c r="Q30" i="1" s="1"/>
  <c r="L27" i="1"/>
  <c r="P30" i="1" s="1"/>
  <c r="K27" i="1"/>
  <c r="O30" i="1" s="1"/>
  <c r="N26" i="1"/>
  <c r="R29" i="1" s="1"/>
  <c r="M26" i="1"/>
  <c r="Q29" i="1" s="1"/>
  <c r="L26" i="1"/>
  <c r="P29" i="1" s="1"/>
  <c r="K26" i="1"/>
  <c r="O29" i="1" s="1"/>
  <c r="N25" i="1"/>
  <c r="R28" i="1" s="1"/>
  <c r="M25" i="1"/>
  <c r="Q28" i="1" s="1"/>
  <c r="L25" i="1"/>
  <c r="P28" i="1" s="1"/>
  <c r="K25" i="1"/>
  <c r="O28" i="1" s="1"/>
  <c r="N24" i="1"/>
  <c r="R27" i="1" s="1"/>
  <c r="M24" i="1"/>
  <c r="Q27" i="1" s="1"/>
  <c r="L24" i="1"/>
  <c r="P27" i="1" s="1"/>
  <c r="K24" i="1"/>
  <c r="O27" i="1" s="1"/>
  <c r="N23" i="1"/>
  <c r="R26" i="1" s="1"/>
  <c r="M23" i="1"/>
  <c r="Q26" i="1" s="1"/>
  <c r="L23" i="1"/>
  <c r="P26" i="1" s="1"/>
  <c r="K23" i="1"/>
  <c r="O26" i="1" s="1"/>
  <c r="N22" i="1"/>
  <c r="R25" i="1" s="1"/>
  <c r="M22" i="1"/>
  <c r="Q25" i="1" s="1"/>
  <c r="L22" i="1"/>
  <c r="P25" i="1" s="1"/>
  <c r="K22" i="1"/>
  <c r="O25" i="1" s="1"/>
  <c r="N21" i="1"/>
  <c r="R24" i="1" s="1"/>
  <c r="M21" i="1"/>
  <c r="Q24" i="1" s="1"/>
  <c r="L21" i="1"/>
  <c r="P24" i="1" s="1"/>
  <c r="K21" i="1"/>
  <c r="O24" i="1" s="1"/>
  <c r="N20" i="1"/>
  <c r="R23" i="1" s="1"/>
  <c r="M20" i="1"/>
  <c r="Q23" i="1" s="1"/>
  <c r="L20" i="1"/>
  <c r="P23" i="1" s="1"/>
  <c r="K20" i="1"/>
  <c r="O23" i="1" s="1"/>
  <c r="N19" i="1"/>
  <c r="R22" i="1" s="1"/>
  <c r="M19" i="1"/>
  <c r="Q22" i="1" s="1"/>
  <c r="L19" i="1"/>
  <c r="P22" i="1" s="1"/>
  <c r="K19" i="1"/>
  <c r="O22" i="1" s="1"/>
  <c r="N18" i="1"/>
  <c r="R21" i="1" s="1"/>
  <c r="M18" i="1"/>
  <c r="Q21" i="1" s="1"/>
  <c r="L18" i="1"/>
  <c r="P21" i="1" s="1"/>
  <c r="K18" i="1"/>
  <c r="O21" i="1" s="1"/>
  <c r="N17" i="1"/>
  <c r="R20" i="1" s="1"/>
  <c r="M17" i="1"/>
  <c r="Q20" i="1" s="1"/>
  <c r="L17" i="1"/>
  <c r="P20" i="1" s="1"/>
  <c r="K17" i="1"/>
  <c r="O20" i="1" s="1"/>
  <c r="N16" i="1"/>
  <c r="R19" i="1" s="1"/>
  <c r="M16" i="1"/>
  <c r="Q19" i="1" s="1"/>
  <c r="L16" i="1"/>
  <c r="P19" i="1" s="1"/>
  <c r="K16" i="1"/>
  <c r="O19" i="1" s="1"/>
  <c r="N15" i="1"/>
  <c r="R18" i="1" s="1"/>
  <c r="M15" i="1"/>
  <c r="Q18" i="1" s="1"/>
  <c r="L15" i="1"/>
  <c r="P18" i="1" s="1"/>
  <c r="K15" i="1"/>
  <c r="O18" i="1" s="1"/>
  <c r="N14" i="1"/>
  <c r="R17" i="1" s="1"/>
  <c r="M14" i="1"/>
  <c r="Q17" i="1" s="1"/>
  <c r="L14" i="1"/>
  <c r="P17" i="1" s="1"/>
  <c r="K14" i="1"/>
  <c r="O17" i="1" s="1"/>
  <c r="N13" i="1"/>
  <c r="R16" i="1" s="1"/>
  <c r="M13" i="1"/>
  <c r="Q16" i="1" s="1"/>
  <c r="L13" i="1"/>
  <c r="P16" i="1" s="1"/>
  <c r="K13" i="1"/>
  <c r="O16" i="1" s="1"/>
  <c r="N12" i="1"/>
  <c r="R15" i="1" s="1"/>
  <c r="M12" i="1"/>
  <c r="Q15" i="1" s="1"/>
  <c r="L12" i="1"/>
  <c r="P15" i="1" s="1"/>
  <c r="K12" i="1"/>
  <c r="O15" i="1" s="1"/>
  <c r="N11" i="1"/>
  <c r="R14" i="1" s="1"/>
  <c r="M11" i="1"/>
  <c r="Q14" i="1" s="1"/>
  <c r="L11" i="1"/>
  <c r="P14" i="1" s="1"/>
  <c r="K11" i="1"/>
  <c r="O14" i="1" s="1"/>
  <c r="N10" i="1"/>
  <c r="R13" i="1" s="1"/>
  <c r="M10" i="1"/>
  <c r="Q13" i="1" s="1"/>
  <c r="L10" i="1"/>
  <c r="P13" i="1" s="1"/>
  <c r="K10" i="1"/>
  <c r="O13" i="1" s="1"/>
  <c r="N9" i="1"/>
  <c r="R12" i="1" s="1"/>
  <c r="M9" i="1"/>
  <c r="Q12" i="1" s="1"/>
  <c r="L9" i="1"/>
  <c r="P12" i="1" s="1"/>
  <c r="K9" i="1"/>
  <c r="O12" i="1" s="1"/>
  <c r="N8" i="1"/>
  <c r="R11" i="1" s="1"/>
  <c r="M8" i="1"/>
  <c r="Q11" i="1" s="1"/>
  <c r="L8" i="1"/>
  <c r="P11" i="1" s="1"/>
  <c r="K8" i="1"/>
  <c r="O11" i="1" s="1"/>
  <c r="N7" i="1"/>
  <c r="R10" i="1" s="1"/>
  <c r="M7" i="1"/>
  <c r="Q10" i="1" s="1"/>
  <c r="L7" i="1"/>
  <c r="P10" i="1" s="1"/>
  <c r="K7" i="1"/>
  <c r="O10" i="1" s="1"/>
  <c r="N6" i="1"/>
  <c r="R9" i="1" s="1"/>
  <c r="M6" i="1"/>
  <c r="Q9" i="1" s="1"/>
  <c r="L6" i="1"/>
  <c r="P9" i="1" s="1"/>
  <c r="K6" i="1"/>
  <c r="O9" i="1" s="1"/>
  <c r="N5" i="1"/>
  <c r="R8" i="1" s="1"/>
  <c r="M5" i="1"/>
  <c r="Q8" i="1" s="1"/>
  <c r="L5" i="1"/>
  <c r="P8" i="1" s="1"/>
  <c r="K5" i="1"/>
  <c r="O8" i="1" s="1"/>
  <c r="N4" i="1"/>
  <c r="R7" i="1" s="1"/>
  <c r="M4" i="1"/>
  <c r="Q7" i="1" s="1"/>
  <c r="L4" i="1"/>
  <c r="P7" i="1" s="1"/>
  <c r="K4" i="1"/>
  <c r="O7" i="1" s="1"/>
  <c r="N3" i="1"/>
  <c r="M3" i="1"/>
  <c r="L3" i="1"/>
  <c r="P4" i="1" s="1"/>
  <c r="K3" i="1"/>
  <c r="O3" i="1" s="1"/>
  <c r="R4" i="1" l="1"/>
  <c r="R3" i="1"/>
  <c r="R6" i="1"/>
  <c r="Q4" i="1"/>
  <c r="Q3" i="1"/>
  <c r="Q6" i="1"/>
  <c r="R93" i="1"/>
  <c r="O4" i="1"/>
  <c r="O5" i="1"/>
  <c r="O6" i="1"/>
  <c r="R5" i="1"/>
  <c r="P6" i="1"/>
  <c r="M5" i="2"/>
  <c r="M3" i="2"/>
  <c r="M41" i="2"/>
  <c r="M40" i="2"/>
  <c r="M57" i="2"/>
  <c r="M56" i="2"/>
  <c r="M73" i="2"/>
  <c r="M72" i="2"/>
  <c r="M8" i="2"/>
  <c r="M14" i="2"/>
  <c r="M22" i="2"/>
  <c r="M31" i="2"/>
  <c r="M42" i="2"/>
  <c r="M52" i="2"/>
  <c r="M63" i="2"/>
  <c r="M74" i="2"/>
  <c r="M6" i="2"/>
  <c r="P3" i="1"/>
  <c r="P4" i="2"/>
  <c r="P3" i="2"/>
  <c r="M30" i="2"/>
  <c r="M34" i="2"/>
  <c r="M46" i="2"/>
  <c r="M50" i="2"/>
  <c r="M62" i="2"/>
  <c r="M66" i="2"/>
  <c r="M78" i="2"/>
  <c r="M9" i="2"/>
  <c r="M32" i="2"/>
  <c r="M64" i="2"/>
  <c r="P10" i="2"/>
  <c r="P42" i="2"/>
  <c r="P74" i="2"/>
  <c r="M4" i="2"/>
  <c r="M35" i="2"/>
  <c r="M39" i="2"/>
  <c r="M51" i="2"/>
  <c r="M55" i="2"/>
  <c r="M67" i="2"/>
  <c r="M71" i="2"/>
  <c r="M83" i="2"/>
  <c r="M87" i="2"/>
  <c r="P13" i="2"/>
  <c r="P17" i="2"/>
  <c r="P29" i="2"/>
  <c r="P33" i="2"/>
  <c r="P45" i="2"/>
  <c r="P49" i="2"/>
  <c r="P61" i="2"/>
  <c r="P65" i="2"/>
  <c r="P77" i="2"/>
  <c r="P81" i="2"/>
  <c r="P93" i="2"/>
  <c r="M36" i="2"/>
  <c r="M68" i="2"/>
  <c r="P5" i="2"/>
  <c r="M85" i="2"/>
  <c r="M89" i="2"/>
  <c r="M93" i="2"/>
  <c r="P11" i="2"/>
  <c r="P15" i="2"/>
  <c r="P19" i="2"/>
  <c r="P23" i="2"/>
  <c r="P27" i="2"/>
  <c r="P31" i="2"/>
  <c r="P35" i="2"/>
  <c r="P39" i="2"/>
  <c r="P43" i="2"/>
  <c r="P47" i="2"/>
  <c r="P51" i="2"/>
  <c r="P55" i="2"/>
  <c r="P59" i="2"/>
  <c r="P63" i="2"/>
  <c r="P67" i="2"/>
  <c r="P71" i="2"/>
  <c r="P75" i="2"/>
  <c r="P79" i="2"/>
  <c r="P83" i="2"/>
  <c r="P87" i="2"/>
  <c r="P91" i="2"/>
  <c r="M88" i="2"/>
  <c r="P18" i="2"/>
  <c r="P34" i="2"/>
  <c r="P50" i="2"/>
  <c r="P66" i="2"/>
  <c r="P8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69056F-E20D-104F-BCA8-4A63128731F9}" name="NYC_TheCity_hospitalized" type="6" refreshedVersion="6" background="1" saveData="1">
    <textPr sourceFile="/Users/Ali/Dropbox/Research/COVID19/NYC_TheCity_hospitalized.csv" comma="1">
      <textFields count="3">
        <textField type="YMD"/>
        <textField/>
        <textField/>
      </textFields>
    </textPr>
  </connection>
  <connection id="2" xr16:uid="{66E519C4-5F8A-E343-A8DD-E1F455455592}" name="NYCHealth_case-hosp-death" type="6" refreshedVersion="6" background="1" saveData="1">
    <textPr sourceFile="/Users/Ali/Dropbox/Research/COVID19/NYCHealth_case-hosp-death.csv" comma="1">
      <textFields count="4">
        <textField type="MDY"/>
        <textField/>
        <textField/>
        <textField/>
      </textFields>
    </textPr>
  </connection>
</connections>
</file>

<file path=xl/sharedStrings.xml><?xml version="1.0" encoding="utf-8"?>
<sst xmlns="http://schemas.openxmlformats.org/spreadsheetml/2006/main" count="215" uniqueCount="76">
  <si>
    <t>CCAA</t>
  </si>
  <si>
    <t>FECHA</t>
  </si>
  <si>
    <t>CASOS</t>
  </si>
  <si>
    <t>PCR+</t>
  </si>
  <si>
    <t>TestAc+</t>
  </si>
  <si>
    <t>Hospitalizados</t>
  </si>
  <si>
    <t>UCI</t>
  </si>
  <si>
    <t>Fallecidos</t>
  </si>
  <si>
    <t>NewCases</t>
  </si>
  <si>
    <t>NewDeaths</t>
  </si>
  <si>
    <t>MD</t>
  </si>
  <si>
    <t>Cumulative</t>
  </si>
  <si>
    <t>Daily New</t>
  </si>
  <si>
    <t>Cases</t>
  </si>
  <si>
    <t>Hospitalizations</t>
  </si>
  <si>
    <t>ICU</t>
  </si>
  <si>
    <t>Deaths</t>
  </si>
  <si>
    <t>Moving average</t>
  </si>
  <si>
    <t>Date</t>
  </si>
  <si>
    <t>Lockdown</t>
  </si>
  <si>
    <t>data</t>
  </si>
  <si>
    <t>terapia_intensiva</t>
  </si>
  <si>
    <t>totale_ospedalizzati</t>
  </si>
  <si>
    <t>Hospitalized</t>
  </si>
  <si>
    <t>deceduti</t>
  </si>
  <si>
    <t>Dead</t>
  </si>
  <si>
    <t>totale_casi</t>
  </si>
  <si>
    <t>Total cases</t>
  </si>
  <si>
    <t>Incidence</t>
  </si>
  <si>
    <t>Prevalence</t>
  </si>
  <si>
    <t>DATE_OF_INTEREST</t>
  </si>
  <si>
    <t>timestamp</t>
  </si>
  <si>
    <t>NewHospitalization</t>
  </si>
  <si>
    <t>New Cases</t>
  </si>
  <si>
    <t>New Hospitalizations</t>
  </si>
  <si>
    <t>New ICU Admissions</t>
  </si>
  <si>
    <t>New Deaths</t>
  </si>
  <si>
    <t>In ICU</t>
  </si>
  <si>
    <t>COVID-19 Positive Patients</t>
  </si>
  <si>
    <t>Suspected COVID-19 Positive Patients</t>
  </si>
  <si>
    <t>ICU COVID-19 Positive Patients</t>
  </si>
  <si>
    <t>ICU COVID-19 Suspected Patients</t>
  </si>
  <si>
    <t>Confirmed date</t>
  </si>
  <si>
    <t>Severe infection</t>
  </si>
  <si>
    <t>Critical Infection</t>
  </si>
  <si>
    <t>Half-life</t>
  </si>
  <si>
    <t>Halfi-life</t>
  </si>
  <si>
    <t>Data sources</t>
  </si>
  <si>
    <t xml:space="preserve">https://cnecovid.isciii.es/covid19/ </t>
  </si>
  <si>
    <t xml:space="preserve">daily new cases, daily deaths, daily new hospital admissions, and daily new ICU admissions </t>
  </si>
  <si>
    <t>Notes</t>
  </si>
  <si>
    <t>Variables</t>
  </si>
  <si>
    <t>City</t>
  </si>
  <si>
    <t>Source</t>
  </si>
  <si>
    <t>https://github.com/pcm-dpc/COVID-19</t>
  </si>
  <si>
    <t xml:space="preserve">Data  were obtained from an online application maintained by the National Center for Epidemiology, using data from the Ministry of Health. In the “documentation and data” section of the application there is a link to a .csv file with all the data used in the web app. </t>
  </si>
  <si>
    <t>Data for the Lombardy region of Italy was downloaded from Github repository maintained by the Department of Civil Protection in Italy</t>
  </si>
  <si>
    <t>daily new cases, daily deaths, current patients hospitalized, current patients in ICU</t>
  </si>
  <si>
    <t>Lombardy Region, Italy</t>
  </si>
  <si>
    <t>Community of Madrid, Spain</t>
  </si>
  <si>
    <t>New York City, USA</t>
  </si>
  <si>
    <t xml:space="preserve">https://github.com/nychealth/coronavirus-data </t>
  </si>
  <si>
    <t xml:space="preserve">Data were downloaded from the Github repository of the New York City Department of Health and Mental Hygiene </t>
  </si>
  <si>
    <t xml:space="preserve">https://github.com/thecityny/covid-19-nyc-data </t>
  </si>
  <si>
    <t xml:space="preserve">Data were obtained from the Github repository for digital news platform The City, who obtains this data directly from the New York state governor’s office </t>
  </si>
  <si>
    <t xml:space="preserve">daily new cases and deaths </t>
  </si>
  <si>
    <t>current patients hospitalized, current patients in ICU</t>
  </si>
  <si>
    <t>Los Angeles County, USA</t>
  </si>
  <si>
    <t xml:space="preserve">https://github.com/datadesk/california-coronavirus-data </t>
  </si>
  <si>
    <t xml:space="preserve">Data were obtained from the Github repository maintained by the Los Angeles Times newspaper </t>
  </si>
  <si>
    <t xml:space="preserve">https://data.chhs.ca.gov/dataset/california-covid-19-hospital-data-and-case- statistics/resource/6cd8d424-dfaa-4bdd-9410-a3d656e1176e?view_id=b23b0158-a85d-4bf2- 95b1-96f7556f7342 </t>
  </si>
  <si>
    <t xml:space="preserve">Data were obtained from the California Health &amp; Human Services Open Data Portal </t>
  </si>
  <si>
    <t>Wuhan, China</t>
  </si>
  <si>
    <t xml:space="preserve">http://wjw.wuhan.gov.cn/ztzl_28/fk/yqtb/index_11.shtml </t>
  </si>
  <si>
    <t>daily new cases, daily deaths, current patients hospitalized with severe infection, current patients hospitalized with “critical” infection</t>
  </si>
  <si>
    <t>Data were obtained from the two daily situation reports published each day by the Wuhan Municipal Health Commission. We took the number of individuals currently hospitalized with severe infection  as a proxy for “hospitalized” and the number of individuals currently hospitalized with “critical” infection as a proxy for individuals in the ICU. Data was already digitized by Li et al [76] for January and February (https://github.com/c2-d2/COVID-19-wuhan-guangzhou-data); we added data into March. For some dates the numbers of severe and critical cases were only reported for the entire province of Hubei, and in those instances, following Li et al, we assumed the proportion of those attributable to the city of Wuhan was equal to the proportion of currently active cases occurring in Wuhan. The vast majority of the Hubei outbreak took place in Wuhan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</si>
</sst>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5">
    <font>
      <sz val="12"/>
      <color theme="1"/>
      <name val="ArialMT"/>
      <family val="2"/>
    </font>
    <font>
      <sz val="11"/>
      <color theme="1"/>
      <name val="Helvetica Neue"/>
      <family val="2"/>
    </font>
    <font>
      <sz val="11"/>
      <color rgb="FF0F54CC"/>
      <name val="ArialMT"/>
    </font>
    <font>
      <sz val="11"/>
      <color theme="1"/>
      <name val="ArialMT"/>
    </font>
    <font>
      <b/>
      <sz val="11"/>
      <color theme="1"/>
      <name val="ArialMT"/>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2" fontId="0" fillId="0" borderId="0" xfId="0" applyNumberFormat="1"/>
    <xf numFmtId="14" fontId="0" fillId="0" borderId="0" xfId="0" applyNumberFormat="1"/>
    <xf numFmtId="1" fontId="0" fillId="0" borderId="0" xfId="0" applyNumberFormat="1"/>
    <xf numFmtId="16" fontId="0" fillId="0" borderId="0" xfId="0" applyNumberFormat="1"/>
    <xf numFmtId="3" fontId="1" fillId="0" borderId="0" xfId="0" applyNumberFormat="1" applyFont="1"/>
    <xf numFmtId="165" fontId="0" fillId="0" borderId="0" xfId="0" applyNumberFormat="1"/>
    <xf numFmtId="165" fontId="0" fillId="0" borderId="0" xfId="0" applyNumberFormat="1" applyAlignment="1">
      <alignment horizontal="left" indent="4"/>
    </xf>
    <xf numFmtId="1" fontId="0" fillId="2" borderId="0" xfId="0" applyNumberFormat="1" applyFill="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Wuhan, China</a:t>
            </a:r>
          </a:p>
        </c:rich>
      </c:tx>
      <c:overlay val="0"/>
      <c:spPr>
        <a:noFill/>
        <a:ln>
          <a:noFill/>
        </a:ln>
        <a:effectLst/>
      </c:spPr>
    </c:title>
    <c:autoTitleDeleted val="0"/>
    <c:plotArea>
      <c:layout>
        <c:manualLayout>
          <c:layoutTarget val="inner"/>
          <c:xMode val="edge"/>
          <c:yMode val="edge"/>
          <c:x val="0.13520735867797146"/>
          <c:y val="0.11124031007751937"/>
          <c:w val="0.70763822712288937"/>
          <c:h val="0.75604447699851474"/>
        </c:manualLayout>
      </c:layout>
      <c:lineChart>
        <c:grouping val="standard"/>
        <c:varyColors val="0"/>
        <c:ser>
          <c:idx val="0"/>
          <c:order val="0"/>
          <c:tx>
            <c:strRef>
              <c:f>Wuhan!$D$1</c:f>
              <c:strCache>
                <c:ptCount val="1"/>
                <c:pt idx="0">
                  <c:v>New Cases</c:v>
                </c:pt>
              </c:strCache>
            </c:strRef>
          </c:tx>
          <c:marker>
            <c:symbol val="circle"/>
            <c:size val="9"/>
            <c:spPr>
              <a:solidFill>
                <a:schemeClr val="accent6"/>
              </a:solidFill>
              <a:ln w="9525">
                <a:solidFill>
                  <a:schemeClr val="accent6"/>
                </a:solidFill>
              </a:ln>
              <a:effectLst/>
            </c:spPr>
          </c:marker>
          <c:dPt>
            <c:idx val="33"/>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5-0F12-A049-AE90-2D063877874F}"/>
              </c:ext>
            </c:extLst>
          </c:dPt>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Wuhan!$D$2:$D$70</c:f>
              <c:numCache>
                <c:formatCode>General</c:formatCode>
                <c:ptCount val="69"/>
                <c:pt idx="1">
                  <c:v>0</c:v>
                </c:pt>
                <c:pt idx="2">
                  <c:v>0</c:v>
                </c:pt>
                <c:pt idx="3">
                  <c:v>0</c:v>
                </c:pt>
                <c:pt idx="4">
                  <c:v>0</c:v>
                </c:pt>
                <c:pt idx="5">
                  <c:v>0</c:v>
                </c:pt>
                <c:pt idx="6">
                  <c:v>4</c:v>
                </c:pt>
                <c:pt idx="7">
                  <c:v>17</c:v>
                </c:pt>
                <c:pt idx="8">
                  <c:v>59</c:v>
                </c:pt>
                <c:pt idx="9">
                  <c:v>77</c:v>
                </c:pt>
                <c:pt idx="10">
                  <c:v>60</c:v>
                </c:pt>
                <c:pt idx="11">
                  <c:v>105</c:v>
                </c:pt>
                <c:pt idx="12">
                  <c:v>62</c:v>
                </c:pt>
                <c:pt idx="13">
                  <c:v>70</c:v>
                </c:pt>
                <c:pt idx="14">
                  <c:v>77</c:v>
                </c:pt>
                <c:pt idx="15">
                  <c:v>46</c:v>
                </c:pt>
                <c:pt idx="16">
                  <c:v>80</c:v>
                </c:pt>
                <c:pt idx="17">
                  <c:v>892</c:v>
                </c:pt>
                <c:pt idx="18">
                  <c:v>315</c:v>
                </c:pt>
                <c:pt idx="19">
                  <c:v>356</c:v>
                </c:pt>
                <c:pt idx="20">
                  <c:v>378</c:v>
                </c:pt>
                <c:pt idx="21">
                  <c:v>576</c:v>
                </c:pt>
                <c:pt idx="22">
                  <c:v>894</c:v>
                </c:pt>
                <c:pt idx="23">
                  <c:v>1033</c:v>
                </c:pt>
                <c:pt idx="24">
                  <c:v>1242</c:v>
                </c:pt>
                <c:pt idx="25">
                  <c:v>1967</c:v>
                </c:pt>
                <c:pt idx="26">
                  <c:v>1766</c:v>
                </c:pt>
                <c:pt idx="27">
                  <c:v>1501</c:v>
                </c:pt>
                <c:pt idx="28">
                  <c:v>1985</c:v>
                </c:pt>
                <c:pt idx="29">
                  <c:v>1379</c:v>
                </c:pt>
                <c:pt idx="30">
                  <c:v>1921</c:v>
                </c:pt>
                <c:pt idx="31">
                  <c:v>1552</c:v>
                </c:pt>
                <c:pt idx="32">
                  <c:v>1104</c:v>
                </c:pt>
                <c:pt idx="33" formatCode="0">
                  <c:v>13436</c:v>
                </c:pt>
                <c:pt idx="34">
                  <c:v>3910</c:v>
                </c:pt>
                <c:pt idx="35">
                  <c:v>1923</c:v>
                </c:pt>
                <c:pt idx="36">
                  <c:v>1548</c:v>
                </c:pt>
                <c:pt idx="37">
                  <c:v>1690</c:v>
                </c:pt>
                <c:pt idx="38">
                  <c:v>1600</c:v>
                </c:pt>
                <c:pt idx="39">
                  <c:v>1660</c:v>
                </c:pt>
                <c:pt idx="40">
                  <c:v>615</c:v>
                </c:pt>
                <c:pt idx="41">
                  <c:v>319</c:v>
                </c:pt>
                <c:pt idx="42">
                  <c:v>314</c:v>
                </c:pt>
                <c:pt idx="43">
                  <c:v>541</c:v>
                </c:pt>
                <c:pt idx="44">
                  <c:v>348</c:v>
                </c:pt>
                <c:pt idx="45">
                  <c:v>464</c:v>
                </c:pt>
                <c:pt idx="46">
                  <c:v>370</c:v>
                </c:pt>
                <c:pt idx="47">
                  <c:v>383</c:v>
                </c:pt>
                <c:pt idx="48">
                  <c:v>313</c:v>
                </c:pt>
                <c:pt idx="49">
                  <c:v>420</c:v>
                </c:pt>
                <c:pt idx="50">
                  <c:v>565</c:v>
                </c:pt>
                <c:pt idx="51">
                  <c:v>193</c:v>
                </c:pt>
                <c:pt idx="52">
                  <c:v>111</c:v>
                </c:pt>
                <c:pt idx="53">
                  <c:v>114</c:v>
                </c:pt>
                <c:pt idx="54">
                  <c:v>131</c:v>
                </c:pt>
                <c:pt idx="55">
                  <c:v>126</c:v>
                </c:pt>
                <c:pt idx="56">
                  <c:v>74</c:v>
                </c:pt>
                <c:pt idx="57">
                  <c:v>41</c:v>
                </c:pt>
                <c:pt idx="58">
                  <c:v>36</c:v>
                </c:pt>
                <c:pt idx="59">
                  <c:v>17</c:v>
                </c:pt>
                <c:pt idx="60">
                  <c:v>13</c:v>
                </c:pt>
                <c:pt idx="61">
                  <c:v>8</c:v>
                </c:pt>
                <c:pt idx="62">
                  <c:v>5</c:v>
                </c:pt>
                <c:pt idx="63">
                  <c:v>4</c:v>
                </c:pt>
                <c:pt idx="64">
                  <c:v>4</c:v>
                </c:pt>
                <c:pt idx="65">
                  <c:v>4</c:v>
                </c:pt>
                <c:pt idx="66">
                  <c:v>1</c:v>
                </c:pt>
                <c:pt idx="67">
                  <c:v>1</c:v>
                </c:pt>
                <c:pt idx="68">
                  <c:v>0</c:v>
                </c:pt>
              </c:numCache>
            </c:numRef>
          </c:val>
          <c:smooth val="0"/>
          <c:extLst>
            <c:ext xmlns:c16="http://schemas.microsoft.com/office/drawing/2014/chart" uri="{C3380CC4-5D6E-409C-BE32-E72D297353CC}">
              <c16:uniqueId val="{00000019-4B0D-4240-AB69-3C8B92BD5D7A}"/>
            </c:ext>
          </c:extLst>
        </c:ser>
        <c:dLbls>
          <c:showLegendKey val="0"/>
          <c:showVal val="0"/>
          <c:showCatName val="0"/>
          <c:showSerName val="0"/>
          <c:showPercent val="0"/>
          <c:showBubbleSize val="0"/>
        </c:dLbls>
        <c:marker val="1"/>
        <c:smooth val="0"/>
        <c:axId val="345746320"/>
        <c:axId val="315068304"/>
      </c:lineChart>
      <c:lineChart>
        <c:grouping val="standard"/>
        <c:varyColors val="0"/>
        <c:ser>
          <c:idx val="1"/>
          <c:order val="1"/>
          <c:tx>
            <c:strRef>
              <c:f>Wuhan!$F$1</c:f>
              <c:strCache>
                <c:ptCount val="1"/>
                <c:pt idx="0">
                  <c:v>Severe infection</c:v>
                </c:pt>
              </c:strCache>
            </c:strRef>
          </c:tx>
          <c:spPr>
            <a:ln w="50800" cap="rnd">
              <a:solidFill>
                <a:schemeClr val="accent6"/>
              </a:solidFill>
              <a:round/>
            </a:ln>
            <a:effectLst/>
          </c:spPr>
          <c:marker>
            <c:symbol val="circle"/>
            <c:size val="9"/>
            <c:spPr>
              <a:solidFill>
                <a:schemeClr val="accent6"/>
              </a:solidFill>
              <a:ln w="9525">
                <a:solidFill>
                  <a:schemeClr val="accent6"/>
                </a:solidFill>
              </a:ln>
              <a:effectLst/>
            </c:spPr>
          </c:marker>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Wuhan!$F$2:$F$70</c:f>
              <c:numCache>
                <c:formatCode>0</c:formatCode>
                <c:ptCount val="69"/>
                <c:pt idx="0">
                  <c:v>7</c:v>
                </c:pt>
                <c:pt idx="1">
                  <c:v>7</c:v>
                </c:pt>
                <c:pt idx="2">
                  <c:v>6</c:v>
                </c:pt>
                <c:pt idx="3">
                  <c:v>6</c:v>
                </c:pt>
                <c:pt idx="4">
                  <c:v>6</c:v>
                </c:pt>
                <c:pt idx="5">
                  <c:v>5</c:v>
                </c:pt>
                <c:pt idx="6">
                  <c:v>5</c:v>
                </c:pt>
                <c:pt idx="7">
                  <c:v>8</c:v>
                </c:pt>
                <c:pt idx="8">
                  <c:v>21.397058823529409</c:v>
                </c:pt>
                <c:pt idx="9">
                  <c:v>34.794117647058819</c:v>
                </c:pt>
                <c:pt idx="10">
                  <c:v>48.439330543933053</c:v>
                </c:pt>
                <c:pt idx="11">
                  <c:v>62.692307692307693</c:v>
                </c:pt>
                <c:pt idx="12">
                  <c:v>79.587020648967552</c:v>
                </c:pt>
                <c:pt idx="13">
                  <c:v>94.627530364372475</c:v>
                </c:pt>
                <c:pt idx="14">
                  <c:v>76.291793313069903</c:v>
                </c:pt>
                <c:pt idx="15">
                  <c:v>71.771398747390407</c:v>
                </c:pt>
                <c:pt idx="16">
                  <c:v>100.57789716039909</c:v>
                </c:pt>
                <c:pt idx="17">
                  <c:v>223.19817521501591</c:v>
                </c:pt>
                <c:pt idx="18">
                  <c:v>345.8184532696327</c:v>
                </c:pt>
                <c:pt idx="19">
                  <c:v>336.30595293031843</c:v>
                </c:pt>
                <c:pt idx="20">
                  <c:v>348.36091870215091</c:v>
                </c:pt>
                <c:pt idx="21">
                  <c:v>409.18729593351145</c:v>
                </c:pt>
                <c:pt idx="22">
                  <c:v>484.79299474605955</c:v>
                </c:pt>
                <c:pt idx="23">
                  <c:v>591.66344354335627</c:v>
                </c:pt>
                <c:pt idx="24">
                  <c:v>822.42547770700639</c:v>
                </c:pt>
                <c:pt idx="25">
                  <c:v>1091.8182466143976</c:v>
                </c:pt>
                <c:pt idx="26">
                  <c:v>1507.9793209445297</c:v>
                </c:pt>
                <c:pt idx="27">
                  <c:v>2121.3342191850165</c:v>
                </c:pt>
                <c:pt idx="28">
                  <c:v>2609.7141416687673</c:v>
                </c:pt>
                <c:pt idx="29">
                  <c:v>2631.5067403420185</c:v>
                </c:pt>
                <c:pt idx="30">
                  <c:v>2923.7641245487362</c:v>
                </c:pt>
                <c:pt idx="31">
                  <c:v>3318.8105393231558</c:v>
                </c:pt>
                <c:pt idx="32">
                  <c:v>3804.385896405191</c:v>
                </c:pt>
                <c:pt idx="33">
                  <c:v>3904.1035784144515</c:v>
                </c:pt>
                <c:pt idx="34">
                  <c:v>5346.7009998718113</c:v>
                </c:pt>
                <c:pt idx="35">
                  <c:v>5890.5192319667876</c:v>
                </c:pt>
                <c:pt idx="36">
                  <c:v>6078.2142769732818</c:v>
                </c:pt>
                <c:pt idx="37">
                  <c:v>5856.9871807731652</c:v>
                </c:pt>
                <c:pt idx="38">
                  <c:v>6728.808931622234</c:v>
                </c:pt>
                <c:pt idx="39">
                  <c:v>6975.051448659965</c:v>
                </c:pt>
                <c:pt idx="40">
                  <c:v>6982.9705426356595</c:v>
                </c:pt>
                <c:pt idx="41">
                  <c:v>6900.1763184896363</c:v>
                </c:pt>
                <c:pt idx="42">
                  <c:v>7468</c:v>
                </c:pt>
                <c:pt idx="43">
                  <c:v>7774</c:v>
                </c:pt>
                <c:pt idx="44">
                  <c:v>7024</c:v>
                </c:pt>
                <c:pt idx="45">
                  <c:v>6383</c:v>
                </c:pt>
                <c:pt idx="46">
                  <c:v>6173</c:v>
                </c:pt>
                <c:pt idx="47">
                  <c:v>5946</c:v>
                </c:pt>
                <c:pt idx="48">
                  <c:v>5693</c:v>
                </c:pt>
                <c:pt idx="49">
                  <c:v>5529</c:v>
                </c:pt>
                <c:pt idx="50">
                  <c:v>5374</c:v>
                </c:pt>
                <c:pt idx="51">
                  <c:v>4802.4279381341739</c:v>
                </c:pt>
                <c:pt idx="52">
                  <c:v>4626.6872696342498</c:v>
                </c:pt>
                <c:pt idx="53">
                  <c:v>4399.3422119281995</c:v>
                </c:pt>
                <c:pt idx="54">
                  <c:v>4148.8208428482458</c:v>
                </c:pt>
                <c:pt idx="55">
                  <c:v>4069.974884335757</c:v>
                </c:pt>
                <c:pt idx="56">
                  <c:v>3933.9585197043175</c:v>
                </c:pt>
                <c:pt idx="57">
                  <c:v>3792.44200913242</c:v>
                </c:pt>
                <c:pt idx="58">
                  <c:v>3725.4727093919028</c:v>
                </c:pt>
                <c:pt idx="59">
                  <c:v>3536.0538744096557</c:v>
                </c:pt>
                <c:pt idx="60">
                  <c:v>3346.2498883287599</c:v>
                </c:pt>
                <c:pt idx="61">
                  <c:v>3222.0341027240588</c:v>
                </c:pt>
                <c:pt idx="62">
                  <c:v>3056.9914964695163</c:v>
                </c:pt>
                <c:pt idx="63">
                  <c:v>2730.1909616038056</c:v>
                </c:pt>
                <c:pt idx="64">
                  <c:v>2423.8290672035278</c:v>
                </c:pt>
                <c:pt idx="65">
                  <c:v>2289.1671004685059</c:v>
                </c:pt>
                <c:pt idx="66">
                  <c:v>2140.6587748534653</c:v>
                </c:pt>
                <c:pt idx="67">
                  <c:v>1993.8667094291211</c:v>
                </c:pt>
                <c:pt idx="68">
                  <c:v>1744.8363844393593</c:v>
                </c:pt>
              </c:numCache>
            </c:numRef>
          </c:val>
          <c:smooth val="0"/>
          <c:extLst>
            <c:ext xmlns:c16="http://schemas.microsoft.com/office/drawing/2014/chart" uri="{C3380CC4-5D6E-409C-BE32-E72D297353CC}">
              <c16:uniqueId val="{0000001D-4B0D-4240-AB69-3C8B92BD5D7A}"/>
            </c:ext>
          </c:extLst>
        </c:ser>
        <c:ser>
          <c:idx val="2"/>
          <c:order val="2"/>
          <c:tx>
            <c:strRef>
              <c:f>Wuhan!$G$1</c:f>
              <c:strCache>
                <c:ptCount val="1"/>
                <c:pt idx="0">
                  <c:v>Critical Infection</c:v>
                </c:pt>
              </c:strCache>
            </c:strRef>
          </c:tx>
          <c:spPr>
            <a:ln w="50800" cap="rnd">
              <a:solidFill>
                <a:schemeClr val="accent4"/>
              </a:solidFill>
              <a:round/>
            </a:ln>
            <a:effectLst/>
          </c:spPr>
          <c:marker>
            <c:symbol val="circle"/>
            <c:size val="9"/>
            <c:spPr>
              <a:solidFill>
                <a:schemeClr val="accent4"/>
              </a:solidFill>
              <a:ln w="9525">
                <a:solidFill>
                  <a:schemeClr val="accent4"/>
                </a:solidFill>
              </a:ln>
              <a:effectLst/>
            </c:spPr>
          </c:marker>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Wuhan!$G$2:$G$70</c:f>
              <c:numCache>
                <c:formatCode>0</c:formatCode>
                <c:ptCount val="69"/>
                <c:pt idx="0">
                  <c:v>0</c:v>
                </c:pt>
                <c:pt idx="1">
                  <c:v>0</c:v>
                </c:pt>
                <c:pt idx="2">
                  <c:v>0</c:v>
                </c:pt>
                <c:pt idx="3">
                  <c:v>0</c:v>
                </c:pt>
                <c:pt idx="4">
                  <c:v>0</c:v>
                </c:pt>
                <c:pt idx="5">
                  <c:v>0</c:v>
                </c:pt>
                <c:pt idx="6">
                  <c:v>0</c:v>
                </c:pt>
                <c:pt idx="7">
                  <c:v>0</c:v>
                </c:pt>
                <c:pt idx="8">
                  <c:v>4.473529411764706</c:v>
                </c:pt>
                <c:pt idx="9">
                  <c:v>8.947058823529412</c:v>
                </c:pt>
                <c:pt idx="10">
                  <c:v>11.397489539748953</c:v>
                </c:pt>
                <c:pt idx="11">
                  <c:v>22.183431952662723</c:v>
                </c:pt>
                <c:pt idx="12">
                  <c:v>26.902654867256636</c:v>
                </c:pt>
                <c:pt idx="13">
                  <c:v>20.532388663967613</c:v>
                </c:pt>
                <c:pt idx="14">
                  <c:v>43.486322188449847</c:v>
                </c:pt>
                <c:pt idx="15">
                  <c:v>37.444235537816638</c:v>
                </c:pt>
                <c:pt idx="16">
                  <c:v>31.402148887183422</c:v>
                </c:pt>
                <c:pt idx="17">
                  <c:v>74.4541350587007</c:v>
                </c:pt>
                <c:pt idx="18">
                  <c:v>117.50612123021799</c:v>
                </c:pt>
                <c:pt idx="19">
                  <c:v>131.02215043839411</c:v>
                </c:pt>
                <c:pt idx="20">
                  <c:v>125.65257017863654</c:v>
                </c:pt>
                <c:pt idx="21">
                  <c:v>144.67082220243395</c:v>
                </c:pt>
                <c:pt idx="22">
                  <c:v>192.52959719789843</c:v>
                </c:pt>
                <c:pt idx="23">
                  <c:v>231.24703680598878</c:v>
                </c:pt>
                <c:pt idx="24">
                  <c:v>302.30828025477706</c:v>
                </c:pt>
                <c:pt idx="25">
                  <c:v>429.12259444048465</c:v>
                </c:pt>
                <c:pt idx="26">
                  <c:v>489.7046248428112</c:v>
                </c:pt>
                <c:pt idx="27">
                  <c:v>564.39167299417863</c:v>
                </c:pt>
                <c:pt idx="28">
                  <c:v>627.50289891605746</c:v>
                </c:pt>
                <c:pt idx="29">
                  <c:v>741.93959891392365</c:v>
                </c:pt>
                <c:pt idx="30">
                  <c:v>846.5149819494585</c:v>
                </c:pt>
                <c:pt idx="31">
                  <c:v>853.7090923585921</c:v>
                </c:pt>
                <c:pt idx="32">
                  <c:v>1008.2553118180774</c:v>
                </c:pt>
                <c:pt idx="33">
                  <c:v>993.482706247843</c:v>
                </c:pt>
                <c:pt idx="34">
                  <c:v>1186.5127334102465</c:v>
                </c:pt>
                <c:pt idx="35">
                  <c:v>1335.2602802283343</c:v>
                </c:pt>
                <c:pt idx="36">
                  <c:v>1409.534937793188</c:v>
                </c:pt>
                <c:pt idx="37">
                  <c:v>1294.1722671374407</c:v>
                </c:pt>
                <c:pt idx="38">
                  <c:v>1367.6080893162223</c:v>
                </c:pt>
                <c:pt idx="39">
                  <c:v>1469.498943376849</c:v>
                </c:pt>
                <c:pt idx="40">
                  <c:v>1568.2613510520489</c:v>
                </c:pt>
                <c:pt idx="41">
                  <c:v>1550.7913810794171</c:v>
                </c:pt>
                <c:pt idx="42">
                  <c:v>2087</c:v>
                </c:pt>
                <c:pt idx="43">
                  <c:v>1454</c:v>
                </c:pt>
                <c:pt idx="44">
                  <c:v>1305</c:v>
                </c:pt>
                <c:pt idx="45">
                  <c:v>1264</c:v>
                </c:pt>
                <c:pt idx="46">
                  <c:v>1182</c:v>
                </c:pt>
                <c:pt idx="47">
                  <c:v>1103</c:v>
                </c:pt>
                <c:pt idx="48">
                  <c:v>1082</c:v>
                </c:pt>
                <c:pt idx="49">
                  <c:v>1056</c:v>
                </c:pt>
                <c:pt idx="50">
                  <c:v>1019</c:v>
                </c:pt>
                <c:pt idx="51">
                  <c:v>1042.8226447312252</c:v>
                </c:pt>
                <c:pt idx="52">
                  <c:v>1014.8420754182025</c:v>
                </c:pt>
                <c:pt idx="53">
                  <c:v>981.75703532136652</c:v>
                </c:pt>
                <c:pt idx="54">
                  <c:v>909.82146564251616</c:v>
                </c:pt>
                <c:pt idx="55">
                  <c:v>882.77329808327818</c:v>
                </c:pt>
                <c:pt idx="56">
                  <c:v>862.87508828099249</c:v>
                </c:pt>
                <c:pt idx="57">
                  <c:v>842.16377473363775</c:v>
                </c:pt>
                <c:pt idx="58">
                  <c:v>808.50297765393645</c:v>
                </c:pt>
                <c:pt idx="59">
                  <c:v>776.00559734126296</c:v>
                </c:pt>
                <c:pt idx="60">
                  <c:v>740.00931657201193</c:v>
                </c:pt>
                <c:pt idx="61">
                  <c:v>678.37208012753865</c:v>
                </c:pt>
                <c:pt idx="62">
                  <c:v>655.40543618555921</c:v>
                </c:pt>
                <c:pt idx="63">
                  <c:v>609.95633707101592</c:v>
                </c:pt>
                <c:pt idx="64">
                  <c:v>581.49094046591892</c:v>
                </c:pt>
                <c:pt idx="65">
                  <c:v>544.90369599167104</c:v>
                </c:pt>
                <c:pt idx="66">
                  <c:v>514.40707964601768</c:v>
                </c:pt>
                <c:pt idx="67">
                  <c:v>482.86709429121237</c:v>
                </c:pt>
                <c:pt idx="68">
                  <c:v>448.50686498855833</c:v>
                </c:pt>
              </c:numCache>
            </c:numRef>
          </c:val>
          <c:smooth val="0"/>
          <c:extLst>
            <c:ext xmlns:c16="http://schemas.microsoft.com/office/drawing/2014/chart" uri="{C3380CC4-5D6E-409C-BE32-E72D297353CC}">
              <c16:uniqueId val="{00000002-0F12-A049-AE90-2D063877874F}"/>
            </c:ext>
          </c:extLst>
        </c:ser>
        <c:ser>
          <c:idx val="3"/>
          <c:order val="3"/>
          <c:tx>
            <c:strRef>
              <c:f>Wuhan!$H$1</c:f>
              <c:strCache>
                <c:ptCount val="1"/>
                <c:pt idx="0">
                  <c:v>New Deaths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Wuhan!$H$2:$H$70</c:f>
              <c:numCache>
                <c:formatCode>General</c:formatCode>
                <c:ptCount val="69"/>
                <c:pt idx="1">
                  <c:v>0</c:v>
                </c:pt>
                <c:pt idx="2">
                  <c:v>0</c:v>
                </c:pt>
                <c:pt idx="3">
                  <c:v>0</c:v>
                </c:pt>
                <c:pt idx="4">
                  <c:v>0</c:v>
                </c:pt>
                <c:pt idx="5">
                  <c:v>2</c:v>
                </c:pt>
                <c:pt idx="6">
                  <c:v>0</c:v>
                </c:pt>
                <c:pt idx="7">
                  <c:v>0</c:v>
                </c:pt>
                <c:pt idx="8">
                  <c:v>1</c:v>
                </c:pt>
                <c:pt idx="9">
                  <c:v>0</c:v>
                </c:pt>
                <c:pt idx="11">
                  <c:v>3</c:v>
                </c:pt>
                <c:pt idx="13">
                  <c:v>7</c:v>
                </c:pt>
                <c:pt idx="14">
                  <c:v>15</c:v>
                </c:pt>
                <c:pt idx="15">
                  <c:v>13</c:v>
                </c:pt>
                <c:pt idx="16">
                  <c:v>24</c:v>
                </c:pt>
                <c:pt idx="17">
                  <c:v>24</c:v>
                </c:pt>
                <c:pt idx="18">
                  <c:v>25</c:v>
                </c:pt>
                <c:pt idx="19">
                  <c:v>37</c:v>
                </c:pt>
                <c:pt idx="20">
                  <c:v>42</c:v>
                </c:pt>
                <c:pt idx="21" formatCode="#,##0">
                  <c:v>45</c:v>
                </c:pt>
                <c:pt idx="22">
                  <c:v>45</c:v>
                </c:pt>
                <c:pt idx="23">
                  <c:v>56</c:v>
                </c:pt>
                <c:pt idx="24">
                  <c:v>64</c:v>
                </c:pt>
                <c:pt idx="25">
                  <c:v>65</c:v>
                </c:pt>
                <c:pt idx="26">
                  <c:v>70</c:v>
                </c:pt>
                <c:pt idx="27">
                  <c:v>69</c:v>
                </c:pt>
                <c:pt idx="28">
                  <c:v>81</c:v>
                </c:pt>
                <c:pt idx="29">
                  <c:v>81</c:v>
                </c:pt>
                <c:pt idx="30">
                  <c:v>91</c:v>
                </c:pt>
                <c:pt idx="31">
                  <c:v>103</c:v>
                </c:pt>
                <c:pt idx="32">
                  <c:v>94</c:v>
                </c:pt>
                <c:pt idx="33">
                  <c:v>242</c:v>
                </c:pt>
                <c:pt idx="34">
                  <c:v>116</c:v>
                </c:pt>
                <c:pt idx="35">
                  <c:v>139</c:v>
                </c:pt>
                <c:pt idx="36">
                  <c:v>139</c:v>
                </c:pt>
                <c:pt idx="37">
                  <c:v>100</c:v>
                </c:pt>
                <c:pt idx="38">
                  <c:v>93</c:v>
                </c:pt>
                <c:pt idx="39">
                  <c:v>132</c:v>
                </c:pt>
                <c:pt idx="40">
                  <c:v>108</c:v>
                </c:pt>
                <c:pt idx="41">
                  <c:v>115</c:v>
                </c:pt>
                <c:pt idx="42">
                  <c:v>106</c:v>
                </c:pt>
                <c:pt idx="43">
                  <c:v>96</c:v>
                </c:pt>
                <c:pt idx="44">
                  <c:v>149</c:v>
                </c:pt>
                <c:pt idx="45">
                  <c:v>68</c:v>
                </c:pt>
                <c:pt idx="46">
                  <c:v>52</c:v>
                </c:pt>
                <c:pt idx="47">
                  <c:v>26</c:v>
                </c:pt>
                <c:pt idx="48">
                  <c:v>41</c:v>
                </c:pt>
                <c:pt idx="49">
                  <c:v>45</c:v>
                </c:pt>
                <c:pt idx="50">
                  <c:v>34</c:v>
                </c:pt>
                <c:pt idx="51">
                  <c:v>32</c:v>
                </c:pt>
                <c:pt idx="52">
                  <c:v>24</c:v>
                </c:pt>
                <c:pt idx="53">
                  <c:v>31</c:v>
                </c:pt>
                <c:pt idx="54">
                  <c:v>23</c:v>
                </c:pt>
                <c:pt idx="55">
                  <c:v>23</c:v>
                </c:pt>
                <c:pt idx="56">
                  <c:v>21</c:v>
                </c:pt>
                <c:pt idx="57">
                  <c:v>21</c:v>
                </c:pt>
                <c:pt idx="58">
                  <c:v>18</c:v>
                </c:pt>
                <c:pt idx="59">
                  <c:v>16</c:v>
                </c:pt>
                <c:pt idx="60">
                  <c:v>19</c:v>
                </c:pt>
                <c:pt idx="61">
                  <c:v>7</c:v>
                </c:pt>
                <c:pt idx="62">
                  <c:v>6</c:v>
                </c:pt>
                <c:pt idx="63">
                  <c:v>10</c:v>
                </c:pt>
                <c:pt idx="64">
                  <c:v>10</c:v>
                </c:pt>
                <c:pt idx="65">
                  <c:v>13</c:v>
                </c:pt>
                <c:pt idx="66">
                  <c:v>11</c:v>
                </c:pt>
                <c:pt idx="67">
                  <c:v>10</c:v>
                </c:pt>
                <c:pt idx="68">
                  <c:v>6</c:v>
                </c:pt>
              </c:numCache>
            </c:numRef>
          </c:val>
          <c:smooth val="0"/>
          <c:extLst>
            <c:ext xmlns:c16="http://schemas.microsoft.com/office/drawing/2014/chart" uri="{C3380CC4-5D6E-409C-BE32-E72D297353CC}">
              <c16:uniqueId val="{00000003-0F12-A049-AE90-2D063877874F}"/>
            </c:ext>
          </c:extLst>
        </c:ser>
        <c:ser>
          <c:idx val="4"/>
          <c:order val="4"/>
          <c:tx>
            <c:strRef>
              <c:f>Wuhan!$J$1</c:f>
              <c:strCache>
                <c:ptCount val="1"/>
                <c:pt idx="0">
                  <c:v>Lockdown</c:v>
                </c:pt>
              </c:strCache>
            </c:strRef>
          </c:tx>
          <c:spPr>
            <a:ln w="28575" cap="rnd">
              <a:solidFill>
                <a:schemeClr val="tx1"/>
              </a:solidFill>
              <a:prstDash val="dash"/>
              <a:round/>
            </a:ln>
            <a:effectLst/>
          </c:spPr>
          <c:marker>
            <c:symbol val="none"/>
          </c:marker>
          <c:dPt>
            <c:idx val="21"/>
            <c:bubble3D val="0"/>
            <c:extLst>
              <c:ext xmlns:c16="http://schemas.microsoft.com/office/drawing/2014/chart" uri="{C3380CC4-5D6E-409C-BE32-E72D297353CC}">
                <c16:uniqueId val="{00000001-25E9-D144-BE03-B93A479F5C08}"/>
              </c:ext>
            </c:extLst>
          </c:dPt>
          <c:dPt>
            <c:idx val="22"/>
            <c:bubble3D val="0"/>
            <c:extLst>
              <c:ext xmlns:c16="http://schemas.microsoft.com/office/drawing/2014/chart" uri="{C3380CC4-5D6E-409C-BE32-E72D297353CC}">
                <c16:uniqueId val="{00000002-25E9-D144-BE03-B93A479F5C08}"/>
              </c:ext>
            </c:extLst>
          </c:dPt>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Wuhan!$J$2:$J$70</c:f>
              <c:numCache>
                <c:formatCode>General</c:formatCode>
                <c:ptCount val="69"/>
                <c:pt idx="12">
                  <c:v>1</c:v>
                </c:pt>
                <c:pt idx="13">
                  <c:v>99000</c:v>
                </c:pt>
              </c:numCache>
            </c:numRef>
          </c:val>
          <c:smooth val="0"/>
          <c:extLst>
            <c:ext xmlns:c16="http://schemas.microsoft.com/office/drawing/2014/chart" uri="{C3380CC4-5D6E-409C-BE32-E72D297353CC}">
              <c16:uniqueId val="{00000004-0F12-A049-AE90-2D063877874F}"/>
            </c:ext>
          </c:extLst>
        </c:ser>
        <c:dLbls>
          <c:showLegendKey val="0"/>
          <c:showVal val="0"/>
          <c:showCatName val="0"/>
          <c:showSerName val="0"/>
          <c:showPercent val="0"/>
          <c:showBubbleSize val="0"/>
        </c:dLbls>
        <c:marker val="1"/>
        <c:smooth val="0"/>
        <c:axId val="348397168"/>
        <c:axId val="407201408"/>
      </c:lineChart>
      <c:catAx>
        <c:axId val="34574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5068304"/>
        <c:crosses val="autoZero"/>
        <c:auto val="1"/>
        <c:lblAlgn val="ctr"/>
        <c:lblOffset val="100"/>
        <c:noMultiLvlLbl val="0"/>
      </c:catAx>
      <c:valAx>
        <c:axId val="315068304"/>
        <c:scaling>
          <c:orientation val="minMax"/>
          <c:max val="15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overlay val="0"/>
          <c:spPr>
            <a:noFill/>
            <a:ln>
              <a:noFill/>
            </a:ln>
            <a:effectLst/>
          </c:spPr>
        </c:title>
        <c:numFmt formatCode="General"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5746320"/>
        <c:crosses val="autoZero"/>
        <c:crossBetween val="between"/>
        <c:majorUnit val="1000"/>
      </c:valAx>
      <c:valAx>
        <c:axId val="407201408"/>
        <c:scaling>
          <c:orientation val="minMax"/>
          <c:max val="15000"/>
        </c:scaling>
        <c:delete val="0"/>
        <c:axPos val="r"/>
        <c:numFmt formatCode="0" sourceLinked="1"/>
        <c:majorTickMark val="out"/>
        <c:minorTickMark val="none"/>
        <c:tickLblPos val="nextTo"/>
        <c:spPr>
          <a:noFill/>
          <a:ln w="25400">
            <a:solidFill>
              <a:schemeClr val="bg2"/>
            </a:solid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48397168"/>
        <c:crosses val="max"/>
        <c:crossBetween val="between"/>
        <c:majorUnit val="5000"/>
      </c:valAx>
      <c:catAx>
        <c:axId val="348397168"/>
        <c:scaling>
          <c:orientation val="minMax"/>
        </c:scaling>
        <c:delete val="1"/>
        <c:axPos val="b"/>
        <c:numFmt formatCode="General" sourceLinked="1"/>
        <c:majorTickMark val="out"/>
        <c:minorTickMark val="none"/>
        <c:tickLblPos val="nextTo"/>
        <c:crossAx val="407201408"/>
        <c:crosses val="autoZero"/>
        <c:auto val="1"/>
        <c:lblAlgn val="ctr"/>
        <c:lblOffset val="100"/>
        <c:noMultiLvlLbl val="0"/>
      </c:catAx>
      <c:spPr>
        <a:noFill/>
        <a:ln w="25400">
          <a:noFill/>
        </a:ln>
        <a:effectLst/>
      </c:spPr>
    </c:plotArea>
    <c:legend>
      <c:legendPos val="r"/>
      <c:layout>
        <c:manualLayout>
          <c:xMode val="edge"/>
          <c:yMode val="edge"/>
          <c:x val="0.63947701785210731"/>
          <c:y val="8.6516520885235759E-2"/>
          <c:w val="0.17995932843105358"/>
          <c:h val="0.26465330690476624"/>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Madrid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58834645669291"/>
          <c:y val="8.6456876456876455E-2"/>
          <c:w val="0.79926110236220471"/>
          <c:h val="0.67954895583704211"/>
        </c:manualLayout>
      </c:layout>
      <c:lineChart>
        <c:grouping val="standard"/>
        <c:varyColors val="0"/>
        <c:ser>
          <c:idx val="0"/>
          <c:order val="0"/>
          <c:tx>
            <c:strRef>
              <c:f>Madrid!$K$2</c:f>
              <c:strCache>
                <c:ptCount val="1"/>
                <c:pt idx="0">
                  <c:v>Cases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Madrid!$C$3:$C$93</c:f>
              <c:strCache>
                <c:ptCount val="91"/>
                <c:pt idx="0">
                  <c:v>02/20</c:v>
                </c:pt>
                <c:pt idx="1">
                  <c:v>02/21</c:v>
                </c:pt>
                <c:pt idx="2">
                  <c:v>02/22</c:v>
                </c:pt>
                <c:pt idx="3">
                  <c:v>02/23</c:v>
                </c:pt>
                <c:pt idx="4">
                  <c:v>02/24</c:v>
                </c:pt>
                <c:pt idx="5">
                  <c:v>02/25</c:v>
                </c:pt>
                <c:pt idx="6">
                  <c:v>02/26</c:v>
                </c:pt>
                <c:pt idx="7">
                  <c:v>02/27</c:v>
                </c:pt>
                <c:pt idx="8">
                  <c:v>02/28</c:v>
                </c:pt>
                <c:pt idx="9">
                  <c:v>02/29</c:v>
                </c:pt>
                <c:pt idx="10">
                  <c:v>03/01</c:v>
                </c:pt>
                <c:pt idx="11">
                  <c:v>03/02</c:v>
                </c:pt>
                <c:pt idx="12">
                  <c:v>03/03</c:v>
                </c:pt>
                <c:pt idx="13">
                  <c:v>03/04</c:v>
                </c:pt>
                <c:pt idx="14">
                  <c:v>03/05</c:v>
                </c:pt>
                <c:pt idx="15">
                  <c:v>03/06</c:v>
                </c:pt>
                <c:pt idx="16">
                  <c:v>03/07</c:v>
                </c:pt>
                <c:pt idx="17">
                  <c:v>03/08</c:v>
                </c:pt>
                <c:pt idx="18">
                  <c:v>03/09</c:v>
                </c:pt>
                <c:pt idx="19">
                  <c:v>03/10</c:v>
                </c:pt>
                <c:pt idx="20">
                  <c:v>03/11</c:v>
                </c:pt>
                <c:pt idx="21">
                  <c:v>03/12</c:v>
                </c:pt>
                <c:pt idx="22">
                  <c:v>03/13</c:v>
                </c:pt>
                <c:pt idx="23">
                  <c:v>03/14</c:v>
                </c:pt>
                <c:pt idx="24">
                  <c:v>03/15</c:v>
                </c:pt>
                <c:pt idx="25">
                  <c:v>03/16</c:v>
                </c:pt>
                <c:pt idx="26">
                  <c:v>03/17</c:v>
                </c:pt>
                <c:pt idx="27">
                  <c:v>03/18</c:v>
                </c:pt>
                <c:pt idx="28">
                  <c:v>03/19</c:v>
                </c:pt>
                <c:pt idx="29">
                  <c:v>03/20</c:v>
                </c:pt>
                <c:pt idx="30">
                  <c:v>03/21</c:v>
                </c:pt>
                <c:pt idx="31">
                  <c:v>03/22</c:v>
                </c:pt>
                <c:pt idx="32">
                  <c:v>03/23</c:v>
                </c:pt>
                <c:pt idx="33">
                  <c:v>03/24</c:v>
                </c:pt>
                <c:pt idx="34">
                  <c:v>03/25</c:v>
                </c:pt>
                <c:pt idx="35">
                  <c:v>03/26</c:v>
                </c:pt>
                <c:pt idx="36">
                  <c:v>03/27</c:v>
                </c:pt>
                <c:pt idx="37">
                  <c:v>03/28</c:v>
                </c:pt>
                <c:pt idx="38">
                  <c:v>03/29</c:v>
                </c:pt>
                <c:pt idx="39">
                  <c:v>03/30</c:v>
                </c:pt>
                <c:pt idx="40">
                  <c:v>03/31</c:v>
                </c:pt>
                <c:pt idx="41">
                  <c:v>04/01</c:v>
                </c:pt>
                <c:pt idx="42">
                  <c:v>04/02</c:v>
                </c:pt>
                <c:pt idx="43">
                  <c:v>04/03</c:v>
                </c:pt>
                <c:pt idx="44">
                  <c:v>04/04</c:v>
                </c:pt>
                <c:pt idx="45">
                  <c:v>04/05</c:v>
                </c:pt>
                <c:pt idx="46">
                  <c:v>04/06</c:v>
                </c:pt>
                <c:pt idx="47">
                  <c:v>04/07</c:v>
                </c:pt>
                <c:pt idx="48">
                  <c:v>04/08</c:v>
                </c:pt>
                <c:pt idx="49">
                  <c:v>04/09</c:v>
                </c:pt>
                <c:pt idx="50">
                  <c:v>04/10</c:v>
                </c:pt>
                <c:pt idx="51">
                  <c:v>04/11</c:v>
                </c:pt>
                <c:pt idx="52">
                  <c:v>04/12</c:v>
                </c:pt>
                <c:pt idx="53">
                  <c:v>04/13</c:v>
                </c:pt>
                <c:pt idx="54">
                  <c:v>04/14</c:v>
                </c:pt>
                <c:pt idx="55">
                  <c:v>04/15</c:v>
                </c:pt>
                <c:pt idx="56">
                  <c:v>04/16</c:v>
                </c:pt>
                <c:pt idx="57">
                  <c:v>04/17</c:v>
                </c:pt>
                <c:pt idx="58">
                  <c:v>04/18</c:v>
                </c:pt>
                <c:pt idx="59">
                  <c:v>04/19</c:v>
                </c:pt>
                <c:pt idx="60">
                  <c:v>04/20</c:v>
                </c:pt>
                <c:pt idx="61">
                  <c:v>04/21</c:v>
                </c:pt>
                <c:pt idx="62">
                  <c:v>04/22</c:v>
                </c:pt>
                <c:pt idx="63">
                  <c:v>04/23</c:v>
                </c:pt>
                <c:pt idx="64">
                  <c:v>04/24</c:v>
                </c:pt>
                <c:pt idx="65">
                  <c:v>04/25</c:v>
                </c:pt>
                <c:pt idx="66">
                  <c:v>04/26</c:v>
                </c:pt>
                <c:pt idx="67">
                  <c:v>04/27</c:v>
                </c:pt>
                <c:pt idx="68">
                  <c:v>04/28</c:v>
                </c:pt>
                <c:pt idx="69">
                  <c:v>04/29</c:v>
                </c:pt>
                <c:pt idx="70">
                  <c:v>04/30</c:v>
                </c:pt>
                <c:pt idx="71">
                  <c:v>05/01</c:v>
                </c:pt>
                <c:pt idx="72">
                  <c:v>05/02</c:v>
                </c:pt>
                <c:pt idx="73">
                  <c:v>05/03</c:v>
                </c:pt>
                <c:pt idx="74">
                  <c:v>05/04</c:v>
                </c:pt>
                <c:pt idx="75">
                  <c:v>05/05</c:v>
                </c:pt>
                <c:pt idx="76">
                  <c:v>05/06</c:v>
                </c:pt>
                <c:pt idx="77">
                  <c:v>05/07</c:v>
                </c:pt>
                <c:pt idx="78">
                  <c:v>05/08</c:v>
                </c:pt>
                <c:pt idx="79">
                  <c:v>05/09</c:v>
                </c:pt>
                <c:pt idx="80">
                  <c:v>05/10</c:v>
                </c:pt>
                <c:pt idx="81">
                  <c:v>05/11</c:v>
                </c:pt>
                <c:pt idx="82">
                  <c:v>05/12</c:v>
                </c:pt>
                <c:pt idx="83">
                  <c:v>05/13</c:v>
                </c:pt>
                <c:pt idx="84">
                  <c:v>05/14</c:v>
                </c:pt>
                <c:pt idx="85">
                  <c:v>05/15</c:v>
                </c:pt>
                <c:pt idx="86">
                  <c:v>05/16</c:v>
                </c:pt>
                <c:pt idx="87">
                  <c:v>05/17</c:v>
                </c:pt>
                <c:pt idx="88">
                  <c:v>05/18</c:v>
                </c:pt>
                <c:pt idx="89">
                  <c:v>05/19</c:v>
                </c:pt>
                <c:pt idx="90">
                  <c:v>05/20</c:v>
                </c:pt>
              </c:strCache>
            </c:strRef>
          </c:cat>
          <c:val>
            <c:numRef>
              <c:f>Madrid!$K$3:$K$93</c:f>
              <c:numCache>
                <c:formatCode>General</c:formatCode>
                <c:ptCount val="91"/>
                <c:pt idx="0">
                  <c:v>1</c:v>
                </c:pt>
                <c:pt idx="1">
                  <c:v>0</c:v>
                </c:pt>
                <c:pt idx="2">
                  <c:v>0</c:v>
                </c:pt>
                <c:pt idx="3">
                  <c:v>0</c:v>
                </c:pt>
                <c:pt idx="4">
                  <c:v>0</c:v>
                </c:pt>
                <c:pt idx="5">
                  <c:v>1</c:v>
                </c:pt>
                <c:pt idx="6">
                  <c:v>4</c:v>
                </c:pt>
                <c:pt idx="7">
                  <c:v>4</c:v>
                </c:pt>
                <c:pt idx="8">
                  <c:v>10</c:v>
                </c:pt>
                <c:pt idx="9">
                  <c:v>7</c:v>
                </c:pt>
                <c:pt idx="10">
                  <c:v>26</c:v>
                </c:pt>
                <c:pt idx="11">
                  <c:v>43</c:v>
                </c:pt>
                <c:pt idx="12">
                  <c:v>46</c:v>
                </c:pt>
                <c:pt idx="13">
                  <c:v>57</c:v>
                </c:pt>
                <c:pt idx="14">
                  <c:v>112</c:v>
                </c:pt>
                <c:pt idx="15">
                  <c:v>204</c:v>
                </c:pt>
                <c:pt idx="16">
                  <c:v>223</c:v>
                </c:pt>
                <c:pt idx="17">
                  <c:v>265</c:v>
                </c:pt>
                <c:pt idx="18">
                  <c:v>505</c:v>
                </c:pt>
                <c:pt idx="19">
                  <c:v>705</c:v>
                </c:pt>
                <c:pt idx="20">
                  <c:v>730</c:v>
                </c:pt>
                <c:pt idx="21">
                  <c:v>789</c:v>
                </c:pt>
                <c:pt idx="22">
                  <c:v>940</c:v>
                </c:pt>
                <c:pt idx="23">
                  <c:v>904</c:v>
                </c:pt>
                <c:pt idx="24">
                  <c:v>816</c:v>
                </c:pt>
                <c:pt idx="25">
                  <c:v>1261</c:v>
                </c:pt>
                <c:pt idx="26">
                  <c:v>1948</c:v>
                </c:pt>
                <c:pt idx="27">
                  <c:v>1755</c:v>
                </c:pt>
                <c:pt idx="28">
                  <c:v>2043</c:v>
                </c:pt>
                <c:pt idx="29">
                  <c:v>2323</c:v>
                </c:pt>
                <c:pt idx="30">
                  <c:v>1675</c:v>
                </c:pt>
                <c:pt idx="31">
                  <c:v>1503</c:v>
                </c:pt>
                <c:pt idx="32">
                  <c:v>2669</c:v>
                </c:pt>
                <c:pt idx="33">
                  <c:v>2906</c:v>
                </c:pt>
                <c:pt idx="34">
                  <c:v>2947</c:v>
                </c:pt>
                <c:pt idx="35">
                  <c:v>3374</c:v>
                </c:pt>
                <c:pt idx="36">
                  <c:v>2366</c:v>
                </c:pt>
                <c:pt idx="37">
                  <c:v>1027</c:v>
                </c:pt>
                <c:pt idx="38">
                  <c:v>872</c:v>
                </c:pt>
                <c:pt idx="39">
                  <c:v>2546</c:v>
                </c:pt>
                <c:pt idx="40">
                  <c:v>1802</c:v>
                </c:pt>
                <c:pt idx="41">
                  <c:v>1790</c:v>
                </c:pt>
                <c:pt idx="42">
                  <c:v>1839</c:v>
                </c:pt>
                <c:pt idx="43">
                  <c:v>1741</c:v>
                </c:pt>
                <c:pt idx="44">
                  <c:v>892</c:v>
                </c:pt>
                <c:pt idx="45">
                  <c:v>526</c:v>
                </c:pt>
                <c:pt idx="46">
                  <c:v>1566</c:v>
                </c:pt>
                <c:pt idx="47">
                  <c:v>1397</c:v>
                </c:pt>
                <c:pt idx="48">
                  <c:v>1420</c:v>
                </c:pt>
                <c:pt idx="49">
                  <c:v>955</c:v>
                </c:pt>
                <c:pt idx="50">
                  <c:v>865</c:v>
                </c:pt>
                <c:pt idx="51">
                  <c:v>544</c:v>
                </c:pt>
                <c:pt idx="52">
                  <c:v>341</c:v>
                </c:pt>
                <c:pt idx="53">
                  <c:v>1002</c:v>
                </c:pt>
                <c:pt idx="54">
                  <c:v>1111</c:v>
                </c:pt>
                <c:pt idx="55">
                  <c:v>906</c:v>
                </c:pt>
                <c:pt idx="56">
                  <c:v>853</c:v>
                </c:pt>
                <c:pt idx="57">
                  <c:v>821</c:v>
                </c:pt>
                <c:pt idx="58">
                  <c:v>488</c:v>
                </c:pt>
                <c:pt idx="59">
                  <c:v>207</c:v>
                </c:pt>
                <c:pt idx="60">
                  <c:v>627</c:v>
                </c:pt>
                <c:pt idx="61">
                  <c:v>650</c:v>
                </c:pt>
                <c:pt idx="62">
                  <c:v>707</c:v>
                </c:pt>
                <c:pt idx="63">
                  <c:v>442</c:v>
                </c:pt>
                <c:pt idx="64">
                  <c:v>520</c:v>
                </c:pt>
                <c:pt idx="65">
                  <c:v>236</c:v>
                </c:pt>
                <c:pt idx="66">
                  <c:v>130</c:v>
                </c:pt>
                <c:pt idx="67">
                  <c:v>594</c:v>
                </c:pt>
                <c:pt idx="68">
                  <c:v>500</c:v>
                </c:pt>
                <c:pt idx="69">
                  <c:v>375</c:v>
                </c:pt>
                <c:pt idx="70">
                  <c:v>293</c:v>
                </c:pt>
                <c:pt idx="71">
                  <c:v>181</c:v>
                </c:pt>
                <c:pt idx="72">
                  <c:v>117</c:v>
                </c:pt>
                <c:pt idx="73">
                  <c:v>112</c:v>
                </c:pt>
                <c:pt idx="74">
                  <c:v>332</c:v>
                </c:pt>
                <c:pt idx="75">
                  <c:v>331</c:v>
                </c:pt>
                <c:pt idx="76">
                  <c:v>273</c:v>
                </c:pt>
                <c:pt idx="77">
                  <c:v>240</c:v>
                </c:pt>
                <c:pt idx="78">
                  <c:v>222</c:v>
                </c:pt>
                <c:pt idx="79">
                  <c:v>86</c:v>
                </c:pt>
                <c:pt idx="80">
                  <c:v>52</c:v>
                </c:pt>
                <c:pt idx="81">
                  <c:v>194</c:v>
                </c:pt>
                <c:pt idx="82">
                  <c:v>219</c:v>
                </c:pt>
                <c:pt idx="83">
                  <c:v>209</c:v>
                </c:pt>
                <c:pt idx="84">
                  <c:v>208</c:v>
                </c:pt>
                <c:pt idx="85">
                  <c:v>116</c:v>
                </c:pt>
                <c:pt idx="86">
                  <c:v>24</c:v>
                </c:pt>
                <c:pt idx="87">
                  <c:v>39</c:v>
                </c:pt>
                <c:pt idx="88">
                  <c:v>126</c:v>
                </c:pt>
                <c:pt idx="89">
                  <c:v>139</c:v>
                </c:pt>
                <c:pt idx="90">
                  <c:v>82</c:v>
                </c:pt>
              </c:numCache>
            </c:numRef>
          </c:val>
          <c:smooth val="0"/>
          <c:extLst>
            <c:ext xmlns:c16="http://schemas.microsoft.com/office/drawing/2014/chart" uri="{C3380CC4-5D6E-409C-BE32-E72D297353CC}">
              <c16:uniqueId val="{00000000-7B0F-DB4B-A154-2E019F3CBFF4}"/>
            </c:ext>
          </c:extLst>
        </c:ser>
        <c:ser>
          <c:idx val="1"/>
          <c:order val="1"/>
          <c:tx>
            <c:strRef>
              <c:f>Madrid!$L$2</c:f>
              <c:strCache>
                <c:ptCount val="1"/>
                <c:pt idx="0">
                  <c:v>Hospitalizations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Madrid!$C$3:$C$93</c:f>
              <c:strCache>
                <c:ptCount val="91"/>
                <c:pt idx="0">
                  <c:v>02/20</c:v>
                </c:pt>
                <c:pt idx="1">
                  <c:v>02/21</c:v>
                </c:pt>
                <c:pt idx="2">
                  <c:v>02/22</c:v>
                </c:pt>
                <c:pt idx="3">
                  <c:v>02/23</c:v>
                </c:pt>
                <c:pt idx="4">
                  <c:v>02/24</c:v>
                </c:pt>
                <c:pt idx="5">
                  <c:v>02/25</c:v>
                </c:pt>
                <c:pt idx="6">
                  <c:v>02/26</c:v>
                </c:pt>
                <c:pt idx="7">
                  <c:v>02/27</c:v>
                </c:pt>
                <c:pt idx="8">
                  <c:v>02/28</c:v>
                </c:pt>
                <c:pt idx="9">
                  <c:v>02/29</c:v>
                </c:pt>
                <c:pt idx="10">
                  <c:v>03/01</c:v>
                </c:pt>
                <c:pt idx="11">
                  <c:v>03/02</c:v>
                </c:pt>
                <c:pt idx="12">
                  <c:v>03/03</c:v>
                </c:pt>
                <c:pt idx="13">
                  <c:v>03/04</c:v>
                </c:pt>
                <c:pt idx="14">
                  <c:v>03/05</c:v>
                </c:pt>
                <c:pt idx="15">
                  <c:v>03/06</c:v>
                </c:pt>
                <c:pt idx="16">
                  <c:v>03/07</c:v>
                </c:pt>
                <c:pt idx="17">
                  <c:v>03/08</c:v>
                </c:pt>
                <c:pt idx="18">
                  <c:v>03/09</c:v>
                </c:pt>
                <c:pt idx="19">
                  <c:v>03/10</c:v>
                </c:pt>
                <c:pt idx="20">
                  <c:v>03/11</c:v>
                </c:pt>
                <c:pt idx="21">
                  <c:v>03/12</c:v>
                </c:pt>
                <c:pt idx="22">
                  <c:v>03/13</c:v>
                </c:pt>
                <c:pt idx="23">
                  <c:v>03/14</c:v>
                </c:pt>
                <c:pt idx="24">
                  <c:v>03/15</c:v>
                </c:pt>
                <c:pt idx="25">
                  <c:v>03/16</c:v>
                </c:pt>
                <c:pt idx="26">
                  <c:v>03/17</c:v>
                </c:pt>
                <c:pt idx="27">
                  <c:v>03/18</c:v>
                </c:pt>
                <c:pt idx="28">
                  <c:v>03/19</c:v>
                </c:pt>
                <c:pt idx="29">
                  <c:v>03/20</c:v>
                </c:pt>
                <c:pt idx="30">
                  <c:v>03/21</c:v>
                </c:pt>
                <c:pt idx="31">
                  <c:v>03/22</c:v>
                </c:pt>
                <c:pt idx="32">
                  <c:v>03/23</c:v>
                </c:pt>
                <c:pt idx="33">
                  <c:v>03/24</c:v>
                </c:pt>
                <c:pt idx="34">
                  <c:v>03/25</c:v>
                </c:pt>
                <c:pt idx="35">
                  <c:v>03/26</c:v>
                </c:pt>
                <c:pt idx="36">
                  <c:v>03/27</c:v>
                </c:pt>
                <c:pt idx="37">
                  <c:v>03/28</c:v>
                </c:pt>
                <c:pt idx="38">
                  <c:v>03/29</c:v>
                </c:pt>
                <c:pt idx="39">
                  <c:v>03/30</c:v>
                </c:pt>
                <c:pt idx="40">
                  <c:v>03/31</c:v>
                </c:pt>
                <c:pt idx="41">
                  <c:v>04/01</c:v>
                </c:pt>
                <c:pt idx="42">
                  <c:v>04/02</c:v>
                </c:pt>
                <c:pt idx="43">
                  <c:v>04/03</c:v>
                </c:pt>
                <c:pt idx="44">
                  <c:v>04/04</c:v>
                </c:pt>
                <c:pt idx="45">
                  <c:v>04/05</c:v>
                </c:pt>
                <c:pt idx="46">
                  <c:v>04/06</c:v>
                </c:pt>
                <c:pt idx="47">
                  <c:v>04/07</c:v>
                </c:pt>
                <c:pt idx="48">
                  <c:v>04/08</c:v>
                </c:pt>
                <c:pt idx="49">
                  <c:v>04/09</c:v>
                </c:pt>
                <c:pt idx="50">
                  <c:v>04/10</c:v>
                </c:pt>
                <c:pt idx="51">
                  <c:v>04/11</c:v>
                </c:pt>
                <c:pt idx="52">
                  <c:v>04/12</c:v>
                </c:pt>
                <c:pt idx="53">
                  <c:v>04/13</c:v>
                </c:pt>
                <c:pt idx="54">
                  <c:v>04/14</c:v>
                </c:pt>
                <c:pt idx="55">
                  <c:v>04/15</c:v>
                </c:pt>
                <c:pt idx="56">
                  <c:v>04/16</c:v>
                </c:pt>
                <c:pt idx="57">
                  <c:v>04/17</c:v>
                </c:pt>
                <c:pt idx="58">
                  <c:v>04/18</c:v>
                </c:pt>
                <c:pt idx="59">
                  <c:v>04/19</c:v>
                </c:pt>
                <c:pt idx="60">
                  <c:v>04/20</c:v>
                </c:pt>
                <c:pt idx="61">
                  <c:v>04/21</c:v>
                </c:pt>
                <c:pt idx="62">
                  <c:v>04/22</c:v>
                </c:pt>
                <c:pt idx="63">
                  <c:v>04/23</c:v>
                </c:pt>
                <c:pt idx="64">
                  <c:v>04/24</c:v>
                </c:pt>
                <c:pt idx="65">
                  <c:v>04/25</c:v>
                </c:pt>
                <c:pt idx="66">
                  <c:v>04/26</c:v>
                </c:pt>
                <c:pt idx="67">
                  <c:v>04/27</c:v>
                </c:pt>
                <c:pt idx="68">
                  <c:v>04/28</c:v>
                </c:pt>
                <c:pt idx="69">
                  <c:v>04/29</c:v>
                </c:pt>
                <c:pt idx="70">
                  <c:v>04/30</c:v>
                </c:pt>
                <c:pt idx="71">
                  <c:v>05/01</c:v>
                </c:pt>
                <c:pt idx="72">
                  <c:v>05/02</c:v>
                </c:pt>
                <c:pt idx="73">
                  <c:v>05/03</c:v>
                </c:pt>
                <c:pt idx="74">
                  <c:v>05/04</c:v>
                </c:pt>
                <c:pt idx="75">
                  <c:v>05/05</c:v>
                </c:pt>
                <c:pt idx="76">
                  <c:v>05/06</c:v>
                </c:pt>
                <c:pt idx="77">
                  <c:v>05/07</c:v>
                </c:pt>
                <c:pt idx="78">
                  <c:v>05/08</c:v>
                </c:pt>
                <c:pt idx="79">
                  <c:v>05/09</c:v>
                </c:pt>
                <c:pt idx="80">
                  <c:v>05/10</c:v>
                </c:pt>
                <c:pt idx="81">
                  <c:v>05/11</c:v>
                </c:pt>
                <c:pt idx="82">
                  <c:v>05/12</c:v>
                </c:pt>
                <c:pt idx="83">
                  <c:v>05/13</c:v>
                </c:pt>
                <c:pt idx="84">
                  <c:v>05/14</c:v>
                </c:pt>
                <c:pt idx="85">
                  <c:v>05/15</c:v>
                </c:pt>
                <c:pt idx="86">
                  <c:v>05/16</c:v>
                </c:pt>
                <c:pt idx="87">
                  <c:v>05/17</c:v>
                </c:pt>
                <c:pt idx="88">
                  <c:v>05/18</c:v>
                </c:pt>
                <c:pt idx="89">
                  <c:v>05/19</c:v>
                </c:pt>
                <c:pt idx="90">
                  <c:v>05/20</c:v>
                </c:pt>
              </c:strCache>
            </c:strRef>
          </c:cat>
          <c:val>
            <c:numRef>
              <c:f>Madrid!$L$3:$L$93</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571</c:v>
                </c:pt>
                <c:pt idx="20">
                  <c:v>297</c:v>
                </c:pt>
                <c:pt idx="21">
                  <c:v>422</c:v>
                </c:pt>
                <c:pt idx="22">
                  <c:v>409</c:v>
                </c:pt>
                <c:pt idx="23">
                  <c:v>508</c:v>
                </c:pt>
                <c:pt idx="24">
                  <c:v>540</c:v>
                </c:pt>
                <c:pt idx="25">
                  <c:v>567</c:v>
                </c:pt>
                <c:pt idx="26">
                  <c:v>620</c:v>
                </c:pt>
                <c:pt idx="27">
                  <c:v>940</c:v>
                </c:pt>
                <c:pt idx="28">
                  <c:v>1315</c:v>
                </c:pt>
                <c:pt idx="29">
                  <c:v>1346</c:v>
                </c:pt>
                <c:pt idx="30">
                  <c:v>1528</c:v>
                </c:pt>
                <c:pt idx="31">
                  <c:v>1708</c:v>
                </c:pt>
                <c:pt idx="32">
                  <c:v>1282</c:v>
                </c:pt>
                <c:pt idx="33">
                  <c:v>1244</c:v>
                </c:pt>
                <c:pt idx="34">
                  <c:v>1727</c:v>
                </c:pt>
                <c:pt idx="35">
                  <c:v>2069</c:v>
                </c:pt>
                <c:pt idx="36">
                  <c:v>2005</c:v>
                </c:pt>
                <c:pt idx="37">
                  <c:v>2213</c:v>
                </c:pt>
                <c:pt idx="38">
                  <c:v>1814</c:v>
                </c:pt>
                <c:pt idx="39">
                  <c:v>788</c:v>
                </c:pt>
                <c:pt idx="40">
                  <c:v>640</c:v>
                </c:pt>
                <c:pt idx="41">
                  <c:v>1559</c:v>
                </c:pt>
                <c:pt idx="42">
                  <c:v>1213</c:v>
                </c:pt>
                <c:pt idx="43">
                  <c:v>1095</c:v>
                </c:pt>
                <c:pt idx="44">
                  <c:v>1122</c:v>
                </c:pt>
                <c:pt idx="45">
                  <c:v>948</c:v>
                </c:pt>
                <c:pt idx="46">
                  <c:v>619</c:v>
                </c:pt>
                <c:pt idx="47">
                  <c:v>445</c:v>
                </c:pt>
                <c:pt idx="48">
                  <c:v>933</c:v>
                </c:pt>
                <c:pt idx="49">
                  <c:v>791</c:v>
                </c:pt>
                <c:pt idx="50">
                  <c:v>708</c:v>
                </c:pt>
                <c:pt idx="51">
                  <c:v>559</c:v>
                </c:pt>
                <c:pt idx="52">
                  <c:v>508</c:v>
                </c:pt>
                <c:pt idx="53">
                  <c:v>347</c:v>
                </c:pt>
                <c:pt idx="54">
                  <c:v>288</c:v>
                </c:pt>
                <c:pt idx="55">
                  <c:v>563</c:v>
                </c:pt>
                <c:pt idx="56">
                  <c:v>600</c:v>
                </c:pt>
                <c:pt idx="57">
                  <c:v>397</c:v>
                </c:pt>
                <c:pt idx="58">
                  <c:v>378</c:v>
                </c:pt>
                <c:pt idx="59">
                  <c:v>344</c:v>
                </c:pt>
                <c:pt idx="60">
                  <c:v>191</c:v>
                </c:pt>
                <c:pt idx="61">
                  <c:v>167</c:v>
                </c:pt>
                <c:pt idx="62">
                  <c:v>292</c:v>
                </c:pt>
                <c:pt idx="63">
                  <c:v>217</c:v>
                </c:pt>
                <c:pt idx="64">
                  <c:v>227</c:v>
                </c:pt>
                <c:pt idx="65">
                  <c:v>153</c:v>
                </c:pt>
                <c:pt idx="66">
                  <c:v>133</c:v>
                </c:pt>
                <c:pt idx="67">
                  <c:v>73</c:v>
                </c:pt>
                <c:pt idx="68">
                  <c:v>427</c:v>
                </c:pt>
                <c:pt idx="69">
                  <c:v>226</c:v>
                </c:pt>
                <c:pt idx="70">
                  <c:v>217</c:v>
                </c:pt>
                <c:pt idx="71">
                  <c:v>164</c:v>
                </c:pt>
                <c:pt idx="72">
                  <c:v>140</c:v>
                </c:pt>
                <c:pt idx="73">
                  <c:v>144</c:v>
                </c:pt>
                <c:pt idx="74">
                  <c:v>110</c:v>
                </c:pt>
                <c:pt idx="75">
                  <c:v>180</c:v>
                </c:pt>
                <c:pt idx="76">
                  <c:v>128</c:v>
                </c:pt>
                <c:pt idx="77">
                  <c:v>145</c:v>
                </c:pt>
                <c:pt idx="78">
                  <c:v>132</c:v>
                </c:pt>
                <c:pt idx="79">
                  <c:v>123</c:v>
                </c:pt>
                <c:pt idx="80">
                  <c:v>91</c:v>
                </c:pt>
                <c:pt idx="81">
                  <c:v>85</c:v>
                </c:pt>
                <c:pt idx="82">
                  <c:v>121</c:v>
                </c:pt>
                <c:pt idx="83">
                  <c:v>106</c:v>
                </c:pt>
                <c:pt idx="84">
                  <c:v>95</c:v>
                </c:pt>
                <c:pt idx="85">
                  <c:v>100</c:v>
                </c:pt>
                <c:pt idx="86">
                  <c:v>70</c:v>
                </c:pt>
                <c:pt idx="87">
                  <c:v>56</c:v>
                </c:pt>
                <c:pt idx="88">
                  <c:v>67</c:v>
                </c:pt>
                <c:pt idx="89">
                  <c:v>72</c:v>
                </c:pt>
                <c:pt idx="90">
                  <c:v>75</c:v>
                </c:pt>
              </c:numCache>
            </c:numRef>
          </c:val>
          <c:smooth val="0"/>
          <c:extLst>
            <c:ext xmlns:c16="http://schemas.microsoft.com/office/drawing/2014/chart" uri="{C3380CC4-5D6E-409C-BE32-E72D297353CC}">
              <c16:uniqueId val="{00000001-7B0F-DB4B-A154-2E019F3CBFF4}"/>
            </c:ext>
          </c:extLst>
        </c:ser>
        <c:ser>
          <c:idx val="2"/>
          <c:order val="2"/>
          <c:tx>
            <c:strRef>
              <c:f>Madrid!$M$2</c:f>
              <c:strCache>
                <c:ptCount val="1"/>
                <c:pt idx="0">
                  <c:v>ICU</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Madrid!$C$3:$C$93</c:f>
              <c:strCache>
                <c:ptCount val="91"/>
                <c:pt idx="0">
                  <c:v>02/20</c:v>
                </c:pt>
                <c:pt idx="1">
                  <c:v>02/21</c:v>
                </c:pt>
                <c:pt idx="2">
                  <c:v>02/22</c:v>
                </c:pt>
                <c:pt idx="3">
                  <c:v>02/23</c:v>
                </c:pt>
                <c:pt idx="4">
                  <c:v>02/24</c:v>
                </c:pt>
                <c:pt idx="5">
                  <c:v>02/25</c:v>
                </c:pt>
                <c:pt idx="6">
                  <c:v>02/26</c:v>
                </c:pt>
                <c:pt idx="7">
                  <c:v>02/27</c:v>
                </c:pt>
                <c:pt idx="8">
                  <c:v>02/28</c:v>
                </c:pt>
                <c:pt idx="9">
                  <c:v>02/29</c:v>
                </c:pt>
                <c:pt idx="10">
                  <c:v>03/01</c:v>
                </c:pt>
                <c:pt idx="11">
                  <c:v>03/02</c:v>
                </c:pt>
                <c:pt idx="12">
                  <c:v>03/03</c:v>
                </c:pt>
                <c:pt idx="13">
                  <c:v>03/04</c:v>
                </c:pt>
                <c:pt idx="14">
                  <c:v>03/05</c:v>
                </c:pt>
                <c:pt idx="15">
                  <c:v>03/06</c:v>
                </c:pt>
                <c:pt idx="16">
                  <c:v>03/07</c:v>
                </c:pt>
                <c:pt idx="17">
                  <c:v>03/08</c:v>
                </c:pt>
                <c:pt idx="18">
                  <c:v>03/09</c:v>
                </c:pt>
                <c:pt idx="19">
                  <c:v>03/10</c:v>
                </c:pt>
                <c:pt idx="20">
                  <c:v>03/11</c:v>
                </c:pt>
                <c:pt idx="21">
                  <c:v>03/12</c:v>
                </c:pt>
                <c:pt idx="22">
                  <c:v>03/13</c:v>
                </c:pt>
                <c:pt idx="23">
                  <c:v>03/14</c:v>
                </c:pt>
                <c:pt idx="24">
                  <c:v>03/15</c:v>
                </c:pt>
                <c:pt idx="25">
                  <c:v>03/16</c:v>
                </c:pt>
                <c:pt idx="26">
                  <c:v>03/17</c:v>
                </c:pt>
                <c:pt idx="27">
                  <c:v>03/18</c:v>
                </c:pt>
                <c:pt idx="28">
                  <c:v>03/19</c:v>
                </c:pt>
                <c:pt idx="29">
                  <c:v>03/20</c:v>
                </c:pt>
                <c:pt idx="30">
                  <c:v>03/21</c:v>
                </c:pt>
                <c:pt idx="31">
                  <c:v>03/22</c:v>
                </c:pt>
                <c:pt idx="32">
                  <c:v>03/23</c:v>
                </c:pt>
                <c:pt idx="33">
                  <c:v>03/24</c:v>
                </c:pt>
                <c:pt idx="34">
                  <c:v>03/25</c:v>
                </c:pt>
                <c:pt idx="35">
                  <c:v>03/26</c:v>
                </c:pt>
                <c:pt idx="36">
                  <c:v>03/27</c:v>
                </c:pt>
                <c:pt idx="37">
                  <c:v>03/28</c:v>
                </c:pt>
                <c:pt idx="38">
                  <c:v>03/29</c:v>
                </c:pt>
                <c:pt idx="39">
                  <c:v>03/30</c:v>
                </c:pt>
                <c:pt idx="40">
                  <c:v>03/31</c:v>
                </c:pt>
                <c:pt idx="41">
                  <c:v>04/01</c:v>
                </c:pt>
                <c:pt idx="42">
                  <c:v>04/02</c:v>
                </c:pt>
                <c:pt idx="43">
                  <c:v>04/03</c:v>
                </c:pt>
                <c:pt idx="44">
                  <c:v>04/04</c:v>
                </c:pt>
                <c:pt idx="45">
                  <c:v>04/05</c:v>
                </c:pt>
                <c:pt idx="46">
                  <c:v>04/06</c:v>
                </c:pt>
                <c:pt idx="47">
                  <c:v>04/07</c:v>
                </c:pt>
                <c:pt idx="48">
                  <c:v>04/08</c:v>
                </c:pt>
                <c:pt idx="49">
                  <c:v>04/09</c:v>
                </c:pt>
                <c:pt idx="50">
                  <c:v>04/10</c:v>
                </c:pt>
                <c:pt idx="51">
                  <c:v>04/11</c:v>
                </c:pt>
                <c:pt idx="52">
                  <c:v>04/12</c:v>
                </c:pt>
                <c:pt idx="53">
                  <c:v>04/13</c:v>
                </c:pt>
                <c:pt idx="54">
                  <c:v>04/14</c:v>
                </c:pt>
                <c:pt idx="55">
                  <c:v>04/15</c:v>
                </c:pt>
                <c:pt idx="56">
                  <c:v>04/16</c:v>
                </c:pt>
                <c:pt idx="57">
                  <c:v>04/17</c:v>
                </c:pt>
                <c:pt idx="58">
                  <c:v>04/18</c:v>
                </c:pt>
                <c:pt idx="59">
                  <c:v>04/19</c:v>
                </c:pt>
                <c:pt idx="60">
                  <c:v>04/20</c:v>
                </c:pt>
                <c:pt idx="61">
                  <c:v>04/21</c:v>
                </c:pt>
                <c:pt idx="62">
                  <c:v>04/22</c:v>
                </c:pt>
                <c:pt idx="63">
                  <c:v>04/23</c:v>
                </c:pt>
                <c:pt idx="64">
                  <c:v>04/24</c:v>
                </c:pt>
                <c:pt idx="65">
                  <c:v>04/25</c:v>
                </c:pt>
                <c:pt idx="66">
                  <c:v>04/26</c:v>
                </c:pt>
                <c:pt idx="67">
                  <c:v>04/27</c:v>
                </c:pt>
                <c:pt idx="68">
                  <c:v>04/28</c:v>
                </c:pt>
                <c:pt idx="69">
                  <c:v>04/29</c:v>
                </c:pt>
                <c:pt idx="70">
                  <c:v>04/30</c:v>
                </c:pt>
                <c:pt idx="71">
                  <c:v>05/01</c:v>
                </c:pt>
                <c:pt idx="72">
                  <c:v>05/02</c:v>
                </c:pt>
                <c:pt idx="73">
                  <c:v>05/03</c:v>
                </c:pt>
                <c:pt idx="74">
                  <c:v>05/04</c:v>
                </c:pt>
                <c:pt idx="75">
                  <c:v>05/05</c:v>
                </c:pt>
                <c:pt idx="76">
                  <c:v>05/06</c:v>
                </c:pt>
                <c:pt idx="77">
                  <c:v>05/07</c:v>
                </c:pt>
                <c:pt idx="78">
                  <c:v>05/08</c:v>
                </c:pt>
                <c:pt idx="79">
                  <c:v>05/09</c:v>
                </c:pt>
                <c:pt idx="80">
                  <c:v>05/10</c:v>
                </c:pt>
                <c:pt idx="81">
                  <c:v>05/11</c:v>
                </c:pt>
                <c:pt idx="82">
                  <c:v>05/12</c:v>
                </c:pt>
                <c:pt idx="83">
                  <c:v>05/13</c:v>
                </c:pt>
                <c:pt idx="84">
                  <c:v>05/14</c:v>
                </c:pt>
                <c:pt idx="85">
                  <c:v>05/15</c:v>
                </c:pt>
                <c:pt idx="86">
                  <c:v>05/16</c:v>
                </c:pt>
                <c:pt idx="87">
                  <c:v>05/17</c:v>
                </c:pt>
                <c:pt idx="88">
                  <c:v>05/18</c:v>
                </c:pt>
                <c:pt idx="89">
                  <c:v>05/19</c:v>
                </c:pt>
                <c:pt idx="90">
                  <c:v>05/20</c:v>
                </c:pt>
              </c:strCache>
            </c:strRef>
          </c:cat>
          <c:val>
            <c:numRef>
              <c:f>Madrid!$M$3:$M$93</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61</c:v>
                </c:pt>
                <c:pt idx="18">
                  <c:v>59</c:v>
                </c:pt>
                <c:pt idx="19">
                  <c:v>64</c:v>
                </c:pt>
                <c:pt idx="20">
                  <c:v>54</c:v>
                </c:pt>
                <c:pt idx="21">
                  <c:v>69</c:v>
                </c:pt>
                <c:pt idx="22">
                  <c:v>63</c:v>
                </c:pt>
                <c:pt idx="23">
                  <c:v>99</c:v>
                </c:pt>
                <c:pt idx="24">
                  <c:v>97</c:v>
                </c:pt>
                <c:pt idx="25">
                  <c:v>136</c:v>
                </c:pt>
                <c:pt idx="26">
                  <c:v>148</c:v>
                </c:pt>
                <c:pt idx="27">
                  <c:v>161</c:v>
                </c:pt>
                <c:pt idx="28">
                  <c:v>185</c:v>
                </c:pt>
                <c:pt idx="29">
                  <c:v>205</c:v>
                </c:pt>
                <c:pt idx="30">
                  <c:v>131</c:v>
                </c:pt>
                <c:pt idx="31">
                  <c:v>132</c:v>
                </c:pt>
                <c:pt idx="32">
                  <c:v>149</c:v>
                </c:pt>
                <c:pt idx="33">
                  <c:v>149</c:v>
                </c:pt>
                <c:pt idx="34">
                  <c:v>155</c:v>
                </c:pt>
                <c:pt idx="35">
                  <c:v>155</c:v>
                </c:pt>
                <c:pt idx="36">
                  <c:v>97</c:v>
                </c:pt>
                <c:pt idx="37">
                  <c:v>54</c:v>
                </c:pt>
                <c:pt idx="38">
                  <c:v>41</c:v>
                </c:pt>
                <c:pt idx="39">
                  <c:v>90</c:v>
                </c:pt>
                <c:pt idx="40">
                  <c:v>73</c:v>
                </c:pt>
                <c:pt idx="41">
                  <c:v>67</c:v>
                </c:pt>
                <c:pt idx="42">
                  <c:v>70</c:v>
                </c:pt>
                <c:pt idx="43">
                  <c:v>57</c:v>
                </c:pt>
                <c:pt idx="44">
                  <c:v>33</c:v>
                </c:pt>
                <c:pt idx="45">
                  <c:v>25</c:v>
                </c:pt>
                <c:pt idx="46">
                  <c:v>79</c:v>
                </c:pt>
                <c:pt idx="47">
                  <c:v>44</c:v>
                </c:pt>
                <c:pt idx="48">
                  <c:v>36</c:v>
                </c:pt>
                <c:pt idx="49">
                  <c:v>23</c:v>
                </c:pt>
                <c:pt idx="50">
                  <c:v>30</c:v>
                </c:pt>
                <c:pt idx="51">
                  <c:v>14</c:v>
                </c:pt>
                <c:pt idx="52">
                  <c:v>17</c:v>
                </c:pt>
                <c:pt idx="53">
                  <c:v>31</c:v>
                </c:pt>
                <c:pt idx="54">
                  <c:v>27</c:v>
                </c:pt>
                <c:pt idx="55">
                  <c:v>23</c:v>
                </c:pt>
                <c:pt idx="56">
                  <c:v>11</c:v>
                </c:pt>
                <c:pt idx="57">
                  <c:v>14</c:v>
                </c:pt>
                <c:pt idx="58">
                  <c:v>10</c:v>
                </c:pt>
                <c:pt idx="59">
                  <c:v>10</c:v>
                </c:pt>
                <c:pt idx="60">
                  <c:v>30</c:v>
                </c:pt>
                <c:pt idx="61">
                  <c:v>5</c:v>
                </c:pt>
                <c:pt idx="62">
                  <c:v>5</c:v>
                </c:pt>
                <c:pt idx="63">
                  <c:v>17</c:v>
                </c:pt>
                <c:pt idx="64">
                  <c:v>2</c:v>
                </c:pt>
                <c:pt idx="65">
                  <c:v>1</c:v>
                </c:pt>
                <c:pt idx="66">
                  <c:v>1</c:v>
                </c:pt>
                <c:pt idx="67">
                  <c:v>29</c:v>
                </c:pt>
                <c:pt idx="68">
                  <c:v>17</c:v>
                </c:pt>
                <c:pt idx="69">
                  <c:v>22</c:v>
                </c:pt>
                <c:pt idx="70">
                  <c:v>15</c:v>
                </c:pt>
                <c:pt idx="71">
                  <c:v>12</c:v>
                </c:pt>
                <c:pt idx="72">
                  <c:v>17</c:v>
                </c:pt>
                <c:pt idx="73">
                  <c:v>10</c:v>
                </c:pt>
                <c:pt idx="74">
                  <c:v>11</c:v>
                </c:pt>
                <c:pt idx="75">
                  <c:v>23</c:v>
                </c:pt>
                <c:pt idx="76">
                  <c:v>20</c:v>
                </c:pt>
                <c:pt idx="77">
                  <c:v>8</c:v>
                </c:pt>
                <c:pt idx="78">
                  <c:v>15</c:v>
                </c:pt>
                <c:pt idx="79">
                  <c:v>12</c:v>
                </c:pt>
                <c:pt idx="80">
                  <c:v>9</c:v>
                </c:pt>
                <c:pt idx="81">
                  <c:v>14</c:v>
                </c:pt>
                <c:pt idx="82">
                  <c:v>12</c:v>
                </c:pt>
                <c:pt idx="83">
                  <c:v>9</c:v>
                </c:pt>
                <c:pt idx="84">
                  <c:v>10</c:v>
                </c:pt>
                <c:pt idx="85">
                  <c:v>3</c:v>
                </c:pt>
                <c:pt idx="86">
                  <c:v>7</c:v>
                </c:pt>
                <c:pt idx="87">
                  <c:v>10</c:v>
                </c:pt>
                <c:pt idx="88">
                  <c:v>6</c:v>
                </c:pt>
                <c:pt idx="89">
                  <c:v>10</c:v>
                </c:pt>
                <c:pt idx="90">
                  <c:v>7</c:v>
                </c:pt>
              </c:numCache>
            </c:numRef>
          </c:val>
          <c:smooth val="0"/>
          <c:extLst>
            <c:ext xmlns:c16="http://schemas.microsoft.com/office/drawing/2014/chart" uri="{C3380CC4-5D6E-409C-BE32-E72D297353CC}">
              <c16:uniqueId val="{00000002-7B0F-DB4B-A154-2E019F3CBFF4}"/>
            </c:ext>
          </c:extLst>
        </c:ser>
        <c:ser>
          <c:idx val="3"/>
          <c:order val="3"/>
          <c:tx>
            <c:strRef>
              <c:f>Madrid!$N$2</c:f>
              <c:strCache>
                <c:ptCount val="1"/>
                <c:pt idx="0">
                  <c:v>Deaths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Madrid!$C$3:$C$93</c:f>
              <c:strCache>
                <c:ptCount val="91"/>
                <c:pt idx="0">
                  <c:v>02/20</c:v>
                </c:pt>
                <c:pt idx="1">
                  <c:v>02/21</c:v>
                </c:pt>
                <c:pt idx="2">
                  <c:v>02/22</c:v>
                </c:pt>
                <c:pt idx="3">
                  <c:v>02/23</c:v>
                </c:pt>
                <c:pt idx="4">
                  <c:v>02/24</c:v>
                </c:pt>
                <c:pt idx="5">
                  <c:v>02/25</c:v>
                </c:pt>
                <c:pt idx="6">
                  <c:v>02/26</c:v>
                </c:pt>
                <c:pt idx="7">
                  <c:v>02/27</c:v>
                </c:pt>
                <c:pt idx="8">
                  <c:v>02/28</c:v>
                </c:pt>
                <c:pt idx="9">
                  <c:v>02/29</c:v>
                </c:pt>
                <c:pt idx="10">
                  <c:v>03/01</c:v>
                </c:pt>
                <c:pt idx="11">
                  <c:v>03/02</c:v>
                </c:pt>
                <c:pt idx="12">
                  <c:v>03/03</c:v>
                </c:pt>
                <c:pt idx="13">
                  <c:v>03/04</c:v>
                </c:pt>
                <c:pt idx="14">
                  <c:v>03/05</c:v>
                </c:pt>
                <c:pt idx="15">
                  <c:v>03/06</c:v>
                </c:pt>
                <c:pt idx="16">
                  <c:v>03/07</c:v>
                </c:pt>
                <c:pt idx="17">
                  <c:v>03/08</c:v>
                </c:pt>
                <c:pt idx="18">
                  <c:v>03/09</c:v>
                </c:pt>
                <c:pt idx="19">
                  <c:v>03/10</c:v>
                </c:pt>
                <c:pt idx="20">
                  <c:v>03/11</c:v>
                </c:pt>
                <c:pt idx="21">
                  <c:v>03/12</c:v>
                </c:pt>
                <c:pt idx="22">
                  <c:v>03/13</c:v>
                </c:pt>
                <c:pt idx="23">
                  <c:v>03/14</c:v>
                </c:pt>
                <c:pt idx="24">
                  <c:v>03/15</c:v>
                </c:pt>
                <c:pt idx="25">
                  <c:v>03/16</c:v>
                </c:pt>
                <c:pt idx="26">
                  <c:v>03/17</c:v>
                </c:pt>
                <c:pt idx="27">
                  <c:v>03/18</c:v>
                </c:pt>
                <c:pt idx="28">
                  <c:v>03/19</c:v>
                </c:pt>
                <c:pt idx="29">
                  <c:v>03/20</c:v>
                </c:pt>
                <c:pt idx="30">
                  <c:v>03/21</c:v>
                </c:pt>
                <c:pt idx="31">
                  <c:v>03/22</c:v>
                </c:pt>
                <c:pt idx="32">
                  <c:v>03/23</c:v>
                </c:pt>
                <c:pt idx="33">
                  <c:v>03/24</c:v>
                </c:pt>
                <c:pt idx="34">
                  <c:v>03/25</c:v>
                </c:pt>
                <c:pt idx="35">
                  <c:v>03/26</c:v>
                </c:pt>
                <c:pt idx="36">
                  <c:v>03/27</c:v>
                </c:pt>
                <c:pt idx="37">
                  <c:v>03/28</c:v>
                </c:pt>
                <c:pt idx="38">
                  <c:v>03/29</c:v>
                </c:pt>
                <c:pt idx="39">
                  <c:v>03/30</c:v>
                </c:pt>
                <c:pt idx="40">
                  <c:v>03/31</c:v>
                </c:pt>
                <c:pt idx="41">
                  <c:v>04/01</c:v>
                </c:pt>
                <c:pt idx="42">
                  <c:v>04/02</c:v>
                </c:pt>
                <c:pt idx="43">
                  <c:v>04/03</c:v>
                </c:pt>
                <c:pt idx="44">
                  <c:v>04/04</c:v>
                </c:pt>
                <c:pt idx="45">
                  <c:v>04/05</c:v>
                </c:pt>
                <c:pt idx="46">
                  <c:v>04/06</c:v>
                </c:pt>
                <c:pt idx="47">
                  <c:v>04/07</c:v>
                </c:pt>
                <c:pt idx="48">
                  <c:v>04/08</c:v>
                </c:pt>
                <c:pt idx="49">
                  <c:v>04/09</c:v>
                </c:pt>
                <c:pt idx="50">
                  <c:v>04/10</c:v>
                </c:pt>
                <c:pt idx="51">
                  <c:v>04/11</c:v>
                </c:pt>
                <c:pt idx="52">
                  <c:v>04/12</c:v>
                </c:pt>
                <c:pt idx="53">
                  <c:v>04/13</c:v>
                </c:pt>
                <c:pt idx="54">
                  <c:v>04/14</c:v>
                </c:pt>
                <c:pt idx="55">
                  <c:v>04/15</c:v>
                </c:pt>
                <c:pt idx="56">
                  <c:v>04/16</c:v>
                </c:pt>
                <c:pt idx="57">
                  <c:v>04/17</c:v>
                </c:pt>
                <c:pt idx="58">
                  <c:v>04/18</c:v>
                </c:pt>
                <c:pt idx="59">
                  <c:v>04/19</c:v>
                </c:pt>
                <c:pt idx="60">
                  <c:v>04/20</c:v>
                </c:pt>
                <c:pt idx="61">
                  <c:v>04/21</c:v>
                </c:pt>
                <c:pt idx="62">
                  <c:v>04/22</c:v>
                </c:pt>
                <c:pt idx="63">
                  <c:v>04/23</c:v>
                </c:pt>
                <c:pt idx="64">
                  <c:v>04/24</c:v>
                </c:pt>
                <c:pt idx="65">
                  <c:v>04/25</c:v>
                </c:pt>
                <c:pt idx="66">
                  <c:v>04/26</c:v>
                </c:pt>
                <c:pt idx="67">
                  <c:v>04/27</c:v>
                </c:pt>
                <c:pt idx="68">
                  <c:v>04/28</c:v>
                </c:pt>
                <c:pt idx="69">
                  <c:v>04/29</c:v>
                </c:pt>
                <c:pt idx="70">
                  <c:v>04/30</c:v>
                </c:pt>
                <c:pt idx="71">
                  <c:v>05/01</c:v>
                </c:pt>
                <c:pt idx="72">
                  <c:v>05/02</c:v>
                </c:pt>
                <c:pt idx="73">
                  <c:v>05/03</c:v>
                </c:pt>
                <c:pt idx="74">
                  <c:v>05/04</c:v>
                </c:pt>
                <c:pt idx="75">
                  <c:v>05/05</c:v>
                </c:pt>
                <c:pt idx="76">
                  <c:v>05/06</c:v>
                </c:pt>
                <c:pt idx="77">
                  <c:v>05/07</c:v>
                </c:pt>
                <c:pt idx="78">
                  <c:v>05/08</c:v>
                </c:pt>
                <c:pt idx="79">
                  <c:v>05/09</c:v>
                </c:pt>
                <c:pt idx="80">
                  <c:v>05/10</c:v>
                </c:pt>
                <c:pt idx="81">
                  <c:v>05/11</c:v>
                </c:pt>
                <c:pt idx="82">
                  <c:v>05/12</c:v>
                </c:pt>
                <c:pt idx="83">
                  <c:v>05/13</c:v>
                </c:pt>
                <c:pt idx="84">
                  <c:v>05/14</c:v>
                </c:pt>
                <c:pt idx="85">
                  <c:v>05/15</c:v>
                </c:pt>
                <c:pt idx="86">
                  <c:v>05/16</c:v>
                </c:pt>
                <c:pt idx="87">
                  <c:v>05/17</c:v>
                </c:pt>
                <c:pt idx="88">
                  <c:v>05/18</c:v>
                </c:pt>
                <c:pt idx="89">
                  <c:v>05/19</c:v>
                </c:pt>
                <c:pt idx="90">
                  <c:v>05/20</c:v>
                </c:pt>
              </c:strCache>
            </c:strRef>
          </c:cat>
          <c:val>
            <c:numRef>
              <c:f>Madrid!$N$3:$N$93</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16</c:v>
                </c:pt>
                <c:pt idx="18">
                  <c:v>5</c:v>
                </c:pt>
                <c:pt idx="19">
                  <c:v>10</c:v>
                </c:pt>
                <c:pt idx="20">
                  <c:v>25</c:v>
                </c:pt>
                <c:pt idx="21">
                  <c:v>25</c:v>
                </c:pt>
                <c:pt idx="22">
                  <c:v>5</c:v>
                </c:pt>
                <c:pt idx="23">
                  <c:v>127</c:v>
                </c:pt>
                <c:pt idx="24">
                  <c:v>0</c:v>
                </c:pt>
                <c:pt idx="25">
                  <c:v>142</c:v>
                </c:pt>
                <c:pt idx="26">
                  <c:v>35</c:v>
                </c:pt>
                <c:pt idx="27">
                  <c:v>108</c:v>
                </c:pt>
                <c:pt idx="28">
                  <c:v>130</c:v>
                </c:pt>
                <c:pt idx="29">
                  <c:v>176</c:v>
                </c:pt>
                <c:pt idx="30">
                  <c:v>217</c:v>
                </c:pt>
                <c:pt idx="31">
                  <c:v>242</c:v>
                </c:pt>
                <c:pt idx="32">
                  <c:v>272</c:v>
                </c:pt>
                <c:pt idx="33">
                  <c:v>290</c:v>
                </c:pt>
                <c:pt idx="34">
                  <c:v>265</c:v>
                </c:pt>
                <c:pt idx="35">
                  <c:v>322</c:v>
                </c:pt>
                <c:pt idx="36">
                  <c:v>345</c:v>
                </c:pt>
                <c:pt idx="37">
                  <c:v>325</c:v>
                </c:pt>
                <c:pt idx="38">
                  <c:v>310</c:v>
                </c:pt>
                <c:pt idx="39">
                  <c:v>211</c:v>
                </c:pt>
                <c:pt idx="40">
                  <c:v>262</c:v>
                </c:pt>
                <c:pt idx="41">
                  <c:v>310</c:v>
                </c:pt>
                <c:pt idx="42">
                  <c:v>308</c:v>
                </c:pt>
                <c:pt idx="43">
                  <c:v>240</c:v>
                </c:pt>
                <c:pt idx="44">
                  <c:v>218</c:v>
                </c:pt>
                <c:pt idx="45">
                  <c:v>195</c:v>
                </c:pt>
                <c:pt idx="46">
                  <c:v>235</c:v>
                </c:pt>
                <c:pt idx="47">
                  <c:v>215</c:v>
                </c:pt>
                <c:pt idx="48">
                  <c:v>214</c:v>
                </c:pt>
                <c:pt idx="49">
                  <c:v>172</c:v>
                </c:pt>
                <c:pt idx="50">
                  <c:v>112</c:v>
                </c:pt>
                <c:pt idx="51">
                  <c:v>194</c:v>
                </c:pt>
                <c:pt idx="52">
                  <c:v>145</c:v>
                </c:pt>
                <c:pt idx="53">
                  <c:v>145</c:v>
                </c:pt>
                <c:pt idx="54">
                  <c:v>156</c:v>
                </c:pt>
                <c:pt idx="55">
                  <c:v>153</c:v>
                </c:pt>
                <c:pt idx="56">
                  <c:v>130</c:v>
                </c:pt>
                <c:pt idx="57">
                  <c:v>125</c:v>
                </c:pt>
                <c:pt idx="58">
                  <c:v>107</c:v>
                </c:pt>
                <c:pt idx="59">
                  <c:v>112</c:v>
                </c:pt>
                <c:pt idx="60">
                  <c:v>109</c:v>
                </c:pt>
                <c:pt idx="61">
                  <c:v>117</c:v>
                </c:pt>
                <c:pt idx="62">
                  <c:v>107</c:v>
                </c:pt>
                <c:pt idx="63">
                  <c:v>81</c:v>
                </c:pt>
                <c:pt idx="64">
                  <c:v>83</c:v>
                </c:pt>
                <c:pt idx="65">
                  <c:v>74</c:v>
                </c:pt>
                <c:pt idx="66">
                  <c:v>64</c:v>
                </c:pt>
                <c:pt idx="67">
                  <c:v>62</c:v>
                </c:pt>
                <c:pt idx="68">
                  <c:v>57</c:v>
                </c:pt>
                <c:pt idx="69">
                  <c:v>71</c:v>
                </c:pt>
                <c:pt idx="70">
                  <c:v>46</c:v>
                </c:pt>
                <c:pt idx="71">
                  <c:v>70</c:v>
                </c:pt>
                <c:pt idx="72">
                  <c:v>40</c:v>
                </c:pt>
                <c:pt idx="73">
                  <c:v>44</c:v>
                </c:pt>
                <c:pt idx="74">
                  <c:v>44</c:v>
                </c:pt>
                <c:pt idx="75">
                  <c:v>46</c:v>
                </c:pt>
                <c:pt idx="76">
                  <c:v>38</c:v>
                </c:pt>
                <c:pt idx="77">
                  <c:v>48</c:v>
                </c:pt>
                <c:pt idx="78">
                  <c:v>46</c:v>
                </c:pt>
                <c:pt idx="79">
                  <c:v>46</c:v>
                </c:pt>
                <c:pt idx="80">
                  <c:v>39</c:v>
                </c:pt>
                <c:pt idx="81">
                  <c:v>37</c:v>
                </c:pt>
                <c:pt idx="82">
                  <c:v>40</c:v>
                </c:pt>
                <c:pt idx="83">
                  <c:v>19</c:v>
                </c:pt>
                <c:pt idx="84">
                  <c:v>30</c:v>
                </c:pt>
                <c:pt idx="85">
                  <c:v>17</c:v>
                </c:pt>
                <c:pt idx="86">
                  <c:v>21</c:v>
                </c:pt>
                <c:pt idx="87">
                  <c:v>16</c:v>
                </c:pt>
                <c:pt idx="88">
                  <c:v>31</c:v>
                </c:pt>
                <c:pt idx="89">
                  <c:v>18</c:v>
                </c:pt>
                <c:pt idx="90">
                  <c:v>19</c:v>
                </c:pt>
              </c:numCache>
            </c:numRef>
          </c:val>
          <c:smooth val="0"/>
          <c:extLst>
            <c:ext xmlns:c16="http://schemas.microsoft.com/office/drawing/2014/chart" uri="{C3380CC4-5D6E-409C-BE32-E72D297353CC}">
              <c16:uniqueId val="{00000003-7B0F-DB4B-A154-2E019F3CBFF4}"/>
            </c:ext>
          </c:extLst>
        </c:ser>
        <c:dLbls>
          <c:showLegendKey val="0"/>
          <c:showVal val="0"/>
          <c:showCatName val="0"/>
          <c:showSerName val="0"/>
          <c:showPercent val="0"/>
          <c:showBubbleSize val="0"/>
        </c:dLbls>
        <c:marker val="1"/>
        <c:smooth val="0"/>
        <c:axId val="626662304"/>
        <c:axId val="438357536"/>
      </c:lineChart>
      <c:catAx>
        <c:axId val="626662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357536"/>
        <c:crosses val="autoZero"/>
        <c:auto val="1"/>
        <c:lblAlgn val="ctr"/>
        <c:lblOffset val="100"/>
        <c:tickLblSkip val="7"/>
        <c:noMultiLvlLbl val="0"/>
      </c:catAx>
      <c:valAx>
        <c:axId val="43835753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Daily incidence</a:t>
                </a:r>
              </a:p>
            </c:rich>
          </c:tx>
          <c:layout>
            <c:manualLayout>
              <c:xMode val="edge"/>
              <c:yMode val="edge"/>
              <c:x val="1.4E-2"/>
              <c:y val="0.3984024374575555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26662304"/>
        <c:crosses val="autoZero"/>
        <c:crossBetween val="midCat"/>
      </c:valAx>
      <c:spPr>
        <a:noFill/>
        <a:ln>
          <a:noFill/>
        </a:ln>
        <a:effectLst/>
      </c:spPr>
    </c:plotArea>
    <c:legend>
      <c:legendPos val="r"/>
      <c:layout>
        <c:manualLayout>
          <c:xMode val="edge"/>
          <c:yMode val="edge"/>
          <c:x val="0.70109068241469819"/>
          <c:y val="0.13849549400730504"/>
          <c:w val="0.19890167241491508"/>
          <c:h val="0.249119308456008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Madrid, Spain</a:t>
            </a:r>
          </a:p>
        </c:rich>
      </c:tx>
      <c:overlay val="0"/>
      <c:spPr>
        <a:noFill/>
        <a:ln>
          <a:noFill/>
        </a:ln>
        <a:effectLst/>
      </c:spPr>
    </c:title>
    <c:autoTitleDeleted val="0"/>
    <c:plotArea>
      <c:layout>
        <c:manualLayout>
          <c:layoutTarget val="inner"/>
          <c:xMode val="edge"/>
          <c:yMode val="edge"/>
          <c:x val="0.16791767365712948"/>
          <c:y val="8.6456876456876455E-2"/>
          <c:w val="0.78275941373664926"/>
          <c:h val="0.67954895583704211"/>
        </c:manualLayout>
      </c:layout>
      <c:lineChart>
        <c:grouping val="standard"/>
        <c:varyColors val="0"/>
        <c:ser>
          <c:idx val="0"/>
          <c:order val="0"/>
          <c:tx>
            <c:strRef>
              <c:f>Madrid!$O$2</c:f>
              <c:strCache>
                <c:ptCount val="1"/>
                <c:pt idx="0">
                  <c:v>New Cases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Madrid!$C$3:$C$93</c:f>
              <c:strCache>
                <c:ptCount val="91"/>
                <c:pt idx="0">
                  <c:v>02/20</c:v>
                </c:pt>
                <c:pt idx="1">
                  <c:v>02/21</c:v>
                </c:pt>
                <c:pt idx="2">
                  <c:v>02/22</c:v>
                </c:pt>
                <c:pt idx="3">
                  <c:v>02/23</c:v>
                </c:pt>
                <c:pt idx="4">
                  <c:v>02/24</c:v>
                </c:pt>
                <c:pt idx="5">
                  <c:v>02/25</c:v>
                </c:pt>
                <c:pt idx="6">
                  <c:v>02/26</c:v>
                </c:pt>
                <c:pt idx="7">
                  <c:v>02/27</c:v>
                </c:pt>
                <c:pt idx="8">
                  <c:v>02/28</c:v>
                </c:pt>
                <c:pt idx="9">
                  <c:v>02/29</c:v>
                </c:pt>
                <c:pt idx="10">
                  <c:v>03/01</c:v>
                </c:pt>
                <c:pt idx="11">
                  <c:v>03/02</c:v>
                </c:pt>
                <c:pt idx="12">
                  <c:v>03/03</c:v>
                </c:pt>
                <c:pt idx="13">
                  <c:v>03/04</c:v>
                </c:pt>
                <c:pt idx="14">
                  <c:v>03/05</c:v>
                </c:pt>
                <c:pt idx="15">
                  <c:v>03/06</c:v>
                </c:pt>
                <c:pt idx="16">
                  <c:v>03/07</c:v>
                </c:pt>
                <c:pt idx="17">
                  <c:v>03/08</c:v>
                </c:pt>
                <c:pt idx="18">
                  <c:v>03/09</c:v>
                </c:pt>
                <c:pt idx="19">
                  <c:v>03/10</c:v>
                </c:pt>
                <c:pt idx="20">
                  <c:v>03/11</c:v>
                </c:pt>
                <c:pt idx="21">
                  <c:v>03/12</c:v>
                </c:pt>
                <c:pt idx="22">
                  <c:v>03/13</c:v>
                </c:pt>
                <c:pt idx="23">
                  <c:v>03/14</c:v>
                </c:pt>
                <c:pt idx="24">
                  <c:v>03/15</c:v>
                </c:pt>
                <c:pt idx="25">
                  <c:v>03/16</c:v>
                </c:pt>
                <c:pt idx="26">
                  <c:v>03/17</c:v>
                </c:pt>
                <c:pt idx="27">
                  <c:v>03/18</c:v>
                </c:pt>
                <c:pt idx="28">
                  <c:v>03/19</c:v>
                </c:pt>
                <c:pt idx="29">
                  <c:v>03/20</c:v>
                </c:pt>
                <c:pt idx="30">
                  <c:v>03/21</c:v>
                </c:pt>
                <c:pt idx="31">
                  <c:v>03/22</c:v>
                </c:pt>
                <c:pt idx="32">
                  <c:v>03/23</c:v>
                </c:pt>
                <c:pt idx="33">
                  <c:v>03/24</c:v>
                </c:pt>
                <c:pt idx="34">
                  <c:v>03/25</c:v>
                </c:pt>
                <c:pt idx="35">
                  <c:v>03/26</c:v>
                </c:pt>
                <c:pt idx="36">
                  <c:v>03/27</c:v>
                </c:pt>
                <c:pt idx="37">
                  <c:v>03/28</c:v>
                </c:pt>
                <c:pt idx="38">
                  <c:v>03/29</c:v>
                </c:pt>
                <c:pt idx="39">
                  <c:v>03/30</c:v>
                </c:pt>
                <c:pt idx="40">
                  <c:v>03/31</c:v>
                </c:pt>
                <c:pt idx="41">
                  <c:v>04/01</c:v>
                </c:pt>
                <c:pt idx="42">
                  <c:v>04/02</c:v>
                </c:pt>
                <c:pt idx="43">
                  <c:v>04/03</c:v>
                </c:pt>
                <c:pt idx="44">
                  <c:v>04/04</c:v>
                </c:pt>
                <c:pt idx="45">
                  <c:v>04/05</c:v>
                </c:pt>
                <c:pt idx="46">
                  <c:v>04/06</c:v>
                </c:pt>
                <c:pt idx="47">
                  <c:v>04/07</c:v>
                </c:pt>
                <c:pt idx="48">
                  <c:v>04/08</c:v>
                </c:pt>
                <c:pt idx="49">
                  <c:v>04/09</c:v>
                </c:pt>
                <c:pt idx="50">
                  <c:v>04/10</c:v>
                </c:pt>
                <c:pt idx="51">
                  <c:v>04/11</c:v>
                </c:pt>
                <c:pt idx="52">
                  <c:v>04/12</c:v>
                </c:pt>
                <c:pt idx="53">
                  <c:v>04/13</c:v>
                </c:pt>
                <c:pt idx="54">
                  <c:v>04/14</c:v>
                </c:pt>
                <c:pt idx="55">
                  <c:v>04/15</c:v>
                </c:pt>
                <c:pt idx="56">
                  <c:v>04/16</c:v>
                </c:pt>
                <c:pt idx="57">
                  <c:v>04/17</c:v>
                </c:pt>
                <c:pt idx="58">
                  <c:v>04/18</c:v>
                </c:pt>
                <c:pt idx="59">
                  <c:v>04/19</c:v>
                </c:pt>
                <c:pt idx="60">
                  <c:v>04/20</c:v>
                </c:pt>
                <c:pt idx="61">
                  <c:v>04/21</c:v>
                </c:pt>
                <c:pt idx="62">
                  <c:v>04/22</c:v>
                </c:pt>
                <c:pt idx="63">
                  <c:v>04/23</c:v>
                </c:pt>
                <c:pt idx="64">
                  <c:v>04/24</c:v>
                </c:pt>
                <c:pt idx="65">
                  <c:v>04/25</c:v>
                </c:pt>
                <c:pt idx="66">
                  <c:v>04/26</c:v>
                </c:pt>
                <c:pt idx="67">
                  <c:v>04/27</c:v>
                </c:pt>
                <c:pt idx="68">
                  <c:v>04/28</c:v>
                </c:pt>
                <c:pt idx="69">
                  <c:v>04/29</c:v>
                </c:pt>
                <c:pt idx="70">
                  <c:v>04/30</c:v>
                </c:pt>
                <c:pt idx="71">
                  <c:v>05/01</c:v>
                </c:pt>
                <c:pt idx="72">
                  <c:v>05/02</c:v>
                </c:pt>
                <c:pt idx="73">
                  <c:v>05/03</c:v>
                </c:pt>
                <c:pt idx="74">
                  <c:v>05/04</c:v>
                </c:pt>
                <c:pt idx="75">
                  <c:v>05/05</c:v>
                </c:pt>
                <c:pt idx="76">
                  <c:v>05/06</c:v>
                </c:pt>
                <c:pt idx="77">
                  <c:v>05/07</c:v>
                </c:pt>
                <c:pt idx="78">
                  <c:v>05/08</c:v>
                </c:pt>
                <c:pt idx="79">
                  <c:v>05/09</c:v>
                </c:pt>
                <c:pt idx="80">
                  <c:v>05/10</c:v>
                </c:pt>
                <c:pt idx="81">
                  <c:v>05/11</c:v>
                </c:pt>
                <c:pt idx="82">
                  <c:v>05/12</c:v>
                </c:pt>
                <c:pt idx="83">
                  <c:v>05/13</c:v>
                </c:pt>
                <c:pt idx="84">
                  <c:v>05/14</c:v>
                </c:pt>
                <c:pt idx="85">
                  <c:v>05/15</c:v>
                </c:pt>
                <c:pt idx="86">
                  <c:v>05/16</c:v>
                </c:pt>
                <c:pt idx="87">
                  <c:v>05/17</c:v>
                </c:pt>
                <c:pt idx="88">
                  <c:v>05/18</c:v>
                </c:pt>
                <c:pt idx="89">
                  <c:v>05/19</c:v>
                </c:pt>
                <c:pt idx="90">
                  <c:v>05/20</c:v>
                </c:pt>
              </c:strCache>
            </c:strRef>
          </c:cat>
          <c:val>
            <c:numRef>
              <c:f>Madrid!$O$3:$O$93</c:f>
              <c:numCache>
                <c:formatCode>0.00</c:formatCode>
                <c:ptCount val="91"/>
                <c:pt idx="0">
                  <c:v>0.25</c:v>
                </c:pt>
                <c:pt idx="1">
                  <c:v>0.2</c:v>
                </c:pt>
                <c:pt idx="2">
                  <c:v>0.33333333333333331</c:v>
                </c:pt>
                <c:pt idx="3">
                  <c:v>0.8571428571428571</c:v>
                </c:pt>
                <c:pt idx="4">
                  <c:v>1.2857142857142858</c:v>
                </c:pt>
                <c:pt idx="5">
                  <c:v>2.7142857142857144</c:v>
                </c:pt>
                <c:pt idx="6">
                  <c:v>3.7142857142857144</c:v>
                </c:pt>
                <c:pt idx="7">
                  <c:v>7.4285714285714288</c:v>
                </c:pt>
                <c:pt idx="8">
                  <c:v>13.571428571428571</c:v>
                </c:pt>
                <c:pt idx="9">
                  <c:v>20</c:v>
                </c:pt>
                <c:pt idx="10">
                  <c:v>27.571428571428573</c:v>
                </c:pt>
                <c:pt idx="11">
                  <c:v>43</c:v>
                </c:pt>
                <c:pt idx="12">
                  <c:v>70.714285714285708</c:v>
                </c:pt>
                <c:pt idx="13">
                  <c:v>101.57142857142857</c:v>
                </c:pt>
                <c:pt idx="14">
                  <c:v>135.71428571428572</c:v>
                </c:pt>
                <c:pt idx="15">
                  <c:v>201.71428571428572</c:v>
                </c:pt>
                <c:pt idx="16">
                  <c:v>295.85714285714283</c:v>
                </c:pt>
                <c:pt idx="17">
                  <c:v>392</c:v>
                </c:pt>
                <c:pt idx="18">
                  <c:v>488.71428571428572</c:v>
                </c:pt>
                <c:pt idx="19">
                  <c:v>593.85714285714289</c:v>
                </c:pt>
                <c:pt idx="20">
                  <c:v>691.14285714285711</c:v>
                </c:pt>
                <c:pt idx="21">
                  <c:v>769.85714285714289</c:v>
                </c:pt>
                <c:pt idx="22">
                  <c:v>877.85714285714289</c:v>
                </c:pt>
                <c:pt idx="23">
                  <c:v>1055.4285714285713</c:v>
                </c:pt>
                <c:pt idx="24">
                  <c:v>1201.8571428571429</c:v>
                </c:pt>
                <c:pt idx="25">
                  <c:v>1381</c:v>
                </c:pt>
                <c:pt idx="26">
                  <c:v>1578.5714285714287</c:v>
                </c:pt>
                <c:pt idx="27">
                  <c:v>1688.7142857142858</c:v>
                </c:pt>
                <c:pt idx="28">
                  <c:v>1786.8571428571429</c:v>
                </c:pt>
                <c:pt idx="29">
                  <c:v>1988</c:v>
                </c:pt>
                <c:pt idx="30">
                  <c:v>2124.8571428571427</c:v>
                </c:pt>
                <c:pt idx="31">
                  <c:v>2295.1428571428573</c:v>
                </c:pt>
                <c:pt idx="32">
                  <c:v>2485.2857142857142</c:v>
                </c:pt>
                <c:pt idx="33">
                  <c:v>2491.4285714285716</c:v>
                </c:pt>
                <c:pt idx="34">
                  <c:v>2398.8571428571427</c:v>
                </c:pt>
                <c:pt idx="35">
                  <c:v>2308.7142857142858</c:v>
                </c:pt>
                <c:pt idx="36">
                  <c:v>2291.1428571428573</c:v>
                </c:pt>
                <c:pt idx="37">
                  <c:v>2133.4285714285716</c:v>
                </c:pt>
                <c:pt idx="38">
                  <c:v>1968.1428571428571</c:v>
                </c:pt>
                <c:pt idx="39">
                  <c:v>1748.8571428571429</c:v>
                </c:pt>
                <c:pt idx="40">
                  <c:v>1659.5714285714287</c:v>
                </c:pt>
                <c:pt idx="41">
                  <c:v>1640.2857142857142</c:v>
                </c:pt>
                <c:pt idx="42">
                  <c:v>1590.8571428571429</c:v>
                </c:pt>
                <c:pt idx="43">
                  <c:v>1450.8571428571429</c:v>
                </c:pt>
                <c:pt idx="44">
                  <c:v>1393</c:v>
                </c:pt>
                <c:pt idx="45">
                  <c:v>1340.1428571428571</c:v>
                </c:pt>
                <c:pt idx="46">
                  <c:v>1213.8571428571429</c:v>
                </c:pt>
                <c:pt idx="47">
                  <c:v>1088.7142857142858</c:v>
                </c:pt>
                <c:pt idx="48">
                  <c:v>1039</c:v>
                </c:pt>
                <c:pt idx="49">
                  <c:v>1012.5714285714286</c:v>
                </c:pt>
                <c:pt idx="50">
                  <c:v>932</c:v>
                </c:pt>
                <c:pt idx="51">
                  <c:v>891.14285714285711</c:v>
                </c:pt>
                <c:pt idx="52">
                  <c:v>817.71428571428567</c:v>
                </c:pt>
                <c:pt idx="53">
                  <c:v>803.14285714285711</c:v>
                </c:pt>
                <c:pt idx="54">
                  <c:v>796.85714285714289</c:v>
                </c:pt>
                <c:pt idx="55">
                  <c:v>788.85714285714289</c:v>
                </c:pt>
                <c:pt idx="56">
                  <c:v>769.71428571428567</c:v>
                </c:pt>
                <c:pt idx="57">
                  <c:v>716.14285714285711</c:v>
                </c:pt>
                <c:pt idx="58">
                  <c:v>650.28571428571433</c:v>
                </c:pt>
                <c:pt idx="59">
                  <c:v>621.85714285714289</c:v>
                </c:pt>
                <c:pt idx="60">
                  <c:v>563.14285714285711</c:v>
                </c:pt>
                <c:pt idx="61">
                  <c:v>520.14285714285711</c:v>
                </c:pt>
                <c:pt idx="62">
                  <c:v>484.14285714285717</c:v>
                </c:pt>
                <c:pt idx="63">
                  <c:v>473.14285714285717</c:v>
                </c:pt>
                <c:pt idx="64">
                  <c:v>468.42857142857144</c:v>
                </c:pt>
                <c:pt idx="65">
                  <c:v>447</c:v>
                </c:pt>
                <c:pt idx="66">
                  <c:v>399.57142857142856</c:v>
                </c:pt>
                <c:pt idx="67">
                  <c:v>378.28571428571428</c:v>
                </c:pt>
                <c:pt idx="68">
                  <c:v>329.85714285714283</c:v>
                </c:pt>
                <c:pt idx="69">
                  <c:v>312.85714285714283</c:v>
                </c:pt>
                <c:pt idx="70">
                  <c:v>310.28571428571428</c:v>
                </c:pt>
                <c:pt idx="71">
                  <c:v>272.85714285714283</c:v>
                </c:pt>
                <c:pt idx="72">
                  <c:v>248.71428571428572</c:v>
                </c:pt>
                <c:pt idx="73">
                  <c:v>234.14285714285714</c:v>
                </c:pt>
                <c:pt idx="74">
                  <c:v>226.57142857142858</c:v>
                </c:pt>
                <c:pt idx="75">
                  <c:v>232.42857142857142</c:v>
                </c:pt>
                <c:pt idx="76">
                  <c:v>228</c:v>
                </c:pt>
                <c:pt idx="77">
                  <c:v>219.42857142857142</c:v>
                </c:pt>
                <c:pt idx="78">
                  <c:v>199.71428571428572</c:v>
                </c:pt>
                <c:pt idx="79">
                  <c:v>183.71428571428572</c:v>
                </c:pt>
                <c:pt idx="80">
                  <c:v>174.57142857142858</c:v>
                </c:pt>
                <c:pt idx="81">
                  <c:v>170</c:v>
                </c:pt>
                <c:pt idx="82">
                  <c:v>154.85714285714286</c:v>
                </c:pt>
                <c:pt idx="83">
                  <c:v>146</c:v>
                </c:pt>
                <c:pt idx="84">
                  <c:v>144.14285714285714</c:v>
                </c:pt>
                <c:pt idx="85">
                  <c:v>134.42857142857142</c:v>
                </c:pt>
                <c:pt idx="86">
                  <c:v>123</c:v>
                </c:pt>
                <c:pt idx="87">
                  <c:v>104.85714285714286</c:v>
                </c:pt>
                <c:pt idx="88">
                  <c:v>87.666666666666671</c:v>
                </c:pt>
                <c:pt idx="89">
                  <c:v>82</c:v>
                </c:pt>
                <c:pt idx="90">
                  <c:v>96.5</c:v>
                </c:pt>
              </c:numCache>
            </c:numRef>
          </c:val>
          <c:smooth val="0"/>
          <c:extLst>
            <c:ext xmlns:c16="http://schemas.microsoft.com/office/drawing/2014/chart" uri="{C3380CC4-5D6E-409C-BE32-E72D297353CC}">
              <c16:uniqueId val="{0000000D-2941-3945-82D4-BFAF24DFA947}"/>
            </c:ext>
          </c:extLst>
        </c:ser>
        <c:ser>
          <c:idx val="1"/>
          <c:order val="1"/>
          <c:tx>
            <c:strRef>
              <c:f>Madrid!$P$2</c:f>
              <c:strCache>
                <c:ptCount val="1"/>
                <c:pt idx="0">
                  <c:v>New Hospitalizations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Madrid!$C$3:$C$93</c:f>
              <c:strCache>
                <c:ptCount val="91"/>
                <c:pt idx="0">
                  <c:v>02/20</c:v>
                </c:pt>
                <c:pt idx="1">
                  <c:v>02/21</c:v>
                </c:pt>
                <c:pt idx="2">
                  <c:v>02/22</c:v>
                </c:pt>
                <c:pt idx="3">
                  <c:v>02/23</c:v>
                </c:pt>
                <c:pt idx="4">
                  <c:v>02/24</c:v>
                </c:pt>
                <c:pt idx="5">
                  <c:v>02/25</c:v>
                </c:pt>
                <c:pt idx="6">
                  <c:v>02/26</c:v>
                </c:pt>
                <c:pt idx="7">
                  <c:v>02/27</c:v>
                </c:pt>
                <c:pt idx="8">
                  <c:v>02/28</c:v>
                </c:pt>
                <c:pt idx="9">
                  <c:v>02/29</c:v>
                </c:pt>
                <c:pt idx="10">
                  <c:v>03/01</c:v>
                </c:pt>
                <c:pt idx="11">
                  <c:v>03/02</c:v>
                </c:pt>
                <c:pt idx="12">
                  <c:v>03/03</c:v>
                </c:pt>
                <c:pt idx="13">
                  <c:v>03/04</c:v>
                </c:pt>
                <c:pt idx="14">
                  <c:v>03/05</c:v>
                </c:pt>
                <c:pt idx="15">
                  <c:v>03/06</c:v>
                </c:pt>
                <c:pt idx="16">
                  <c:v>03/07</c:v>
                </c:pt>
                <c:pt idx="17">
                  <c:v>03/08</c:v>
                </c:pt>
                <c:pt idx="18">
                  <c:v>03/09</c:v>
                </c:pt>
                <c:pt idx="19">
                  <c:v>03/10</c:v>
                </c:pt>
                <c:pt idx="20">
                  <c:v>03/11</c:v>
                </c:pt>
                <c:pt idx="21">
                  <c:v>03/12</c:v>
                </c:pt>
                <c:pt idx="22">
                  <c:v>03/13</c:v>
                </c:pt>
                <c:pt idx="23">
                  <c:v>03/14</c:v>
                </c:pt>
                <c:pt idx="24">
                  <c:v>03/15</c:v>
                </c:pt>
                <c:pt idx="25">
                  <c:v>03/16</c:v>
                </c:pt>
                <c:pt idx="26">
                  <c:v>03/17</c:v>
                </c:pt>
                <c:pt idx="27">
                  <c:v>03/18</c:v>
                </c:pt>
                <c:pt idx="28">
                  <c:v>03/19</c:v>
                </c:pt>
                <c:pt idx="29">
                  <c:v>03/20</c:v>
                </c:pt>
                <c:pt idx="30">
                  <c:v>03/21</c:v>
                </c:pt>
                <c:pt idx="31">
                  <c:v>03/22</c:v>
                </c:pt>
                <c:pt idx="32">
                  <c:v>03/23</c:v>
                </c:pt>
                <c:pt idx="33">
                  <c:v>03/24</c:v>
                </c:pt>
                <c:pt idx="34">
                  <c:v>03/25</c:v>
                </c:pt>
                <c:pt idx="35">
                  <c:v>03/26</c:v>
                </c:pt>
                <c:pt idx="36">
                  <c:v>03/27</c:v>
                </c:pt>
                <c:pt idx="37">
                  <c:v>03/28</c:v>
                </c:pt>
                <c:pt idx="38">
                  <c:v>03/29</c:v>
                </c:pt>
                <c:pt idx="39">
                  <c:v>03/30</c:v>
                </c:pt>
                <c:pt idx="40">
                  <c:v>03/31</c:v>
                </c:pt>
                <c:pt idx="41">
                  <c:v>04/01</c:v>
                </c:pt>
                <c:pt idx="42">
                  <c:v>04/02</c:v>
                </c:pt>
                <c:pt idx="43">
                  <c:v>04/03</c:v>
                </c:pt>
                <c:pt idx="44">
                  <c:v>04/04</c:v>
                </c:pt>
                <c:pt idx="45">
                  <c:v>04/05</c:v>
                </c:pt>
                <c:pt idx="46">
                  <c:v>04/06</c:v>
                </c:pt>
                <c:pt idx="47">
                  <c:v>04/07</c:v>
                </c:pt>
                <c:pt idx="48">
                  <c:v>04/08</c:v>
                </c:pt>
                <c:pt idx="49">
                  <c:v>04/09</c:v>
                </c:pt>
                <c:pt idx="50">
                  <c:v>04/10</c:v>
                </c:pt>
                <c:pt idx="51">
                  <c:v>04/11</c:v>
                </c:pt>
                <c:pt idx="52">
                  <c:v>04/12</c:v>
                </c:pt>
                <c:pt idx="53">
                  <c:v>04/13</c:v>
                </c:pt>
                <c:pt idx="54">
                  <c:v>04/14</c:v>
                </c:pt>
                <c:pt idx="55">
                  <c:v>04/15</c:v>
                </c:pt>
                <c:pt idx="56">
                  <c:v>04/16</c:v>
                </c:pt>
                <c:pt idx="57">
                  <c:v>04/17</c:v>
                </c:pt>
                <c:pt idx="58">
                  <c:v>04/18</c:v>
                </c:pt>
                <c:pt idx="59">
                  <c:v>04/19</c:v>
                </c:pt>
                <c:pt idx="60">
                  <c:v>04/20</c:v>
                </c:pt>
                <c:pt idx="61">
                  <c:v>04/21</c:v>
                </c:pt>
                <c:pt idx="62">
                  <c:v>04/22</c:v>
                </c:pt>
                <c:pt idx="63">
                  <c:v>04/23</c:v>
                </c:pt>
                <c:pt idx="64">
                  <c:v>04/24</c:v>
                </c:pt>
                <c:pt idx="65">
                  <c:v>04/25</c:v>
                </c:pt>
                <c:pt idx="66">
                  <c:v>04/26</c:v>
                </c:pt>
                <c:pt idx="67">
                  <c:v>04/27</c:v>
                </c:pt>
                <c:pt idx="68">
                  <c:v>04/28</c:v>
                </c:pt>
                <c:pt idx="69">
                  <c:v>04/29</c:v>
                </c:pt>
                <c:pt idx="70">
                  <c:v>04/30</c:v>
                </c:pt>
                <c:pt idx="71">
                  <c:v>05/01</c:v>
                </c:pt>
                <c:pt idx="72">
                  <c:v>05/02</c:v>
                </c:pt>
                <c:pt idx="73">
                  <c:v>05/03</c:v>
                </c:pt>
                <c:pt idx="74">
                  <c:v>05/04</c:v>
                </c:pt>
                <c:pt idx="75">
                  <c:v>05/05</c:v>
                </c:pt>
                <c:pt idx="76">
                  <c:v>05/06</c:v>
                </c:pt>
                <c:pt idx="77">
                  <c:v>05/07</c:v>
                </c:pt>
                <c:pt idx="78">
                  <c:v>05/08</c:v>
                </c:pt>
                <c:pt idx="79">
                  <c:v>05/09</c:v>
                </c:pt>
                <c:pt idx="80">
                  <c:v>05/10</c:v>
                </c:pt>
                <c:pt idx="81">
                  <c:v>05/11</c:v>
                </c:pt>
                <c:pt idx="82">
                  <c:v>05/12</c:v>
                </c:pt>
                <c:pt idx="83">
                  <c:v>05/13</c:v>
                </c:pt>
                <c:pt idx="84">
                  <c:v>05/14</c:v>
                </c:pt>
                <c:pt idx="85">
                  <c:v>05/15</c:v>
                </c:pt>
                <c:pt idx="86">
                  <c:v>05/16</c:v>
                </c:pt>
                <c:pt idx="87">
                  <c:v>05/17</c:v>
                </c:pt>
                <c:pt idx="88">
                  <c:v>05/18</c:v>
                </c:pt>
                <c:pt idx="89">
                  <c:v>05/19</c:v>
                </c:pt>
                <c:pt idx="90">
                  <c:v>05/20</c:v>
                </c:pt>
              </c:strCache>
            </c:strRef>
          </c:cat>
          <c:val>
            <c:numRef>
              <c:f>Madrid!$P$3:$P$93</c:f>
              <c:numCache>
                <c:formatCode>0.00</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81.571428571428569</c:v>
                </c:pt>
                <c:pt idx="17">
                  <c:v>124</c:v>
                </c:pt>
                <c:pt idx="18">
                  <c:v>184.28571428571428</c:v>
                </c:pt>
                <c:pt idx="19">
                  <c:v>242.71428571428572</c:v>
                </c:pt>
                <c:pt idx="20">
                  <c:v>315.28571428571428</c:v>
                </c:pt>
                <c:pt idx="21">
                  <c:v>392.42857142857144</c:v>
                </c:pt>
                <c:pt idx="22">
                  <c:v>473.42857142857144</c:v>
                </c:pt>
                <c:pt idx="23">
                  <c:v>480.42857142857144</c:v>
                </c:pt>
                <c:pt idx="24">
                  <c:v>572.28571428571433</c:v>
                </c:pt>
                <c:pt idx="25">
                  <c:v>699.85714285714289</c:v>
                </c:pt>
                <c:pt idx="26">
                  <c:v>833.71428571428567</c:v>
                </c:pt>
                <c:pt idx="27">
                  <c:v>979.42857142857144</c:v>
                </c:pt>
                <c:pt idx="28">
                  <c:v>1146.2857142857142</c:v>
                </c:pt>
                <c:pt idx="29">
                  <c:v>1248.4285714285713</c:v>
                </c:pt>
                <c:pt idx="30">
                  <c:v>1337.5714285714287</c:v>
                </c:pt>
                <c:pt idx="31">
                  <c:v>1450</c:v>
                </c:pt>
                <c:pt idx="32">
                  <c:v>1557.7142857142858</c:v>
                </c:pt>
                <c:pt idx="33">
                  <c:v>1651.8571428571429</c:v>
                </c:pt>
                <c:pt idx="34">
                  <c:v>1749.7142857142858</c:v>
                </c:pt>
                <c:pt idx="35">
                  <c:v>1764.8571428571429</c:v>
                </c:pt>
                <c:pt idx="36">
                  <c:v>1694.2857142857142</c:v>
                </c:pt>
                <c:pt idx="37">
                  <c:v>1608</c:v>
                </c:pt>
                <c:pt idx="38">
                  <c:v>1584</c:v>
                </c:pt>
                <c:pt idx="39">
                  <c:v>1461.7142857142858</c:v>
                </c:pt>
                <c:pt idx="40">
                  <c:v>1331.7142857142858</c:v>
                </c:pt>
                <c:pt idx="41">
                  <c:v>1175.8571428571429</c:v>
                </c:pt>
                <c:pt idx="42">
                  <c:v>1052.1428571428571</c:v>
                </c:pt>
                <c:pt idx="43">
                  <c:v>1028</c:v>
                </c:pt>
                <c:pt idx="44">
                  <c:v>1000.1428571428571</c:v>
                </c:pt>
                <c:pt idx="45">
                  <c:v>910.71428571428567</c:v>
                </c:pt>
                <c:pt idx="46">
                  <c:v>850.42857142857144</c:v>
                </c:pt>
                <c:pt idx="47">
                  <c:v>795.14285714285711</c:v>
                </c:pt>
                <c:pt idx="48">
                  <c:v>714.71428571428567</c:v>
                </c:pt>
                <c:pt idx="49">
                  <c:v>651.85714285714289</c:v>
                </c:pt>
                <c:pt idx="50">
                  <c:v>613</c:v>
                </c:pt>
                <c:pt idx="51">
                  <c:v>590.57142857142856</c:v>
                </c:pt>
                <c:pt idx="52">
                  <c:v>537.71428571428567</c:v>
                </c:pt>
                <c:pt idx="53">
                  <c:v>510.42857142857144</c:v>
                </c:pt>
                <c:pt idx="54">
                  <c:v>466</c:v>
                </c:pt>
                <c:pt idx="55">
                  <c:v>440.14285714285717</c:v>
                </c:pt>
                <c:pt idx="56">
                  <c:v>416.71428571428572</c:v>
                </c:pt>
                <c:pt idx="57">
                  <c:v>394.42857142857144</c:v>
                </c:pt>
                <c:pt idx="58">
                  <c:v>377.14285714285717</c:v>
                </c:pt>
                <c:pt idx="59">
                  <c:v>338.42857142857144</c:v>
                </c:pt>
                <c:pt idx="60">
                  <c:v>283.71428571428572</c:v>
                </c:pt>
                <c:pt idx="61">
                  <c:v>259.42857142857144</c:v>
                </c:pt>
                <c:pt idx="62">
                  <c:v>227.28571428571428</c:v>
                </c:pt>
                <c:pt idx="63">
                  <c:v>197.14285714285714</c:v>
                </c:pt>
                <c:pt idx="64">
                  <c:v>180.28571428571428</c:v>
                </c:pt>
                <c:pt idx="65">
                  <c:v>217.42857142857142</c:v>
                </c:pt>
                <c:pt idx="66">
                  <c:v>208</c:v>
                </c:pt>
                <c:pt idx="67">
                  <c:v>208</c:v>
                </c:pt>
                <c:pt idx="68">
                  <c:v>199</c:v>
                </c:pt>
                <c:pt idx="69">
                  <c:v>197.14285714285714</c:v>
                </c:pt>
                <c:pt idx="70">
                  <c:v>198.71428571428572</c:v>
                </c:pt>
                <c:pt idx="71">
                  <c:v>204</c:v>
                </c:pt>
                <c:pt idx="72">
                  <c:v>168.71428571428572</c:v>
                </c:pt>
                <c:pt idx="73">
                  <c:v>154.71428571428572</c:v>
                </c:pt>
                <c:pt idx="74">
                  <c:v>144.42857142857142</c:v>
                </c:pt>
                <c:pt idx="75">
                  <c:v>139.85714285714286</c:v>
                </c:pt>
                <c:pt idx="76">
                  <c:v>137.42857142857142</c:v>
                </c:pt>
                <c:pt idx="77">
                  <c:v>129.85714285714286</c:v>
                </c:pt>
                <c:pt idx="78">
                  <c:v>126.28571428571429</c:v>
                </c:pt>
                <c:pt idx="79">
                  <c:v>117.85714285714286</c:v>
                </c:pt>
                <c:pt idx="80">
                  <c:v>114.71428571428571</c:v>
                </c:pt>
                <c:pt idx="81">
                  <c:v>107.57142857142857</c:v>
                </c:pt>
                <c:pt idx="82">
                  <c:v>103</c:v>
                </c:pt>
                <c:pt idx="83">
                  <c:v>95.428571428571431</c:v>
                </c:pt>
                <c:pt idx="84">
                  <c:v>90.428571428571431</c:v>
                </c:pt>
                <c:pt idx="85">
                  <c:v>87.857142857142861</c:v>
                </c:pt>
                <c:pt idx="86">
                  <c:v>80.857142857142861</c:v>
                </c:pt>
                <c:pt idx="87">
                  <c:v>76.428571428571431</c:v>
                </c:pt>
                <c:pt idx="88">
                  <c:v>73.333333333333329</c:v>
                </c:pt>
                <c:pt idx="89">
                  <c:v>68</c:v>
                </c:pt>
                <c:pt idx="90">
                  <c:v>67.5</c:v>
                </c:pt>
              </c:numCache>
            </c:numRef>
          </c:val>
          <c:smooth val="0"/>
          <c:extLst>
            <c:ext xmlns:c16="http://schemas.microsoft.com/office/drawing/2014/chart" uri="{C3380CC4-5D6E-409C-BE32-E72D297353CC}">
              <c16:uniqueId val="{0000000F-2941-3945-82D4-BFAF24DFA947}"/>
            </c:ext>
          </c:extLst>
        </c:ser>
        <c:ser>
          <c:idx val="2"/>
          <c:order val="2"/>
          <c:tx>
            <c:strRef>
              <c:f>Madrid!$Q$2</c:f>
              <c:strCache>
                <c:ptCount val="1"/>
                <c:pt idx="0">
                  <c:v>New ICU Admissions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Madrid!$C$3:$C$93</c:f>
              <c:strCache>
                <c:ptCount val="91"/>
                <c:pt idx="0">
                  <c:v>02/20</c:v>
                </c:pt>
                <c:pt idx="1">
                  <c:v>02/21</c:v>
                </c:pt>
                <c:pt idx="2">
                  <c:v>02/22</c:v>
                </c:pt>
                <c:pt idx="3">
                  <c:v>02/23</c:v>
                </c:pt>
                <c:pt idx="4">
                  <c:v>02/24</c:v>
                </c:pt>
                <c:pt idx="5">
                  <c:v>02/25</c:v>
                </c:pt>
                <c:pt idx="6">
                  <c:v>02/26</c:v>
                </c:pt>
                <c:pt idx="7">
                  <c:v>02/27</c:v>
                </c:pt>
                <c:pt idx="8">
                  <c:v>02/28</c:v>
                </c:pt>
                <c:pt idx="9">
                  <c:v>02/29</c:v>
                </c:pt>
                <c:pt idx="10">
                  <c:v>03/01</c:v>
                </c:pt>
                <c:pt idx="11">
                  <c:v>03/02</c:v>
                </c:pt>
                <c:pt idx="12">
                  <c:v>03/03</c:v>
                </c:pt>
                <c:pt idx="13">
                  <c:v>03/04</c:v>
                </c:pt>
                <c:pt idx="14">
                  <c:v>03/05</c:v>
                </c:pt>
                <c:pt idx="15">
                  <c:v>03/06</c:v>
                </c:pt>
                <c:pt idx="16">
                  <c:v>03/07</c:v>
                </c:pt>
                <c:pt idx="17">
                  <c:v>03/08</c:v>
                </c:pt>
                <c:pt idx="18">
                  <c:v>03/09</c:v>
                </c:pt>
                <c:pt idx="19">
                  <c:v>03/10</c:v>
                </c:pt>
                <c:pt idx="20">
                  <c:v>03/11</c:v>
                </c:pt>
                <c:pt idx="21">
                  <c:v>03/12</c:v>
                </c:pt>
                <c:pt idx="22">
                  <c:v>03/13</c:v>
                </c:pt>
                <c:pt idx="23">
                  <c:v>03/14</c:v>
                </c:pt>
                <c:pt idx="24">
                  <c:v>03/15</c:v>
                </c:pt>
                <c:pt idx="25">
                  <c:v>03/16</c:v>
                </c:pt>
                <c:pt idx="26">
                  <c:v>03/17</c:v>
                </c:pt>
                <c:pt idx="27">
                  <c:v>03/18</c:v>
                </c:pt>
                <c:pt idx="28">
                  <c:v>03/19</c:v>
                </c:pt>
                <c:pt idx="29">
                  <c:v>03/20</c:v>
                </c:pt>
                <c:pt idx="30">
                  <c:v>03/21</c:v>
                </c:pt>
                <c:pt idx="31">
                  <c:v>03/22</c:v>
                </c:pt>
                <c:pt idx="32">
                  <c:v>03/23</c:v>
                </c:pt>
                <c:pt idx="33">
                  <c:v>03/24</c:v>
                </c:pt>
                <c:pt idx="34">
                  <c:v>03/25</c:v>
                </c:pt>
                <c:pt idx="35">
                  <c:v>03/26</c:v>
                </c:pt>
                <c:pt idx="36">
                  <c:v>03/27</c:v>
                </c:pt>
                <c:pt idx="37">
                  <c:v>03/28</c:v>
                </c:pt>
                <c:pt idx="38">
                  <c:v>03/29</c:v>
                </c:pt>
                <c:pt idx="39">
                  <c:v>03/30</c:v>
                </c:pt>
                <c:pt idx="40">
                  <c:v>03/31</c:v>
                </c:pt>
                <c:pt idx="41">
                  <c:v>04/01</c:v>
                </c:pt>
                <c:pt idx="42">
                  <c:v>04/02</c:v>
                </c:pt>
                <c:pt idx="43">
                  <c:v>04/03</c:v>
                </c:pt>
                <c:pt idx="44">
                  <c:v>04/04</c:v>
                </c:pt>
                <c:pt idx="45">
                  <c:v>04/05</c:v>
                </c:pt>
                <c:pt idx="46">
                  <c:v>04/06</c:v>
                </c:pt>
                <c:pt idx="47">
                  <c:v>04/07</c:v>
                </c:pt>
                <c:pt idx="48">
                  <c:v>04/08</c:v>
                </c:pt>
                <c:pt idx="49">
                  <c:v>04/09</c:v>
                </c:pt>
                <c:pt idx="50">
                  <c:v>04/10</c:v>
                </c:pt>
                <c:pt idx="51">
                  <c:v>04/11</c:v>
                </c:pt>
                <c:pt idx="52">
                  <c:v>04/12</c:v>
                </c:pt>
                <c:pt idx="53">
                  <c:v>04/13</c:v>
                </c:pt>
                <c:pt idx="54">
                  <c:v>04/14</c:v>
                </c:pt>
                <c:pt idx="55">
                  <c:v>04/15</c:v>
                </c:pt>
                <c:pt idx="56">
                  <c:v>04/16</c:v>
                </c:pt>
                <c:pt idx="57">
                  <c:v>04/17</c:v>
                </c:pt>
                <c:pt idx="58">
                  <c:v>04/18</c:v>
                </c:pt>
                <c:pt idx="59">
                  <c:v>04/19</c:v>
                </c:pt>
                <c:pt idx="60">
                  <c:v>04/20</c:v>
                </c:pt>
                <c:pt idx="61">
                  <c:v>04/21</c:v>
                </c:pt>
                <c:pt idx="62">
                  <c:v>04/22</c:v>
                </c:pt>
                <c:pt idx="63">
                  <c:v>04/23</c:v>
                </c:pt>
                <c:pt idx="64">
                  <c:v>04/24</c:v>
                </c:pt>
                <c:pt idx="65">
                  <c:v>04/25</c:v>
                </c:pt>
                <c:pt idx="66">
                  <c:v>04/26</c:v>
                </c:pt>
                <c:pt idx="67">
                  <c:v>04/27</c:v>
                </c:pt>
                <c:pt idx="68">
                  <c:v>04/28</c:v>
                </c:pt>
                <c:pt idx="69">
                  <c:v>04/29</c:v>
                </c:pt>
                <c:pt idx="70">
                  <c:v>04/30</c:v>
                </c:pt>
                <c:pt idx="71">
                  <c:v>05/01</c:v>
                </c:pt>
                <c:pt idx="72">
                  <c:v>05/02</c:v>
                </c:pt>
                <c:pt idx="73">
                  <c:v>05/03</c:v>
                </c:pt>
                <c:pt idx="74">
                  <c:v>05/04</c:v>
                </c:pt>
                <c:pt idx="75">
                  <c:v>05/05</c:v>
                </c:pt>
                <c:pt idx="76">
                  <c:v>05/06</c:v>
                </c:pt>
                <c:pt idx="77">
                  <c:v>05/07</c:v>
                </c:pt>
                <c:pt idx="78">
                  <c:v>05/08</c:v>
                </c:pt>
                <c:pt idx="79">
                  <c:v>05/09</c:v>
                </c:pt>
                <c:pt idx="80">
                  <c:v>05/10</c:v>
                </c:pt>
                <c:pt idx="81">
                  <c:v>05/11</c:v>
                </c:pt>
                <c:pt idx="82">
                  <c:v>05/12</c:v>
                </c:pt>
                <c:pt idx="83">
                  <c:v>05/13</c:v>
                </c:pt>
                <c:pt idx="84">
                  <c:v>05/14</c:v>
                </c:pt>
                <c:pt idx="85">
                  <c:v>05/15</c:v>
                </c:pt>
                <c:pt idx="86">
                  <c:v>05/16</c:v>
                </c:pt>
                <c:pt idx="87">
                  <c:v>05/17</c:v>
                </c:pt>
                <c:pt idx="88">
                  <c:v>05/18</c:v>
                </c:pt>
                <c:pt idx="89">
                  <c:v>05/19</c:v>
                </c:pt>
                <c:pt idx="90">
                  <c:v>05/20</c:v>
                </c:pt>
              </c:strCache>
            </c:strRef>
          </c:cat>
          <c:val>
            <c:numRef>
              <c:f>Madrid!$Q$3:$Q$93</c:f>
              <c:numCache>
                <c:formatCode>0.00</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8.7142857142857135</c:v>
                </c:pt>
                <c:pt idx="15">
                  <c:v>17.142857142857142</c:v>
                </c:pt>
                <c:pt idx="16">
                  <c:v>26.285714285714285</c:v>
                </c:pt>
                <c:pt idx="17">
                  <c:v>34</c:v>
                </c:pt>
                <c:pt idx="18">
                  <c:v>43.857142857142854</c:v>
                </c:pt>
                <c:pt idx="19">
                  <c:v>52.857142857142854</c:v>
                </c:pt>
                <c:pt idx="20">
                  <c:v>67</c:v>
                </c:pt>
                <c:pt idx="21">
                  <c:v>72.142857142857139</c:v>
                </c:pt>
                <c:pt idx="22">
                  <c:v>83.142857142857139</c:v>
                </c:pt>
                <c:pt idx="23">
                  <c:v>95.142857142857139</c:v>
                </c:pt>
                <c:pt idx="24">
                  <c:v>110.42857142857143</c:v>
                </c:pt>
                <c:pt idx="25">
                  <c:v>127</c:v>
                </c:pt>
                <c:pt idx="26">
                  <c:v>147.28571428571428</c:v>
                </c:pt>
                <c:pt idx="27">
                  <c:v>151.85714285714286</c:v>
                </c:pt>
                <c:pt idx="28">
                  <c:v>156.85714285714286</c:v>
                </c:pt>
                <c:pt idx="29">
                  <c:v>158.71428571428572</c:v>
                </c:pt>
                <c:pt idx="30">
                  <c:v>158.85714285714286</c:v>
                </c:pt>
                <c:pt idx="31">
                  <c:v>158</c:v>
                </c:pt>
                <c:pt idx="32">
                  <c:v>153.71428571428572</c:v>
                </c:pt>
                <c:pt idx="33">
                  <c:v>138.28571428571428</c:v>
                </c:pt>
                <c:pt idx="34">
                  <c:v>127.28571428571429</c:v>
                </c:pt>
                <c:pt idx="35">
                  <c:v>114.28571428571429</c:v>
                </c:pt>
                <c:pt idx="36">
                  <c:v>105.85714285714286</c:v>
                </c:pt>
                <c:pt idx="37">
                  <c:v>95</c:v>
                </c:pt>
                <c:pt idx="38">
                  <c:v>82.428571428571431</c:v>
                </c:pt>
                <c:pt idx="39">
                  <c:v>70.285714285714292</c:v>
                </c:pt>
                <c:pt idx="40">
                  <c:v>64.571428571428569</c:v>
                </c:pt>
                <c:pt idx="41">
                  <c:v>61.571428571428569</c:v>
                </c:pt>
                <c:pt idx="42">
                  <c:v>59.285714285714285</c:v>
                </c:pt>
                <c:pt idx="43">
                  <c:v>57.714285714285715</c:v>
                </c:pt>
                <c:pt idx="44">
                  <c:v>53.571428571428569</c:v>
                </c:pt>
                <c:pt idx="45">
                  <c:v>49.142857142857146</c:v>
                </c:pt>
                <c:pt idx="46">
                  <c:v>42.428571428571431</c:v>
                </c:pt>
                <c:pt idx="47">
                  <c:v>38.571428571428569</c:v>
                </c:pt>
                <c:pt idx="48">
                  <c:v>35.857142857142854</c:v>
                </c:pt>
                <c:pt idx="49">
                  <c:v>34.714285714285715</c:v>
                </c:pt>
                <c:pt idx="50">
                  <c:v>27.857142857142858</c:v>
                </c:pt>
                <c:pt idx="51">
                  <c:v>25.428571428571427</c:v>
                </c:pt>
                <c:pt idx="52">
                  <c:v>23.571428571428573</c:v>
                </c:pt>
                <c:pt idx="53">
                  <c:v>21.857142857142858</c:v>
                </c:pt>
                <c:pt idx="54">
                  <c:v>19.571428571428573</c:v>
                </c:pt>
                <c:pt idx="55">
                  <c:v>19</c:v>
                </c:pt>
                <c:pt idx="56">
                  <c:v>18</c:v>
                </c:pt>
                <c:pt idx="57">
                  <c:v>17.857142857142858</c:v>
                </c:pt>
                <c:pt idx="58">
                  <c:v>14.714285714285714</c:v>
                </c:pt>
                <c:pt idx="59">
                  <c:v>12.142857142857142</c:v>
                </c:pt>
                <c:pt idx="60">
                  <c:v>13</c:v>
                </c:pt>
                <c:pt idx="61">
                  <c:v>11.285714285714286</c:v>
                </c:pt>
                <c:pt idx="62">
                  <c:v>10</c:v>
                </c:pt>
                <c:pt idx="63">
                  <c:v>8.7142857142857135</c:v>
                </c:pt>
                <c:pt idx="64">
                  <c:v>8.5714285714285712</c:v>
                </c:pt>
                <c:pt idx="65">
                  <c:v>10.285714285714286</c:v>
                </c:pt>
                <c:pt idx="66">
                  <c:v>12.714285714285714</c:v>
                </c:pt>
                <c:pt idx="67">
                  <c:v>12.428571428571429</c:v>
                </c:pt>
                <c:pt idx="68">
                  <c:v>13.857142857142858</c:v>
                </c:pt>
                <c:pt idx="69">
                  <c:v>16.142857142857142</c:v>
                </c:pt>
                <c:pt idx="70">
                  <c:v>17.428571428571427</c:v>
                </c:pt>
                <c:pt idx="71">
                  <c:v>14.857142857142858</c:v>
                </c:pt>
                <c:pt idx="72">
                  <c:v>15.714285714285714</c:v>
                </c:pt>
                <c:pt idx="73">
                  <c:v>15.428571428571429</c:v>
                </c:pt>
                <c:pt idx="74">
                  <c:v>14.428571428571429</c:v>
                </c:pt>
                <c:pt idx="75">
                  <c:v>14.857142857142858</c:v>
                </c:pt>
                <c:pt idx="76">
                  <c:v>14.142857142857142</c:v>
                </c:pt>
                <c:pt idx="77">
                  <c:v>14</c:v>
                </c:pt>
                <c:pt idx="78">
                  <c:v>14.428571428571429</c:v>
                </c:pt>
                <c:pt idx="79">
                  <c:v>12.857142857142858</c:v>
                </c:pt>
                <c:pt idx="80">
                  <c:v>11.285714285714286</c:v>
                </c:pt>
                <c:pt idx="81">
                  <c:v>11.571428571428571</c:v>
                </c:pt>
                <c:pt idx="82">
                  <c:v>9.8571428571428577</c:v>
                </c:pt>
                <c:pt idx="83">
                  <c:v>9.1428571428571423</c:v>
                </c:pt>
                <c:pt idx="84">
                  <c:v>9.2857142857142865</c:v>
                </c:pt>
                <c:pt idx="85">
                  <c:v>8.1428571428571423</c:v>
                </c:pt>
                <c:pt idx="86">
                  <c:v>7.8571428571428568</c:v>
                </c:pt>
                <c:pt idx="87">
                  <c:v>7.5714285714285712</c:v>
                </c:pt>
                <c:pt idx="88">
                  <c:v>7.166666666666667</c:v>
                </c:pt>
                <c:pt idx="89">
                  <c:v>8</c:v>
                </c:pt>
                <c:pt idx="90">
                  <c:v>8.25</c:v>
                </c:pt>
              </c:numCache>
            </c:numRef>
          </c:val>
          <c:smooth val="0"/>
          <c:extLst>
            <c:ext xmlns:c16="http://schemas.microsoft.com/office/drawing/2014/chart" uri="{C3380CC4-5D6E-409C-BE32-E72D297353CC}">
              <c16:uniqueId val="{00000011-2941-3945-82D4-BFAF24DFA947}"/>
            </c:ext>
          </c:extLst>
        </c:ser>
        <c:ser>
          <c:idx val="3"/>
          <c:order val="3"/>
          <c:tx>
            <c:strRef>
              <c:f>Madrid!$R$2</c:f>
              <c:strCache>
                <c:ptCount val="1"/>
                <c:pt idx="0">
                  <c:v>New Deaths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Madrid!$C$3:$C$93</c:f>
              <c:strCache>
                <c:ptCount val="91"/>
                <c:pt idx="0">
                  <c:v>02/20</c:v>
                </c:pt>
                <c:pt idx="1">
                  <c:v>02/21</c:v>
                </c:pt>
                <c:pt idx="2">
                  <c:v>02/22</c:v>
                </c:pt>
                <c:pt idx="3">
                  <c:v>02/23</c:v>
                </c:pt>
                <c:pt idx="4">
                  <c:v>02/24</c:v>
                </c:pt>
                <c:pt idx="5">
                  <c:v>02/25</c:v>
                </c:pt>
                <c:pt idx="6">
                  <c:v>02/26</c:v>
                </c:pt>
                <c:pt idx="7">
                  <c:v>02/27</c:v>
                </c:pt>
                <c:pt idx="8">
                  <c:v>02/28</c:v>
                </c:pt>
                <c:pt idx="9">
                  <c:v>02/29</c:v>
                </c:pt>
                <c:pt idx="10">
                  <c:v>03/01</c:v>
                </c:pt>
                <c:pt idx="11">
                  <c:v>03/02</c:v>
                </c:pt>
                <c:pt idx="12">
                  <c:v>03/03</c:v>
                </c:pt>
                <c:pt idx="13">
                  <c:v>03/04</c:v>
                </c:pt>
                <c:pt idx="14">
                  <c:v>03/05</c:v>
                </c:pt>
                <c:pt idx="15">
                  <c:v>03/06</c:v>
                </c:pt>
                <c:pt idx="16">
                  <c:v>03/07</c:v>
                </c:pt>
                <c:pt idx="17">
                  <c:v>03/08</c:v>
                </c:pt>
                <c:pt idx="18">
                  <c:v>03/09</c:v>
                </c:pt>
                <c:pt idx="19">
                  <c:v>03/10</c:v>
                </c:pt>
                <c:pt idx="20">
                  <c:v>03/11</c:v>
                </c:pt>
                <c:pt idx="21">
                  <c:v>03/12</c:v>
                </c:pt>
                <c:pt idx="22">
                  <c:v>03/13</c:v>
                </c:pt>
                <c:pt idx="23">
                  <c:v>03/14</c:v>
                </c:pt>
                <c:pt idx="24">
                  <c:v>03/15</c:v>
                </c:pt>
                <c:pt idx="25">
                  <c:v>03/16</c:v>
                </c:pt>
                <c:pt idx="26">
                  <c:v>03/17</c:v>
                </c:pt>
                <c:pt idx="27">
                  <c:v>03/18</c:v>
                </c:pt>
                <c:pt idx="28">
                  <c:v>03/19</c:v>
                </c:pt>
                <c:pt idx="29">
                  <c:v>03/20</c:v>
                </c:pt>
                <c:pt idx="30">
                  <c:v>03/21</c:v>
                </c:pt>
                <c:pt idx="31">
                  <c:v>03/22</c:v>
                </c:pt>
                <c:pt idx="32">
                  <c:v>03/23</c:v>
                </c:pt>
                <c:pt idx="33">
                  <c:v>03/24</c:v>
                </c:pt>
                <c:pt idx="34">
                  <c:v>03/25</c:v>
                </c:pt>
                <c:pt idx="35">
                  <c:v>03/26</c:v>
                </c:pt>
                <c:pt idx="36">
                  <c:v>03/27</c:v>
                </c:pt>
                <c:pt idx="37">
                  <c:v>03/28</c:v>
                </c:pt>
                <c:pt idx="38">
                  <c:v>03/29</c:v>
                </c:pt>
                <c:pt idx="39">
                  <c:v>03/30</c:v>
                </c:pt>
                <c:pt idx="40">
                  <c:v>03/31</c:v>
                </c:pt>
                <c:pt idx="41">
                  <c:v>04/01</c:v>
                </c:pt>
                <c:pt idx="42">
                  <c:v>04/02</c:v>
                </c:pt>
                <c:pt idx="43">
                  <c:v>04/03</c:v>
                </c:pt>
                <c:pt idx="44">
                  <c:v>04/04</c:v>
                </c:pt>
                <c:pt idx="45">
                  <c:v>04/05</c:v>
                </c:pt>
                <c:pt idx="46">
                  <c:v>04/06</c:v>
                </c:pt>
                <c:pt idx="47">
                  <c:v>04/07</c:v>
                </c:pt>
                <c:pt idx="48">
                  <c:v>04/08</c:v>
                </c:pt>
                <c:pt idx="49">
                  <c:v>04/09</c:v>
                </c:pt>
                <c:pt idx="50">
                  <c:v>04/10</c:v>
                </c:pt>
                <c:pt idx="51">
                  <c:v>04/11</c:v>
                </c:pt>
                <c:pt idx="52">
                  <c:v>04/12</c:v>
                </c:pt>
                <c:pt idx="53">
                  <c:v>04/13</c:v>
                </c:pt>
                <c:pt idx="54">
                  <c:v>04/14</c:v>
                </c:pt>
                <c:pt idx="55">
                  <c:v>04/15</c:v>
                </c:pt>
                <c:pt idx="56">
                  <c:v>04/16</c:v>
                </c:pt>
                <c:pt idx="57">
                  <c:v>04/17</c:v>
                </c:pt>
                <c:pt idx="58">
                  <c:v>04/18</c:v>
                </c:pt>
                <c:pt idx="59">
                  <c:v>04/19</c:v>
                </c:pt>
                <c:pt idx="60">
                  <c:v>04/20</c:v>
                </c:pt>
                <c:pt idx="61">
                  <c:v>04/21</c:v>
                </c:pt>
                <c:pt idx="62">
                  <c:v>04/22</c:v>
                </c:pt>
                <c:pt idx="63">
                  <c:v>04/23</c:v>
                </c:pt>
                <c:pt idx="64">
                  <c:v>04/24</c:v>
                </c:pt>
                <c:pt idx="65">
                  <c:v>04/25</c:v>
                </c:pt>
                <c:pt idx="66">
                  <c:v>04/26</c:v>
                </c:pt>
                <c:pt idx="67">
                  <c:v>04/27</c:v>
                </c:pt>
                <c:pt idx="68">
                  <c:v>04/28</c:v>
                </c:pt>
                <c:pt idx="69">
                  <c:v>04/29</c:v>
                </c:pt>
                <c:pt idx="70">
                  <c:v>04/30</c:v>
                </c:pt>
                <c:pt idx="71">
                  <c:v>05/01</c:v>
                </c:pt>
                <c:pt idx="72">
                  <c:v>05/02</c:v>
                </c:pt>
                <c:pt idx="73">
                  <c:v>05/03</c:v>
                </c:pt>
                <c:pt idx="74">
                  <c:v>05/04</c:v>
                </c:pt>
                <c:pt idx="75">
                  <c:v>05/05</c:v>
                </c:pt>
                <c:pt idx="76">
                  <c:v>05/06</c:v>
                </c:pt>
                <c:pt idx="77">
                  <c:v>05/07</c:v>
                </c:pt>
                <c:pt idx="78">
                  <c:v>05/08</c:v>
                </c:pt>
                <c:pt idx="79">
                  <c:v>05/09</c:v>
                </c:pt>
                <c:pt idx="80">
                  <c:v>05/10</c:v>
                </c:pt>
                <c:pt idx="81">
                  <c:v>05/11</c:v>
                </c:pt>
                <c:pt idx="82">
                  <c:v>05/12</c:v>
                </c:pt>
                <c:pt idx="83">
                  <c:v>05/13</c:v>
                </c:pt>
                <c:pt idx="84">
                  <c:v>05/14</c:v>
                </c:pt>
                <c:pt idx="85">
                  <c:v>05/15</c:v>
                </c:pt>
                <c:pt idx="86">
                  <c:v>05/16</c:v>
                </c:pt>
                <c:pt idx="87">
                  <c:v>05/17</c:v>
                </c:pt>
                <c:pt idx="88">
                  <c:v>05/18</c:v>
                </c:pt>
                <c:pt idx="89">
                  <c:v>05/19</c:v>
                </c:pt>
                <c:pt idx="90">
                  <c:v>05/20</c:v>
                </c:pt>
              </c:strCache>
            </c:strRef>
          </c:cat>
          <c:val>
            <c:numRef>
              <c:f>Madrid!$R$3:$R$93</c:f>
              <c:numCache>
                <c:formatCode>0.00</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2.2857142857142856</c:v>
                </c:pt>
                <c:pt idx="15">
                  <c:v>3</c:v>
                </c:pt>
                <c:pt idx="16">
                  <c:v>4.4285714285714288</c:v>
                </c:pt>
                <c:pt idx="17">
                  <c:v>8</c:v>
                </c:pt>
                <c:pt idx="18">
                  <c:v>11.571428571428571</c:v>
                </c:pt>
                <c:pt idx="19">
                  <c:v>12.285714285714286</c:v>
                </c:pt>
                <c:pt idx="20">
                  <c:v>30.428571428571427</c:v>
                </c:pt>
                <c:pt idx="21">
                  <c:v>28.142857142857142</c:v>
                </c:pt>
                <c:pt idx="22">
                  <c:v>47.714285714285715</c:v>
                </c:pt>
                <c:pt idx="23">
                  <c:v>51.285714285714285</c:v>
                </c:pt>
                <c:pt idx="24">
                  <c:v>63.142857142857146</c:v>
                </c:pt>
                <c:pt idx="25">
                  <c:v>78.142857142857139</c:v>
                </c:pt>
                <c:pt idx="26">
                  <c:v>102.57142857142857</c:v>
                </c:pt>
                <c:pt idx="27">
                  <c:v>115.42857142857143</c:v>
                </c:pt>
                <c:pt idx="28">
                  <c:v>150</c:v>
                </c:pt>
                <c:pt idx="29">
                  <c:v>168.57142857142858</c:v>
                </c:pt>
                <c:pt idx="30">
                  <c:v>205</c:v>
                </c:pt>
                <c:pt idx="31">
                  <c:v>227.42857142857142</c:v>
                </c:pt>
                <c:pt idx="32">
                  <c:v>254.85714285714286</c:v>
                </c:pt>
                <c:pt idx="33">
                  <c:v>279</c:v>
                </c:pt>
                <c:pt idx="34">
                  <c:v>294.42857142857144</c:v>
                </c:pt>
                <c:pt idx="35">
                  <c:v>304.14285714285717</c:v>
                </c:pt>
                <c:pt idx="36">
                  <c:v>295.42857142857144</c:v>
                </c:pt>
                <c:pt idx="37">
                  <c:v>291.42857142857144</c:v>
                </c:pt>
                <c:pt idx="38">
                  <c:v>297.85714285714283</c:v>
                </c:pt>
                <c:pt idx="39">
                  <c:v>295.85714285714283</c:v>
                </c:pt>
                <c:pt idx="40">
                  <c:v>280.85714285714283</c:v>
                </c:pt>
                <c:pt idx="41">
                  <c:v>265.57142857142856</c:v>
                </c:pt>
                <c:pt idx="42">
                  <c:v>249.14285714285714</c:v>
                </c:pt>
                <c:pt idx="43">
                  <c:v>252.57142857142858</c:v>
                </c:pt>
                <c:pt idx="44">
                  <c:v>245.85714285714286</c:v>
                </c:pt>
                <c:pt idx="45">
                  <c:v>232.14285714285714</c:v>
                </c:pt>
                <c:pt idx="46">
                  <c:v>212.71428571428572</c:v>
                </c:pt>
                <c:pt idx="47">
                  <c:v>194.42857142857142</c:v>
                </c:pt>
                <c:pt idx="48">
                  <c:v>191</c:v>
                </c:pt>
                <c:pt idx="49">
                  <c:v>183.85714285714286</c:v>
                </c:pt>
                <c:pt idx="50">
                  <c:v>171</c:v>
                </c:pt>
                <c:pt idx="51">
                  <c:v>162.57142857142858</c:v>
                </c:pt>
                <c:pt idx="52">
                  <c:v>153.85714285714286</c:v>
                </c:pt>
                <c:pt idx="53">
                  <c:v>147.85714285714286</c:v>
                </c:pt>
                <c:pt idx="54">
                  <c:v>149.71428571428572</c:v>
                </c:pt>
                <c:pt idx="55">
                  <c:v>137.28571428571428</c:v>
                </c:pt>
                <c:pt idx="56">
                  <c:v>132.57142857142858</c:v>
                </c:pt>
                <c:pt idx="57">
                  <c:v>127.42857142857143</c:v>
                </c:pt>
                <c:pt idx="58">
                  <c:v>121.85714285714286</c:v>
                </c:pt>
                <c:pt idx="59">
                  <c:v>115.28571428571429</c:v>
                </c:pt>
                <c:pt idx="60">
                  <c:v>108.28571428571429</c:v>
                </c:pt>
                <c:pt idx="61">
                  <c:v>102.28571428571429</c:v>
                </c:pt>
                <c:pt idx="62">
                  <c:v>97.571428571428569</c:v>
                </c:pt>
                <c:pt idx="63">
                  <c:v>90.714285714285708</c:v>
                </c:pt>
                <c:pt idx="64">
                  <c:v>84</c:v>
                </c:pt>
                <c:pt idx="65">
                  <c:v>75.428571428571431</c:v>
                </c:pt>
                <c:pt idx="66">
                  <c:v>70.285714285714292</c:v>
                </c:pt>
                <c:pt idx="67">
                  <c:v>65.285714285714292</c:v>
                </c:pt>
                <c:pt idx="68">
                  <c:v>63.428571428571431</c:v>
                </c:pt>
                <c:pt idx="69">
                  <c:v>58.571428571428569</c:v>
                </c:pt>
                <c:pt idx="70">
                  <c:v>55.714285714285715</c:v>
                </c:pt>
                <c:pt idx="71">
                  <c:v>53.142857142857146</c:v>
                </c:pt>
                <c:pt idx="72">
                  <c:v>51.571428571428569</c:v>
                </c:pt>
                <c:pt idx="73">
                  <c:v>46.857142857142854</c:v>
                </c:pt>
                <c:pt idx="74">
                  <c:v>47.142857142857146</c:v>
                </c:pt>
                <c:pt idx="75">
                  <c:v>43.714285714285715</c:v>
                </c:pt>
                <c:pt idx="76">
                  <c:v>44.571428571428569</c:v>
                </c:pt>
                <c:pt idx="77">
                  <c:v>43.857142857142854</c:v>
                </c:pt>
                <c:pt idx="78">
                  <c:v>42.857142857142854</c:v>
                </c:pt>
                <c:pt idx="79">
                  <c:v>42</c:v>
                </c:pt>
                <c:pt idx="80">
                  <c:v>39.285714285714285</c:v>
                </c:pt>
                <c:pt idx="81">
                  <c:v>36.714285714285715</c:v>
                </c:pt>
                <c:pt idx="82">
                  <c:v>32.571428571428569</c:v>
                </c:pt>
                <c:pt idx="83">
                  <c:v>29</c:v>
                </c:pt>
                <c:pt idx="84">
                  <c:v>25.714285714285715</c:v>
                </c:pt>
                <c:pt idx="85">
                  <c:v>24.857142857142858</c:v>
                </c:pt>
                <c:pt idx="86">
                  <c:v>21.714285714285715</c:v>
                </c:pt>
                <c:pt idx="87">
                  <c:v>21.714285714285715</c:v>
                </c:pt>
                <c:pt idx="88">
                  <c:v>20.333333333333332</c:v>
                </c:pt>
                <c:pt idx="89">
                  <c:v>21</c:v>
                </c:pt>
                <c:pt idx="90">
                  <c:v>21</c:v>
                </c:pt>
              </c:numCache>
            </c:numRef>
          </c:val>
          <c:smooth val="0"/>
          <c:extLst>
            <c:ext xmlns:c16="http://schemas.microsoft.com/office/drawing/2014/chart" uri="{C3380CC4-5D6E-409C-BE32-E72D297353CC}">
              <c16:uniqueId val="{00000013-2941-3945-82D4-BFAF24DFA947}"/>
            </c:ext>
          </c:extLst>
        </c:ser>
        <c:ser>
          <c:idx val="4"/>
          <c:order val="4"/>
          <c:tx>
            <c:strRef>
              <c:f>Madrid!$S$2</c:f>
              <c:strCache>
                <c:ptCount val="1"/>
                <c:pt idx="0">
                  <c:v>Lockdown</c:v>
                </c:pt>
              </c:strCache>
            </c:strRef>
          </c:tx>
          <c:dPt>
            <c:idx val="23"/>
            <c:marker>
              <c:symbol val="none"/>
            </c:marker>
            <c:bubble3D val="0"/>
            <c:spPr>
              <a:ln>
                <a:solidFill>
                  <a:schemeClr val="tx1"/>
                </a:solidFill>
                <a:prstDash val="dash"/>
              </a:ln>
            </c:spPr>
            <c:extLst>
              <c:ext xmlns:c16="http://schemas.microsoft.com/office/drawing/2014/chart" uri="{C3380CC4-5D6E-409C-BE32-E72D297353CC}">
                <c16:uniqueId val="{00000002-B853-0E4E-A94D-267674CF61A2}"/>
              </c:ext>
            </c:extLst>
          </c:dPt>
          <c:dPt>
            <c:idx val="24"/>
            <c:marker>
              <c:symbol val="none"/>
            </c:marker>
            <c:bubble3D val="0"/>
            <c:spPr>
              <a:ln>
                <a:solidFill>
                  <a:schemeClr val="tx1"/>
                </a:solidFill>
                <a:prstDash val="dash"/>
              </a:ln>
            </c:spPr>
            <c:extLst>
              <c:ext xmlns:c16="http://schemas.microsoft.com/office/drawing/2014/chart" uri="{C3380CC4-5D6E-409C-BE32-E72D297353CC}">
                <c16:uniqueId val="{00000015-2941-3945-82D4-BFAF24DFA947}"/>
              </c:ext>
            </c:extLst>
          </c:dPt>
          <c:cat>
            <c:strRef>
              <c:f>Madrid!$C$3:$C$93</c:f>
              <c:strCache>
                <c:ptCount val="91"/>
                <c:pt idx="0">
                  <c:v>02/20</c:v>
                </c:pt>
                <c:pt idx="1">
                  <c:v>02/21</c:v>
                </c:pt>
                <c:pt idx="2">
                  <c:v>02/22</c:v>
                </c:pt>
                <c:pt idx="3">
                  <c:v>02/23</c:v>
                </c:pt>
                <c:pt idx="4">
                  <c:v>02/24</c:v>
                </c:pt>
                <c:pt idx="5">
                  <c:v>02/25</c:v>
                </c:pt>
                <c:pt idx="6">
                  <c:v>02/26</c:v>
                </c:pt>
                <c:pt idx="7">
                  <c:v>02/27</c:v>
                </c:pt>
                <c:pt idx="8">
                  <c:v>02/28</c:v>
                </c:pt>
                <c:pt idx="9">
                  <c:v>02/29</c:v>
                </c:pt>
                <c:pt idx="10">
                  <c:v>03/01</c:v>
                </c:pt>
                <c:pt idx="11">
                  <c:v>03/02</c:v>
                </c:pt>
                <c:pt idx="12">
                  <c:v>03/03</c:v>
                </c:pt>
                <c:pt idx="13">
                  <c:v>03/04</c:v>
                </c:pt>
                <c:pt idx="14">
                  <c:v>03/05</c:v>
                </c:pt>
                <c:pt idx="15">
                  <c:v>03/06</c:v>
                </c:pt>
                <c:pt idx="16">
                  <c:v>03/07</c:v>
                </c:pt>
                <c:pt idx="17">
                  <c:v>03/08</c:v>
                </c:pt>
                <c:pt idx="18">
                  <c:v>03/09</c:v>
                </c:pt>
                <c:pt idx="19">
                  <c:v>03/10</c:v>
                </c:pt>
                <c:pt idx="20">
                  <c:v>03/11</c:v>
                </c:pt>
                <c:pt idx="21">
                  <c:v>03/12</c:v>
                </c:pt>
                <c:pt idx="22">
                  <c:v>03/13</c:v>
                </c:pt>
                <c:pt idx="23">
                  <c:v>03/14</c:v>
                </c:pt>
                <c:pt idx="24">
                  <c:v>03/15</c:v>
                </c:pt>
                <c:pt idx="25">
                  <c:v>03/16</c:v>
                </c:pt>
                <c:pt idx="26">
                  <c:v>03/17</c:v>
                </c:pt>
                <c:pt idx="27">
                  <c:v>03/18</c:v>
                </c:pt>
                <c:pt idx="28">
                  <c:v>03/19</c:v>
                </c:pt>
                <c:pt idx="29">
                  <c:v>03/20</c:v>
                </c:pt>
                <c:pt idx="30">
                  <c:v>03/21</c:v>
                </c:pt>
                <c:pt idx="31">
                  <c:v>03/22</c:v>
                </c:pt>
                <c:pt idx="32">
                  <c:v>03/23</c:v>
                </c:pt>
                <c:pt idx="33">
                  <c:v>03/24</c:v>
                </c:pt>
                <c:pt idx="34">
                  <c:v>03/25</c:v>
                </c:pt>
                <c:pt idx="35">
                  <c:v>03/26</c:v>
                </c:pt>
                <c:pt idx="36">
                  <c:v>03/27</c:v>
                </c:pt>
                <c:pt idx="37">
                  <c:v>03/28</c:v>
                </c:pt>
                <c:pt idx="38">
                  <c:v>03/29</c:v>
                </c:pt>
                <c:pt idx="39">
                  <c:v>03/30</c:v>
                </c:pt>
                <c:pt idx="40">
                  <c:v>03/31</c:v>
                </c:pt>
                <c:pt idx="41">
                  <c:v>04/01</c:v>
                </c:pt>
                <c:pt idx="42">
                  <c:v>04/02</c:v>
                </c:pt>
                <c:pt idx="43">
                  <c:v>04/03</c:v>
                </c:pt>
                <c:pt idx="44">
                  <c:v>04/04</c:v>
                </c:pt>
                <c:pt idx="45">
                  <c:v>04/05</c:v>
                </c:pt>
                <c:pt idx="46">
                  <c:v>04/06</c:v>
                </c:pt>
                <c:pt idx="47">
                  <c:v>04/07</c:v>
                </c:pt>
                <c:pt idx="48">
                  <c:v>04/08</c:v>
                </c:pt>
                <c:pt idx="49">
                  <c:v>04/09</c:v>
                </c:pt>
                <c:pt idx="50">
                  <c:v>04/10</c:v>
                </c:pt>
                <c:pt idx="51">
                  <c:v>04/11</c:v>
                </c:pt>
                <c:pt idx="52">
                  <c:v>04/12</c:v>
                </c:pt>
                <c:pt idx="53">
                  <c:v>04/13</c:v>
                </c:pt>
                <c:pt idx="54">
                  <c:v>04/14</c:v>
                </c:pt>
                <c:pt idx="55">
                  <c:v>04/15</c:v>
                </c:pt>
                <c:pt idx="56">
                  <c:v>04/16</c:v>
                </c:pt>
                <c:pt idx="57">
                  <c:v>04/17</c:v>
                </c:pt>
                <c:pt idx="58">
                  <c:v>04/18</c:v>
                </c:pt>
                <c:pt idx="59">
                  <c:v>04/19</c:v>
                </c:pt>
                <c:pt idx="60">
                  <c:v>04/20</c:v>
                </c:pt>
                <c:pt idx="61">
                  <c:v>04/21</c:v>
                </c:pt>
                <c:pt idx="62">
                  <c:v>04/22</c:v>
                </c:pt>
                <c:pt idx="63">
                  <c:v>04/23</c:v>
                </c:pt>
                <c:pt idx="64">
                  <c:v>04/24</c:v>
                </c:pt>
                <c:pt idx="65">
                  <c:v>04/25</c:v>
                </c:pt>
                <c:pt idx="66">
                  <c:v>04/26</c:v>
                </c:pt>
                <c:pt idx="67">
                  <c:v>04/27</c:v>
                </c:pt>
                <c:pt idx="68">
                  <c:v>04/28</c:v>
                </c:pt>
                <c:pt idx="69">
                  <c:v>04/29</c:v>
                </c:pt>
                <c:pt idx="70">
                  <c:v>04/30</c:v>
                </c:pt>
                <c:pt idx="71">
                  <c:v>05/01</c:v>
                </c:pt>
                <c:pt idx="72">
                  <c:v>05/02</c:v>
                </c:pt>
                <c:pt idx="73">
                  <c:v>05/03</c:v>
                </c:pt>
                <c:pt idx="74">
                  <c:v>05/04</c:v>
                </c:pt>
                <c:pt idx="75">
                  <c:v>05/05</c:v>
                </c:pt>
                <c:pt idx="76">
                  <c:v>05/06</c:v>
                </c:pt>
                <c:pt idx="77">
                  <c:v>05/07</c:v>
                </c:pt>
                <c:pt idx="78">
                  <c:v>05/08</c:v>
                </c:pt>
                <c:pt idx="79">
                  <c:v>05/09</c:v>
                </c:pt>
                <c:pt idx="80">
                  <c:v>05/10</c:v>
                </c:pt>
                <c:pt idx="81">
                  <c:v>05/11</c:v>
                </c:pt>
                <c:pt idx="82">
                  <c:v>05/12</c:v>
                </c:pt>
                <c:pt idx="83">
                  <c:v>05/13</c:v>
                </c:pt>
                <c:pt idx="84">
                  <c:v>05/14</c:v>
                </c:pt>
                <c:pt idx="85">
                  <c:v>05/15</c:v>
                </c:pt>
                <c:pt idx="86">
                  <c:v>05/16</c:v>
                </c:pt>
                <c:pt idx="87">
                  <c:v>05/17</c:v>
                </c:pt>
                <c:pt idx="88">
                  <c:v>05/18</c:v>
                </c:pt>
                <c:pt idx="89">
                  <c:v>05/19</c:v>
                </c:pt>
                <c:pt idx="90">
                  <c:v>05/20</c:v>
                </c:pt>
              </c:strCache>
            </c:strRef>
          </c:cat>
          <c:val>
            <c:numRef>
              <c:f>Madrid!$S$3:$S$93</c:f>
              <c:numCache>
                <c:formatCode>General</c:formatCode>
                <c:ptCount val="91"/>
                <c:pt idx="23">
                  <c:v>1</c:v>
                </c:pt>
                <c:pt idx="24">
                  <c:v>99000</c:v>
                </c:pt>
              </c:numCache>
            </c:numRef>
          </c:val>
          <c:smooth val="0"/>
          <c:extLst>
            <c:ext xmlns:c16="http://schemas.microsoft.com/office/drawing/2014/chart" uri="{C3380CC4-5D6E-409C-BE32-E72D297353CC}">
              <c16:uniqueId val="{00000014-2941-3945-82D4-BFAF24DFA947}"/>
            </c:ext>
          </c:extLst>
        </c:ser>
        <c:dLbls>
          <c:showLegendKey val="0"/>
          <c:showVal val="0"/>
          <c:showCatName val="0"/>
          <c:showSerName val="0"/>
          <c:showPercent val="0"/>
          <c:showBubbleSize val="0"/>
        </c:dLbls>
        <c:marker val="1"/>
        <c:smooth val="0"/>
        <c:axId val="626662304"/>
        <c:axId val="438357536"/>
      </c:lineChart>
      <c:catAx>
        <c:axId val="626662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357536"/>
        <c:crosses val="autoZero"/>
        <c:auto val="1"/>
        <c:lblAlgn val="ctr"/>
        <c:lblOffset val="100"/>
        <c:tickLblSkip val="7"/>
        <c:noMultiLvlLbl val="0"/>
      </c:catAx>
      <c:valAx>
        <c:axId val="438357536"/>
        <c:scaling>
          <c:orientation val="minMax"/>
          <c:max val="3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layout>
            <c:manualLayout>
              <c:xMode val="edge"/>
              <c:yMode val="edge"/>
              <c:x val="2.5864406779661016E-2"/>
              <c:y val="0.32828043979258698"/>
            </c:manualLayout>
          </c:layout>
          <c:overlay val="0"/>
          <c:spPr>
            <a:noFill/>
            <a:ln>
              <a:noFill/>
            </a:ln>
            <a:effectLst/>
          </c:spPr>
        </c:title>
        <c:numFmt formatCode="0" sourceLinked="0"/>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26662304"/>
        <c:crosses val="autoZero"/>
        <c:crossBetween val="midCat"/>
      </c:valAx>
    </c:plotArea>
    <c:legend>
      <c:legendPos val="r"/>
      <c:layout>
        <c:manualLayout>
          <c:xMode val="edge"/>
          <c:yMode val="edge"/>
          <c:x val="0.70109068241469819"/>
          <c:y val="0.13849549400730504"/>
          <c:w val="0.25340784732416927"/>
          <c:h val="0.3493746399078164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Madrid, Spain</a:t>
            </a:r>
          </a:p>
        </c:rich>
      </c:tx>
      <c:overlay val="0"/>
      <c:spPr>
        <a:noFill/>
        <a:ln>
          <a:noFill/>
        </a:ln>
        <a:effectLst/>
      </c:spPr>
    </c:title>
    <c:autoTitleDeleted val="0"/>
    <c:plotArea>
      <c:layout>
        <c:manualLayout>
          <c:layoutTarget val="inner"/>
          <c:xMode val="edge"/>
          <c:yMode val="edge"/>
          <c:x val="0.18013946349926599"/>
          <c:y val="8.6456876456876455E-2"/>
          <c:w val="0.76920005338315767"/>
          <c:h val="0.75576843671980032"/>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trendlineType val="exp"/>
            <c:dispRSqr val="0"/>
            <c:dispEq val="1"/>
            <c:trendlineLbl>
              <c:layout>
                <c:manualLayout>
                  <c:x val="-4.9919925263579345E-3"/>
                  <c:y val="-0.31197234492029957"/>
                </c:manualLayout>
              </c:layout>
              <c:numFmt formatCode="General" sourceLinked="0"/>
            </c:trendlineLbl>
          </c:trendline>
          <c:cat>
            <c:strRef>
              <c:f>Madrid!$C$40:$C$93</c:f>
              <c:strCache>
                <c:ptCount val="54"/>
                <c:pt idx="0">
                  <c:v>03/28</c:v>
                </c:pt>
                <c:pt idx="1">
                  <c:v>03/29</c:v>
                </c:pt>
                <c:pt idx="2">
                  <c:v>03/30</c:v>
                </c:pt>
                <c:pt idx="3">
                  <c:v>03/31</c:v>
                </c:pt>
                <c:pt idx="4">
                  <c:v>04/01</c:v>
                </c:pt>
                <c:pt idx="5">
                  <c:v>04/02</c:v>
                </c:pt>
                <c:pt idx="6">
                  <c:v>04/03</c:v>
                </c:pt>
                <c:pt idx="7">
                  <c:v>04/04</c:v>
                </c:pt>
                <c:pt idx="8">
                  <c:v>04/05</c:v>
                </c:pt>
                <c:pt idx="9">
                  <c:v>04/06</c:v>
                </c:pt>
                <c:pt idx="10">
                  <c:v>04/07</c:v>
                </c:pt>
                <c:pt idx="11">
                  <c:v>04/08</c:v>
                </c:pt>
                <c:pt idx="12">
                  <c:v>04/09</c:v>
                </c:pt>
                <c:pt idx="13">
                  <c:v>04/10</c:v>
                </c:pt>
                <c:pt idx="14">
                  <c:v>04/11</c:v>
                </c:pt>
                <c:pt idx="15">
                  <c:v>04/12</c:v>
                </c:pt>
                <c:pt idx="16">
                  <c:v>04/13</c:v>
                </c:pt>
                <c:pt idx="17">
                  <c:v>04/14</c:v>
                </c:pt>
                <c:pt idx="18">
                  <c:v>04/15</c:v>
                </c:pt>
                <c:pt idx="19">
                  <c:v>04/16</c:v>
                </c:pt>
                <c:pt idx="20">
                  <c:v>04/17</c:v>
                </c:pt>
                <c:pt idx="21">
                  <c:v>04/18</c:v>
                </c:pt>
                <c:pt idx="22">
                  <c:v>04/19</c:v>
                </c:pt>
                <c:pt idx="23">
                  <c:v>04/20</c:v>
                </c:pt>
                <c:pt idx="24">
                  <c:v>04/21</c:v>
                </c:pt>
                <c:pt idx="25">
                  <c:v>04/22</c:v>
                </c:pt>
                <c:pt idx="26">
                  <c:v>04/23</c:v>
                </c:pt>
                <c:pt idx="27">
                  <c:v>04/24</c:v>
                </c:pt>
                <c:pt idx="28">
                  <c:v>04/25</c:v>
                </c:pt>
                <c:pt idx="29">
                  <c:v>04/26</c:v>
                </c:pt>
                <c:pt idx="30">
                  <c:v>04/27</c:v>
                </c:pt>
                <c:pt idx="31">
                  <c:v>04/28</c:v>
                </c:pt>
                <c:pt idx="32">
                  <c:v>04/29</c:v>
                </c:pt>
                <c:pt idx="33">
                  <c:v>04/30</c:v>
                </c:pt>
                <c:pt idx="34">
                  <c:v>05/01</c:v>
                </c:pt>
                <c:pt idx="35">
                  <c:v>05/02</c:v>
                </c:pt>
                <c:pt idx="36">
                  <c:v>05/03</c:v>
                </c:pt>
                <c:pt idx="37">
                  <c:v>05/04</c:v>
                </c:pt>
                <c:pt idx="38">
                  <c:v>05/05</c:v>
                </c:pt>
                <c:pt idx="39">
                  <c:v>05/06</c:v>
                </c:pt>
                <c:pt idx="40">
                  <c:v>05/07</c:v>
                </c:pt>
                <c:pt idx="41">
                  <c:v>05/08</c:v>
                </c:pt>
                <c:pt idx="42">
                  <c:v>05/09</c:v>
                </c:pt>
                <c:pt idx="43">
                  <c:v>05/10</c:v>
                </c:pt>
                <c:pt idx="44">
                  <c:v>05/11</c:v>
                </c:pt>
                <c:pt idx="45">
                  <c:v>05/12</c:v>
                </c:pt>
                <c:pt idx="46">
                  <c:v>05/13</c:v>
                </c:pt>
                <c:pt idx="47">
                  <c:v>05/14</c:v>
                </c:pt>
                <c:pt idx="48">
                  <c:v>05/15</c:v>
                </c:pt>
                <c:pt idx="49">
                  <c:v>05/16</c:v>
                </c:pt>
                <c:pt idx="50">
                  <c:v>05/17</c:v>
                </c:pt>
                <c:pt idx="51">
                  <c:v>05/18</c:v>
                </c:pt>
                <c:pt idx="52">
                  <c:v>05/19</c:v>
                </c:pt>
                <c:pt idx="53">
                  <c:v>05/20</c:v>
                </c:pt>
              </c:strCache>
            </c:strRef>
          </c:cat>
          <c:val>
            <c:numRef>
              <c:f>Madrid!$O$40:$O$93</c:f>
              <c:numCache>
                <c:formatCode>0.00</c:formatCode>
                <c:ptCount val="54"/>
                <c:pt idx="0">
                  <c:v>2133.4285714285716</c:v>
                </c:pt>
                <c:pt idx="1">
                  <c:v>1968.1428571428571</c:v>
                </c:pt>
                <c:pt idx="2">
                  <c:v>1748.8571428571429</c:v>
                </c:pt>
                <c:pt idx="3">
                  <c:v>1659.5714285714287</c:v>
                </c:pt>
                <c:pt idx="4">
                  <c:v>1640.2857142857142</c:v>
                </c:pt>
                <c:pt idx="5">
                  <c:v>1590.8571428571429</c:v>
                </c:pt>
                <c:pt idx="6">
                  <c:v>1450.8571428571429</c:v>
                </c:pt>
                <c:pt idx="7">
                  <c:v>1393</c:v>
                </c:pt>
                <c:pt idx="8">
                  <c:v>1340.1428571428571</c:v>
                </c:pt>
                <c:pt idx="9">
                  <c:v>1213.8571428571429</c:v>
                </c:pt>
                <c:pt idx="10">
                  <c:v>1088.7142857142858</c:v>
                </c:pt>
                <c:pt idx="11">
                  <c:v>1039</c:v>
                </c:pt>
                <c:pt idx="12">
                  <c:v>1012.5714285714286</c:v>
                </c:pt>
                <c:pt idx="13">
                  <c:v>932</c:v>
                </c:pt>
                <c:pt idx="14">
                  <c:v>891.14285714285711</c:v>
                </c:pt>
                <c:pt idx="15">
                  <c:v>817.71428571428567</c:v>
                </c:pt>
                <c:pt idx="16">
                  <c:v>803.14285714285711</c:v>
                </c:pt>
                <c:pt idx="17">
                  <c:v>796.85714285714289</c:v>
                </c:pt>
                <c:pt idx="18">
                  <c:v>788.85714285714289</c:v>
                </c:pt>
                <c:pt idx="19">
                  <c:v>769.71428571428567</c:v>
                </c:pt>
                <c:pt idx="20">
                  <c:v>716.14285714285711</c:v>
                </c:pt>
                <c:pt idx="21">
                  <c:v>650.28571428571433</c:v>
                </c:pt>
                <c:pt idx="22">
                  <c:v>621.85714285714289</c:v>
                </c:pt>
                <c:pt idx="23">
                  <c:v>563.14285714285711</c:v>
                </c:pt>
                <c:pt idx="24">
                  <c:v>520.14285714285711</c:v>
                </c:pt>
                <c:pt idx="25">
                  <c:v>484.14285714285717</c:v>
                </c:pt>
                <c:pt idx="26">
                  <c:v>473.14285714285717</c:v>
                </c:pt>
                <c:pt idx="27">
                  <c:v>468.42857142857144</c:v>
                </c:pt>
                <c:pt idx="28">
                  <c:v>447</c:v>
                </c:pt>
                <c:pt idx="29">
                  <c:v>399.57142857142856</c:v>
                </c:pt>
                <c:pt idx="30">
                  <c:v>378.28571428571428</c:v>
                </c:pt>
                <c:pt idx="31">
                  <c:v>329.85714285714283</c:v>
                </c:pt>
                <c:pt idx="32">
                  <c:v>312.85714285714283</c:v>
                </c:pt>
                <c:pt idx="33">
                  <c:v>310.28571428571428</c:v>
                </c:pt>
                <c:pt idx="34">
                  <c:v>272.85714285714283</c:v>
                </c:pt>
                <c:pt idx="35">
                  <c:v>248.71428571428572</c:v>
                </c:pt>
                <c:pt idx="36">
                  <c:v>234.14285714285714</c:v>
                </c:pt>
                <c:pt idx="37">
                  <c:v>226.57142857142858</c:v>
                </c:pt>
                <c:pt idx="38">
                  <c:v>232.42857142857142</c:v>
                </c:pt>
                <c:pt idx="39">
                  <c:v>228</c:v>
                </c:pt>
                <c:pt idx="40">
                  <c:v>219.42857142857142</c:v>
                </c:pt>
                <c:pt idx="41">
                  <c:v>199.71428571428572</c:v>
                </c:pt>
                <c:pt idx="42">
                  <c:v>183.71428571428572</c:v>
                </c:pt>
                <c:pt idx="43">
                  <c:v>174.57142857142858</c:v>
                </c:pt>
                <c:pt idx="44">
                  <c:v>170</c:v>
                </c:pt>
                <c:pt idx="45">
                  <c:v>154.85714285714286</c:v>
                </c:pt>
                <c:pt idx="46">
                  <c:v>146</c:v>
                </c:pt>
                <c:pt idx="47">
                  <c:v>144.14285714285714</c:v>
                </c:pt>
                <c:pt idx="48">
                  <c:v>134.42857142857142</c:v>
                </c:pt>
                <c:pt idx="49">
                  <c:v>123</c:v>
                </c:pt>
                <c:pt idx="50">
                  <c:v>104.85714285714286</c:v>
                </c:pt>
                <c:pt idx="51">
                  <c:v>87.666666666666671</c:v>
                </c:pt>
                <c:pt idx="52">
                  <c:v>82</c:v>
                </c:pt>
                <c:pt idx="53">
                  <c:v>96.5</c:v>
                </c:pt>
              </c:numCache>
            </c:numRef>
          </c:val>
          <c:smooth val="0"/>
          <c:extLst>
            <c:ext xmlns:c16="http://schemas.microsoft.com/office/drawing/2014/chart" uri="{C3380CC4-5D6E-409C-BE32-E72D297353CC}">
              <c16:uniqueId val="{00000000-3B38-C847-9B8B-BE18D6D8FCCA}"/>
            </c:ext>
          </c:extLst>
        </c:ser>
        <c:ser>
          <c:idx val="1"/>
          <c:order val="1"/>
          <c:spPr>
            <a:ln w="28575" cap="rnd">
              <a:solidFill>
                <a:schemeClr val="accent6"/>
              </a:solidFill>
              <a:round/>
            </a:ln>
            <a:effectLst/>
          </c:spPr>
          <c:marker>
            <c:symbol val="circle"/>
            <c:size val="5"/>
            <c:spPr>
              <a:solidFill>
                <a:schemeClr val="accent6"/>
              </a:solidFill>
              <a:ln w="9525">
                <a:solidFill>
                  <a:schemeClr val="accent6"/>
                </a:solidFill>
              </a:ln>
              <a:effectLst/>
            </c:spPr>
          </c:marker>
          <c:trendline>
            <c:trendlineType val="exp"/>
            <c:dispRSqr val="0"/>
            <c:dispEq val="1"/>
            <c:trendlineLbl>
              <c:layout>
                <c:manualLayout>
                  <c:x val="7.9400774055785397E-3"/>
                  <c:y val="-0.27816617053965814"/>
                </c:manualLayout>
              </c:layout>
              <c:numFmt formatCode="General" sourceLinked="0"/>
            </c:trendlineLbl>
          </c:trendline>
          <c:cat>
            <c:strRef>
              <c:f>Madrid!$C$40:$C$93</c:f>
              <c:strCache>
                <c:ptCount val="54"/>
                <c:pt idx="0">
                  <c:v>03/28</c:v>
                </c:pt>
                <c:pt idx="1">
                  <c:v>03/29</c:v>
                </c:pt>
                <c:pt idx="2">
                  <c:v>03/30</c:v>
                </c:pt>
                <c:pt idx="3">
                  <c:v>03/31</c:v>
                </c:pt>
                <c:pt idx="4">
                  <c:v>04/01</c:v>
                </c:pt>
                <c:pt idx="5">
                  <c:v>04/02</c:v>
                </c:pt>
                <c:pt idx="6">
                  <c:v>04/03</c:v>
                </c:pt>
                <c:pt idx="7">
                  <c:v>04/04</c:v>
                </c:pt>
                <c:pt idx="8">
                  <c:v>04/05</c:v>
                </c:pt>
                <c:pt idx="9">
                  <c:v>04/06</c:v>
                </c:pt>
                <c:pt idx="10">
                  <c:v>04/07</c:v>
                </c:pt>
                <c:pt idx="11">
                  <c:v>04/08</c:v>
                </c:pt>
                <c:pt idx="12">
                  <c:v>04/09</c:v>
                </c:pt>
                <c:pt idx="13">
                  <c:v>04/10</c:v>
                </c:pt>
                <c:pt idx="14">
                  <c:v>04/11</c:v>
                </c:pt>
                <c:pt idx="15">
                  <c:v>04/12</c:v>
                </c:pt>
                <c:pt idx="16">
                  <c:v>04/13</c:v>
                </c:pt>
                <c:pt idx="17">
                  <c:v>04/14</c:v>
                </c:pt>
                <c:pt idx="18">
                  <c:v>04/15</c:v>
                </c:pt>
                <c:pt idx="19">
                  <c:v>04/16</c:v>
                </c:pt>
                <c:pt idx="20">
                  <c:v>04/17</c:v>
                </c:pt>
                <c:pt idx="21">
                  <c:v>04/18</c:v>
                </c:pt>
                <c:pt idx="22">
                  <c:v>04/19</c:v>
                </c:pt>
                <c:pt idx="23">
                  <c:v>04/20</c:v>
                </c:pt>
                <c:pt idx="24">
                  <c:v>04/21</c:v>
                </c:pt>
                <c:pt idx="25">
                  <c:v>04/22</c:v>
                </c:pt>
                <c:pt idx="26">
                  <c:v>04/23</c:v>
                </c:pt>
                <c:pt idx="27">
                  <c:v>04/24</c:v>
                </c:pt>
                <c:pt idx="28">
                  <c:v>04/25</c:v>
                </c:pt>
                <c:pt idx="29">
                  <c:v>04/26</c:v>
                </c:pt>
                <c:pt idx="30">
                  <c:v>04/27</c:v>
                </c:pt>
                <c:pt idx="31">
                  <c:v>04/28</c:v>
                </c:pt>
                <c:pt idx="32">
                  <c:v>04/29</c:v>
                </c:pt>
                <c:pt idx="33">
                  <c:v>04/30</c:v>
                </c:pt>
                <c:pt idx="34">
                  <c:v>05/01</c:v>
                </c:pt>
                <c:pt idx="35">
                  <c:v>05/02</c:v>
                </c:pt>
                <c:pt idx="36">
                  <c:v>05/03</c:v>
                </c:pt>
                <c:pt idx="37">
                  <c:v>05/04</c:v>
                </c:pt>
                <c:pt idx="38">
                  <c:v>05/05</c:v>
                </c:pt>
                <c:pt idx="39">
                  <c:v>05/06</c:v>
                </c:pt>
                <c:pt idx="40">
                  <c:v>05/07</c:v>
                </c:pt>
                <c:pt idx="41">
                  <c:v>05/08</c:v>
                </c:pt>
                <c:pt idx="42">
                  <c:v>05/09</c:v>
                </c:pt>
                <c:pt idx="43">
                  <c:v>05/10</c:v>
                </c:pt>
                <c:pt idx="44">
                  <c:v>05/11</c:v>
                </c:pt>
                <c:pt idx="45">
                  <c:v>05/12</c:v>
                </c:pt>
                <c:pt idx="46">
                  <c:v>05/13</c:v>
                </c:pt>
                <c:pt idx="47">
                  <c:v>05/14</c:v>
                </c:pt>
                <c:pt idx="48">
                  <c:v>05/15</c:v>
                </c:pt>
                <c:pt idx="49">
                  <c:v>05/16</c:v>
                </c:pt>
                <c:pt idx="50">
                  <c:v>05/17</c:v>
                </c:pt>
                <c:pt idx="51">
                  <c:v>05/18</c:v>
                </c:pt>
                <c:pt idx="52">
                  <c:v>05/19</c:v>
                </c:pt>
                <c:pt idx="53">
                  <c:v>05/20</c:v>
                </c:pt>
              </c:strCache>
            </c:strRef>
          </c:cat>
          <c:val>
            <c:numRef>
              <c:f>Madrid!$P$40:$P$93</c:f>
              <c:numCache>
                <c:formatCode>0.00</c:formatCode>
                <c:ptCount val="54"/>
                <c:pt idx="0">
                  <c:v>1608</c:v>
                </c:pt>
                <c:pt idx="1">
                  <c:v>1584</c:v>
                </c:pt>
                <c:pt idx="2">
                  <c:v>1461.7142857142858</c:v>
                </c:pt>
                <c:pt idx="3">
                  <c:v>1331.7142857142858</c:v>
                </c:pt>
                <c:pt idx="4">
                  <c:v>1175.8571428571429</c:v>
                </c:pt>
                <c:pt idx="5">
                  <c:v>1052.1428571428571</c:v>
                </c:pt>
                <c:pt idx="6">
                  <c:v>1028</c:v>
                </c:pt>
                <c:pt idx="7">
                  <c:v>1000.1428571428571</c:v>
                </c:pt>
                <c:pt idx="8">
                  <c:v>910.71428571428567</c:v>
                </c:pt>
                <c:pt idx="9">
                  <c:v>850.42857142857144</c:v>
                </c:pt>
                <c:pt idx="10">
                  <c:v>795.14285714285711</c:v>
                </c:pt>
                <c:pt idx="11">
                  <c:v>714.71428571428567</c:v>
                </c:pt>
                <c:pt idx="12">
                  <c:v>651.85714285714289</c:v>
                </c:pt>
                <c:pt idx="13">
                  <c:v>613</c:v>
                </c:pt>
                <c:pt idx="14">
                  <c:v>590.57142857142856</c:v>
                </c:pt>
                <c:pt idx="15">
                  <c:v>537.71428571428567</c:v>
                </c:pt>
                <c:pt idx="16">
                  <c:v>510.42857142857144</c:v>
                </c:pt>
                <c:pt idx="17">
                  <c:v>466</c:v>
                </c:pt>
                <c:pt idx="18">
                  <c:v>440.14285714285717</c:v>
                </c:pt>
                <c:pt idx="19">
                  <c:v>416.71428571428572</c:v>
                </c:pt>
                <c:pt idx="20">
                  <c:v>394.42857142857144</c:v>
                </c:pt>
                <c:pt idx="21">
                  <c:v>377.14285714285717</c:v>
                </c:pt>
                <c:pt idx="22">
                  <c:v>338.42857142857144</c:v>
                </c:pt>
                <c:pt idx="23">
                  <c:v>283.71428571428572</c:v>
                </c:pt>
                <c:pt idx="24">
                  <c:v>259.42857142857144</c:v>
                </c:pt>
                <c:pt idx="25">
                  <c:v>227.28571428571428</c:v>
                </c:pt>
                <c:pt idx="26">
                  <c:v>197.14285714285714</c:v>
                </c:pt>
                <c:pt idx="27">
                  <c:v>180.28571428571428</c:v>
                </c:pt>
                <c:pt idx="28">
                  <c:v>217.42857142857142</c:v>
                </c:pt>
                <c:pt idx="29">
                  <c:v>208</c:v>
                </c:pt>
                <c:pt idx="30">
                  <c:v>208</c:v>
                </c:pt>
                <c:pt idx="31">
                  <c:v>199</c:v>
                </c:pt>
                <c:pt idx="32">
                  <c:v>197.14285714285714</c:v>
                </c:pt>
                <c:pt idx="33">
                  <c:v>198.71428571428572</c:v>
                </c:pt>
                <c:pt idx="34">
                  <c:v>204</c:v>
                </c:pt>
                <c:pt idx="35">
                  <c:v>168.71428571428572</c:v>
                </c:pt>
                <c:pt idx="36">
                  <c:v>154.71428571428572</c:v>
                </c:pt>
                <c:pt idx="37">
                  <c:v>144.42857142857142</c:v>
                </c:pt>
                <c:pt idx="38">
                  <c:v>139.85714285714286</c:v>
                </c:pt>
                <c:pt idx="39">
                  <c:v>137.42857142857142</c:v>
                </c:pt>
                <c:pt idx="40">
                  <c:v>129.85714285714286</c:v>
                </c:pt>
                <c:pt idx="41">
                  <c:v>126.28571428571429</c:v>
                </c:pt>
                <c:pt idx="42">
                  <c:v>117.85714285714286</c:v>
                </c:pt>
                <c:pt idx="43">
                  <c:v>114.71428571428571</c:v>
                </c:pt>
                <c:pt idx="44">
                  <c:v>107.57142857142857</c:v>
                </c:pt>
                <c:pt idx="45">
                  <c:v>103</c:v>
                </c:pt>
                <c:pt idx="46">
                  <c:v>95.428571428571431</c:v>
                </c:pt>
                <c:pt idx="47">
                  <c:v>90.428571428571431</c:v>
                </c:pt>
                <c:pt idx="48">
                  <c:v>87.857142857142861</c:v>
                </c:pt>
                <c:pt idx="49">
                  <c:v>80.857142857142861</c:v>
                </c:pt>
                <c:pt idx="50">
                  <c:v>76.428571428571431</c:v>
                </c:pt>
                <c:pt idx="51">
                  <c:v>73.333333333333329</c:v>
                </c:pt>
                <c:pt idx="52">
                  <c:v>68</c:v>
                </c:pt>
                <c:pt idx="53">
                  <c:v>67.5</c:v>
                </c:pt>
              </c:numCache>
            </c:numRef>
          </c:val>
          <c:smooth val="0"/>
          <c:extLst>
            <c:ext xmlns:c16="http://schemas.microsoft.com/office/drawing/2014/chart" uri="{C3380CC4-5D6E-409C-BE32-E72D297353CC}">
              <c16:uniqueId val="{00000001-3B38-C847-9B8B-BE18D6D8FCCA}"/>
            </c:ext>
          </c:extLst>
        </c:ser>
        <c:ser>
          <c:idx val="2"/>
          <c:order val="2"/>
          <c:spPr>
            <a:ln w="28575" cap="rnd">
              <a:solidFill>
                <a:schemeClr val="accent4"/>
              </a:solidFill>
              <a:round/>
            </a:ln>
            <a:effectLst/>
          </c:spPr>
          <c:marker>
            <c:symbol val="circle"/>
            <c:size val="5"/>
            <c:spPr>
              <a:solidFill>
                <a:schemeClr val="accent4"/>
              </a:solidFill>
              <a:ln w="9525">
                <a:solidFill>
                  <a:schemeClr val="accent4"/>
                </a:solidFill>
              </a:ln>
              <a:effectLst/>
            </c:spPr>
          </c:marker>
          <c:trendline>
            <c:trendlineType val="exp"/>
            <c:dispRSqr val="0"/>
            <c:dispEq val="1"/>
            <c:trendlineLbl>
              <c:layout>
                <c:manualLayout>
                  <c:x val="-3.4665687975443749E-3"/>
                  <c:y val="3.0749711926253122E-2"/>
                </c:manualLayout>
              </c:layout>
              <c:numFmt formatCode="General" sourceLinked="0"/>
            </c:trendlineLbl>
          </c:trendline>
          <c:cat>
            <c:strRef>
              <c:f>Madrid!$C$40:$C$93</c:f>
              <c:strCache>
                <c:ptCount val="54"/>
                <c:pt idx="0">
                  <c:v>03/28</c:v>
                </c:pt>
                <c:pt idx="1">
                  <c:v>03/29</c:v>
                </c:pt>
                <c:pt idx="2">
                  <c:v>03/30</c:v>
                </c:pt>
                <c:pt idx="3">
                  <c:v>03/31</c:v>
                </c:pt>
                <c:pt idx="4">
                  <c:v>04/01</c:v>
                </c:pt>
                <c:pt idx="5">
                  <c:v>04/02</c:v>
                </c:pt>
                <c:pt idx="6">
                  <c:v>04/03</c:v>
                </c:pt>
                <c:pt idx="7">
                  <c:v>04/04</c:v>
                </c:pt>
                <c:pt idx="8">
                  <c:v>04/05</c:v>
                </c:pt>
                <c:pt idx="9">
                  <c:v>04/06</c:v>
                </c:pt>
                <c:pt idx="10">
                  <c:v>04/07</c:v>
                </c:pt>
                <c:pt idx="11">
                  <c:v>04/08</c:v>
                </c:pt>
                <c:pt idx="12">
                  <c:v>04/09</c:v>
                </c:pt>
                <c:pt idx="13">
                  <c:v>04/10</c:v>
                </c:pt>
                <c:pt idx="14">
                  <c:v>04/11</c:v>
                </c:pt>
                <c:pt idx="15">
                  <c:v>04/12</c:v>
                </c:pt>
                <c:pt idx="16">
                  <c:v>04/13</c:v>
                </c:pt>
                <c:pt idx="17">
                  <c:v>04/14</c:v>
                </c:pt>
                <c:pt idx="18">
                  <c:v>04/15</c:v>
                </c:pt>
                <c:pt idx="19">
                  <c:v>04/16</c:v>
                </c:pt>
                <c:pt idx="20">
                  <c:v>04/17</c:v>
                </c:pt>
                <c:pt idx="21">
                  <c:v>04/18</c:v>
                </c:pt>
                <c:pt idx="22">
                  <c:v>04/19</c:v>
                </c:pt>
                <c:pt idx="23">
                  <c:v>04/20</c:v>
                </c:pt>
                <c:pt idx="24">
                  <c:v>04/21</c:v>
                </c:pt>
                <c:pt idx="25">
                  <c:v>04/22</c:v>
                </c:pt>
                <c:pt idx="26">
                  <c:v>04/23</c:v>
                </c:pt>
                <c:pt idx="27">
                  <c:v>04/24</c:v>
                </c:pt>
                <c:pt idx="28">
                  <c:v>04/25</c:v>
                </c:pt>
                <c:pt idx="29">
                  <c:v>04/26</c:v>
                </c:pt>
                <c:pt idx="30">
                  <c:v>04/27</c:v>
                </c:pt>
                <c:pt idx="31">
                  <c:v>04/28</c:v>
                </c:pt>
                <c:pt idx="32">
                  <c:v>04/29</c:v>
                </c:pt>
                <c:pt idx="33">
                  <c:v>04/30</c:v>
                </c:pt>
                <c:pt idx="34">
                  <c:v>05/01</c:v>
                </c:pt>
                <c:pt idx="35">
                  <c:v>05/02</c:v>
                </c:pt>
                <c:pt idx="36">
                  <c:v>05/03</c:v>
                </c:pt>
                <c:pt idx="37">
                  <c:v>05/04</c:v>
                </c:pt>
                <c:pt idx="38">
                  <c:v>05/05</c:v>
                </c:pt>
                <c:pt idx="39">
                  <c:v>05/06</c:v>
                </c:pt>
                <c:pt idx="40">
                  <c:v>05/07</c:v>
                </c:pt>
                <c:pt idx="41">
                  <c:v>05/08</c:v>
                </c:pt>
                <c:pt idx="42">
                  <c:v>05/09</c:v>
                </c:pt>
                <c:pt idx="43">
                  <c:v>05/10</c:v>
                </c:pt>
                <c:pt idx="44">
                  <c:v>05/11</c:v>
                </c:pt>
                <c:pt idx="45">
                  <c:v>05/12</c:v>
                </c:pt>
                <c:pt idx="46">
                  <c:v>05/13</c:v>
                </c:pt>
                <c:pt idx="47">
                  <c:v>05/14</c:v>
                </c:pt>
                <c:pt idx="48">
                  <c:v>05/15</c:v>
                </c:pt>
                <c:pt idx="49">
                  <c:v>05/16</c:v>
                </c:pt>
                <c:pt idx="50">
                  <c:v>05/17</c:v>
                </c:pt>
                <c:pt idx="51">
                  <c:v>05/18</c:v>
                </c:pt>
                <c:pt idx="52">
                  <c:v>05/19</c:v>
                </c:pt>
                <c:pt idx="53">
                  <c:v>05/20</c:v>
                </c:pt>
              </c:strCache>
            </c:strRef>
          </c:cat>
          <c:val>
            <c:numRef>
              <c:f>Madrid!$Q$40:$Q$93</c:f>
              <c:numCache>
                <c:formatCode>0.00</c:formatCode>
                <c:ptCount val="54"/>
                <c:pt idx="0">
                  <c:v>95</c:v>
                </c:pt>
                <c:pt idx="1">
                  <c:v>82.428571428571431</c:v>
                </c:pt>
                <c:pt idx="2">
                  <c:v>70.285714285714292</c:v>
                </c:pt>
                <c:pt idx="3">
                  <c:v>64.571428571428569</c:v>
                </c:pt>
                <c:pt idx="4">
                  <c:v>61.571428571428569</c:v>
                </c:pt>
                <c:pt idx="5">
                  <c:v>59.285714285714285</c:v>
                </c:pt>
                <c:pt idx="6">
                  <c:v>57.714285714285715</c:v>
                </c:pt>
                <c:pt idx="7">
                  <c:v>53.571428571428569</c:v>
                </c:pt>
                <c:pt idx="8">
                  <c:v>49.142857142857146</c:v>
                </c:pt>
                <c:pt idx="9">
                  <c:v>42.428571428571431</c:v>
                </c:pt>
                <c:pt idx="10">
                  <c:v>38.571428571428569</c:v>
                </c:pt>
                <c:pt idx="11">
                  <c:v>35.857142857142854</c:v>
                </c:pt>
                <c:pt idx="12">
                  <c:v>34.714285714285715</c:v>
                </c:pt>
                <c:pt idx="13">
                  <c:v>27.857142857142858</c:v>
                </c:pt>
                <c:pt idx="14">
                  <c:v>25.428571428571427</c:v>
                </c:pt>
                <c:pt idx="15">
                  <c:v>23.571428571428573</c:v>
                </c:pt>
                <c:pt idx="16">
                  <c:v>21.857142857142858</c:v>
                </c:pt>
                <c:pt idx="17">
                  <c:v>19.571428571428573</c:v>
                </c:pt>
                <c:pt idx="18">
                  <c:v>19</c:v>
                </c:pt>
                <c:pt idx="19">
                  <c:v>18</c:v>
                </c:pt>
                <c:pt idx="20">
                  <c:v>17.857142857142858</c:v>
                </c:pt>
                <c:pt idx="21">
                  <c:v>14.714285714285714</c:v>
                </c:pt>
                <c:pt idx="22">
                  <c:v>12.142857142857142</c:v>
                </c:pt>
                <c:pt idx="23">
                  <c:v>13</c:v>
                </c:pt>
                <c:pt idx="24">
                  <c:v>11.285714285714286</c:v>
                </c:pt>
                <c:pt idx="25">
                  <c:v>10</c:v>
                </c:pt>
                <c:pt idx="26">
                  <c:v>8.7142857142857135</c:v>
                </c:pt>
                <c:pt idx="27">
                  <c:v>8.5714285714285712</c:v>
                </c:pt>
                <c:pt idx="28">
                  <c:v>10.285714285714286</c:v>
                </c:pt>
                <c:pt idx="29">
                  <c:v>12.714285714285714</c:v>
                </c:pt>
                <c:pt idx="30">
                  <c:v>12.428571428571429</c:v>
                </c:pt>
                <c:pt idx="31">
                  <c:v>13.857142857142858</c:v>
                </c:pt>
                <c:pt idx="32">
                  <c:v>16.142857142857142</c:v>
                </c:pt>
                <c:pt idx="33">
                  <c:v>17.428571428571427</c:v>
                </c:pt>
                <c:pt idx="34">
                  <c:v>14.857142857142858</c:v>
                </c:pt>
                <c:pt idx="35">
                  <c:v>15.714285714285714</c:v>
                </c:pt>
                <c:pt idx="36">
                  <c:v>15.428571428571429</c:v>
                </c:pt>
                <c:pt idx="37">
                  <c:v>14.428571428571429</c:v>
                </c:pt>
                <c:pt idx="38">
                  <c:v>14.857142857142858</c:v>
                </c:pt>
                <c:pt idx="39">
                  <c:v>14.142857142857142</c:v>
                </c:pt>
                <c:pt idx="40">
                  <c:v>14</c:v>
                </c:pt>
                <c:pt idx="41">
                  <c:v>14.428571428571429</c:v>
                </c:pt>
                <c:pt idx="42">
                  <c:v>12.857142857142858</c:v>
                </c:pt>
                <c:pt idx="43">
                  <c:v>11.285714285714286</c:v>
                </c:pt>
                <c:pt idx="44">
                  <c:v>11.571428571428571</c:v>
                </c:pt>
                <c:pt idx="45">
                  <c:v>9.8571428571428577</c:v>
                </c:pt>
                <c:pt idx="46">
                  <c:v>9.1428571428571423</c:v>
                </c:pt>
                <c:pt idx="47">
                  <c:v>9.2857142857142865</c:v>
                </c:pt>
                <c:pt idx="48">
                  <c:v>8.1428571428571423</c:v>
                </c:pt>
                <c:pt idx="49">
                  <c:v>7.8571428571428568</c:v>
                </c:pt>
                <c:pt idx="50">
                  <c:v>7.5714285714285712</c:v>
                </c:pt>
                <c:pt idx="51">
                  <c:v>7.166666666666667</c:v>
                </c:pt>
                <c:pt idx="52">
                  <c:v>8</c:v>
                </c:pt>
                <c:pt idx="53">
                  <c:v>8.25</c:v>
                </c:pt>
              </c:numCache>
            </c:numRef>
          </c:val>
          <c:smooth val="0"/>
          <c:extLst>
            <c:ext xmlns:c16="http://schemas.microsoft.com/office/drawing/2014/chart" uri="{C3380CC4-5D6E-409C-BE32-E72D297353CC}">
              <c16:uniqueId val="{00000002-3B38-C847-9B8B-BE18D6D8FCCA}"/>
            </c:ext>
          </c:extLst>
        </c:ser>
        <c:ser>
          <c:idx val="3"/>
          <c:order val="3"/>
          <c:spPr>
            <a:ln w="28575" cap="rnd">
              <a:solidFill>
                <a:schemeClr val="accent3"/>
              </a:solidFill>
              <a:round/>
            </a:ln>
            <a:effectLst/>
          </c:spPr>
          <c:marker>
            <c:symbol val="circle"/>
            <c:size val="5"/>
            <c:spPr>
              <a:solidFill>
                <a:schemeClr val="accent3"/>
              </a:solidFill>
              <a:ln w="9525">
                <a:solidFill>
                  <a:schemeClr val="accent3"/>
                </a:solidFill>
              </a:ln>
              <a:effectLst/>
            </c:spPr>
          </c:marker>
          <c:trendline>
            <c:trendlineType val="exp"/>
            <c:dispRSqr val="0"/>
            <c:dispEq val="1"/>
            <c:trendlineLbl>
              <c:layout>
                <c:manualLayout>
                  <c:x val="1.3024823168290404E-2"/>
                  <c:y val="-0.29826963702707893"/>
                </c:manualLayout>
              </c:layout>
              <c:numFmt formatCode="General" sourceLinked="0"/>
            </c:trendlineLbl>
          </c:trendline>
          <c:cat>
            <c:strRef>
              <c:f>Madrid!$C$40:$C$93</c:f>
              <c:strCache>
                <c:ptCount val="54"/>
                <c:pt idx="0">
                  <c:v>03/28</c:v>
                </c:pt>
                <c:pt idx="1">
                  <c:v>03/29</c:v>
                </c:pt>
                <c:pt idx="2">
                  <c:v>03/30</c:v>
                </c:pt>
                <c:pt idx="3">
                  <c:v>03/31</c:v>
                </c:pt>
                <c:pt idx="4">
                  <c:v>04/01</c:v>
                </c:pt>
                <c:pt idx="5">
                  <c:v>04/02</c:v>
                </c:pt>
                <c:pt idx="6">
                  <c:v>04/03</c:v>
                </c:pt>
                <c:pt idx="7">
                  <c:v>04/04</c:v>
                </c:pt>
                <c:pt idx="8">
                  <c:v>04/05</c:v>
                </c:pt>
                <c:pt idx="9">
                  <c:v>04/06</c:v>
                </c:pt>
                <c:pt idx="10">
                  <c:v>04/07</c:v>
                </c:pt>
                <c:pt idx="11">
                  <c:v>04/08</c:v>
                </c:pt>
                <c:pt idx="12">
                  <c:v>04/09</c:v>
                </c:pt>
                <c:pt idx="13">
                  <c:v>04/10</c:v>
                </c:pt>
                <c:pt idx="14">
                  <c:v>04/11</c:v>
                </c:pt>
                <c:pt idx="15">
                  <c:v>04/12</c:v>
                </c:pt>
                <c:pt idx="16">
                  <c:v>04/13</c:v>
                </c:pt>
                <c:pt idx="17">
                  <c:v>04/14</c:v>
                </c:pt>
                <c:pt idx="18">
                  <c:v>04/15</c:v>
                </c:pt>
                <c:pt idx="19">
                  <c:v>04/16</c:v>
                </c:pt>
                <c:pt idx="20">
                  <c:v>04/17</c:v>
                </c:pt>
                <c:pt idx="21">
                  <c:v>04/18</c:v>
                </c:pt>
                <c:pt idx="22">
                  <c:v>04/19</c:v>
                </c:pt>
                <c:pt idx="23">
                  <c:v>04/20</c:v>
                </c:pt>
                <c:pt idx="24">
                  <c:v>04/21</c:v>
                </c:pt>
                <c:pt idx="25">
                  <c:v>04/22</c:v>
                </c:pt>
                <c:pt idx="26">
                  <c:v>04/23</c:v>
                </c:pt>
                <c:pt idx="27">
                  <c:v>04/24</c:v>
                </c:pt>
                <c:pt idx="28">
                  <c:v>04/25</c:v>
                </c:pt>
                <c:pt idx="29">
                  <c:v>04/26</c:v>
                </c:pt>
                <c:pt idx="30">
                  <c:v>04/27</c:v>
                </c:pt>
                <c:pt idx="31">
                  <c:v>04/28</c:v>
                </c:pt>
                <c:pt idx="32">
                  <c:v>04/29</c:v>
                </c:pt>
                <c:pt idx="33">
                  <c:v>04/30</c:v>
                </c:pt>
                <c:pt idx="34">
                  <c:v>05/01</c:v>
                </c:pt>
                <c:pt idx="35">
                  <c:v>05/02</c:v>
                </c:pt>
                <c:pt idx="36">
                  <c:v>05/03</c:v>
                </c:pt>
                <c:pt idx="37">
                  <c:v>05/04</c:v>
                </c:pt>
                <c:pt idx="38">
                  <c:v>05/05</c:v>
                </c:pt>
                <c:pt idx="39">
                  <c:v>05/06</c:v>
                </c:pt>
                <c:pt idx="40">
                  <c:v>05/07</c:v>
                </c:pt>
                <c:pt idx="41">
                  <c:v>05/08</c:v>
                </c:pt>
                <c:pt idx="42">
                  <c:v>05/09</c:v>
                </c:pt>
                <c:pt idx="43">
                  <c:v>05/10</c:v>
                </c:pt>
                <c:pt idx="44">
                  <c:v>05/11</c:v>
                </c:pt>
                <c:pt idx="45">
                  <c:v>05/12</c:v>
                </c:pt>
                <c:pt idx="46">
                  <c:v>05/13</c:v>
                </c:pt>
                <c:pt idx="47">
                  <c:v>05/14</c:v>
                </c:pt>
                <c:pt idx="48">
                  <c:v>05/15</c:v>
                </c:pt>
                <c:pt idx="49">
                  <c:v>05/16</c:v>
                </c:pt>
                <c:pt idx="50">
                  <c:v>05/17</c:v>
                </c:pt>
                <c:pt idx="51">
                  <c:v>05/18</c:v>
                </c:pt>
                <c:pt idx="52">
                  <c:v>05/19</c:v>
                </c:pt>
                <c:pt idx="53">
                  <c:v>05/20</c:v>
                </c:pt>
              </c:strCache>
            </c:strRef>
          </c:cat>
          <c:val>
            <c:numRef>
              <c:f>Madrid!$R$40:$R$93</c:f>
              <c:numCache>
                <c:formatCode>0.00</c:formatCode>
                <c:ptCount val="54"/>
                <c:pt idx="0">
                  <c:v>291.42857142857144</c:v>
                </c:pt>
                <c:pt idx="1">
                  <c:v>297.85714285714283</c:v>
                </c:pt>
                <c:pt idx="2">
                  <c:v>295.85714285714283</c:v>
                </c:pt>
                <c:pt idx="3">
                  <c:v>280.85714285714283</c:v>
                </c:pt>
                <c:pt idx="4">
                  <c:v>265.57142857142856</c:v>
                </c:pt>
                <c:pt idx="5">
                  <c:v>249.14285714285714</c:v>
                </c:pt>
                <c:pt idx="6">
                  <c:v>252.57142857142858</c:v>
                </c:pt>
                <c:pt idx="7">
                  <c:v>245.85714285714286</c:v>
                </c:pt>
                <c:pt idx="8">
                  <c:v>232.14285714285714</c:v>
                </c:pt>
                <c:pt idx="9">
                  <c:v>212.71428571428572</c:v>
                </c:pt>
                <c:pt idx="10">
                  <c:v>194.42857142857142</c:v>
                </c:pt>
                <c:pt idx="11">
                  <c:v>191</c:v>
                </c:pt>
                <c:pt idx="12">
                  <c:v>183.85714285714286</c:v>
                </c:pt>
                <c:pt idx="13">
                  <c:v>171</c:v>
                </c:pt>
                <c:pt idx="14">
                  <c:v>162.57142857142858</c:v>
                </c:pt>
                <c:pt idx="15">
                  <c:v>153.85714285714286</c:v>
                </c:pt>
                <c:pt idx="16">
                  <c:v>147.85714285714286</c:v>
                </c:pt>
                <c:pt idx="17">
                  <c:v>149.71428571428572</c:v>
                </c:pt>
                <c:pt idx="18">
                  <c:v>137.28571428571428</c:v>
                </c:pt>
                <c:pt idx="19">
                  <c:v>132.57142857142858</c:v>
                </c:pt>
                <c:pt idx="20">
                  <c:v>127.42857142857143</c:v>
                </c:pt>
                <c:pt idx="21">
                  <c:v>121.85714285714286</c:v>
                </c:pt>
                <c:pt idx="22">
                  <c:v>115.28571428571429</c:v>
                </c:pt>
                <c:pt idx="23">
                  <c:v>108.28571428571429</c:v>
                </c:pt>
                <c:pt idx="24">
                  <c:v>102.28571428571429</c:v>
                </c:pt>
                <c:pt idx="25">
                  <c:v>97.571428571428569</c:v>
                </c:pt>
                <c:pt idx="26">
                  <c:v>90.714285714285708</c:v>
                </c:pt>
                <c:pt idx="27">
                  <c:v>84</c:v>
                </c:pt>
                <c:pt idx="28">
                  <c:v>75.428571428571431</c:v>
                </c:pt>
                <c:pt idx="29">
                  <c:v>70.285714285714292</c:v>
                </c:pt>
                <c:pt idx="30">
                  <c:v>65.285714285714292</c:v>
                </c:pt>
                <c:pt idx="31">
                  <c:v>63.428571428571431</c:v>
                </c:pt>
                <c:pt idx="32">
                  <c:v>58.571428571428569</c:v>
                </c:pt>
                <c:pt idx="33">
                  <c:v>55.714285714285715</c:v>
                </c:pt>
                <c:pt idx="34">
                  <c:v>53.142857142857146</c:v>
                </c:pt>
                <c:pt idx="35">
                  <c:v>51.571428571428569</c:v>
                </c:pt>
                <c:pt idx="36">
                  <c:v>46.857142857142854</c:v>
                </c:pt>
                <c:pt idx="37">
                  <c:v>47.142857142857146</c:v>
                </c:pt>
                <c:pt idx="38">
                  <c:v>43.714285714285715</c:v>
                </c:pt>
                <c:pt idx="39">
                  <c:v>44.571428571428569</c:v>
                </c:pt>
                <c:pt idx="40">
                  <c:v>43.857142857142854</c:v>
                </c:pt>
                <c:pt idx="41">
                  <c:v>42.857142857142854</c:v>
                </c:pt>
                <c:pt idx="42">
                  <c:v>42</c:v>
                </c:pt>
                <c:pt idx="43">
                  <c:v>39.285714285714285</c:v>
                </c:pt>
                <c:pt idx="44">
                  <c:v>36.714285714285715</c:v>
                </c:pt>
                <c:pt idx="45">
                  <c:v>32.571428571428569</c:v>
                </c:pt>
                <c:pt idx="46">
                  <c:v>29</c:v>
                </c:pt>
                <c:pt idx="47">
                  <c:v>25.714285714285715</c:v>
                </c:pt>
                <c:pt idx="48">
                  <c:v>24.857142857142858</c:v>
                </c:pt>
                <c:pt idx="49">
                  <c:v>21.714285714285715</c:v>
                </c:pt>
                <c:pt idx="50">
                  <c:v>21.714285714285715</c:v>
                </c:pt>
                <c:pt idx="51">
                  <c:v>20.333333333333332</c:v>
                </c:pt>
                <c:pt idx="52">
                  <c:v>21</c:v>
                </c:pt>
                <c:pt idx="53">
                  <c:v>21</c:v>
                </c:pt>
              </c:numCache>
            </c:numRef>
          </c:val>
          <c:smooth val="0"/>
          <c:extLst>
            <c:ext xmlns:c16="http://schemas.microsoft.com/office/drawing/2014/chart" uri="{C3380CC4-5D6E-409C-BE32-E72D297353CC}">
              <c16:uniqueId val="{00000003-3B38-C847-9B8B-BE18D6D8FCCA}"/>
            </c:ext>
          </c:extLst>
        </c:ser>
        <c:ser>
          <c:idx val="4"/>
          <c:order val="4"/>
          <c:cat>
            <c:strRef>
              <c:f>Madrid!$C$40:$C$93</c:f>
              <c:strCache>
                <c:ptCount val="54"/>
                <c:pt idx="0">
                  <c:v>03/28</c:v>
                </c:pt>
                <c:pt idx="1">
                  <c:v>03/29</c:v>
                </c:pt>
                <c:pt idx="2">
                  <c:v>03/30</c:v>
                </c:pt>
                <c:pt idx="3">
                  <c:v>03/31</c:v>
                </c:pt>
                <c:pt idx="4">
                  <c:v>04/01</c:v>
                </c:pt>
                <c:pt idx="5">
                  <c:v>04/02</c:v>
                </c:pt>
                <c:pt idx="6">
                  <c:v>04/03</c:v>
                </c:pt>
                <c:pt idx="7">
                  <c:v>04/04</c:v>
                </c:pt>
                <c:pt idx="8">
                  <c:v>04/05</c:v>
                </c:pt>
                <c:pt idx="9">
                  <c:v>04/06</c:v>
                </c:pt>
                <c:pt idx="10">
                  <c:v>04/07</c:v>
                </c:pt>
                <c:pt idx="11">
                  <c:v>04/08</c:v>
                </c:pt>
                <c:pt idx="12">
                  <c:v>04/09</c:v>
                </c:pt>
                <c:pt idx="13">
                  <c:v>04/10</c:v>
                </c:pt>
                <c:pt idx="14">
                  <c:v>04/11</c:v>
                </c:pt>
                <c:pt idx="15">
                  <c:v>04/12</c:v>
                </c:pt>
                <c:pt idx="16">
                  <c:v>04/13</c:v>
                </c:pt>
                <c:pt idx="17">
                  <c:v>04/14</c:v>
                </c:pt>
                <c:pt idx="18">
                  <c:v>04/15</c:v>
                </c:pt>
                <c:pt idx="19">
                  <c:v>04/16</c:v>
                </c:pt>
                <c:pt idx="20">
                  <c:v>04/17</c:v>
                </c:pt>
                <c:pt idx="21">
                  <c:v>04/18</c:v>
                </c:pt>
                <c:pt idx="22">
                  <c:v>04/19</c:v>
                </c:pt>
                <c:pt idx="23">
                  <c:v>04/20</c:v>
                </c:pt>
                <c:pt idx="24">
                  <c:v>04/21</c:v>
                </c:pt>
                <c:pt idx="25">
                  <c:v>04/22</c:v>
                </c:pt>
                <c:pt idx="26">
                  <c:v>04/23</c:v>
                </c:pt>
                <c:pt idx="27">
                  <c:v>04/24</c:v>
                </c:pt>
                <c:pt idx="28">
                  <c:v>04/25</c:v>
                </c:pt>
                <c:pt idx="29">
                  <c:v>04/26</c:v>
                </c:pt>
                <c:pt idx="30">
                  <c:v>04/27</c:v>
                </c:pt>
                <c:pt idx="31">
                  <c:v>04/28</c:v>
                </c:pt>
                <c:pt idx="32">
                  <c:v>04/29</c:v>
                </c:pt>
                <c:pt idx="33">
                  <c:v>04/30</c:v>
                </c:pt>
                <c:pt idx="34">
                  <c:v>05/01</c:v>
                </c:pt>
                <c:pt idx="35">
                  <c:v>05/02</c:v>
                </c:pt>
                <c:pt idx="36">
                  <c:v>05/03</c:v>
                </c:pt>
                <c:pt idx="37">
                  <c:v>05/04</c:v>
                </c:pt>
                <c:pt idx="38">
                  <c:v>05/05</c:v>
                </c:pt>
                <c:pt idx="39">
                  <c:v>05/06</c:v>
                </c:pt>
                <c:pt idx="40">
                  <c:v>05/07</c:v>
                </c:pt>
                <c:pt idx="41">
                  <c:v>05/08</c:v>
                </c:pt>
                <c:pt idx="42">
                  <c:v>05/09</c:v>
                </c:pt>
                <c:pt idx="43">
                  <c:v>05/10</c:v>
                </c:pt>
                <c:pt idx="44">
                  <c:v>05/11</c:v>
                </c:pt>
                <c:pt idx="45">
                  <c:v>05/12</c:v>
                </c:pt>
                <c:pt idx="46">
                  <c:v>05/13</c:v>
                </c:pt>
                <c:pt idx="47">
                  <c:v>05/14</c:v>
                </c:pt>
                <c:pt idx="48">
                  <c:v>05/15</c:v>
                </c:pt>
                <c:pt idx="49">
                  <c:v>05/16</c:v>
                </c:pt>
                <c:pt idx="50">
                  <c:v>05/17</c:v>
                </c:pt>
                <c:pt idx="51">
                  <c:v>05/18</c:v>
                </c:pt>
                <c:pt idx="52">
                  <c:v>05/19</c:v>
                </c:pt>
                <c:pt idx="53">
                  <c:v>05/20</c:v>
                </c:pt>
              </c:strCache>
            </c:strRef>
          </c:cat>
          <c:val>
            <c:numRef>
              <c:f>Madrid!$S$40:$S$93</c:f>
              <c:numCache>
                <c:formatCode>General</c:formatCode>
                <c:ptCount val="54"/>
              </c:numCache>
            </c:numRef>
          </c:val>
          <c:smooth val="0"/>
          <c:extLst>
            <c:ext xmlns:c16="http://schemas.microsoft.com/office/drawing/2014/chart" uri="{C3380CC4-5D6E-409C-BE32-E72D297353CC}">
              <c16:uniqueId val="{00000008-3B38-C847-9B8B-BE18D6D8FCCA}"/>
            </c:ext>
          </c:extLst>
        </c:ser>
        <c:dLbls>
          <c:showLegendKey val="0"/>
          <c:showVal val="0"/>
          <c:showCatName val="0"/>
          <c:showSerName val="0"/>
          <c:showPercent val="0"/>
          <c:showBubbleSize val="0"/>
        </c:dLbls>
        <c:marker val="1"/>
        <c:smooth val="0"/>
        <c:axId val="626662304"/>
        <c:axId val="438357536"/>
      </c:lineChart>
      <c:catAx>
        <c:axId val="626662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357536"/>
        <c:crosses val="autoZero"/>
        <c:auto val="1"/>
        <c:lblAlgn val="ctr"/>
        <c:lblOffset val="100"/>
        <c:tickLblSkip val="7"/>
        <c:noMultiLvlLbl val="0"/>
      </c:catAx>
      <c:valAx>
        <c:axId val="438357536"/>
        <c:scaling>
          <c:logBase val="10"/>
          <c:orientation val="minMax"/>
          <c:max val="3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layout>
            <c:manualLayout>
              <c:xMode val="edge"/>
              <c:yMode val="edge"/>
              <c:x val="2.5864406779661016E-2"/>
              <c:y val="0.32828043979258698"/>
            </c:manualLayout>
          </c:layout>
          <c:overlay val="0"/>
          <c:spPr>
            <a:noFill/>
            <a:ln>
              <a:noFill/>
            </a:ln>
            <a:effectLst/>
          </c:spPr>
        </c:title>
        <c:numFmt formatCode="0" sourceLinked="0"/>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26662304"/>
        <c:crosses val="autoZero"/>
        <c:crossBetween val="midCat"/>
      </c:valAx>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New York City, USA</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20735867797146"/>
          <c:y val="0.11124031007751937"/>
          <c:w val="0.70763822712288937"/>
          <c:h val="0.75604447699851474"/>
        </c:manualLayout>
      </c:layout>
      <c:lineChart>
        <c:grouping val="standard"/>
        <c:varyColors val="0"/>
        <c:ser>
          <c:idx val="0"/>
          <c:order val="0"/>
          <c:tx>
            <c:strRef>
              <c:f>'New York'!$L$2</c:f>
              <c:strCache>
                <c:ptCount val="1"/>
                <c:pt idx="0">
                  <c:v>New Cases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'New York'!$B$3:$B$87</c:f>
              <c:strCache>
                <c:ptCount val="85"/>
                <c:pt idx="0">
                  <c:v>02/29</c:v>
                </c:pt>
                <c:pt idx="1">
                  <c:v>03/01</c:v>
                </c:pt>
                <c:pt idx="2">
                  <c:v>03/02</c:v>
                </c:pt>
                <c:pt idx="3">
                  <c:v>03/03</c:v>
                </c:pt>
                <c:pt idx="4">
                  <c:v>03/04</c:v>
                </c:pt>
                <c:pt idx="5">
                  <c:v>03/05</c:v>
                </c:pt>
                <c:pt idx="6">
                  <c:v>03/06</c:v>
                </c:pt>
                <c:pt idx="7">
                  <c:v>03/07</c:v>
                </c:pt>
                <c:pt idx="8">
                  <c:v>03/08</c:v>
                </c:pt>
                <c:pt idx="9">
                  <c:v>03/09</c:v>
                </c:pt>
                <c:pt idx="10">
                  <c:v>03/10</c:v>
                </c:pt>
                <c:pt idx="11">
                  <c:v>03/11</c:v>
                </c:pt>
                <c:pt idx="12">
                  <c:v>03/12</c:v>
                </c:pt>
                <c:pt idx="13">
                  <c:v>03/13</c:v>
                </c:pt>
                <c:pt idx="14">
                  <c:v>03/14</c:v>
                </c:pt>
                <c:pt idx="15">
                  <c:v>03/15</c:v>
                </c:pt>
                <c:pt idx="16">
                  <c:v>03/16</c:v>
                </c:pt>
                <c:pt idx="17">
                  <c:v>03/17</c:v>
                </c:pt>
                <c:pt idx="18">
                  <c:v>03/18</c:v>
                </c:pt>
                <c:pt idx="19">
                  <c:v>03/19</c:v>
                </c:pt>
                <c:pt idx="20">
                  <c:v>03/20</c:v>
                </c:pt>
                <c:pt idx="21">
                  <c:v>03/21</c:v>
                </c:pt>
                <c:pt idx="22">
                  <c:v>03/22</c:v>
                </c:pt>
                <c:pt idx="23">
                  <c:v>03/23</c:v>
                </c:pt>
                <c:pt idx="24">
                  <c:v>03/24</c:v>
                </c:pt>
                <c:pt idx="25">
                  <c:v>03/25</c:v>
                </c:pt>
                <c:pt idx="26">
                  <c:v>03/26</c:v>
                </c:pt>
                <c:pt idx="27">
                  <c:v>03/27</c:v>
                </c:pt>
                <c:pt idx="28">
                  <c:v>03/28</c:v>
                </c:pt>
                <c:pt idx="29">
                  <c:v>03/29</c:v>
                </c:pt>
                <c:pt idx="30">
                  <c:v>03/30</c:v>
                </c:pt>
                <c:pt idx="31">
                  <c:v>03/31</c:v>
                </c:pt>
                <c:pt idx="32">
                  <c:v>04/01</c:v>
                </c:pt>
                <c:pt idx="33">
                  <c:v>04/02</c:v>
                </c:pt>
                <c:pt idx="34">
                  <c:v>04/03</c:v>
                </c:pt>
                <c:pt idx="35">
                  <c:v>04/04</c:v>
                </c:pt>
                <c:pt idx="36">
                  <c:v>04/05</c:v>
                </c:pt>
                <c:pt idx="37">
                  <c:v>04/06</c:v>
                </c:pt>
                <c:pt idx="38">
                  <c:v>04/07</c:v>
                </c:pt>
                <c:pt idx="39">
                  <c:v>04/08</c:v>
                </c:pt>
                <c:pt idx="40">
                  <c:v>04/09</c:v>
                </c:pt>
                <c:pt idx="41">
                  <c:v>04/10</c:v>
                </c:pt>
                <c:pt idx="42">
                  <c:v>04/11</c:v>
                </c:pt>
                <c:pt idx="43">
                  <c:v>04/12</c:v>
                </c:pt>
                <c:pt idx="44">
                  <c:v>04/13</c:v>
                </c:pt>
                <c:pt idx="45">
                  <c:v>04/14</c:v>
                </c:pt>
                <c:pt idx="46">
                  <c:v>04/15</c:v>
                </c:pt>
                <c:pt idx="47">
                  <c:v>04/16</c:v>
                </c:pt>
                <c:pt idx="48">
                  <c:v>04/17</c:v>
                </c:pt>
                <c:pt idx="49">
                  <c:v>04/18</c:v>
                </c:pt>
                <c:pt idx="50">
                  <c:v>04/19</c:v>
                </c:pt>
                <c:pt idx="51">
                  <c:v>04/20</c:v>
                </c:pt>
                <c:pt idx="52">
                  <c:v>04/21</c:v>
                </c:pt>
                <c:pt idx="53">
                  <c:v>04/22</c:v>
                </c:pt>
                <c:pt idx="54">
                  <c:v>04/23</c:v>
                </c:pt>
                <c:pt idx="55">
                  <c:v>04/24</c:v>
                </c:pt>
                <c:pt idx="56">
                  <c:v>04/25</c:v>
                </c:pt>
                <c:pt idx="57">
                  <c:v>04/26</c:v>
                </c:pt>
                <c:pt idx="58">
                  <c:v>04/27</c:v>
                </c:pt>
                <c:pt idx="59">
                  <c:v>04/28</c:v>
                </c:pt>
                <c:pt idx="60">
                  <c:v>04/29</c:v>
                </c:pt>
                <c:pt idx="61">
                  <c:v>04/30</c:v>
                </c:pt>
                <c:pt idx="62">
                  <c:v>05/01</c:v>
                </c:pt>
                <c:pt idx="63">
                  <c:v>05/02</c:v>
                </c:pt>
                <c:pt idx="64">
                  <c:v>05/03</c:v>
                </c:pt>
                <c:pt idx="65">
                  <c:v>05/04</c:v>
                </c:pt>
                <c:pt idx="66">
                  <c:v>05/05</c:v>
                </c:pt>
                <c:pt idx="67">
                  <c:v>05/06</c:v>
                </c:pt>
                <c:pt idx="68">
                  <c:v>05/07</c:v>
                </c:pt>
                <c:pt idx="69">
                  <c:v>05/08</c:v>
                </c:pt>
                <c:pt idx="70">
                  <c:v>05/09</c:v>
                </c:pt>
                <c:pt idx="71">
                  <c:v>05/10</c:v>
                </c:pt>
                <c:pt idx="72">
                  <c:v>05/11</c:v>
                </c:pt>
                <c:pt idx="73">
                  <c:v>05/12</c:v>
                </c:pt>
                <c:pt idx="74">
                  <c:v>05/13</c:v>
                </c:pt>
                <c:pt idx="75">
                  <c:v>05/14</c:v>
                </c:pt>
                <c:pt idx="76">
                  <c:v>05/15</c:v>
                </c:pt>
                <c:pt idx="77">
                  <c:v>05/16</c:v>
                </c:pt>
                <c:pt idx="78">
                  <c:v>05/17</c:v>
                </c:pt>
                <c:pt idx="79">
                  <c:v>05/18</c:v>
                </c:pt>
                <c:pt idx="80">
                  <c:v>05/19</c:v>
                </c:pt>
                <c:pt idx="81">
                  <c:v>05/20</c:v>
                </c:pt>
                <c:pt idx="82">
                  <c:v>05/21</c:v>
                </c:pt>
                <c:pt idx="83">
                  <c:v>05/22</c:v>
                </c:pt>
                <c:pt idx="84">
                  <c:v>05/23</c:v>
                </c:pt>
              </c:strCache>
            </c:strRef>
          </c:cat>
          <c:val>
            <c:numRef>
              <c:f>'New York'!$L$3:$L$87</c:f>
              <c:numCache>
                <c:formatCode>0</c:formatCode>
                <c:ptCount val="85"/>
                <c:pt idx="0">
                  <c:v>1</c:v>
                </c:pt>
                <c:pt idx="1">
                  <c:v>1.8</c:v>
                </c:pt>
                <c:pt idx="2">
                  <c:v>2</c:v>
                </c:pt>
                <c:pt idx="3">
                  <c:v>2.8571428571428572</c:v>
                </c:pt>
                <c:pt idx="4">
                  <c:v>3.7142857142857144</c:v>
                </c:pt>
                <c:pt idx="5">
                  <c:v>6.5714285714285712</c:v>
                </c:pt>
                <c:pt idx="6">
                  <c:v>14.714285714285714</c:v>
                </c:pt>
                <c:pt idx="7">
                  <c:v>24.428571428571427</c:v>
                </c:pt>
                <c:pt idx="8">
                  <c:v>45.857142857142854</c:v>
                </c:pt>
                <c:pt idx="9">
                  <c:v>96.428571428571431</c:v>
                </c:pt>
                <c:pt idx="10">
                  <c:v>183.85714285714286</c:v>
                </c:pt>
                <c:pt idx="11">
                  <c:v>274.57142857142856</c:v>
                </c:pt>
                <c:pt idx="12">
                  <c:v>419.14285714285717</c:v>
                </c:pt>
                <c:pt idx="13">
                  <c:v>714.14285714285711</c:v>
                </c:pt>
                <c:pt idx="14">
                  <c:v>1055.1428571428571</c:v>
                </c:pt>
                <c:pt idx="15">
                  <c:v>1458.7142857142858</c:v>
                </c:pt>
                <c:pt idx="16">
                  <c:v>1938.1428571428571</c:v>
                </c:pt>
                <c:pt idx="17">
                  <c:v>2422.8571428571427</c:v>
                </c:pt>
                <c:pt idx="18">
                  <c:v>2708.1428571428573</c:v>
                </c:pt>
                <c:pt idx="19">
                  <c:v>2928.8571428571427</c:v>
                </c:pt>
                <c:pt idx="20">
                  <c:v>3135.2857142857142</c:v>
                </c:pt>
                <c:pt idx="21">
                  <c:v>3426.4285714285716</c:v>
                </c:pt>
                <c:pt idx="22">
                  <c:v>3692</c:v>
                </c:pt>
                <c:pt idx="23">
                  <c:v>3879.2857142857142</c:v>
                </c:pt>
                <c:pt idx="24">
                  <c:v>4033.8571428571427</c:v>
                </c:pt>
                <c:pt idx="25">
                  <c:v>4150.4285714285716</c:v>
                </c:pt>
                <c:pt idx="26">
                  <c:v>4285.4285714285716</c:v>
                </c:pt>
                <c:pt idx="27">
                  <c:v>4647.4285714285716</c:v>
                </c:pt>
                <c:pt idx="28">
                  <c:v>4780.2857142857147</c:v>
                </c:pt>
                <c:pt idx="29">
                  <c:v>4864.8571428571431</c:v>
                </c:pt>
                <c:pt idx="30">
                  <c:v>4969</c:v>
                </c:pt>
                <c:pt idx="31">
                  <c:v>5048.4285714285716</c:v>
                </c:pt>
                <c:pt idx="32">
                  <c:v>5105.2857142857147</c:v>
                </c:pt>
                <c:pt idx="33">
                  <c:v>5140.8571428571431</c:v>
                </c:pt>
                <c:pt idx="34">
                  <c:v>5177.7142857142853</c:v>
                </c:pt>
                <c:pt idx="35">
                  <c:v>5266.7142857142853</c:v>
                </c:pt>
                <c:pt idx="36">
                  <c:v>5285.1428571428569</c:v>
                </c:pt>
                <c:pt idx="37">
                  <c:v>5181.8571428571431</c:v>
                </c:pt>
                <c:pt idx="38">
                  <c:v>5016.8571428571431</c:v>
                </c:pt>
                <c:pt idx="39">
                  <c:v>4995.5714285714284</c:v>
                </c:pt>
                <c:pt idx="40">
                  <c:v>4866.1428571428569</c:v>
                </c:pt>
                <c:pt idx="41">
                  <c:v>4428</c:v>
                </c:pt>
                <c:pt idx="42">
                  <c:v>4153.5714285714284</c:v>
                </c:pt>
                <c:pt idx="43">
                  <c:v>3911.5714285714284</c:v>
                </c:pt>
                <c:pt idx="44">
                  <c:v>3695.1428571428573</c:v>
                </c:pt>
                <c:pt idx="45">
                  <c:v>3563.1428571428573</c:v>
                </c:pt>
                <c:pt idx="46">
                  <c:v>3342.8571428571427</c:v>
                </c:pt>
                <c:pt idx="47">
                  <c:v>3268.7142857142858</c:v>
                </c:pt>
                <c:pt idx="48">
                  <c:v>3337.7142857142858</c:v>
                </c:pt>
                <c:pt idx="49">
                  <c:v>3184.5714285714284</c:v>
                </c:pt>
                <c:pt idx="50">
                  <c:v>3126.1428571428573</c:v>
                </c:pt>
                <c:pt idx="51">
                  <c:v>3030.1428571428573</c:v>
                </c:pt>
                <c:pt idx="52">
                  <c:v>2882.1428571428573</c:v>
                </c:pt>
                <c:pt idx="53">
                  <c:v>2801</c:v>
                </c:pt>
                <c:pt idx="54">
                  <c:v>2609.4285714285716</c:v>
                </c:pt>
                <c:pt idx="55">
                  <c:v>2399.8571428571427</c:v>
                </c:pt>
                <c:pt idx="56">
                  <c:v>2351.4285714285716</c:v>
                </c:pt>
                <c:pt idx="57">
                  <c:v>2191.4285714285716</c:v>
                </c:pt>
                <c:pt idx="58">
                  <c:v>2072.7142857142858</c:v>
                </c:pt>
                <c:pt idx="59">
                  <c:v>1977.8571428571429</c:v>
                </c:pt>
                <c:pt idx="60">
                  <c:v>1900.5714285714287</c:v>
                </c:pt>
                <c:pt idx="61">
                  <c:v>1868</c:v>
                </c:pt>
                <c:pt idx="62">
                  <c:v>1759.2857142857142</c:v>
                </c:pt>
                <c:pt idx="63">
                  <c:v>1586.5714285714287</c:v>
                </c:pt>
                <c:pt idx="64">
                  <c:v>1453.1428571428571</c:v>
                </c:pt>
                <c:pt idx="65">
                  <c:v>1342.2857142857142</c:v>
                </c:pt>
                <c:pt idx="66">
                  <c:v>1229.8571428571429</c:v>
                </c:pt>
                <c:pt idx="67">
                  <c:v>1175.2857142857142</c:v>
                </c:pt>
                <c:pt idx="68">
                  <c:v>1130</c:v>
                </c:pt>
                <c:pt idx="69">
                  <c:v>1085</c:v>
                </c:pt>
                <c:pt idx="70">
                  <c:v>1053.4285714285713</c:v>
                </c:pt>
                <c:pt idx="71">
                  <c:v>1043</c:v>
                </c:pt>
                <c:pt idx="72">
                  <c:v>1024.1428571428571</c:v>
                </c:pt>
                <c:pt idx="73">
                  <c:v>992.85714285714289</c:v>
                </c:pt>
                <c:pt idx="74">
                  <c:v>966.42857142857144</c:v>
                </c:pt>
                <c:pt idx="75">
                  <c:v>951.85714285714289</c:v>
                </c:pt>
                <c:pt idx="76">
                  <c:v>896.42857142857144</c:v>
                </c:pt>
                <c:pt idx="77">
                  <c:v>835.14285714285711</c:v>
                </c:pt>
                <c:pt idx="78">
                  <c:v>747.71428571428567</c:v>
                </c:pt>
                <c:pt idx="79">
                  <c:v>657.71428571428567</c:v>
                </c:pt>
                <c:pt idx="80">
                  <c:v>564.57142857142856</c:v>
                </c:pt>
                <c:pt idx="81">
                  <c:v>497.71428571428572</c:v>
                </c:pt>
                <c:pt idx="82">
                  <c:v>520.83333333333337</c:v>
                </c:pt>
                <c:pt idx="83">
                  <c:v>456.2</c:v>
                </c:pt>
                <c:pt idx="84">
                  <c:v>356</c:v>
                </c:pt>
              </c:numCache>
            </c:numRef>
          </c:val>
          <c:smooth val="0"/>
          <c:extLst>
            <c:ext xmlns:c16="http://schemas.microsoft.com/office/drawing/2014/chart" uri="{C3380CC4-5D6E-409C-BE32-E72D297353CC}">
              <c16:uniqueId val="{00000000-6E41-4243-8164-72FA031C88F4}"/>
            </c:ext>
          </c:extLst>
        </c:ser>
        <c:ser>
          <c:idx val="3"/>
          <c:order val="3"/>
          <c:tx>
            <c:strRef>
              <c:f>'New York'!$O$2</c:f>
              <c:strCache>
                <c:ptCount val="1"/>
                <c:pt idx="0">
                  <c:v>New Deaths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'New York'!$B$3:$B$87</c:f>
              <c:strCache>
                <c:ptCount val="85"/>
                <c:pt idx="0">
                  <c:v>02/29</c:v>
                </c:pt>
                <c:pt idx="1">
                  <c:v>03/01</c:v>
                </c:pt>
                <c:pt idx="2">
                  <c:v>03/02</c:v>
                </c:pt>
                <c:pt idx="3">
                  <c:v>03/03</c:v>
                </c:pt>
                <c:pt idx="4">
                  <c:v>03/04</c:v>
                </c:pt>
                <c:pt idx="5">
                  <c:v>03/05</c:v>
                </c:pt>
                <c:pt idx="6">
                  <c:v>03/06</c:v>
                </c:pt>
                <c:pt idx="7">
                  <c:v>03/07</c:v>
                </c:pt>
                <c:pt idx="8">
                  <c:v>03/08</c:v>
                </c:pt>
                <c:pt idx="9">
                  <c:v>03/09</c:v>
                </c:pt>
                <c:pt idx="10">
                  <c:v>03/10</c:v>
                </c:pt>
                <c:pt idx="11">
                  <c:v>03/11</c:v>
                </c:pt>
                <c:pt idx="12">
                  <c:v>03/12</c:v>
                </c:pt>
                <c:pt idx="13">
                  <c:v>03/13</c:v>
                </c:pt>
                <c:pt idx="14">
                  <c:v>03/14</c:v>
                </c:pt>
                <c:pt idx="15">
                  <c:v>03/15</c:v>
                </c:pt>
                <c:pt idx="16">
                  <c:v>03/16</c:v>
                </c:pt>
                <c:pt idx="17">
                  <c:v>03/17</c:v>
                </c:pt>
                <c:pt idx="18">
                  <c:v>03/18</c:v>
                </c:pt>
                <c:pt idx="19">
                  <c:v>03/19</c:v>
                </c:pt>
                <c:pt idx="20">
                  <c:v>03/20</c:v>
                </c:pt>
                <c:pt idx="21">
                  <c:v>03/21</c:v>
                </c:pt>
                <c:pt idx="22">
                  <c:v>03/22</c:v>
                </c:pt>
                <c:pt idx="23">
                  <c:v>03/23</c:v>
                </c:pt>
                <c:pt idx="24">
                  <c:v>03/24</c:v>
                </c:pt>
                <c:pt idx="25">
                  <c:v>03/25</c:v>
                </c:pt>
                <c:pt idx="26">
                  <c:v>03/26</c:v>
                </c:pt>
                <c:pt idx="27">
                  <c:v>03/27</c:v>
                </c:pt>
                <c:pt idx="28">
                  <c:v>03/28</c:v>
                </c:pt>
                <c:pt idx="29">
                  <c:v>03/29</c:v>
                </c:pt>
                <c:pt idx="30">
                  <c:v>03/30</c:v>
                </c:pt>
                <c:pt idx="31">
                  <c:v>03/31</c:v>
                </c:pt>
                <c:pt idx="32">
                  <c:v>04/01</c:v>
                </c:pt>
                <c:pt idx="33">
                  <c:v>04/02</c:v>
                </c:pt>
                <c:pt idx="34">
                  <c:v>04/03</c:v>
                </c:pt>
                <c:pt idx="35">
                  <c:v>04/04</c:v>
                </c:pt>
                <c:pt idx="36">
                  <c:v>04/05</c:v>
                </c:pt>
                <c:pt idx="37">
                  <c:v>04/06</c:v>
                </c:pt>
                <c:pt idx="38">
                  <c:v>04/07</c:v>
                </c:pt>
                <c:pt idx="39">
                  <c:v>04/08</c:v>
                </c:pt>
                <c:pt idx="40">
                  <c:v>04/09</c:v>
                </c:pt>
                <c:pt idx="41">
                  <c:v>04/10</c:v>
                </c:pt>
                <c:pt idx="42">
                  <c:v>04/11</c:v>
                </c:pt>
                <c:pt idx="43">
                  <c:v>04/12</c:v>
                </c:pt>
                <c:pt idx="44">
                  <c:v>04/13</c:v>
                </c:pt>
                <c:pt idx="45">
                  <c:v>04/14</c:v>
                </c:pt>
                <c:pt idx="46">
                  <c:v>04/15</c:v>
                </c:pt>
                <c:pt idx="47">
                  <c:v>04/16</c:v>
                </c:pt>
                <c:pt idx="48">
                  <c:v>04/17</c:v>
                </c:pt>
                <c:pt idx="49">
                  <c:v>04/18</c:v>
                </c:pt>
                <c:pt idx="50">
                  <c:v>04/19</c:v>
                </c:pt>
                <c:pt idx="51">
                  <c:v>04/20</c:v>
                </c:pt>
                <c:pt idx="52">
                  <c:v>04/21</c:v>
                </c:pt>
                <c:pt idx="53">
                  <c:v>04/22</c:v>
                </c:pt>
                <c:pt idx="54">
                  <c:v>04/23</c:v>
                </c:pt>
                <c:pt idx="55">
                  <c:v>04/24</c:v>
                </c:pt>
                <c:pt idx="56">
                  <c:v>04/25</c:v>
                </c:pt>
                <c:pt idx="57">
                  <c:v>04/26</c:v>
                </c:pt>
                <c:pt idx="58">
                  <c:v>04/27</c:v>
                </c:pt>
                <c:pt idx="59">
                  <c:v>04/28</c:v>
                </c:pt>
                <c:pt idx="60">
                  <c:v>04/29</c:v>
                </c:pt>
                <c:pt idx="61">
                  <c:v>04/30</c:v>
                </c:pt>
                <c:pt idx="62">
                  <c:v>05/01</c:v>
                </c:pt>
                <c:pt idx="63">
                  <c:v>05/02</c:v>
                </c:pt>
                <c:pt idx="64">
                  <c:v>05/03</c:v>
                </c:pt>
                <c:pt idx="65">
                  <c:v>05/04</c:v>
                </c:pt>
                <c:pt idx="66">
                  <c:v>05/05</c:v>
                </c:pt>
                <c:pt idx="67">
                  <c:v>05/06</c:v>
                </c:pt>
                <c:pt idx="68">
                  <c:v>05/07</c:v>
                </c:pt>
                <c:pt idx="69">
                  <c:v>05/08</c:v>
                </c:pt>
                <c:pt idx="70">
                  <c:v>05/09</c:v>
                </c:pt>
                <c:pt idx="71">
                  <c:v>05/10</c:v>
                </c:pt>
                <c:pt idx="72">
                  <c:v>05/11</c:v>
                </c:pt>
                <c:pt idx="73">
                  <c:v>05/12</c:v>
                </c:pt>
                <c:pt idx="74">
                  <c:v>05/13</c:v>
                </c:pt>
                <c:pt idx="75">
                  <c:v>05/14</c:v>
                </c:pt>
                <c:pt idx="76">
                  <c:v>05/15</c:v>
                </c:pt>
                <c:pt idx="77">
                  <c:v>05/16</c:v>
                </c:pt>
                <c:pt idx="78">
                  <c:v>05/17</c:v>
                </c:pt>
                <c:pt idx="79">
                  <c:v>05/18</c:v>
                </c:pt>
                <c:pt idx="80">
                  <c:v>05/19</c:v>
                </c:pt>
                <c:pt idx="81">
                  <c:v>05/20</c:v>
                </c:pt>
                <c:pt idx="82">
                  <c:v>05/21</c:v>
                </c:pt>
                <c:pt idx="83">
                  <c:v>05/22</c:v>
                </c:pt>
                <c:pt idx="84">
                  <c:v>05/23</c:v>
                </c:pt>
              </c:strCache>
            </c:strRef>
          </c:cat>
          <c:val>
            <c:numRef>
              <c:f>'New York'!$O$3:$O$87</c:f>
              <c:numCache>
                <c:formatCode>0</c:formatCode>
                <c:ptCount val="85"/>
                <c:pt idx="0">
                  <c:v>0</c:v>
                </c:pt>
                <c:pt idx="1">
                  <c:v>0</c:v>
                </c:pt>
                <c:pt idx="2">
                  <c:v>0</c:v>
                </c:pt>
                <c:pt idx="3">
                  <c:v>0</c:v>
                </c:pt>
                <c:pt idx="4">
                  <c:v>0</c:v>
                </c:pt>
                <c:pt idx="5">
                  <c:v>0</c:v>
                </c:pt>
                <c:pt idx="6">
                  <c:v>0</c:v>
                </c:pt>
                <c:pt idx="7">
                  <c:v>0</c:v>
                </c:pt>
                <c:pt idx="8">
                  <c:v>0.14285714285714285</c:v>
                </c:pt>
                <c:pt idx="9">
                  <c:v>0.14285714285714285</c:v>
                </c:pt>
                <c:pt idx="10">
                  <c:v>0.14285714285714285</c:v>
                </c:pt>
                <c:pt idx="11">
                  <c:v>0.42857142857142855</c:v>
                </c:pt>
                <c:pt idx="12">
                  <c:v>1.1428571428571428</c:v>
                </c:pt>
                <c:pt idx="13">
                  <c:v>2.4285714285714284</c:v>
                </c:pt>
                <c:pt idx="14">
                  <c:v>3.5714285714285716</c:v>
                </c:pt>
                <c:pt idx="15">
                  <c:v>6.2857142857142856</c:v>
                </c:pt>
                <c:pt idx="16">
                  <c:v>9.7142857142857135</c:v>
                </c:pt>
                <c:pt idx="17">
                  <c:v>16.285714285714285</c:v>
                </c:pt>
                <c:pt idx="18">
                  <c:v>22.428571428571427</c:v>
                </c:pt>
                <c:pt idx="19">
                  <c:v>28.857142857142858</c:v>
                </c:pt>
                <c:pt idx="20">
                  <c:v>39.142857142857146</c:v>
                </c:pt>
                <c:pt idx="21">
                  <c:v>51.428571428571431</c:v>
                </c:pt>
                <c:pt idx="22">
                  <c:v>65.857142857142861</c:v>
                </c:pt>
                <c:pt idx="23">
                  <c:v>89</c:v>
                </c:pt>
                <c:pt idx="24">
                  <c:v>112.85714285714286</c:v>
                </c:pt>
                <c:pt idx="25">
                  <c:v>144.28571428571428</c:v>
                </c:pt>
                <c:pt idx="26">
                  <c:v>178.14285714285714</c:v>
                </c:pt>
                <c:pt idx="27">
                  <c:v>212.57142857142858</c:v>
                </c:pt>
                <c:pt idx="28">
                  <c:v>252.28571428571428</c:v>
                </c:pt>
                <c:pt idx="29">
                  <c:v>296.57142857142856</c:v>
                </c:pt>
                <c:pt idx="30">
                  <c:v>339.42857142857144</c:v>
                </c:pt>
                <c:pt idx="31">
                  <c:v>377.85714285714283</c:v>
                </c:pt>
                <c:pt idx="32">
                  <c:v>409.57142857142856</c:v>
                </c:pt>
                <c:pt idx="33">
                  <c:v>449.14285714285717</c:v>
                </c:pt>
                <c:pt idx="34">
                  <c:v>483.71428571428572</c:v>
                </c:pt>
                <c:pt idx="35">
                  <c:v>514.85714285714289</c:v>
                </c:pt>
                <c:pt idx="36">
                  <c:v>531</c:v>
                </c:pt>
                <c:pt idx="37">
                  <c:v>537.85714285714289</c:v>
                </c:pt>
                <c:pt idx="38">
                  <c:v>542.71428571428567</c:v>
                </c:pt>
                <c:pt idx="39">
                  <c:v>547.71428571428567</c:v>
                </c:pt>
                <c:pt idx="40">
                  <c:v>546.14285714285711</c:v>
                </c:pt>
                <c:pt idx="41">
                  <c:v>544</c:v>
                </c:pt>
                <c:pt idx="42">
                  <c:v>531.28571428571433</c:v>
                </c:pt>
                <c:pt idx="43">
                  <c:v>516</c:v>
                </c:pt>
                <c:pt idx="44">
                  <c:v>496.57142857142856</c:v>
                </c:pt>
                <c:pt idx="45">
                  <c:v>475</c:v>
                </c:pt>
                <c:pt idx="46">
                  <c:v>452</c:v>
                </c:pt>
                <c:pt idx="47">
                  <c:v>426.14285714285717</c:v>
                </c:pt>
                <c:pt idx="48">
                  <c:v>397</c:v>
                </c:pt>
                <c:pt idx="49">
                  <c:v>369</c:v>
                </c:pt>
                <c:pt idx="50">
                  <c:v>348.85714285714283</c:v>
                </c:pt>
                <c:pt idx="51">
                  <c:v>335.85714285714283</c:v>
                </c:pt>
                <c:pt idx="52">
                  <c:v>326.28571428571428</c:v>
                </c:pt>
                <c:pt idx="53">
                  <c:v>308.71428571428572</c:v>
                </c:pt>
                <c:pt idx="54">
                  <c:v>288.42857142857144</c:v>
                </c:pt>
                <c:pt idx="55">
                  <c:v>275.28571428571428</c:v>
                </c:pt>
                <c:pt idx="56">
                  <c:v>262.42857142857144</c:v>
                </c:pt>
                <c:pt idx="57">
                  <c:v>252.57142857142858</c:v>
                </c:pt>
                <c:pt idx="58">
                  <c:v>238.14285714285714</c:v>
                </c:pt>
                <c:pt idx="59">
                  <c:v>224</c:v>
                </c:pt>
                <c:pt idx="60">
                  <c:v>216.14285714285714</c:v>
                </c:pt>
                <c:pt idx="61">
                  <c:v>207</c:v>
                </c:pt>
                <c:pt idx="62">
                  <c:v>191.42857142857142</c:v>
                </c:pt>
                <c:pt idx="63">
                  <c:v>180.57142857142858</c:v>
                </c:pt>
                <c:pt idx="64">
                  <c:v>167.57142857142858</c:v>
                </c:pt>
                <c:pt idx="65">
                  <c:v>156</c:v>
                </c:pt>
                <c:pt idx="66">
                  <c:v>144.57142857142858</c:v>
                </c:pt>
                <c:pt idx="67">
                  <c:v>132.14285714285714</c:v>
                </c:pt>
                <c:pt idx="68">
                  <c:v>120.71428571428571</c:v>
                </c:pt>
                <c:pt idx="69">
                  <c:v>114</c:v>
                </c:pt>
                <c:pt idx="70">
                  <c:v>105.71428571428571</c:v>
                </c:pt>
                <c:pt idx="71">
                  <c:v>96.428571428571431</c:v>
                </c:pt>
                <c:pt idx="72">
                  <c:v>87.142857142857139</c:v>
                </c:pt>
                <c:pt idx="73">
                  <c:v>81.142857142857139</c:v>
                </c:pt>
                <c:pt idx="74">
                  <c:v>76.571428571428569</c:v>
                </c:pt>
                <c:pt idx="75">
                  <c:v>73.142857142857139</c:v>
                </c:pt>
                <c:pt idx="76">
                  <c:v>64.428571428571431</c:v>
                </c:pt>
                <c:pt idx="77">
                  <c:v>58.857142857142854</c:v>
                </c:pt>
                <c:pt idx="78">
                  <c:v>55.857142857142854</c:v>
                </c:pt>
                <c:pt idx="79">
                  <c:v>50.571428571428569</c:v>
                </c:pt>
                <c:pt idx="80">
                  <c:v>41.428571428571431</c:v>
                </c:pt>
                <c:pt idx="81">
                  <c:v>32.285714285714285</c:v>
                </c:pt>
                <c:pt idx="82">
                  <c:v>27.333333333333332</c:v>
                </c:pt>
                <c:pt idx="83">
                  <c:v>25.6</c:v>
                </c:pt>
                <c:pt idx="84">
                  <c:v>21.5</c:v>
                </c:pt>
              </c:numCache>
            </c:numRef>
          </c:val>
          <c:smooth val="0"/>
          <c:extLst>
            <c:ext xmlns:c16="http://schemas.microsoft.com/office/drawing/2014/chart" uri="{C3380CC4-5D6E-409C-BE32-E72D297353CC}">
              <c16:uniqueId val="{00000003-6E41-4243-8164-72FA031C88F4}"/>
            </c:ext>
          </c:extLst>
        </c:ser>
        <c:dLbls>
          <c:showLegendKey val="0"/>
          <c:showVal val="0"/>
          <c:showCatName val="0"/>
          <c:showSerName val="0"/>
          <c:showPercent val="0"/>
          <c:showBubbleSize val="0"/>
        </c:dLbls>
        <c:marker val="1"/>
        <c:smooth val="0"/>
        <c:axId val="345746320"/>
        <c:axId val="315068304"/>
      </c:lineChart>
      <c:lineChart>
        <c:grouping val="standard"/>
        <c:varyColors val="0"/>
        <c:ser>
          <c:idx val="1"/>
          <c:order val="1"/>
          <c:tx>
            <c:strRef>
              <c:f>'New York'!$M$2</c:f>
              <c:strCache>
                <c:ptCount val="1"/>
                <c:pt idx="0">
                  <c:v>Hospitalized</c:v>
                </c:pt>
              </c:strCache>
            </c:strRef>
          </c:tx>
          <c:spPr>
            <a:ln w="50800" cap="rnd">
              <a:solidFill>
                <a:schemeClr val="accent6"/>
              </a:solidFill>
              <a:round/>
            </a:ln>
            <a:effectLst/>
          </c:spPr>
          <c:marker>
            <c:symbol val="circle"/>
            <c:size val="9"/>
            <c:spPr>
              <a:solidFill>
                <a:schemeClr val="accent6"/>
              </a:solidFill>
              <a:ln w="9525">
                <a:solidFill>
                  <a:schemeClr val="accent6"/>
                </a:solidFill>
              </a:ln>
              <a:effectLst/>
            </c:spPr>
          </c:marker>
          <c:cat>
            <c:strRef>
              <c:f>'New York'!$B$3:$B$87</c:f>
              <c:strCache>
                <c:ptCount val="85"/>
                <c:pt idx="0">
                  <c:v>02/29</c:v>
                </c:pt>
                <c:pt idx="1">
                  <c:v>03/01</c:v>
                </c:pt>
                <c:pt idx="2">
                  <c:v>03/02</c:v>
                </c:pt>
                <c:pt idx="3">
                  <c:v>03/03</c:v>
                </c:pt>
                <c:pt idx="4">
                  <c:v>03/04</c:v>
                </c:pt>
                <c:pt idx="5">
                  <c:v>03/05</c:v>
                </c:pt>
                <c:pt idx="6">
                  <c:v>03/06</c:v>
                </c:pt>
                <c:pt idx="7">
                  <c:v>03/07</c:v>
                </c:pt>
                <c:pt idx="8">
                  <c:v>03/08</c:v>
                </c:pt>
                <c:pt idx="9">
                  <c:v>03/09</c:v>
                </c:pt>
                <c:pt idx="10">
                  <c:v>03/10</c:v>
                </c:pt>
                <c:pt idx="11">
                  <c:v>03/11</c:v>
                </c:pt>
                <c:pt idx="12">
                  <c:v>03/12</c:v>
                </c:pt>
                <c:pt idx="13">
                  <c:v>03/13</c:v>
                </c:pt>
                <c:pt idx="14">
                  <c:v>03/14</c:v>
                </c:pt>
                <c:pt idx="15">
                  <c:v>03/15</c:v>
                </c:pt>
                <c:pt idx="16">
                  <c:v>03/16</c:v>
                </c:pt>
                <c:pt idx="17">
                  <c:v>03/17</c:v>
                </c:pt>
                <c:pt idx="18">
                  <c:v>03/18</c:v>
                </c:pt>
                <c:pt idx="19">
                  <c:v>03/19</c:v>
                </c:pt>
                <c:pt idx="20">
                  <c:v>03/20</c:v>
                </c:pt>
                <c:pt idx="21">
                  <c:v>03/21</c:v>
                </c:pt>
                <c:pt idx="22">
                  <c:v>03/22</c:v>
                </c:pt>
                <c:pt idx="23">
                  <c:v>03/23</c:v>
                </c:pt>
                <c:pt idx="24">
                  <c:v>03/24</c:v>
                </c:pt>
                <c:pt idx="25">
                  <c:v>03/25</c:v>
                </c:pt>
                <c:pt idx="26">
                  <c:v>03/26</c:v>
                </c:pt>
                <c:pt idx="27">
                  <c:v>03/27</c:v>
                </c:pt>
                <c:pt idx="28">
                  <c:v>03/28</c:v>
                </c:pt>
                <c:pt idx="29">
                  <c:v>03/29</c:v>
                </c:pt>
                <c:pt idx="30">
                  <c:v>03/30</c:v>
                </c:pt>
                <c:pt idx="31">
                  <c:v>03/31</c:v>
                </c:pt>
                <c:pt idx="32">
                  <c:v>04/01</c:v>
                </c:pt>
                <c:pt idx="33">
                  <c:v>04/02</c:v>
                </c:pt>
                <c:pt idx="34">
                  <c:v>04/03</c:v>
                </c:pt>
                <c:pt idx="35">
                  <c:v>04/04</c:v>
                </c:pt>
                <c:pt idx="36">
                  <c:v>04/05</c:v>
                </c:pt>
                <c:pt idx="37">
                  <c:v>04/06</c:v>
                </c:pt>
                <c:pt idx="38">
                  <c:v>04/07</c:v>
                </c:pt>
                <c:pt idx="39">
                  <c:v>04/08</c:v>
                </c:pt>
                <c:pt idx="40">
                  <c:v>04/09</c:v>
                </c:pt>
                <c:pt idx="41">
                  <c:v>04/10</c:v>
                </c:pt>
                <c:pt idx="42">
                  <c:v>04/11</c:v>
                </c:pt>
                <c:pt idx="43">
                  <c:v>04/12</c:v>
                </c:pt>
                <c:pt idx="44">
                  <c:v>04/13</c:v>
                </c:pt>
                <c:pt idx="45">
                  <c:v>04/14</c:v>
                </c:pt>
                <c:pt idx="46">
                  <c:v>04/15</c:v>
                </c:pt>
                <c:pt idx="47">
                  <c:v>04/16</c:v>
                </c:pt>
                <c:pt idx="48">
                  <c:v>04/17</c:v>
                </c:pt>
                <c:pt idx="49">
                  <c:v>04/18</c:v>
                </c:pt>
                <c:pt idx="50">
                  <c:v>04/19</c:v>
                </c:pt>
                <c:pt idx="51">
                  <c:v>04/20</c:v>
                </c:pt>
                <c:pt idx="52">
                  <c:v>04/21</c:v>
                </c:pt>
                <c:pt idx="53">
                  <c:v>04/22</c:v>
                </c:pt>
                <c:pt idx="54">
                  <c:v>04/23</c:v>
                </c:pt>
                <c:pt idx="55">
                  <c:v>04/24</c:v>
                </c:pt>
                <c:pt idx="56">
                  <c:v>04/25</c:v>
                </c:pt>
                <c:pt idx="57">
                  <c:v>04/26</c:v>
                </c:pt>
                <c:pt idx="58">
                  <c:v>04/27</c:v>
                </c:pt>
                <c:pt idx="59">
                  <c:v>04/28</c:v>
                </c:pt>
                <c:pt idx="60">
                  <c:v>04/29</c:v>
                </c:pt>
                <c:pt idx="61">
                  <c:v>04/30</c:v>
                </c:pt>
                <c:pt idx="62">
                  <c:v>05/01</c:v>
                </c:pt>
                <c:pt idx="63">
                  <c:v>05/02</c:v>
                </c:pt>
                <c:pt idx="64">
                  <c:v>05/03</c:v>
                </c:pt>
                <c:pt idx="65">
                  <c:v>05/04</c:v>
                </c:pt>
                <c:pt idx="66">
                  <c:v>05/05</c:v>
                </c:pt>
                <c:pt idx="67">
                  <c:v>05/06</c:v>
                </c:pt>
                <c:pt idx="68">
                  <c:v>05/07</c:v>
                </c:pt>
                <c:pt idx="69">
                  <c:v>05/08</c:v>
                </c:pt>
                <c:pt idx="70">
                  <c:v>05/09</c:v>
                </c:pt>
                <c:pt idx="71">
                  <c:v>05/10</c:v>
                </c:pt>
                <c:pt idx="72">
                  <c:v>05/11</c:v>
                </c:pt>
                <c:pt idx="73">
                  <c:v>05/12</c:v>
                </c:pt>
                <c:pt idx="74">
                  <c:v>05/13</c:v>
                </c:pt>
                <c:pt idx="75">
                  <c:v>05/14</c:v>
                </c:pt>
                <c:pt idx="76">
                  <c:v>05/15</c:v>
                </c:pt>
                <c:pt idx="77">
                  <c:v>05/16</c:v>
                </c:pt>
                <c:pt idx="78">
                  <c:v>05/17</c:v>
                </c:pt>
                <c:pt idx="79">
                  <c:v>05/18</c:v>
                </c:pt>
                <c:pt idx="80">
                  <c:v>05/19</c:v>
                </c:pt>
                <c:pt idx="81">
                  <c:v>05/20</c:v>
                </c:pt>
                <c:pt idx="82">
                  <c:v>05/21</c:v>
                </c:pt>
                <c:pt idx="83">
                  <c:v>05/22</c:v>
                </c:pt>
                <c:pt idx="84">
                  <c:v>05/23</c:v>
                </c:pt>
              </c:strCache>
            </c:strRef>
          </c:cat>
          <c:val>
            <c:numRef>
              <c:f>'New York'!$M$3:$M$87</c:f>
              <c:numCache>
                <c:formatCode>General</c:formatCode>
                <c:ptCount val="85"/>
                <c:pt idx="12">
                  <c:v>22</c:v>
                </c:pt>
                <c:pt idx="13">
                  <c:v>30</c:v>
                </c:pt>
                <c:pt idx="16">
                  <c:v>102</c:v>
                </c:pt>
                <c:pt idx="17">
                  <c:v>124</c:v>
                </c:pt>
                <c:pt idx="19">
                  <c:v>554</c:v>
                </c:pt>
                <c:pt idx="20">
                  <c:v>1160</c:v>
                </c:pt>
                <c:pt idx="21">
                  <c:v>1450</c:v>
                </c:pt>
                <c:pt idx="22">
                  <c:v>1800</c:v>
                </c:pt>
                <c:pt idx="23">
                  <c:v>2213</c:v>
                </c:pt>
                <c:pt idx="24">
                  <c:v>2850</c:v>
                </c:pt>
                <c:pt idx="25">
                  <c:v>3750</c:v>
                </c:pt>
                <c:pt idx="26">
                  <c:v>4733</c:v>
                </c:pt>
                <c:pt idx="27">
                  <c:v>5256</c:v>
                </c:pt>
                <c:pt idx="28">
                  <c:v>6002</c:v>
                </c:pt>
                <c:pt idx="29">
                  <c:v>6631</c:v>
                </c:pt>
                <c:pt idx="30">
                  <c:v>7630</c:v>
                </c:pt>
                <c:pt idx="31">
                  <c:v>8403</c:v>
                </c:pt>
                <c:pt idx="32">
                  <c:v>9091</c:v>
                </c:pt>
                <c:pt idx="33">
                  <c:v>9681</c:v>
                </c:pt>
                <c:pt idx="34">
                  <c:v>10370</c:v>
                </c:pt>
                <c:pt idx="35">
                  <c:v>10726</c:v>
                </c:pt>
                <c:pt idx="36">
                  <c:v>10843</c:v>
                </c:pt>
                <c:pt idx="37">
                  <c:v>11301</c:v>
                </c:pt>
                <c:pt idx="38">
                  <c:v>11741</c:v>
                </c:pt>
                <c:pt idx="39">
                  <c:v>11836</c:v>
                </c:pt>
                <c:pt idx="40">
                  <c:v>11962</c:v>
                </c:pt>
                <c:pt idx="41">
                  <c:v>12006</c:v>
                </c:pt>
                <c:pt idx="42">
                  <c:v>12026</c:v>
                </c:pt>
                <c:pt idx="43">
                  <c:v>12184</c:v>
                </c:pt>
                <c:pt idx="44">
                  <c:v>12006</c:v>
                </c:pt>
                <c:pt idx="45">
                  <c:v>11727</c:v>
                </c:pt>
                <c:pt idx="46">
                  <c:v>11277</c:v>
                </c:pt>
                <c:pt idx="47">
                  <c:v>11035</c:v>
                </c:pt>
                <c:pt idx="48">
                  <c:v>10812</c:v>
                </c:pt>
                <c:pt idx="49">
                  <c:v>10295</c:v>
                </c:pt>
                <c:pt idx="50">
                  <c:v>10237</c:v>
                </c:pt>
                <c:pt idx="51">
                  <c:v>10279</c:v>
                </c:pt>
                <c:pt idx="52">
                  <c:v>9928</c:v>
                </c:pt>
                <c:pt idx="53">
                  <c:v>9606</c:v>
                </c:pt>
                <c:pt idx="54">
                  <c:v>9070</c:v>
                </c:pt>
                <c:pt idx="55">
                  <c:v>8621</c:v>
                </c:pt>
                <c:pt idx="56">
                  <c:v>8114</c:v>
                </c:pt>
                <c:pt idx="57">
                  <c:v>8130</c:v>
                </c:pt>
                <c:pt idx="58">
                  <c:v>7995</c:v>
                </c:pt>
                <c:pt idx="59">
                  <c:v>7667</c:v>
                </c:pt>
                <c:pt idx="60">
                  <c:v>7338</c:v>
                </c:pt>
                <c:pt idx="61">
                  <c:v>6962</c:v>
                </c:pt>
                <c:pt idx="62">
                  <c:v>6497</c:v>
                </c:pt>
                <c:pt idx="63">
                  <c:v>6109</c:v>
                </c:pt>
                <c:pt idx="64">
                  <c:v>6021</c:v>
                </c:pt>
                <c:pt idx="65">
                  <c:v>5954</c:v>
                </c:pt>
                <c:pt idx="66">
                  <c:v>5739</c:v>
                </c:pt>
                <c:pt idx="67">
                  <c:v>5427</c:v>
                </c:pt>
                <c:pt idx="68">
                  <c:v>5100</c:v>
                </c:pt>
                <c:pt idx="69">
                  <c:v>4826</c:v>
                </c:pt>
                <c:pt idx="70">
                  <c:v>4533</c:v>
                </c:pt>
                <c:pt idx="71">
                  <c:v>4527</c:v>
                </c:pt>
                <c:pt idx="72">
                  <c:v>4365</c:v>
                </c:pt>
                <c:pt idx="73">
                  <c:v>4263</c:v>
                </c:pt>
                <c:pt idx="74">
                  <c:v>4086</c:v>
                </c:pt>
                <c:pt idx="75">
                  <c:v>3820</c:v>
                </c:pt>
                <c:pt idx="76">
                  <c:v>3685</c:v>
                </c:pt>
                <c:pt idx="77">
                  <c:v>3420</c:v>
                </c:pt>
                <c:pt idx="78">
                  <c:v>3385</c:v>
                </c:pt>
                <c:pt idx="79">
                  <c:v>3337</c:v>
                </c:pt>
                <c:pt idx="80">
                  <c:v>3204</c:v>
                </c:pt>
                <c:pt idx="81">
                  <c:v>2924</c:v>
                </c:pt>
                <c:pt idx="82">
                  <c:v>2730</c:v>
                </c:pt>
                <c:pt idx="83">
                  <c:v>2593</c:v>
                </c:pt>
                <c:pt idx="84">
                  <c:v>2460</c:v>
                </c:pt>
              </c:numCache>
            </c:numRef>
          </c:val>
          <c:smooth val="0"/>
          <c:extLst>
            <c:ext xmlns:c16="http://schemas.microsoft.com/office/drawing/2014/chart" uri="{C3380CC4-5D6E-409C-BE32-E72D297353CC}">
              <c16:uniqueId val="{00000001-6E41-4243-8164-72FA031C88F4}"/>
            </c:ext>
          </c:extLst>
        </c:ser>
        <c:ser>
          <c:idx val="2"/>
          <c:order val="2"/>
          <c:tx>
            <c:strRef>
              <c:f>'New York'!$N$2</c:f>
              <c:strCache>
                <c:ptCount val="1"/>
                <c:pt idx="0">
                  <c:v>In ICU</c:v>
                </c:pt>
              </c:strCache>
            </c:strRef>
          </c:tx>
          <c:spPr>
            <a:ln w="50800" cap="rnd">
              <a:solidFill>
                <a:schemeClr val="accent4"/>
              </a:solidFill>
              <a:round/>
            </a:ln>
            <a:effectLst/>
          </c:spPr>
          <c:marker>
            <c:symbol val="circle"/>
            <c:size val="9"/>
            <c:spPr>
              <a:solidFill>
                <a:schemeClr val="accent4"/>
              </a:solidFill>
              <a:ln w="9525">
                <a:solidFill>
                  <a:schemeClr val="accent4"/>
                </a:solidFill>
              </a:ln>
              <a:effectLst/>
            </c:spPr>
          </c:marker>
          <c:cat>
            <c:strRef>
              <c:f>'New York'!$B$3:$B$87</c:f>
              <c:strCache>
                <c:ptCount val="85"/>
                <c:pt idx="0">
                  <c:v>02/29</c:v>
                </c:pt>
                <c:pt idx="1">
                  <c:v>03/01</c:v>
                </c:pt>
                <c:pt idx="2">
                  <c:v>03/02</c:v>
                </c:pt>
                <c:pt idx="3">
                  <c:v>03/03</c:v>
                </c:pt>
                <c:pt idx="4">
                  <c:v>03/04</c:v>
                </c:pt>
                <c:pt idx="5">
                  <c:v>03/05</c:v>
                </c:pt>
                <c:pt idx="6">
                  <c:v>03/06</c:v>
                </c:pt>
                <c:pt idx="7">
                  <c:v>03/07</c:v>
                </c:pt>
                <c:pt idx="8">
                  <c:v>03/08</c:v>
                </c:pt>
                <c:pt idx="9">
                  <c:v>03/09</c:v>
                </c:pt>
                <c:pt idx="10">
                  <c:v>03/10</c:v>
                </c:pt>
                <c:pt idx="11">
                  <c:v>03/11</c:v>
                </c:pt>
                <c:pt idx="12">
                  <c:v>03/12</c:v>
                </c:pt>
                <c:pt idx="13">
                  <c:v>03/13</c:v>
                </c:pt>
                <c:pt idx="14">
                  <c:v>03/14</c:v>
                </c:pt>
                <c:pt idx="15">
                  <c:v>03/15</c:v>
                </c:pt>
                <c:pt idx="16">
                  <c:v>03/16</c:v>
                </c:pt>
                <c:pt idx="17">
                  <c:v>03/17</c:v>
                </c:pt>
                <c:pt idx="18">
                  <c:v>03/18</c:v>
                </c:pt>
                <c:pt idx="19">
                  <c:v>03/19</c:v>
                </c:pt>
                <c:pt idx="20">
                  <c:v>03/20</c:v>
                </c:pt>
                <c:pt idx="21">
                  <c:v>03/21</c:v>
                </c:pt>
                <c:pt idx="22">
                  <c:v>03/22</c:v>
                </c:pt>
                <c:pt idx="23">
                  <c:v>03/23</c:v>
                </c:pt>
                <c:pt idx="24">
                  <c:v>03/24</c:v>
                </c:pt>
                <c:pt idx="25">
                  <c:v>03/25</c:v>
                </c:pt>
                <c:pt idx="26">
                  <c:v>03/26</c:v>
                </c:pt>
                <c:pt idx="27">
                  <c:v>03/27</c:v>
                </c:pt>
                <c:pt idx="28">
                  <c:v>03/28</c:v>
                </c:pt>
                <c:pt idx="29">
                  <c:v>03/29</c:v>
                </c:pt>
                <c:pt idx="30">
                  <c:v>03/30</c:v>
                </c:pt>
                <c:pt idx="31">
                  <c:v>03/31</c:v>
                </c:pt>
                <c:pt idx="32">
                  <c:v>04/01</c:v>
                </c:pt>
                <c:pt idx="33">
                  <c:v>04/02</c:v>
                </c:pt>
                <c:pt idx="34">
                  <c:v>04/03</c:v>
                </c:pt>
                <c:pt idx="35">
                  <c:v>04/04</c:v>
                </c:pt>
                <c:pt idx="36">
                  <c:v>04/05</c:v>
                </c:pt>
                <c:pt idx="37">
                  <c:v>04/06</c:v>
                </c:pt>
                <c:pt idx="38">
                  <c:v>04/07</c:v>
                </c:pt>
                <c:pt idx="39">
                  <c:v>04/08</c:v>
                </c:pt>
                <c:pt idx="40">
                  <c:v>04/09</c:v>
                </c:pt>
                <c:pt idx="41">
                  <c:v>04/10</c:v>
                </c:pt>
                <c:pt idx="42">
                  <c:v>04/11</c:v>
                </c:pt>
                <c:pt idx="43">
                  <c:v>04/12</c:v>
                </c:pt>
                <c:pt idx="44">
                  <c:v>04/13</c:v>
                </c:pt>
                <c:pt idx="45">
                  <c:v>04/14</c:v>
                </c:pt>
                <c:pt idx="46">
                  <c:v>04/15</c:v>
                </c:pt>
                <c:pt idx="47">
                  <c:v>04/16</c:v>
                </c:pt>
                <c:pt idx="48">
                  <c:v>04/17</c:v>
                </c:pt>
                <c:pt idx="49">
                  <c:v>04/18</c:v>
                </c:pt>
                <c:pt idx="50">
                  <c:v>04/19</c:v>
                </c:pt>
                <c:pt idx="51">
                  <c:v>04/20</c:v>
                </c:pt>
                <c:pt idx="52">
                  <c:v>04/21</c:v>
                </c:pt>
                <c:pt idx="53">
                  <c:v>04/22</c:v>
                </c:pt>
                <c:pt idx="54">
                  <c:v>04/23</c:v>
                </c:pt>
                <c:pt idx="55">
                  <c:v>04/24</c:v>
                </c:pt>
                <c:pt idx="56">
                  <c:v>04/25</c:v>
                </c:pt>
                <c:pt idx="57">
                  <c:v>04/26</c:v>
                </c:pt>
                <c:pt idx="58">
                  <c:v>04/27</c:v>
                </c:pt>
                <c:pt idx="59">
                  <c:v>04/28</c:v>
                </c:pt>
                <c:pt idx="60">
                  <c:v>04/29</c:v>
                </c:pt>
                <c:pt idx="61">
                  <c:v>04/30</c:v>
                </c:pt>
                <c:pt idx="62">
                  <c:v>05/01</c:v>
                </c:pt>
                <c:pt idx="63">
                  <c:v>05/02</c:v>
                </c:pt>
                <c:pt idx="64">
                  <c:v>05/03</c:v>
                </c:pt>
                <c:pt idx="65">
                  <c:v>05/04</c:v>
                </c:pt>
                <c:pt idx="66">
                  <c:v>05/05</c:v>
                </c:pt>
                <c:pt idx="67">
                  <c:v>05/06</c:v>
                </c:pt>
                <c:pt idx="68">
                  <c:v>05/07</c:v>
                </c:pt>
                <c:pt idx="69">
                  <c:v>05/08</c:v>
                </c:pt>
                <c:pt idx="70">
                  <c:v>05/09</c:v>
                </c:pt>
                <c:pt idx="71">
                  <c:v>05/10</c:v>
                </c:pt>
                <c:pt idx="72">
                  <c:v>05/11</c:v>
                </c:pt>
                <c:pt idx="73">
                  <c:v>05/12</c:v>
                </c:pt>
                <c:pt idx="74">
                  <c:v>05/13</c:v>
                </c:pt>
                <c:pt idx="75">
                  <c:v>05/14</c:v>
                </c:pt>
                <c:pt idx="76">
                  <c:v>05/15</c:v>
                </c:pt>
                <c:pt idx="77">
                  <c:v>05/16</c:v>
                </c:pt>
                <c:pt idx="78">
                  <c:v>05/17</c:v>
                </c:pt>
                <c:pt idx="79">
                  <c:v>05/18</c:v>
                </c:pt>
                <c:pt idx="80">
                  <c:v>05/19</c:v>
                </c:pt>
                <c:pt idx="81">
                  <c:v>05/20</c:v>
                </c:pt>
                <c:pt idx="82">
                  <c:v>05/21</c:v>
                </c:pt>
                <c:pt idx="83">
                  <c:v>05/22</c:v>
                </c:pt>
                <c:pt idx="84">
                  <c:v>05/23</c:v>
                </c:pt>
              </c:strCache>
            </c:strRef>
          </c:cat>
          <c:val>
            <c:numRef>
              <c:f>'New York'!$N$3:$N$87</c:f>
              <c:numCache>
                <c:formatCode>General</c:formatCode>
                <c:ptCount val="85"/>
                <c:pt idx="13">
                  <c:v>19</c:v>
                </c:pt>
                <c:pt idx="16">
                  <c:v>36</c:v>
                </c:pt>
                <c:pt idx="17">
                  <c:v>60</c:v>
                </c:pt>
                <c:pt idx="19">
                  <c:v>169</c:v>
                </c:pt>
                <c:pt idx="20">
                  <c:v>260</c:v>
                </c:pt>
                <c:pt idx="21">
                  <c:v>370</c:v>
                </c:pt>
                <c:pt idx="22">
                  <c:v>450</c:v>
                </c:pt>
                <c:pt idx="23">
                  <c:v>525</c:v>
                </c:pt>
                <c:pt idx="24">
                  <c:v>660</c:v>
                </c:pt>
                <c:pt idx="25">
                  <c:v>840</c:v>
                </c:pt>
                <c:pt idx="26">
                  <c:v>1084</c:v>
                </c:pt>
                <c:pt idx="27">
                  <c:v>1175</c:v>
                </c:pt>
                <c:pt idx="28">
                  <c:v>1337</c:v>
                </c:pt>
                <c:pt idx="29">
                  <c:v>1520</c:v>
                </c:pt>
                <c:pt idx="30">
                  <c:v>1724</c:v>
                </c:pt>
                <c:pt idx="31">
                  <c:v>1888</c:v>
                </c:pt>
                <c:pt idx="32">
                  <c:v>2124</c:v>
                </c:pt>
                <c:pt idx="33">
                  <c:v>2248</c:v>
                </c:pt>
                <c:pt idx="34">
                  <c:v>2477</c:v>
                </c:pt>
                <c:pt idx="35">
                  <c:v>2562</c:v>
                </c:pt>
                <c:pt idx="36">
                  <c:v>2613</c:v>
                </c:pt>
                <c:pt idx="37">
                  <c:v>2660</c:v>
                </c:pt>
                <c:pt idx="38">
                  <c:v>2886</c:v>
                </c:pt>
                <c:pt idx="39">
                  <c:v>2901</c:v>
                </c:pt>
                <c:pt idx="40">
                  <c:v>2899</c:v>
                </c:pt>
                <c:pt idx="41">
                  <c:v>2973</c:v>
                </c:pt>
                <c:pt idx="42">
                  <c:v>3141</c:v>
                </c:pt>
                <c:pt idx="43">
                  <c:v>3122</c:v>
                </c:pt>
                <c:pt idx="44">
                  <c:v>3125</c:v>
                </c:pt>
                <c:pt idx="45">
                  <c:v>3091</c:v>
                </c:pt>
                <c:pt idx="46">
                  <c:v>3078</c:v>
                </c:pt>
                <c:pt idx="47">
                  <c:v>3087</c:v>
                </c:pt>
                <c:pt idx="48">
                  <c:v>3053</c:v>
                </c:pt>
                <c:pt idx="49">
                  <c:v>3006</c:v>
                </c:pt>
                <c:pt idx="50">
                  <c:v>2950</c:v>
                </c:pt>
                <c:pt idx="51">
                  <c:v>2915</c:v>
                </c:pt>
                <c:pt idx="52">
                  <c:v>2897</c:v>
                </c:pt>
                <c:pt idx="53">
                  <c:v>2848</c:v>
                </c:pt>
                <c:pt idx="54">
                  <c:v>2849</c:v>
                </c:pt>
                <c:pt idx="55">
                  <c:v>2783</c:v>
                </c:pt>
                <c:pt idx="56">
                  <c:v>2708</c:v>
                </c:pt>
                <c:pt idx="57">
                  <c:v>2629</c:v>
                </c:pt>
                <c:pt idx="58">
                  <c:v>2583</c:v>
                </c:pt>
                <c:pt idx="59">
                  <c:v>2497</c:v>
                </c:pt>
                <c:pt idx="60">
                  <c:v>2405</c:v>
                </c:pt>
                <c:pt idx="61">
                  <c:v>2327</c:v>
                </c:pt>
                <c:pt idx="62">
                  <c:v>2227</c:v>
                </c:pt>
                <c:pt idx="63">
                  <c:v>2181</c:v>
                </c:pt>
                <c:pt idx="64">
                  <c:v>2096</c:v>
                </c:pt>
                <c:pt idx="65">
                  <c:v>2090</c:v>
                </c:pt>
                <c:pt idx="66">
                  <c:v>1947</c:v>
                </c:pt>
                <c:pt idx="67">
                  <c:v>1869</c:v>
                </c:pt>
                <c:pt idx="68">
                  <c:v>1782</c:v>
                </c:pt>
                <c:pt idx="69">
                  <c:v>1701</c:v>
                </c:pt>
                <c:pt idx="70">
                  <c:v>1561</c:v>
                </c:pt>
                <c:pt idx="71">
                  <c:v>1547</c:v>
                </c:pt>
                <c:pt idx="72">
                  <c:v>1507</c:v>
                </c:pt>
                <c:pt idx="73">
                  <c:v>1482</c:v>
                </c:pt>
                <c:pt idx="74">
                  <c:v>1400</c:v>
                </c:pt>
                <c:pt idx="75">
                  <c:v>1350</c:v>
                </c:pt>
                <c:pt idx="76">
                  <c:v>1309</c:v>
                </c:pt>
                <c:pt idx="77">
                  <c:v>1245</c:v>
                </c:pt>
                <c:pt idx="78">
                  <c:v>1207</c:v>
                </c:pt>
                <c:pt idx="79">
                  <c:v>1158</c:v>
                </c:pt>
                <c:pt idx="80">
                  <c:v>1116</c:v>
                </c:pt>
                <c:pt idx="81">
                  <c:v>1061</c:v>
                </c:pt>
                <c:pt idx="82">
                  <c:v>1000</c:v>
                </c:pt>
                <c:pt idx="83">
                  <c:v>930</c:v>
                </c:pt>
                <c:pt idx="84">
                  <c:v>893</c:v>
                </c:pt>
              </c:numCache>
            </c:numRef>
          </c:val>
          <c:smooth val="0"/>
          <c:extLst>
            <c:ext xmlns:c16="http://schemas.microsoft.com/office/drawing/2014/chart" uri="{C3380CC4-5D6E-409C-BE32-E72D297353CC}">
              <c16:uniqueId val="{00000002-6E41-4243-8164-72FA031C88F4}"/>
            </c:ext>
          </c:extLst>
        </c:ser>
        <c:ser>
          <c:idx val="4"/>
          <c:order val="4"/>
          <c:tx>
            <c:strRef>
              <c:f>'New York'!$P$2</c:f>
              <c:strCache>
                <c:ptCount val="1"/>
                <c:pt idx="0">
                  <c:v>Lockdown</c:v>
                </c:pt>
              </c:strCache>
            </c:strRef>
          </c:tx>
          <c:spPr>
            <a:ln w="28575" cap="rnd">
              <a:solidFill>
                <a:schemeClr val="tx1"/>
              </a:solidFill>
              <a:prstDash val="dash"/>
              <a:round/>
            </a:ln>
            <a:effectLst/>
          </c:spPr>
          <c:marker>
            <c:symbol val="circle"/>
            <c:size val="5"/>
            <c:spPr>
              <a:solidFill>
                <a:schemeClr val="accent5"/>
              </a:solidFill>
              <a:ln w="9525">
                <a:solidFill>
                  <a:schemeClr val="accent5"/>
                </a:solidFill>
              </a:ln>
              <a:effectLst/>
            </c:spPr>
          </c:marker>
          <c:dPt>
            <c:idx val="21"/>
            <c:marker>
              <c:symbol val="circle"/>
              <c:size val="5"/>
              <c:spPr>
                <a:solidFill>
                  <a:schemeClr val="accent5"/>
                </a:solidFill>
                <a:ln w="9525">
                  <a:solidFill>
                    <a:schemeClr val="accent5"/>
                  </a:solidFill>
                </a:ln>
                <a:effectLst/>
              </c:spPr>
            </c:marker>
            <c:bubble3D val="0"/>
            <c:spPr>
              <a:ln w="28575" cap="rnd">
                <a:solidFill>
                  <a:schemeClr val="tx1"/>
                </a:solidFill>
                <a:prstDash val="dash"/>
                <a:round/>
              </a:ln>
              <a:effectLst/>
            </c:spPr>
            <c:extLst>
              <c:ext xmlns:c16="http://schemas.microsoft.com/office/drawing/2014/chart" uri="{C3380CC4-5D6E-409C-BE32-E72D297353CC}">
                <c16:uniqueId val="{00000001-0964-EB40-A0DF-9C9EF7EB61EF}"/>
              </c:ext>
            </c:extLst>
          </c:dPt>
          <c:dPt>
            <c:idx val="22"/>
            <c:marker>
              <c:symbol val="circle"/>
              <c:size val="5"/>
              <c:spPr>
                <a:solidFill>
                  <a:schemeClr val="accent5"/>
                </a:solidFill>
                <a:ln w="9525">
                  <a:solidFill>
                    <a:schemeClr val="accent5"/>
                  </a:solidFill>
                </a:ln>
                <a:effectLst/>
              </c:spPr>
            </c:marker>
            <c:bubble3D val="0"/>
            <c:spPr>
              <a:ln w="28575" cap="rnd">
                <a:solidFill>
                  <a:schemeClr val="tx1"/>
                </a:solidFill>
                <a:prstDash val="dash"/>
                <a:round/>
              </a:ln>
              <a:effectLst/>
            </c:spPr>
            <c:extLst>
              <c:ext xmlns:c16="http://schemas.microsoft.com/office/drawing/2014/chart" uri="{C3380CC4-5D6E-409C-BE32-E72D297353CC}">
                <c16:uniqueId val="{00000005-7189-B540-A6D8-406264EB07CB}"/>
              </c:ext>
            </c:extLst>
          </c:dPt>
          <c:cat>
            <c:strRef>
              <c:f>'New York'!$B$3:$B$87</c:f>
              <c:strCache>
                <c:ptCount val="85"/>
                <c:pt idx="0">
                  <c:v>02/29</c:v>
                </c:pt>
                <c:pt idx="1">
                  <c:v>03/01</c:v>
                </c:pt>
                <c:pt idx="2">
                  <c:v>03/02</c:v>
                </c:pt>
                <c:pt idx="3">
                  <c:v>03/03</c:v>
                </c:pt>
                <c:pt idx="4">
                  <c:v>03/04</c:v>
                </c:pt>
                <c:pt idx="5">
                  <c:v>03/05</c:v>
                </c:pt>
                <c:pt idx="6">
                  <c:v>03/06</c:v>
                </c:pt>
                <c:pt idx="7">
                  <c:v>03/07</c:v>
                </c:pt>
                <c:pt idx="8">
                  <c:v>03/08</c:v>
                </c:pt>
                <c:pt idx="9">
                  <c:v>03/09</c:v>
                </c:pt>
                <c:pt idx="10">
                  <c:v>03/10</c:v>
                </c:pt>
                <c:pt idx="11">
                  <c:v>03/11</c:v>
                </c:pt>
                <c:pt idx="12">
                  <c:v>03/12</c:v>
                </c:pt>
                <c:pt idx="13">
                  <c:v>03/13</c:v>
                </c:pt>
                <c:pt idx="14">
                  <c:v>03/14</c:v>
                </c:pt>
                <c:pt idx="15">
                  <c:v>03/15</c:v>
                </c:pt>
                <c:pt idx="16">
                  <c:v>03/16</c:v>
                </c:pt>
                <c:pt idx="17">
                  <c:v>03/17</c:v>
                </c:pt>
                <c:pt idx="18">
                  <c:v>03/18</c:v>
                </c:pt>
                <c:pt idx="19">
                  <c:v>03/19</c:v>
                </c:pt>
                <c:pt idx="20">
                  <c:v>03/20</c:v>
                </c:pt>
                <c:pt idx="21">
                  <c:v>03/21</c:v>
                </c:pt>
                <c:pt idx="22">
                  <c:v>03/22</c:v>
                </c:pt>
                <c:pt idx="23">
                  <c:v>03/23</c:v>
                </c:pt>
                <c:pt idx="24">
                  <c:v>03/24</c:v>
                </c:pt>
                <c:pt idx="25">
                  <c:v>03/25</c:v>
                </c:pt>
                <c:pt idx="26">
                  <c:v>03/26</c:v>
                </c:pt>
                <c:pt idx="27">
                  <c:v>03/27</c:v>
                </c:pt>
                <c:pt idx="28">
                  <c:v>03/28</c:v>
                </c:pt>
                <c:pt idx="29">
                  <c:v>03/29</c:v>
                </c:pt>
                <c:pt idx="30">
                  <c:v>03/30</c:v>
                </c:pt>
                <c:pt idx="31">
                  <c:v>03/31</c:v>
                </c:pt>
                <c:pt idx="32">
                  <c:v>04/01</c:v>
                </c:pt>
                <c:pt idx="33">
                  <c:v>04/02</c:v>
                </c:pt>
                <c:pt idx="34">
                  <c:v>04/03</c:v>
                </c:pt>
                <c:pt idx="35">
                  <c:v>04/04</c:v>
                </c:pt>
                <c:pt idx="36">
                  <c:v>04/05</c:v>
                </c:pt>
                <c:pt idx="37">
                  <c:v>04/06</c:v>
                </c:pt>
                <c:pt idx="38">
                  <c:v>04/07</c:v>
                </c:pt>
                <c:pt idx="39">
                  <c:v>04/08</c:v>
                </c:pt>
                <c:pt idx="40">
                  <c:v>04/09</c:v>
                </c:pt>
                <c:pt idx="41">
                  <c:v>04/10</c:v>
                </c:pt>
                <c:pt idx="42">
                  <c:v>04/11</c:v>
                </c:pt>
                <c:pt idx="43">
                  <c:v>04/12</c:v>
                </c:pt>
                <c:pt idx="44">
                  <c:v>04/13</c:v>
                </c:pt>
                <c:pt idx="45">
                  <c:v>04/14</c:v>
                </c:pt>
                <c:pt idx="46">
                  <c:v>04/15</c:v>
                </c:pt>
                <c:pt idx="47">
                  <c:v>04/16</c:v>
                </c:pt>
                <c:pt idx="48">
                  <c:v>04/17</c:v>
                </c:pt>
                <c:pt idx="49">
                  <c:v>04/18</c:v>
                </c:pt>
                <c:pt idx="50">
                  <c:v>04/19</c:v>
                </c:pt>
                <c:pt idx="51">
                  <c:v>04/20</c:v>
                </c:pt>
                <c:pt idx="52">
                  <c:v>04/21</c:v>
                </c:pt>
                <c:pt idx="53">
                  <c:v>04/22</c:v>
                </c:pt>
                <c:pt idx="54">
                  <c:v>04/23</c:v>
                </c:pt>
                <c:pt idx="55">
                  <c:v>04/24</c:v>
                </c:pt>
                <c:pt idx="56">
                  <c:v>04/25</c:v>
                </c:pt>
                <c:pt idx="57">
                  <c:v>04/26</c:v>
                </c:pt>
                <c:pt idx="58">
                  <c:v>04/27</c:v>
                </c:pt>
                <c:pt idx="59">
                  <c:v>04/28</c:v>
                </c:pt>
                <c:pt idx="60">
                  <c:v>04/29</c:v>
                </c:pt>
                <c:pt idx="61">
                  <c:v>04/30</c:v>
                </c:pt>
                <c:pt idx="62">
                  <c:v>05/01</c:v>
                </c:pt>
                <c:pt idx="63">
                  <c:v>05/02</c:v>
                </c:pt>
                <c:pt idx="64">
                  <c:v>05/03</c:v>
                </c:pt>
                <c:pt idx="65">
                  <c:v>05/04</c:v>
                </c:pt>
                <c:pt idx="66">
                  <c:v>05/05</c:v>
                </c:pt>
                <c:pt idx="67">
                  <c:v>05/06</c:v>
                </c:pt>
                <c:pt idx="68">
                  <c:v>05/07</c:v>
                </c:pt>
                <c:pt idx="69">
                  <c:v>05/08</c:v>
                </c:pt>
                <c:pt idx="70">
                  <c:v>05/09</c:v>
                </c:pt>
                <c:pt idx="71">
                  <c:v>05/10</c:v>
                </c:pt>
                <c:pt idx="72">
                  <c:v>05/11</c:v>
                </c:pt>
                <c:pt idx="73">
                  <c:v>05/12</c:v>
                </c:pt>
                <c:pt idx="74">
                  <c:v>05/13</c:v>
                </c:pt>
                <c:pt idx="75">
                  <c:v>05/14</c:v>
                </c:pt>
                <c:pt idx="76">
                  <c:v>05/15</c:v>
                </c:pt>
                <c:pt idx="77">
                  <c:v>05/16</c:v>
                </c:pt>
                <c:pt idx="78">
                  <c:v>05/17</c:v>
                </c:pt>
                <c:pt idx="79">
                  <c:v>05/18</c:v>
                </c:pt>
                <c:pt idx="80">
                  <c:v>05/19</c:v>
                </c:pt>
                <c:pt idx="81">
                  <c:v>05/20</c:v>
                </c:pt>
                <c:pt idx="82">
                  <c:v>05/21</c:v>
                </c:pt>
                <c:pt idx="83">
                  <c:v>05/22</c:v>
                </c:pt>
                <c:pt idx="84">
                  <c:v>05/23</c:v>
                </c:pt>
              </c:strCache>
            </c:strRef>
          </c:cat>
          <c:val>
            <c:numRef>
              <c:f>'New York'!$P$3:$P$87</c:f>
              <c:numCache>
                <c:formatCode>General</c:formatCode>
                <c:ptCount val="85"/>
                <c:pt idx="21">
                  <c:v>1</c:v>
                </c:pt>
                <c:pt idx="22">
                  <c:v>99900</c:v>
                </c:pt>
              </c:numCache>
            </c:numRef>
          </c:val>
          <c:smooth val="0"/>
          <c:extLst>
            <c:ext xmlns:c16="http://schemas.microsoft.com/office/drawing/2014/chart" uri="{C3380CC4-5D6E-409C-BE32-E72D297353CC}">
              <c16:uniqueId val="{00000004-7189-B540-A6D8-406264EB07CB}"/>
            </c:ext>
          </c:extLst>
        </c:ser>
        <c:dLbls>
          <c:showLegendKey val="0"/>
          <c:showVal val="0"/>
          <c:showCatName val="0"/>
          <c:showSerName val="0"/>
          <c:showPercent val="0"/>
          <c:showBubbleSize val="0"/>
        </c:dLbls>
        <c:marker val="1"/>
        <c:smooth val="0"/>
        <c:axId val="348397168"/>
        <c:axId val="407201408"/>
      </c:lineChart>
      <c:catAx>
        <c:axId val="34574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5068304"/>
        <c:crosses val="autoZero"/>
        <c:auto val="1"/>
        <c:lblAlgn val="ctr"/>
        <c:lblOffset val="100"/>
        <c:noMultiLvlLbl val="0"/>
      </c:catAx>
      <c:valAx>
        <c:axId val="315068304"/>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5746320"/>
        <c:crosses val="autoZero"/>
        <c:crossBetween val="between"/>
      </c:valAx>
      <c:valAx>
        <c:axId val="407201408"/>
        <c:scaling>
          <c:orientation val="minMax"/>
          <c:max val="20000"/>
        </c:scaling>
        <c:delete val="0"/>
        <c:axPos val="r"/>
        <c:numFmt formatCode="General" sourceLinked="1"/>
        <c:majorTickMark val="out"/>
        <c:minorTickMark val="none"/>
        <c:tickLblPos val="nextTo"/>
        <c:spPr>
          <a:noFill/>
          <a:ln w="25400">
            <a:solidFill>
              <a:schemeClr val="bg2"/>
            </a:solid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48397168"/>
        <c:crosses val="max"/>
        <c:crossBetween val="between"/>
        <c:majorUnit val="5000"/>
      </c:valAx>
      <c:catAx>
        <c:axId val="348397168"/>
        <c:scaling>
          <c:orientation val="minMax"/>
        </c:scaling>
        <c:delete val="1"/>
        <c:axPos val="b"/>
        <c:numFmt formatCode="General" sourceLinked="1"/>
        <c:majorTickMark val="out"/>
        <c:minorTickMark val="none"/>
        <c:tickLblPos val="nextTo"/>
        <c:crossAx val="407201408"/>
        <c:crosses val="autoZero"/>
        <c:auto val="1"/>
        <c:lblAlgn val="ctr"/>
        <c:lblOffset val="100"/>
        <c:noMultiLvlLbl val="0"/>
      </c:catAx>
      <c:spPr>
        <a:noFill/>
        <a:ln w="25400">
          <a:noFill/>
        </a:ln>
        <a:effectLst/>
      </c:spPr>
    </c:plotArea>
    <c:legend>
      <c:legendPos val="r"/>
      <c:layout>
        <c:manualLayout>
          <c:xMode val="edge"/>
          <c:yMode val="edge"/>
          <c:x val="0.59126761577106346"/>
          <c:y val="0.13270585362876153"/>
          <c:w val="0.19621644186615614"/>
          <c:h val="0.29611080591670225"/>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New York City, USA</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20735867797146"/>
          <c:y val="0.11124031007751937"/>
          <c:w val="0.70763822712288937"/>
          <c:h val="0.75604447699851474"/>
        </c:manualLayout>
      </c:layout>
      <c:lineChart>
        <c:grouping val="standard"/>
        <c:varyColors val="0"/>
        <c:ser>
          <c:idx val="0"/>
          <c:order val="0"/>
          <c:spPr>
            <a:ln w="28575"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1"/>
                </a:solidFill>
                <a:prstDash val="sysDot"/>
              </a:ln>
              <a:effectLst/>
            </c:spPr>
            <c:trendlineType val="exp"/>
            <c:dispRSqr val="0"/>
            <c:dispEq val="1"/>
            <c:trendlineLbl>
              <c:layout>
                <c:manualLayout>
                  <c:x val="2.7037959377564091E-3"/>
                  <c:y val="-0.2796962298317361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strRef>
              <c:f>'New York'!$B$47:$B$81</c:f>
              <c:strCache>
                <c:ptCount val="35"/>
                <c:pt idx="0">
                  <c:v>04/13</c:v>
                </c:pt>
                <c:pt idx="1">
                  <c:v>04/14</c:v>
                </c:pt>
                <c:pt idx="2">
                  <c:v>04/15</c:v>
                </c:pt>
                <c:pt idx="3">
                  <c:v>04/16</c:v>
                </c:pt>
                <c:pt idx="4">
                  <c:v>04/17</c:v>
                </c:pt>
                <c:pt idx="5">
                  <c:v>04/18</c:v>
                </c:pt>
                <c:pt idx="6">
                  <c:v>04/19</c:v>
                </c:pt>
                <c:pt idx="7">
                  <c:v>04/20</c:v>
                </c:pt>
                <c:pt idx="8">
                  <c:v>04/21</c:v>
                </c:pt>
                <c:pt idx="9">
                  <c:v>04/22</c:v>
                </c:pt>
                <c:pt idx="10">
                  <c:v>04/23</c:v>
                </c:pt>
                <c:pt idx="11">
                  <c:v>04/24</c:v>
                </c:pt>
                <c:pt idx="12">
                  <c:v>04/25</c:v>
                </c:pt>
                <c:pt idx="13">
                  <c:v>04/26</c:v>
                </c:pt>
                <c:pt idx="14">
                  <c:v>04/27</c:v>
                </c:pt>
                <c:pt idx="15">
                  <c:v>04/28</c:v>
                </c:pt>
                <c:pt idx="16">
                  <c:v>04/29</c:v>
                </c:pt>
                <c:pt idx="17">
                  <c:v>04/30</c:v>
                </c:pt>
                <c:pt idx="18">
                  <c:v>05/01</c:v>
                </c:pt>
                <c:pt idx="19">
                  <c:v>05/02</c:v>
                </c:pt>
                <c:pt idx="20">
                  <c:v>05/03</c:v>
                </c:pt>
                <c:pt idx="21">
                  <c:v>05/04</c:v>
                </c:pt>
                <c:pt idx="22">
                  <c:v>05/05</c:v>
                </c:pt>
                <c:pt idx="23">
                  <c:v>05/06</c:v>
                </c:pt>
                <c:pt idx="24">
                  <c:v>05/07</c:v>
                </c:pt>
                <c:pt idx="25">
                  <c:v>05/08</c:v>
                </c:pt>
                <c:pt idx="26">
                  <c:v>05/09</c:v>
                </c:pt>
                <c:pt idx="27">
                  <c:v>05/10</c:v>
                </c:pt>
                <c:pt idx="28">
                  <c:v>05/11</c:v>
                </c:pt>
                <c:pt idx="29">
                  <c:v>05/12</c:v>
                </c:pt>
                <c:pt idx="30">
                  <c:v>05/13</c:v>
                </c:pt>
                <c:pt idx="31">
                  <c:v>05/14</c:v>
                </c:pt>
                <c:pt idx="32">
                  <c:v>05/15</c:v>
                </c:pt>
                <c:pt idx="33">
                  <c:v>05/16</c:v>
                </c:pt>
                <c:pt idx="34">
                  <c:v>05/17</c:v>
                </c:pt>
              </c:strCache>
            </c:strRef>
          </c:cat>
          <c:val>
            <c:numRef>
              <c:f>'New York'!$L$47:$L$81</c:f>
              <c:numCache>
                <c:formatCode>0</c:formatCode>
                <c:ptCount val="35"/>
                <c:pt idx="0">
                  <c:v>3695.1428571428573</c:v>
                </c:pt>
                <c:pt idx="1">
                  <c:v>3563.1428571428573</c:v>
                </c:pt>
                <c:pt idx="2">
                  <c:v>3342.8571428571427</c:v>
                </c:pt>
                <c:pt idx="3">
                  <c:v>3268.7142857142858</c:v>
                </c:pt>
                <c:pt idx="4">
                  <c:v>3337.7142857142858</c:v>
                </c:pt>
                <c:pt idx="5">
                  <c:v>3184.5714285714284</c:v>
                </c:pt>
                <c:pt idx="6">
                  <c:v>3126.1428571428573</c:v>
                </c:pt>
                <c:pt idx="7">
                  <c:v>3030.1428571428573</c:v>
                </c:pt>
                <c:pt idx="8">
                  <c:v>2882.1428571428573</c:v>
                </c:pt>
                <c:pt idx="9">
                  <c:v>2801</c:v>
                </c:pt>
                <c:pt idx="10">
                  <c:v>2609.4285714285716</c:v>
                </c:pt>
                <c:pt idx="11">
                  <c:v>2399.8571428571427</c:v>
                </c:pt>
                <c:pt idx="12">
                  <c:v>2351.4285714285716</c:v>
                </c:pt>
                <c:pt idx="13">
                  <c:v>2191.4285714285716</c:v>
                </c:pt>
                <c:pt idx="14">
                  <c:v>2072.7142857142858</c:v>
                </c:pt>
                <c:pt idx="15">
                  <c:v>1977.8571428571429</c:v>
                </c:pt>
                <c:pt idx="16">
                  <c:v>1900.5714285714287</c:v>
                </c:pt>
                <c:pt idx="17">
                  <c:v>1868</c:v>
                </c:pt>
                <c:pt idx="18">
                  <c:v>1759.2857142857142</c:v>
                </c:pt>
                <c:pt idx="19">
                  <c:v>1586.5714285714287</c:v>
                </c:pt>
                <c:pt idx="20">
                  <c:v>1453.1428571428571</c:v>
                </c:pt>
                <c:pt idx="21">
                  <c:v>1342.2857142857142</c:v>
                </c:pt>
                <c:pt idx="22">
                  <c:v>1229.8571428571429</c:v>
                </c:pt>
                <c:pt idx="23">
                  <c:v>1175.2857142857142</c:v>
                </c:pt>
                <c:pt idx="24">
                  <c:v>1130</c:v>
                </c:pt>
                <c:pt idx="25">
                  <c:v>1085</c:v>
                </c:pt>
                <c:pt idx="26">
                  <c:v>1053.4285714285713</c:v>
                </c:pt>
                <c:pt idx="27">
                  <c:v>1043</c:v>
                </c:pt>
                <c:pt idx="28">
                  <c:v>1024.1428571428571</c:v>
                </c:pt>
                <c:pt idx="29">
                  <c:v>992.85714285714289</c:v>
                </c:pt>
                <c:pt idx="30">
                  <c:v>966.42857142857144</c:v>
                </c:pt>
                <c:pt idx="31">
                  <c:v>951.85714285714289</c:v>
                </c:pt>
                <c:pt idx="32">
                  <c:v>896.42857142857144</c:v>
                </c:pt>
                <c:pt idx="33">
                  <c:v>835.14285714285711</c:v>
                </c:pt>
                <c:pt idx="34">
                  <c:v>747.71428571428567</c:v>
                </c:pt>
              </c:numCache>
            </c:numRef>
          </c:val>
          <c:smooth val="0"/>
          <c:extLst>
            <c:ext xmlns:c16="http://schemas.microsoft.com/office/drawing/2014/chart" uri="{C3380CC4-5D6E-409C-BE32-E72D297353CC}">
              <c16:uniqueId val="{00000000-48C0-5C4F-A896-AACA8915B3AA}"/>
            </c:ext>
          </c:extLst>
        </c:ser>
        <c:ser>
          <c:idx val="3"/>
          <c:order val="3"/>
          <c:spPr>
            <a:ln w="28575"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4"/>
                </a:solidFill>
                <a:prstDash val="sysDot"/>
              </a:ln>
              <a:effectLst/>
            </c:spPr>
            <c:trendlineType val="exp"/>
            <c:dispRSqr val="0"/>
            <c:dispEq val="1"/>
            <c:trendlineLbl>
              <c:layout>
                <c:manualLayout>
                  <c:x val="-9.5251119204249374E-4"/>
                  <c:y val="-0.45462878186738287"/>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strRef>
              <c:f>'New York'!$B$47:$B$81</c:f>
              <c:strCache>
                <c:ptCount val="35"/>
                <c:pt idx="0">
                  <c:v>04/13</c:v>
                </c:pt>
                <c:pt idx="1">
                  <c:v>04/14</c:v>
                </c:pt>
                <c:pt idx="2">
                  <c:v>04/15</c:v>
                </c:pt>
                <c:pt idx="3">
                  <c:v>04/16</c:v>
                </c:pt>
                <c:pt idx="4">
                  <c:v>04/17</c:v>
                </c:pt>
                <c:pt idx="5">
                  <c:v>04/18</c:v>
                </c:pt>
                <c:pt idx="6">
                  <c:v>04/19</c:v>
                </c:pt>
                <c:pt idx="7">
                  <c:v>04/20</c:v>
                </c:pt>
                <c:pt idx="8">
                  <c:v>04/21</c:v>
                </c:pt>
                <c:pt idx="9">
                  <c:v>04/22</c:v>
                </c:pt>
                <c:pt idx="10">
                  <c:v>04/23</c:v>
                </c:pt>
                <c:pt idx="11">
                  <c:v>04/24</c:v>
                </c:pt>
                <c:pt idx="12">
                  <c:v>04/25</c:v>
                </c:pt>
                <c:pt idx="13">
                  <c:v>04/26</c:v>
                </c:pt>
                <c:pt idx="14">
                  <c:v>04/27</c:v>
                </c:pt>
                <c:pt idx="15">
                  <c:v>04/28</c:v>
                </c:pt>
                <c:pt idx="16">
                  <c:v>04/29</c:v>
                </c:pt>
                <c:pt idx="17">
                  <c:v>04/30</c:v>
                </c:pt>
                <c:pt idx="18">
                  <c:v>05/01</c:v>
                </c:pt>
                <c:pt idx="19">
                  <c:v>05/02</c:v>
                </c:pt>
                <c:pt idx="20">
                  <c:v>05/03</c:v>
                </c:pt>
                <c:pt idx="21">
                  <c:v>05/04</c:v>
                </c:pt>
                <c:pt idx="22">
                  <c:v>05/05</c:v>
                </c:pt>
                <c:pt idx="23">
                  <c:v>05/06</c:v>
                </c:pt>
                <c:pt idx="24">
                  <c:v>05/07</c:v>
                </c:pt>
                <c:pt idx="25">
                  <c:v>05/08</c:v>
                </c:pt>
                <c:pt idx="26">
                  <c:v>05/09</c:v>
                </c:pt>
                <c:pt idx="27">
                  <c:v>05/10</c:v>
                </c:pt>
                <c:pt idx="28">
                  <c:v>05/11</c:v>
                </c:pt>
                <c:pt idx="29">
                  <c:v>05/12</c:v>
                </c:pt>
                <c:pt idx="30">
                  <c:v>05/13</c:v>
                </c:pt>
                <c:pt idx="31">
                  <c:v>05/14</c:v>
                </c:pt>
                <c:pt idx="32">
                  <c:v>05/15</c:v>
                </c:pt>
                <c:pt idx="33">
                  <c:v>05/16</c:v>
                </c:pt>
                <c:pt idx="34">
                  <c:v>05/17</c:v>
                </c:pt>
              </c:strCache>
            </c:strRef>
          </c:cat>
          <c:val>
            <c:numRef>
              <c:f>'New York'!$O$47:$O$81</c:f>
              <c:numCache>
                <c:formatCode>0</c:formatCode>
                <c:ptCount val="35"/>
                <c:pt idx="0">
                  <c:v>496.57142857142856</c:v>
                </c:pt>
                <c:pt idx="1">
                  <c:v>475</c:v>
                </c:pt>
                <c:pt idx="2">
                  <c:v>452</c:v>
                </c:pt>
                <c:pt idx="3">
                  <c:v>426.14285714285717</c:v>
                </c:pt>
                <c:pt idx="4">
                  <c:v>397</c:v>
                </c:pt>
                <c:pt idx="5">
                  <c:v>369</c:v>
                </c:pt>
                <c:pt idx="6">
                  <c:v>348.85714285714283</c:v>
                </c:pt>
                <c:pt idx="7">
                  <c:v>335.85714285714283</c:v>
                </c:pt>
                <c:pt idx="8">
                  <c:v>326.28571428571428</c:v>
                </c:pt>
                <c:pt idx="9">
                  <c:v>308.71428571428572</c:v>
                </c:pt>
                <c:pt idx="10">
                  <c:v>288.42857142857144</c:v>
                </c:pt>
                <c:pt idx="11">
                  <c:v>275.28571428571428</c:v>
                </c:pt>
                <c:pt idx="12">
                  <c:v>262.42857142857144</c:v>
                </c:pt>
                <c:pt idx="13">
                  <c:v>252.57142857142858</c:v>
                </c:pt>
                <c:pt idx="14">
                  <c:v>238.14285714285714</c:v>
                </c:pt>
                <c:pt idx="15">
                  <c:v>224</c:v>
                </c:pt>
                <c:pt idx="16">
                  <c:v>216.14285714285714</c:v>
                </c:pt>
                <c:pt idx="17">
                  <c:v>207</c:v>
                </c:pt>
                <c:pt idx="18">
                  <c:v>191.42857142857142</c:v>
                </c:pt>
                <c:pt idx="19">
                  <c:v>180.57142857142858</c:v>
                </c:pt>
                <c:pt idx="20">
                  <c:v>167.57142857142858</c:v>
                </c:pt>
                <c:pt idx="21">
                  <c:v>156</c:v>
                </c:pt>
                <c:pt idx="22">
                  <c:v>144.57142857142858</c:v>
                </c:pt>
                <c:pt idx="23">
                  <c:v>132.14285714285714</c:v>
                </c:pt>
                <c:pt idx="24">
                  <c:v>120.71428571428571</c:v>
                </c:pt>
                <c:pt idx="25">
                  <c:v>114</c:v>
                </c:pt>
                <c:pt idx="26">
                  <c:v>105.71428571428571</c:v>
                </c:pt>
                <c:pt idx="27">
                  <c:v>96.428571428571431</c:v>
                </c:pt>
                <c:pt idx="28">
                  <c:v>87.142857142857139</c:v>
                </c:pt>
                <c:pt idx="29">
                  <c:v>81.142857142857139</c:v>
                </c:pt>
                <c:pt idx="30">
                  <c:v>76.571428571428569</c:v>
                </c:pt>
                <c:pt idx="31">
                  <c:v>73.142857142857139</c:v>
                </c:pt>
                <c:pt idx="32">
                  <c:v>64.428571428571431</c:v>
                </c:pt>
                <c:pt idx="33">
                  <c:v>58.857142857142854</c:v>
                </c:pt>
                <c:pt idx="34">
                  <c:v>55.857142857142854</c:v>
                </c:pt>
              </c:numCache>
            </c:numRef>
          </c:val>
          <c:smooth val="0"/>
          <c:extLst>
            <c:ext xmlns:c16="http://schemas.microsoft.com/office/drawing/2014/chart" uri="{C3380CC4-5D6E-409C-BE32-E72D297353CC}">
              <c16:uniqueId val="{00000001-48C0-5C4F-A896-AACA8915B3AA}"/>
            </c:ext>
          </c:extLst>
        </c:ser>
        <c:dLbls>
          <c:showLegendKey val="0"/>
          <c:showVal val="0"/>
          <c:showCatName val="0"/>
          <c:showSerName val="0"/>
          <c:showPercent val="0"/>
          <c:showBubbleSize val="0"/>
        </c:dLbls>
        <c:marker val="1"/>
        <c:smooth val="0"/>
        <c:axId val="345746320"/>
        <c:axId val="315068304"/>
      </c:lineChart>
      <c:lineChart>
        <c:grouping val="standard"/>
        <c:varyColors val="0"/>
        <c:ser>
          <c:idx val="1"/>
          <c:order val="1"/>
          <c:spPr>
            <a:ln w="50800" cap="rnd">
              <a:solidFill>
                <a:schemeClr val="accent6"/>
              </a:solidFill>
              <a:round/>
            </a:ln>
            <a:effectLst/>
          </c:spPr>
          <c:marker>
            <c:symbol val="circle"/>
            <c:size val="9"/>
            <c:spPr>
              <a:solidFill>
                <a:schemeClr val="accent6"/>
              </a:solidFill>
              <a:ln w="9525">
                <a:solidFill>
                  <a:schemeClr val="accent6"/>
                </a:solidFill>
              </a:ln>
              <a:effectLst/>
            </c:spPr>
          </c:marker>
          <c:trendline>
            <c:spPr>
              <a:ln w="19050" cap="rnd">
                <a:solidFill>
                  <a:schemeClr val="accent2"/>
                </a:solidFill>
                <a:prstDash val="sysDot"/>
              </a:ln>
              <a:effectLst/>
            </c:spPr>
            <c:trendlineType val="exp"/>
            <c:dispRSqr val="0"/>
            <c:dispEq val="1"/>
            <c:trendlineLbl>
              <c:layout>
                <c:manualLayout>
                  <c:x val="-8.7496581208884542E-3"/>
                  <c:y val="-9.9342204317483571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strRef>
              <c:f>'New York'!$B$47:$B$81</c:f>
              <c:strCache>
                <c:ptCount val="35"/>
                <c:pt idx="0">
                  <c:v>04/13</c:v>
                </c:pt>
                <c:pt idx="1">
                  <c:v>04/14</c:v>
                </c:pt>
                <c:pt idx="2">
                  <c:v>04/15</c:v>
                </c:pt>
                <c:pt idx="3">
                  <c:v>04/16</c:v>
                </c:pt>
                <c:pt idx="4">
                  <c:v>04/17</c:v>
                </c:pt>
                <c:pt idx="5">
                  <c:v>04/18</c:v>
                </c:pt>
                <c:pt idx="6">
                  <c:v>04/19</c:v>
                </c:pt>
                <c:pt idx="7">
                  <c:v>04/20</c:v>
                </c:pt>
                <c:pt idx="8">
                  <c:v>04/21</c:v>
                </c:pt>
                <c:pt idx="9">
                  <c:v>04/22</c:v>
                </c:pt>
                <c:pt idx="10">
                  <c:v>04/23</c:v>
                </c:pt>
                <c:pt idx="11">
                  <c:v>04/24</c:v>
                </c:pt>
                <c:pt idx="12">
                  <c:v>04/25</c:v>
                </c:pt>
                <c:pt idx="13">
                  <c:v>04/26</c:v>
                </c:pt>
                <c:pt idx="14">
                  <c:v>04/27</c:v>
                </c:pt>
                <c:pt idx="15">
                  <c:v>04/28</c:v>
                </c:pt>
                <c:pt idx="16">
                  <c:v>04/29</c:v>
                </c:pt>
                <c:pt idx="17">
                  <c:v>04/30</c:v>
                </c:pt>
                <c:pt idx="18">
                  <c:v>05/01</c:v>
                </c:pt>
                <c:pt idx="19">
                  <c:v>05/02</c:v>
                </c:pt>
                <c:pt idx="20">
                  <c:v>05/03</c:v>
                </c:pt>
                <c:pt idx="21">
                  <c:v>05/04</c:v>
                </c:pt>
                <c:pt idx="22">
                  <c:v>05/05</c:v>
                </c:pt>
                <c:pt idx="23">
                  <c:v>05/06</c:v>
                </c:pt>
                <c:pt idx="24">
                  <c:v>05/07</c:v>
                </c:pt>
                <c:pt idx="25">
                  <c:v>05/08</c:v>
                </c:pt>
                <c:pt idx="26">
                  <c:v>05/09</c:v>
                </c:pt>
                <c:pt idx="27">
                  <c:v>05/10</c:v>
                </c:pt>
                <c:pt idx="28">
                  <c:v>05/11</c:v>
                </c:pt>
                <c:pt idx="29">
                  <c:v>05/12</c:v>
                </c:pt>
                <c:pt idx="30">
                  <c:v>05/13</c:v>
                </c:pt>
                <c:pt idx="31">
                  <c:v>05/14</c:v>
                </c:pt>
                <c:pt idx="32">
                  <c:v>05/15</c:v>
                </c:pt>
                <c:pt idx="33">
                  <c:v>05/16</c:v>
                </c:pt>
                <c:pt idx="34">
                  <c:v>05/17</c:v>
                </c:pt>
              </c:strCache>
            </c:strRef>
          </c:cat>
          <c:val>
            <c:numRef>
              <c:f>'New York'!$M$47:$M$81</c:f>
              <c:numCache>
                <c:formatCode>General</c:formatCode>
                <c:ptCount val="35"/>
                <c:pt idx="0">
                  <c:v>12006</c:v>
                </c:pt>
                <c:pt idx="1">
                  <c:v>11727</c:v>
                </c:pt>
                <c:pt idx="2">
                  <c:v>11277</c:v>
                </c:pt>
                <c:pt idx="3">
                  <c:v>11035</c:v>
                </c:pt>
                <c:pt idx="4">
                  <c:v>10812</c:v>
                </c:pt>
                <c:pt idx="5">
                  <c:v>10295</c:v>
                </c:pt>
                <c:pt idx="6">
                  <c:v>10237</c:v>
                </c:pt>
                <c:pt idx="7">
                  <c:v>10279</c:v>
                </c:pt>
                <c:pt idx="8">
                  <c:v>9928</c:v>
                </c:pt>
                <c:pt idx="9">
                  <c:v>9606</c:v>
                </c:pt>
                <c:pt idx="10">
                  <c:v>9070</c:v>
                </c:pt>
                <c:pt idx="11">
                  <c:v>8621</c:v>
                </c:pt>
                <c:pt idx="12">
                  <c:v>8114</c:v>
                </c:pt>
                <c:pt idx="13">
                  <c:v>8130</c:v>
                </c:pt>
                <c:pt idx="14">
                  <c:v>7995</c:v>
                </c:pt>
                <c:pt idx="15">
                  <c:v>7667</c:v>
                </c:pt>
                <c:pt idx="16">
                  <c:v>7338</c:v>
                </c:pt>
                <c:pt idx="17">
                  <c:v>6962</c:v>
                </c:pt>
                <c:pt idx="18">
                  <c:v>6497</c:v>
                </c:pt>
                <c:pt idx="19">
                  <c:v>6109</c:v>
                </c:pt>
                <c:pt idx="20">
                  <c:v>6021</c:v>
                </c:pt>
                <c:pt idx="21">
                  <c:v>5954</c:v>
                </c:pt>
                <c:pt idx="22">
                  <c:v>5739</c:v>
                </c:pt>
                <c:pt idx="23">
                  <c:v>5427</c:v>
                </c:pt>
                <c:pt idx="24">
                  <c:v>5100</c:v>
                </c:pt>
                <c:pt idx="25">
                  <c:v>4826</c:v>
                </c:pt>
                <c:pt idx="26">
                  <c:v>4533</c:v>
                </c:pt>
                <c:pt idx="27">
                  <c:v>4527</c:v>
                </c:pt>
                <c:pt idx="28">
                  <c:v>4365</c:v>
                </c:pt>
                <c:pt idx="29">
                  <c:v>4263</c:v>
                </c:pt>
                <c:pt idx="30">
                  <c:v>4086</c:v>
                </c:pt>
                <c:pt idx="31">
                  <c:v>3820</c:v>
                </c:pt>
                <c:pt idx="32">
                  <c:v>3685</c:v>
                </c:pt>
                <c:pt idx="33">
                  <c:v>3420</c:v>
                </c:pt>
                <c:pt idx="34">
                  <c:v>3385</c:v>
                </c:pt>
              </c:numCache>
            </c:numRef>
          </c:val>
          <c:smooth val="0"/>
          <c:extLst>
            <c:ext xmlns:c16="http://schemas.microsoft.com/office/drawing/2014/chart" uri="{C3380CC4-5D6E-409C-BE32-E72D297353CC}">
              <c16:uniqueId val="{00000002-48C0-5C4F-A896-AACA8915B3AA}"/>
            </c:ext>
          </c:extLst>
        </c:ser>
        <c:ser>
          <c:idx val="2"/>
          <c:order val="2"/>
          <c:spPr>
            <a:ln w="50800" cap="rnd">
              <a:solidFill>
                <a:schemeClr val="accent4"/>
              </a:solidFill>
              <a:round/>
            </a:ln>
            <a:effectLst/>
          </c:spPr>
          <c:marker>
            <c:symbol val="circle"/>
            <c:size val="9"/>
            <c:spPr>
              <a:solidFill>
                <a:schemeClr val="accent4"/>
              </a:solidFill>
              <a:ln w="9525">
                <a:solidFill>
                  <a:schemeClr val="accent4"/>
                </a:solidFill>
              </a:ln>
              <a:effectLst/>
            </c:spPr>
          </c:marker>
          <c:trendline>
            <c:spPr>
              <a:ln w="19050" cap="rnd">
                <a:solidFill>
                  <a:schemeClr val="accent3"/>
                </a:solidFill>
                <a:prstDash val="sysDot"/>
              </a:ln>
              <a:effectLst/>
            </c:spPr>
            <c:trendlineType val="exp"/>
            <c:dispRSqr val="0"/>
            <c:dispEq val="1"/>
            <c:trendlineLbl>
              <c:layout>
                <c:manualLayout>
                  <c:x val="2.7037959377564091E-3"/>
                  <c:y val="-0.131999633766709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strRef>
              <c:f>'New York'!$B$47:$B$81</c:f>
              <c:strCache>
                <c:ptCount val="35"/>
                <c:pt idx="0">
                  <c:v>04/13</c:v>
                </c:pt>
                <c:pt idx="1">
                  <c:v>04/14</c:v>
                </c:pt>
                <c:pt idx="2">
                  <c:v>04/15</c:v>
                </c:pt>
                <c:pt idx="3">
                  <c:v>04/16</c:v>
                </c:pt>
                <c:pt idx="4">
                  <c:v>04/17</c:v>
                </c:pt>
                <c:pt idx="5">
                  <c:v>04/18</c:v>
                </c:pt>
                <c:pt idx="6">
                  <c:v>04/19</c:v>
                </c:pt>
                <c:pt idx="7">
                  <c:v>04/20</c:v>
                </c:pt>
                <c:pt idx="8">
                  <c:v>04/21</c:v>
                </c:pt>
                <c:pt idx="9">
                  <c:v>04/22</c:v>
                </c:pt>
                <c:pt idx="10">
                  <c:v>04/23</c:v>
                </c:pt>
                <c:pt idx="11">
                  <c:v>04/24</c:v>
                </c:pt>
                <c:pt idx="12">
                  <c:v>04/25</c:v>
                </c:pt>
                <c:pt idx="13">
                  <c:v>04/26</c:v>
                </c:pt>
                <c:pt idx="14">
                  <c:v>04/27</c:v>
                </c:pt>
                <c:pt idx="15">
                  <c:v>04/28</c:v>
                </c:pt>
                <c:pt idx="16">
                  <c:v>04/29</c:v>
                </c:pt>
                <c:pt idx="17">
                  <c:v>04/30</c:v>
                </c:pt>
                <c:pt idx="18">
                  <c:v>05/01</c:v>
                </c:pt>
                <c:pt idx="19">
                  <c:v>05/02</c:v>
                </c:pt>
                <c:pt idx="20">
                  <c:v>05/03</c:v>
                </c:pt>
                <c:pt idx="21">
                  <c:v>05/04</c:v>
                </c:pt>
                <c:pt idx="22">
                  <c:v>05/05</c:v>
                </c:pt>
                <c:pt idx="23">
                  <c:v>05/06</c:v>
                </c:pt>
                <c:pt idx="24">
                  <c:v>05/07</c:v>
                </c:pt>
                <c:pt idx="25">
                  <c:v>05/08</c:v>
                </c:pt>
                <c:pt idx="26">
                  <c:v>05/09</c:v>
                </c:pt>
                <c:pt idx="27">
                  <c:v>05/10</c:v>
                </c:pt>
                <c:pt idx="28">
                  <c:v>05/11</c:v>
                </c:pt>
                <c:pt idx="29">
                  <c:v>05/12</c:v>
                </c:pt>
                <c:pt idx="30">
                  <c:v>05/13</c:v>
                </c:pt>
                <c:pt idx="31">
                  <c:v>05/14</c:v>
                </c:pt>
                <c:pt idx="32">
                  <c:v>05/15</c:v>
                </c:pt>
                <c:pt idx="33">
                  <c:v>05/16</c:v>
                </c:pt>
                <c:pt idx="34">
                  <c:v>05/17</c:v>
                </c:pt>
              </c:strCache>
            </c:strRef>
          </c:cat>
          <c:val>
            <c:numRef>
              <c:f>'New York'!$N$47:$N$81</c:f>
              <c:numCache>
                <c:formatCode>General</c:formatCode>
                <c:ptCount val="35"/>
                <c:pt idx="0">
                  <c:v>3125</c:v>
                </c:pt>
                <c:pt idx="1">
                  <c:v>3091</c:v>
                </c:pt>
                <c:pt idx="2">
                  <c:v>3078</c:v>
                </c:pt>
                <c:pt idx="3">
                  <c:v>3087</c:v>
                </c:pt>
                <c:pt idx="4">
                  <c:v>3053</c:v>
                </c:pt>
                <c:pt idx="5">
                  <c:v>3006</c:v>
                </c:pt>
                <c:pt idx="6">
                  <c:v>2950</c:v>
                </c:pt>
                <c:pt idx="7">
                  <c:v>2915</c:v>
                </c:pt>
                <c:pt idx="8">
                  <c:v>2897</c:v>
                </c:pt>
                <c:pt idx="9">
                  <c:v>2848</c:v>
                </c:pt>
                <c:pt idx="10">
                  <c:v>2849</c:v>
                </c:pt>
                <c:pt idx="11">
                  <c:v>2783</c:v>
                </c:pt>
                <c:pt idx="12">
                  <c:v>2708</c:v>
                </c:pt>
                <c:pt idx="13">
                  <c:v>2629</c:v>
                </c:pt>
                <c:pt idx="14">
                  <c:v>2583</c:v>
                </c:pt>
                <c:pt idx="15">
                  <c:v>2497</c:v>
                </c:pt>
                <c:pt idx="16">
                  <c:v>2405</c:v>
                </c:pt>
                <c:pt idx="17">
                  <c:v>2327</c:v>
                </c:pt>
                <c:pt idx="18">
                  <c:v>2227</c:v>
                </c:pt>
                <c:pt idx="19">
                  <c:v>2181</c:v>
                </c:pt>
                <c:pt idx="20">
                  <c:v>2096</c:v>
                </c:pt>
                <c:pt idx="21">
                  <c:v>2090</c:v>
                </c:pt>
                <c:pt idx="22">
                  <c:v>1947</c:v>
                </c:pt>
                <c:pt idx="23">
                  <c:v>1869</c:v>
                </c:pt>
                <c:pt idx="24">
                  <c:v>1782</c:v>
                </c:pt>
                <c:pt idx="25">
                  <c:v>1701</c:v>
                </c:pt>
                <c:pt idx="26">
                  <c:v>1561</c:v>
                </c:pt>
                <c:pt idx="27">
                  <c:v>1547</c:v>
                </c:pt>
                <c:pt idx="28">
                  <c:v>1507</c:v>
                </c:pt>
                <c:pt idx="29">
                  <c:v>1482</c:v>
                </c:pt>
                <c:pt idx="30">
                  <c:v>1400</c:v>
                </c:pt>
                <c:pt idx="31">
                  <c:v>1350</c:v>
                </c:pt>
                <c:pt idx="32">
                  <c:v>1309</c:v>
                </c:pt>
                <c:pt idx="33">
                  <c:v>1245</c:v>
                </c:pt>
                <c:pt idx="34">
                  <c:v>1207</c:v>
                </c:pt>
              </c:numCache>
            </c:numRef>
          </c:val>
          <c:smooth val="0"/>
          <c:extLst>
            <c:ext xmlns:c16="http://schemas.microsoft.com/office/drawing/2014/chart" uri="{C3380CC4-5D6E-409C-BE32-E72D297353CC}">
              <c16:uniqueId val="{00000003-48C0-5C4F-A896-AACA8915B3AA}"/>
            </c:ext>
          </c:extLst>
        </c:ser>
        <c:dLbls>
          <c:showLegendKey val="0"/>
          <c:showVal val="0"/>
          <c:showCatName val="0"/>
          <c:showSerName val="0"/>
          <c:showPercent val="0"/>
          <c:showBubbleSize val="0"/>
        </c:dLbls>
        <c:marker val="1"/>
        <c:smooth val="0"/>
        <c:axId val="348397168"/>
        <c:axId val="407201408"/>
      </c:lineChart>
      <c:catAx>
        <c:axId val="34574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5068304"/>
        <c:crosses val="autoZero"/>
        <c:auto val="1"/>
        <c:lblAlgn val="ctr"/>
        <c:lblOffset val="100"/>
        <c:noMultiLvlLbl val="0"/>
      </c:catAx>
      <c:valAx>
        <c:axId val="315068304"/>
        <c:scaling>
          <c:logBase val="10"/>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5746320"/>
        <c:crosses val="autoZero"/>
        <c:crossBetween val="between"/>
      </c:valAx>
      <c:valAx>
        <c:axId val="407201408"/>
        <c:scaling>
          <c:logBase val="10"/>
          <c:orientation val="minMax"/>
          <c:max val="20000"/>
        </c:scaling>
        <c:delete val="0"/>
        <c:axPos val="r"/>
        <c:numFmt formatCode="General" sourceLinked="1"/>
        <c:majorTickMark val="out"/>
        <c:minorTickMark val="none"/>
        <c:tickLblPos val="nextTo"/>
        <c:spPr>
          <a:noFill/>
          <a:ln w="25400">
            <a:solidFill>
              <a:schemeClr val="bg2"/>
            </a:solid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48397168"/>
        <c:crosses val="max"/>
        <c:crossBetween val="between"/>
        <c:majorUnit val="5000"/>
      </c:valAx>
      <c:catAx>
        <c:axId val="348397168"/>
        <c:scaling>
          <c:orientation val="minMax"/>
        </c:scaling>
        <c:delete val="1"/>
        <c:axPos val="b"/>
        <c:numFmt formatCode="General" sourceLinked="1"/>
        <c:majorTickMark val="out"/>
        <c:minorTickMark val="none"/>
        <c:tickLblPos val="nextTo"/>
        <c:crossAx val="407201408"/>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Los Angeles County, California, USA</a:t>
            </a:r>
          </a:p>
        </c:rich>
      </c:tx>
      <c:overlay val="0"/>
      <c:spPr>
        <a:noFill/>
        <a:ln>
          <a:noFill/>
        </a:ln>
        <a:effectLst/>
      </c:spPr>
    </c:title>
    <c:autoTitleDeleted val="0"/>
    <c:plotArea>
      <c:layout>
        <c:manualLayout>
          <c:layoutTarget val="inner"/>
          <c:xMode val="edge"/>
          <c:yMode val="edge"/>
          <c:x val="0.13520735867797146"/>
          <c:y val="0.11124031007751937"/>
          <c:w val="0.70763822712288937"/>
          <c:h val="0.75604447699851474"/>
        </c:manualLayout>
      </c:layout>
      <c:lineChart>
        <c:grouping val="standard"/>
        <c:varyColors val="0"/>
        <c:ser>
          <c:idx val="0"/>
          <c:order val="0"/>
          <c:tx>
            <c:strRef>
              <c:f>LA!$I$1</c:f>
              <c:strCache>
                <c:ptCount val="1"/>
                <c:pt idx="0">
                  <c:v>New Cases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LA!$B$2:$B$85</c:f>
              <c:strCache>
                <c:ptCount val="84"/>
                <c:pt idx="0">
                  <c:v>03/01</c:v>
                </c:pt>
                <c:pt idx="1">
                  <c:v>03/02</c:v>
                </c:pt>
                <c:pt idx="2">
                  <c:v>03/03</c:v>
                </c:pt>
                <c:pt idx="3">
                  <c:v>03/04</c:v>
                </c:pt>
                <c:pt idx="4">
                  <c:v>03/05</c:v>
                </c:pt>
                <c:pt idx="5">
                  <c:v>03/06</c:v>
                </c:pt>
                <c:pt idx="6">
                  <c:v>03/07</c:v>
                </c:pt>
                <c:pt idx="7">
                  <c:v>03/08</c:v>
                </c:pt>
                <c:pt idx="8">
                  <c:v>03/09</c:v>
                </c:pt>
                <c:pt idx="9">
                  <c:v>03/10</c:v>
                </c:pt>
                <c:pt idx="10">
                  <c:v>03/11</c:v>
                </c:pt>
                <c:pt idx="11">
                  <c:v>03/12</c:v>
                </c:pt>
                <c:pt idx="12">
                  <c:v>03/13</c:v>
                </c:pt>
                <c:pt idx="13">
                  <c:v>03/14</c:v>
                </c:pt>
                <c:pt idx="14">
                  <c:v>03/15</c:v>
                </c:pt>
                <c:pt idx="15">
                  <c:v>03/16</c:v>
                </c:pt>
                <c:pt idx="16">
                  <c:v>03/17</c:v>
                </c:pt>
                <c:pt idx="17">
                  <c:v>03/18</c:v>
                </c:pt>
                <c:pt idx="18">
                  <c:v>03/19</c:v>
                </c:pt>
                <c:pt idx="19">
                  <c:v>03/20</c:v>
                </c:pt>
                <c:pt idx="20">
                  <c:v>03/21</c:v>
                </c:pt>
                <c:pt idx="21">
                  <c:v>03/22</c:v>
                </c:pt>
                <c:pt idx="22">
                  <c:v>03/23</c:v>
                </c:pt>
                <c:pt idx="23">
                  <c:v>03/24</c:v>
                </c:pt>
                <c:pt idx="24">
                  <c:v>03/25</c:v>
                </c:pt>
                <c:pt idx="25">
                  <c:v>03/26</c:v>
                </c:pt>
                <c:pt idx="26">
                  <c:v>03/27</c:v>
                </c:pt>
                <c:pt idx="27">
                  <c:v>03/28</c:v>
                </c:pt>
                <c:pt idx="28">
                  <c:v>03/29</c:v>
                </c:pt>
                <c:pt idx="29">
                  <c:v>03/30</c:v>
                </c:pt>
                <c:pt idx="30">
                  <c:v>03/31</c:v>
                </c:pt>
                <c:pt idx="31">
                  <c:v>04/01</c:v>
                </c:pt>
                <c:pt idx="32">
                  <c:v>04/02</c:v>
                </c:pt>
                <c:pt idx="33">
                  <c:v>04/03</c:v>
                </c:pt>
                <c:pt idx="34">
                  <c:v>04/04</c:v>
                </c:pt>
                <c:pt idx="35">
                  <c:v>04/05</c:v>
                </c:pt>
                <c:pt idx="36">
                  <c:v>04/06</c:v>
                </c:pt>
                <c:pt idx="37">
                  <c:v>04/07</c:v>
                </c:pt>
                <c:pt idx="38">
                  <c:v>04/08</c:v>
                </c:pt>
                <c:pt idx="39">
                  <c:v>04/09</c:v>
                </c:pt>
                <c:pt idx="40">
                  <c:v>04/10</c:v>
                </c:pt>
                <c:pt idx="41">
                  <c:v>04/11</c:v>
                </c:pt>
                <c:pt idx="42">
                  <c:v>04/12</c:v>
                </c:pt>
                <c:pt idx="43">
                  <c:v>04/13</c:v>
                </c:pt>
                <c:pt idx="44">
                  <c:v>04/14</c:v>
                </c:pt>
                <c:pt idx="45">
                  <c:v>04/15</c:v>
                </c:pt>
                <c:pt idx="46">
                  <c:v>04/16</c:v>
                </c:pt>
                <c:pt idx="47">
                  <c:v>04/17</c:v>
                </c:pt>
                <c:pt idx="48">
                  <c:v>04/18</c:v>
                </c:pt>
                <c:pt idx="49">
                  <c:v>04/19</c:v>
                </c:pt>
                <c:pt idx="50">
                  <c:v>04/20</c:v>
                </c:pt>
                <c:pt idx="51">
                  <c:v>04/21</c:v>
                </c:pt>
                <c:pt idx="52">
                  <c:v>04/22</c:v>
                </c:pt>
                <c:pt idx="53">
                  <c:v>04/23</c:v>
                </c:pt>
                <c:pt idx="54">
                  <c:v>04/24</c:v>
                </c:pt>
                <c:pt idx="55">
                  <c:v>04/25</c:v>
                </c:pt>
                <c:pt idx="56">
                  <c:v>04/26</c:v>
                </c:pt>
                <c:pt idx="57">
                  <c:v>04/27</c:v>
                </c:pt>
                <c:pt idx="58">
                  <c:v>04/28</c:v>
                </c:pt>
                <c:pt idx="59">
                  <c:v>04/29</c:v>
                </c:pt>
                <c:pt idx="60">
                  <c:v>04/30</c:v>
                </c:pt>
                <c:pt idx="61">
                  <c:v>05/01</c:v>
                </c:pt>
                <c:pt idx="62">
                  <c:v>05/02</c:v>
                </c:pt>
                <c:pt idx="63">
                  <c:v>05/03</c:v>
                </c:pt>
                <c:pt idx="64">
                  <c:v>05/04</c:v>
                </c:pt>
                <c:pt idx="65">
                  <c:v>05/05</c:v>
                </c:pt>
                <c:pt idx="66">
                  <c:v>05/06</c:v>
                </c:pt>
                <c:pt idx="67">
                  <c:v>05/07</c:v>
                </c:pt>
                <c:pt idx="68">
                  <c:v>05/08</c:v>
                </c:pt>
                <c:pt idx="69">
                  <c:v>05/09</c:v>
                </c:pt>
                <c:pt idx="70">
                  <c:v>05/10</c:v>
                </c:pt>
                <c:pt idx="71">
                  <c:v>05/11</c:v>
                </c:pt>
                <c:pt idx="72">
                  <c:v>05/12</c:v>
                </c:pt>
                <c:pt idx="73">
                  <c:v>05/13</c:v>
                </c:pt>
                <c:pt idx="74">
                  <c:v>05/14</c:v>
                </c:pt>
                <c:pt idx="75">
                  <c:v>05/15</c:v>
                </c:pt>
                <c:pt idx="76">
                  <c:v>05/16</c:v>
                </c:pt>
                <c:pt idx="77">
                  <c:v>05/17</c:v>
                </c:pt>
                <c:pt idx="78">
                  <c:v>05/18</c:v>
                </c:pt>
                <c:pt idx="79">
                  <c:v>05/19</c:v>
                </c:pt>
                <c:pt idx="80">
                  <c:v>05/20</c:v>
                </c:pt>
                <c:pt idx="81">
                  <c:v>05/21</c:v>
                </c:pt>
                <c:pt idx="82">
                  <c:v>05/22</c:v>
                </c:pt>
                <c:pt idx="83">
                  <c:v>05/23</c:v>
                </c:pt>
              </c:strCache>
            </c:strRef>
          </c:cat>
          <c:val>
            <c:numRef>
              <c:f>LA!$I$2:$I$85</c:f>
              <c:numCache>
                <c:formatCode>0</c:formatCode>
                <c:ptCount val="84"/>
                <c:pt idx="0">
                  <c:v>1.5</c:v>
                </c:pt>
                <c:pt idx="1">
                  <c:v>2</c:v>
                </c:pt>
                <c:pt idx="2">
                  <c:v>2</c:v>
                </c:pt>
                <c:pt idx="3">
                  <c:v>1.8571428571428572</c:v>
                </c:pt>
                <c:pt idx="4">
                  <c:v>1.8571428571428572</c:v>
                </c:pt>
                <c:pt idx="5">
                  <c:v>2.5714285714285716</c:v>
                </c:pt>
                <c:pt idx="6">
                  <c:v>2.7142857142857144</c:v>
                </c:pt>
                <c:pt idx="7">
                  <c:v>3.1428571428571428</c:v>
                </c:pt>
                <c:pt idx="8">
                  <c:v>3</c:v>
                </c:pt>
                <c:pt idx="9">
                  <c:v>3.8571428571428572</c:v>
                </c:pt>
                <c:pt idx="10">
                  <c:v>5.7142857142857144</c:v>
                </c:pt>
                <c:pt idx="11">
                  <c:v>7.8571428571428568</c:v>
                </c:pt>
                <c:pt idx="12">
                  <c:v>10.714285714285714</c:v>
                </c:pt>
                <c:pt idx="13">
                  <c:v>18.142857142857142</c:v>
                </c:pt>
                <c:pt idx="14">
                  <c:v>23.285714285714285</c:v>
                </c:pt>
                <c:pt idx="15">
                  <c:v>28.428571428571427</c:v>
                </c:pt>
                <c:pt idx="16">
                  <c:v>36.428571428571431</c:v>
                </c:pt>
                <c:pt idx="17">
                  <c:v>42.714285714285715</c:v>
                </c:pt>
                <c:pt idx="18">
                  <c:v>48.857142857142854</c:v>
                </c:pt>
                <c:pt idx="19">
                  <c:v>64.142857142857139</c:v>
                </c:pt>
                <c:pt idx="20">
                  <c:v>74.714285714285708</c:v>
                </c:pt>
                <c:pt idx="21">
                  <c:v>88.857142857142861</c:v>
                </c:pt>
                <c:pt idx="22">
                  <c:v>142.71428571428572</c:v>
                </c:pt>
                <c:pt idx="23">
                  <c:v>169.57142857142858</c:v>
                </c:pt>
                <c:pt idx="24">
                  <c:v>209.28571428571428</c:v>
                </c:pt>
                <c:pt idx="25">
                  <c:v>248</c:v>
                </c:pt>
                <c:pt idx="26">
                  <c:v>280.28571428571428</c:v>
                </c:pt>
                <c:pt idx="27">
                  <c:v>338.14285714285717</c:v>
                </c:pt>
                <c:pt idx="28">
                  <c:v>387.71428571428572</c:v>
                </c:pt>
                <c:pt idx="29">
                  <c:v>405.85714285714283</c:v>
                </c:pt>
                <c:pt idx="30">
                  <c:v>446.14285714285717</c:v>
                </c:pt>
                <c:pt idx="31">
                  <c:v>501</c:v>
                </c:pt>
                <c:pt idx="32">
                  <c:v>544</c:v>
                </c:pt>
                <c:pt idx="33">
                  <c:v>555.14285714285711</c:v>
                </c:pt>
                <c:pt idx="34">
                  <c:v>558.14285714285711</c:v>
                </c:pt>
                <c:pt idx="35">
                  <c:v>577.85714285714289</c:v>
                </c:pt>
                <c:pt idx="36">
                  <c:v>559</c:v>
                </c:pt>
                <c:pt idx="37">
                  <c:v>549.71428571428567</c:v>
                </c:pt>
                <c:pt idx="38">
                  <c:v>509.14285714285717</c:v>
                </c:pt>
                <c:pt idx="39">
                  <c:v>463.14285714285717</c:v>
                </c:pt>
                <c:pt idx="40">
                  <c:v>441.28571428571428</c:v>
                </c:pt>
                <c:pt idx="41">
                  <c:v>447.28571428571428</c:v>
                </c:pt>
                <c:pt idx="42">
                  <c:v>420.57142857142856</c:v>
                </c:pt>
                <c:pt idx="43">
                  <c:v>415.85714285714283</c:v>
                </c:pt>
                <c:pt idx="44">
                  <c:v>424</c:v>
                </c:pt>
                <c:pt idx="45">
                  <c:v>451.71428571428572</c:v>
                </c:pt>
                <c:pt idx="46">
                  <c:v>450.28571428571428</c:v>
                </c:pt>
                <c:pt idx="47">
                  <c:v>620.42857142857144</c:v>
                </c:pt>
                <c:pt idx="48">
                  <c:v>727.14285714285711</c:v>
                </c:pt>
                <c:pt idx="49">
                  <c:v>847.42857142857144</c:v>
                </c:pt>
                <c:pt idx="50">
                  <c:v>953.14285714285711</c:v>
                </c:pt>
                <c:pt idx="51">
                  <c:v>1017.7142857142857</c:v>
                </c:pt>
                <c:pt idx="52">
                  <c:v>1015.4285714285714</c:v>
                </c:pt>
                <c:pt idx="53">
                  <c:v>1031.1428571428571</c:v>
                </c:pt>
                <c:pt idx="54">
                  <c:v>948.14285714285711</c:v>
                </c:pt>
                <c:pt idx="55">
                  <c:v>836</c:v>
                </c:pt>
                <c:pt idx="56">
                  <c:v>867.57142857142856</c:v>
                </c:pt>
                <c:pt idx="57">
                  <c:v>809.42857142857144</c:v>
                </c:pt>
                <c:pt idx="58">
                  <c:v>816.71428571428567</c:v>
                </c:pt>
                <c:pt idx="59">
                  <c:v>825.28571428571433</c:v>
                </c:pt>
                <c:pt idx="60">
                  <c:v>876</c:v>
                </c:pt>
                <c:pt idx="61">
                  <c:v>825.42857142857144</c:v>
                </c:pt>
                <c:pt idx="62">
                  <c:v>978.42857142857144</c:v>
                </c:pt>
                <c:pt idx="63">
                  <c:v>877.57142857142856</c:v>
                </c:pt>
                <c:pt idx="64">
                  <c:v>899</c:v>
                </c:pt>
                <c:pt idx="65">
                  <c:v>867.42857142857144</c:v>
                </c:pt>
                <c:pt idx="66">
                  <c:v>900.71428571428567</c:v>
                </c:pt>
                <c:pt idx="67">
                  <c:v>857.71428571428567</c:v>
                </c:pt>
                <c:pt idx="68">
                  <c:v>861.57142857142856</c:v>
                </c:pt>
                <c:pt idx="69">
                  <c:v>768.71428571428567</c:v>
                </c:pt>
                <c:pt idx="70">
                  <c:v>841</c:v>
                </c:pt>
                <c:pt idx="71">
                  <c:v>845.85714285714289</c:v>
                </c:pt>
                <c:pt idx="72">
                  <c:v>855.71428571428567</c:v>
                </c:pt>
                <c:pt idx="73">
                  <c:v>876.14285714285711</c:v>
                </c:pt>
                <c:pt idx="74">
                  <c:v>901.14285714285711</c:v>
                </c:pt>
                <c:pt idx="75">
                  <c:v>885.28571428571433</c:v>
                </c:pt>
                <c:pt idx="76">
                  <c:v>912.14285714285711</c:v>
                </c:pt>
                <c:pt idx="77">
                  <c:v>917.57142857142856</c:v>
                </c:pt>
                <c:pt idx="78">
                  <c:v>955.85714285714289</c:v>
                </c:pt>
                <c:pt idx="79">
                  <c:v>965.85714285714289</c:v>
                </c:pt>
                <c:pt idx="80">
                  <c:v>963.85714285714289</c:v>
                </c:pt>
                <c:pt idx="81">
                  <c:v>1018.3333333333334</c:v>
                </c:pt>
                <c:pt idx="82">
                  <c:v>1131</c:v>
                </c:pt>
                <c:pt idx="83">
                  <c:v>1122.25</c:v>
                </c:pt>
              </c:numCache>
            </c:numRef>
          </c:val>
          <c:smooth val="0"/>
          <c:extLst>
            <c:ext xmlns:c16="http://schemas.microsoft.com/office/drawing/2014/chart" uri="{C3380CC4-5D6E-409C-BE32-E72D297353CC}">
              <c16:uniqueId val="{0000002A-D046-A441-8011-DFA7AC598FB0}"/>
            </c:ext>
          </c:extLst>
        </c:ser>
        <c:ser>
          <c:idx val="1"/>
          <c:order val="1"/>
          <c:tx>
            <c:strRef>
              <c:f>LA!$L$1</c:f>
              <c:strCache>
                <c:ptCount val="1"/>
                <c:pt idx="0">
                  <c:v>New Deaths</c:v>
                </c:pt>
              </c:strCache>
            </c:strRef>
          </c:tx>
          <c:spPr>
            <a:ln w="50800" cap="rnd">
              <a:solidFill>
                <a:schemeClr val="accent3"/>
              </a:solidFill>
              <a:round/>
            </a:ln>
            <a:effectLst/>
          </c:spPr>
          <c:marker>
            <c:symbol val="circle"/>
            <c:size val="5"/>
            <c:spPr>
              <a:solidFill>
                <a:schemeClr val="accent3"/>
              </a:solidFill>
              <a:ln w="28575">
                <a:solidFill>
                  <a:schemeClr val="accent3"/>
                </a:solidFill>
              </a:ln>
              <a:effectLst/>
            </c:spPr>
          </c:marker>
          <c:cat>
            <c:strRef>
              <c:f>LA!$B$2:$B$85</c:f>
              <c:strCache>
                <c:ptCount val="84"/>
                <c:pt idx="0">
                  <c:v>03/01</c:v>
                </c:pt>
                <c:pt idx="1">
                  <c:v>03/02</c:v>
                </c:pt>
                <c:pt idx="2">
                  <c:v>03/03</c:v>
                </c:pt>
                <c:pt idx="3">
                  <c:v>03/04</c:v>
                </c:pt>
                <c:pt idx="4">
                  <c:v>03/05</c:v>
                </c:pt>
                <c:pt idx="5">
                  <c:v>03/06</c:v>
                </c:pt>
                <c:pt idx="6">
                  <c:v>03/07</c:v>
                </c:pt>
                <c:pt idx="7">
                  <c:v>03/08</c:v>
                </c:pt>
                <c:pt idx="8">
                  <c:v>03/09</c:v>
                </c:pt>
                <c:pt idx="9">
                  <c:v>03/10</c:v>
                </c:pt>
                <c:pt idx="10">
                  <c:v>03/11</c:v>
                </c:pt>
                <c:pt idx="11">
                  <c:v>03/12</c:v>
                </c:pt>
                <c:pt idx="12">
                  <c:v>03/13</c:v>
                </c:pt>
                <c:pt idx="13">
                  <c:v>03/14</c:v>
                </c:pt>
                <c:pt idx="14">
                  <c:v>03/15</c:v>
                </c:pt>
                <c:pt idx="15">
                  <c:v>03/16</c:v>
                </c:pt>
                <c:pt idx="16">
                  <c:v>03/17</c:v>
                </c:pt>
                <c:pt idx="17">
                  <c:v>03/18</c:v>
                </c:pt>
                <c:pt idx="18">
                  <c:v>03/19</c:v>
                </c:pt>
                <c:pt idx="19">
                  <c:v>03/20</c:v>
                </c:pt>
                <c:pt idx="20">
                  <c:v>03/21</c:v>
                </c:pt>
                <c:pt idx="21">
                  <c:v>03/22</c:v>
                </c:pt>
                <c:pt idx="22">
                  <c:v>03/23</c:v>
                </c:pt>
                <c:pt idx="23">
                  <c:v>03/24</c:v>
                </c:pt>
                <c:pt idx="24">
                  <c:v>03/25</c:v>
                </c:pt>
                <c:pt idx="25">
                  <c:v>03/26</c:v>
                </c:pt>
                <c:pt idx="26">
                  <c:v>03/27</c:v>
                </c:pt>
                <c:pt idx="27">
                  <c:v>03/28</c:v>
                </c:pt>
                <c:pt idx="28">
                  <c:v>03/29</c:v>
                </c:pt>
                <c:pt idx="29">
                  <c:v>03/30</c:v>
                </c:pt>
                <c:pt idx="30">
                  <c:v>03/31</c:v>
                </c:pt>
                <c:pt idx="31">
                  <c:v>04/01</c:v>
                </c:pt>
                <c:pt idx="32">
                  <c:v>04/02</c:v>
                </c:pt>
                <c:pt idx="33">
                  <c:v>04/03</c:v>
                </c:pt>
                <c:pt idx="34">
                  <c:v>04/04</c:v>
                </c:pt>
                <c:pt idx="35">
                  <c:v>04/05</c:v>
                </c:pt>
                <c:pt idx="36">
                  <c:v>04/06</c:v>
                </c:pt>
                <c:pt idx="37">
                  <c:v>04/07</c:v>
                </c:pt>
                <c:pt idx="38">
                  <c:v>04/08</c:v>
                </c:pt>
                <c:pt idx="39">
                  <c:v>04/09</c:v>
                </c:pt>
                <c:pt idx="40">
                  <c:v>04/10</c:v>
                </c:pt>
                <c:pt idx="41">
                  <c:v>04/11</c:v>
                </c:pt>
                <c:pt idx="42">
                  <c:v>04/12</c:v>
                </c:pt>
                <c:pt idx="43">
                  <c:v>04/13</c:v>
                </c:pt>
                <c:pt idx="44">
                  <c:v>04/14</c:v>
                </c:pt>
                <c:pt idx="45">
                  <c:v>04/15</c:v>
                </c:pt>
                <c:pt idx="46">
                  <c:v>04/16</c:v>
                </c:pt>
                <c:pt idx="47">
                  <c:v>04/17</c:v>
                </c:pt>
                <c:pt idx="48">
                  <c:v>04/18</c:v>
                </c:pt>
                <c:pt idx="49">
                  <c:v>04/19</c:v>
                </c:pt>
                <c:pt idx="50">
                  <c:v>04/20</c:v>
                </c:pt>
                <c:pt idx="51">
                  <c:v>04/21</c:v>
                </c:pt>
                <c:pt idx="52">
                  <c:v>04/22</c:v>
                </c:pt>
                <c:pt idx="53">
                  <c:v>04/23</c:v>
                </c:pt>
                <c:pt idx="54">
                  <c:v>04/24</c:v>
                </c:pt>
                <c:pt idx="55">
                  <c:v>04/25</c:v>
                </c:pt>
                <c:pt idx="56">
                  <c:v>04/26</c:v>
                </c:pt>
                <c:pt idx="57">
                  <c:v>04/27</c:v>
                </c:pt>
                <c:pt idx="58">
                  <c:v>04/28</c:v>
                </c:pt>
                <c:pt idx="59">
                  <c:v>04/29</c:v>
                </c:pt>
                <c:pt idx="60">
                  <c:v>04/30</c:v>
                </c:pt>
                <c:pt idx="61">
                  <c:v>05/01</c:v>
                </c:pt>
                <c:pt idx="62">
                  <c:v>05/02</c:v>
                </c:pt>
                <c:pt idx="63">
                  <c:v>05/03</c:v>
                </c:pt>
                <c:pt idx="64">
                  <c:v>05/04</c:v>
                </c:pt>
                <c:pt idx="65">
                  <c:v>05/05</c:v>
                </c:pt>
                <c:pt idx="66">
                  <c:v>05/06</c:v>
                </c:pt>
                <c:pt idx="67">
                  <c:v>05/07</c:v>
                </c:pt>
                <c:pt idx="68">
                  <c:v>05/08</c:v>
                </c:pt>
                <c:pt idx="69">
                  <c:v>05/09</c:v>
                </c:pt>
                <c:pt idx="70">
                  <c:v>05/10</c:v>
                </c:pt>
                <c:pt idx="71">
                  <c:v>05/11</c:v>
                </c:pt>
                <c:pt idx="72">
                  <c:v>05/12</c:v>
                </c:pt>
                <c:pt idx="73">
                  <c:v>05/13</c:v>
                </c:pt>
                <c:pt idx="74">
                  <c:v>05/14</c:v>
                </c:pt>
                <c:pt idx="75">
                  <c:v>05/15</c:v>
                </c:pt>
                <c:pt idx="76">
                  <c:v>05/16</c:v>
                </c:pt>
                <c:pt idx="77">
                  <c:v>05/17</c:v>
                </c:pt>
                <c:pt idx="78">
                  <c:v>05/18</c:v>
                </c:pt>
                <c:pt idx="79">
                  <c:v>05/19</c:v>
                </c:pt>
                <c:pt idx="80">
                  <c:v>05/20</c:v>
                </c:pt>
                <c:pt idx="81">
                  <c:v>05/21</c:v>
                </c:pt>
                <c:pt idx="82">
                  <c:v>05/22</c:v>
                </c:pt>
                <c:pt idx="83">
                  <c:v>05/23</c:v>
                </c:pt>
              </c:strCache>
            </c:strRef>
          </c:cat>
          <c:val>
            <c:numRef>
              <c:f>LA!$L$2:$L$85</c:f>
              <c:numCache>
                <c:formatCode>0</c:formatCode>
                <c:ptCount val="84"/>
                <c:pt idx="0">
                  <c:v>0</c:v>
                </c:pt>
                <c:pt idx="1">
                  <c:v>0</c:v>
                </c:pt>
                <c:pt idx="2">
                  <c:v>0</c:v>
                </c:pt>
                <c:pt idx="3">
                  <c:v>0</c:v>
                </c:pt>
                <c:pt idx="4">
                  <c:v>0</c:v>
                </c:pt>
                <c:pt idx="5">
                  <c:v>0</c:v>
                </c:pt>
                <c:pt idx="6">
                  <c:v>0</c:v>
                </c:pt>
                <c:pt idx="7">
                  <c:v>0.14285714285714285</c:v>
                </c:pt>
                <c:pt idx="8">
                  <c:v>0.14285714285714285</c:v>
                </c:pt>
                <c:pt idx="9">
                  <c:v>0.14285714285714285</c:v>
                </c:pt>
                <c:pt idx="10">
                  <c:v>0.14285714285714285</c:v>
                </c:pt>
                <c:pt idx="11">
                  <c:v>0.14285714285714285</c:v>
                </c:pt>
                <c:pt idx="12">
                  <c:v>0.14285714285714285</c:v>
                </c:pt>
                <c:pt idx="13">
                  <c:v>0.14285714285714285</c:v>
                </c:pt>
                <c:pt idx="14">
                  <c:v>0</c:v>
                </c:pt>
                <c:pt idx="15">
                  <c:v>0.14285714285714285</c:v>
                </c:pt>
                <c:pt idx="16">
                  <c:v>0.14285714285714285</c:v>
                </c:pt>
                <c:pt idx="17">
                  <c:v>0.42857142857142855</c:v>
                </c:pt>
                <c:pt idx="18">
                  <c:v>0.5714285714285714</c:v>
                </c:pt>
                <c:pt idx="19">
                  <c:v>1</c:v>
                </c:pt>
                <c:pt idx="20">
                  <c:v>1.2857142857142858</c:v>
                </c:pt>
                <c:pt idx="21">
                  <c:v>1.7142857142857142</c:v>
                </c:pt>
                <c:pt idx="22">
                  <c:v>2.7142857142857144</c:v>
                </c:pt>
                <c:pt idx="23">
                  <c:v>3.4285714285714284</c:v>
                </c:pt>
                <c:pt idx="24">
                  <c:v>4</c:v>
                </c:pt>
                <c:pt idx="25">
                  <c:v>4.5714285714285712</c:v>
                </c:pt>
                <c:pt idx="26">
                  <c:v>5.1428571428571432</c:v>
                </c:pt>
                <c:pt idx="27">
                  <c:v>6.2857142857142856</c:v>
                </c:pt>
                <c:pt idx="28">
                  <c:v>7.5714285714285712</c:v>
                </c:pt>
                <c:pt idx="29">
                  <c:v>8.4285714285714288</c:v>
                </c:pt>
                <c:pt idx="30">
                  <c:v>9.5714285714285712</c:v>
                </c:pt>
                <c:pt idx="31">
                  <c:v>12.428571428571429</c:v>
                </c:pt>
                <c:pt idx="32">
                  <c:v>13.571428571428571</c:v>
                </c:pt>
                <c:pt idx="33">
                  <c:v>14.714285714285714</c:v>
                </c:pt>
                <c:pt idx="34">
                  <c:v>17</c:v>
                </c:pt>
                <c:pt idx="35">
                  <c:v>19.142857142857142</c:v>
                </c:pt>
                <c:pt idx="36">
                  <c:v>20.714285714285715</c:v>
                </c:pt>
                <c:pt idx="37">
                  <c:v>21.571428571428573</c:v>
                </c:pt>
                <c:pt idx="38">
                  <c:v>21.142857142857142</c:v>
                </c:pt>
                <c:pt idx="39">
                  <c:v>24</c:v>
                </c:pt>
                <c:pt idx="40">
                  <c:v>25.571428571428573</c:v>
                </c:pt>
                <c:pt idx="41">
                  <c:v>27.571428571428573</c:v>
                </c:pt>
                <c:pt idx="42">
                  <c:v>29.285714285714285</c:v>
                </c:pt>
                <c:pt idx="43">
                  <c:v>33.142857142857146</c:v>
                </c:pt>
                <c:pt idx="44">
                  <c:v>36.714285714285715</c:v>
                </c:pt>
                <c:pt idx="45">
                  <c:v>44.285714285714285</c:v>
                </c:pt>
                <c:pt idx="46">
                  <c:v>43</c:v>
                </c:pt>
                <c:pt idx="47">
                  <c:v>41.857142857142854</c:v>
                </c:pt>
                <c:pt idx="48">
                  <c:v>42.857142857142854</c:v>
                </c:pt>
                <c:pt idx="49">
                  <c:v>46.714285714285715</c:v>
                </c:pt>
                <c:pt idx="50">
                  <c:v>48.714285714285715</c:v>
                </c:pt>
                <c:pt idx="51">
                  <c:v>49.857142857142854</c:v>
                </c:pt>
                <c:pt idx="52">
                  <c:v>45.571428571428569</c:v>
                </c:pt>
                <c:pt idx="53">
                  <c:v>45</c:v>
                </c:pt>
                <c:pt idx="54">
                  <c:v>47</c:v>
                </c:pt>
                <c:pt idx="55">
                  <c:v>48.285714285714285</c:v>
                </c:pt>
                <c:pt idx="56">
                  <c:v>47.571428571428569</c:v>
                </c:pt>
                <c:pt idx="57">
                  <c:v>45.857142857142854</c:v>
                </c:pt>
                <c:pt idx="58">
                  <c:v>46.285714285714285</c:v>
                </c:pt>
                <c:pt idx="59">
                  <c:v>45.142857142857146</c:v>
                </c:pt>
                <c:pt idx="60">
                  <c:v>45</c:v>
                </c:pt>
                <c:pt idx="61">
                  <c:v>44.571428571428569</c:v>
                </c:pt>
                <c:pt idx="62">
                  <c:v>44.428571428571431</c:v>
                </c:pt>
                <c:pt idx="63">
                  <c:v>43.428571428571431</c:v>
                </c:pt>
                <c:pt idx="64">
                  <c:v>43</c:v>
                </c:pt>
                <c:pt idx="65">
                  <c:v>42.285714285714285</c:v>
                </c:pt>
                <c:pt idx="66">
                  <c:v>43.285714285714285</c:v>
                </c:pt>
                <c:pt idx="67">
                  <c:v>42.857142857142854</c:v>
                </c:pt>
                <c:pt idx="68">
                  <c:v>44.285714285714285</c:v>
                </c:pt>
                <c:pt idx="69">
                  <c:v>43.142857142857146</c:v>
                </c:pt>
                <c:pt idx="70">
                  <c:v>42</c:v>
                </c:pt>
                <c:pt idx="71">
                  <c:v>41.571428571428569</c:v>
                </c:pt>
                <c:pt idx="72">
                  <c:v>40.285714285714285</c:v>
                </c:pt>
                <c:pt idx="73">
                  <c:v>39.714285714285715</c:v>
                </c:pt>
                <c:pt idx="74">
                  <c:v>41.428571428571431</c:v>
                </c:pt>
                <c:pt idx="75">
                  <c:v>38.857142857142854</c:v>
                </c:pt>
                <c:pt idx="76">
                  <c:v>44.142857142857146</c:v>
                </c:pt>
                <c:pt idx="77">
                  <c:v>44.714285714285715</c:v>
                </c:pt>
                <c:pt idx="78">
                  <c:v>44.285714285714285</c:v>
                </c:pt>
                <c:pt idx="79">
                  <c:v>42.714285714285715</c:v>
                </c:pt>
                <c:pt idx="80">
                  <c:v>42.714285714285715</c:v>
                </c:pt>
                <c:pt idx="81">
                  <c:v>45.166666666666664</c:v>
                </c:pt>
                <c:pt idx="82">
                  <c:v>50</c:v>
                </c:pt>
                <c:pt idx="83">
                  <c:v>41.5</c:v>
                </c:pt>
              </c:numCache>
            </c:numRef>
          </c:val>
          <c:smooth val="0"/>
          <c:extLst>
            <c:ext xmlns:c16="http://schemas.microsoft.com/office/drawing/2014/chart" uri="{C3380CC4-5D6E-409C-BE32-E72D297353CC}">
              <c16:uniqueId val="{0000002E-D046-A441-8011-DFA7AC598FB0}"/>
            </c:ext>
          </c:extLst>
        </c:ser>
        <c:dLbls>
          <c:showLegendKey val="0"/>
          <c:showVal val="0"/>
          <c:showCatName val="0"/>
          <c:showSerName val="0"/>
          <c:showPercent val="0"/>
          <c:showBubbleSize val="0"/>
        </c:dLbls>
        <c:marker val="1"/>
        <c:smooth val="0"/>
        <c:axId val="345746320"/>
        <c:axId val="315068304"/>
      </c:lineChart>
      <c:lineChart>
        <c:grouping val="standard"/>
        <c:varyColors val="0"/>
        <c:ser>
          <c:idx val="2"/>
          <c:order val="2"/>
          <c:tx>
            <c:strRef>
              <c:f>LA!$J$1</c:f>
              <c:strCache>
                <c:ptCount val="1"/>
                <c:pt idx="0">
                  <c:v>Hospitalized</c:v>
                </c:pt>
              </c:strCache>
            </c:strRef>
          </c:tx>
          <c:spPr>
            <a:ln w="50800" cap="rnd">
              <a:solidFill>
                <a:schemeClr val="accent6"/>
              </a:solidFill>
              <a:round/>
            </a:ln>
            <a:effectLst/>
          </c:spPr>
          <c:marker>
            <c:symbol val="circle"/>
            <c:size val="9"/>
            <c:spPr>
              <a:solidFill>
                <a:schemeClr val="accent6"/>
              </a:solidFill>
              <a:ln w="9525">
                <a:solidFill>
                  <a:schemeClr val="accent6"/>
                </a:solidFill>
              </a:ln>
              <a:effectLst/>
            </c:spPr>
          </c:marker>
          <c:cat>
            <c:strRef>
              <c:f>LA!$B$2:$B$85</c:f>
              <c:strCache>
                <c:ptCount val="84"/>
                <c:pt idx="0">
                  <c:v>03/01</c:v>
                </c:pt>
                <c:pt idx="1">
                  <c:v>03/02</c:v>
                </c:pt>
                <c:pt idx="2">
                  <c:v>03/03</c:v>
                </c:pt>
                <c:pt idx="3">
                  <c:v>03/04</c:v>
                </c:pt>
                <c:pt idx="4">
                  <c:v>03/05</c:v>
                </c:pt>
                <c:pt idx="5">
                  <c:v>03/06</c:v>
                </c:pt>
                <c:pt idx="6">
                  <c:v>03/07</c:v>
                </c:pt>
                <c:pt idx="7">
                  <c:v>03/08</c:v>
                </c:pt>
                <c:pt idx="8">
                  <c:v>03/09</c:v>
                </c:pt>
                <c:pt idx="9">
                  <c:v>03/10</c:v>
                </c:pt>
                <c:pt idx="10">
                  <c:v>03/11</c:v>
                </c:pt>
                <c:pt idx="11">
                  <c:v>03/12</c:v>
                </c:pt>
                <c:pt idx="12">
                  <c:v>03/13</c:v>
                </c:pt>
                <c:pt idx="13">
                  <c:v>03/14</c:v>
                </c:pt>
                <c:pt idx="14">
                  <c:v>03/15</c:v>
                </c:pt>
                <c:pt idx="15">
                  <c:v>03/16</c:v>
                </c:pt>
                <c:pt idx="16">
                  <c:v>03/17</c:v>
                </c:pt>
                <c:pt idx="17">
                  <c:v>03/18</c:v>
                </c:pt>
                <c:pt idx="18">
                  <c:v>03/19</c:v>
                </c:pt>
                <c:pt idx="19">
                  <c:v>03/20</c:v>
                </c:pt>
                <c:pt idx="20">
                  <c:v>03/21</c:v>
                </c:pt>
                <c:pt idx="21">
                  <c:v>03/22</c:v>
                </c:pt>
                <c:pt idx="22">
                  <c:v>03/23</c:v>
                </c:pt>
                <c:pt idx="23">
                  <c:v>03/24</c:v>
                </c:pt>
                <c:pt idx="24">
                  <c:v>03/25</c:v>
                </c:pt>
                <c:pt idx="25">
                  <c:v>03/26</c:v>
                </c:pt>
                <c:pt idx="26">
                  <c:v>03/27</c:v>
                </c:pt>
                <c:pt idx="27">
                  <c:v>03/28</c:v>
                </c:pt>
                <c:pt idx="28">
                  <c:v>03/29</c:v>
                </c:pt>
                <c:pt idx="29">
                  <c:v>03/30</c:v>
                </c:pt>
                <c:pt idx="30">
                  <c:v>03/31</c:v>
                </c:pt>
                <c:pt idx="31">
                  <c:v>04/01</c:v>
                </c:pt>
                <c:pt idx="32">
                  <c:v>04/02</c:v>
                </c:pt>
                <c:pt idx="33">
                  <c:v>04/03</c:v>
                </c:pt>
                <c:pt idx="34">
                  <c:v>04/04</c:v>
                </c:pt>
                <c:pt idx="35">
                  <c:v>04/05</c:v>
                </c:pt>
                <c:pt idx="36">
                  <c:v>04/06</c:v>
                </c:pt>
                <c:pt idx="37">
                  <c:v>04/07</c:v>
                </c:pt>
                <c:pt idx="38">
                  <c:v>04/08</c:v>
                </c:pt>
                <c:pt idx="39">
                  <c:v>04/09</c:v>
                </c:pt>
                <c:pt idx="40">
                  <c:v>04/10</c:v>
                </c:pt>
                <c:pt idx="41">
                  <c:v>04/11</c:v>
                </c:pt>
                <c:pt idx="42">
                  <c:v>04/12</c:v>
                </c:pt>
                <c:pt idx="43">
                  <c:v>04/13</c:v>
                </c:pt>
                <c:pt idx="44">
                  <c:v>04/14</c:v>
                </c:pt>
                <c:pt idx="45">
                  <c:v>04/15</c:v>
                </c:pt>
                <c:pt idx="46">
                  <c:v>04/16</c:v>
                </c:pt>
                <c:pt idx="47">
                  <c:v>04/17</c:v>
                </c:pt>
                <c:pt idx="48">
                  <c:v>04/18</c:v>
                </c:pt>
                <c:pt idx="49">
                  <c:v>04/19</c:v>
                </c:pt>
                <c:pt idx="50">
                  <c:v>04/20</c:v>
                </c:pt>
                <c:pt idx="51">
                  <c:v>04/21</c:v>
                </c:pt>
                <c:pt idx="52">
                  <c:v>04/22</c:v>
                </c:pt>
                <c:pt idx="53">
                  <c:v>04/23</c:v>
                </c:pt>
                <c:pt idx="54">
                  <c:v>04/24</c:v>
                </c:pt>
                <c:pt idx="55">
                  <c:v>04/25</c:v>
                </c:pt>
                <c:pt idx="56">
                  <c:v>04/26</c:v>
                </c:pt>
                <c:pt idx="57">
                  <c:v>04/27</c:v>
                </c:pt>
                <c:pt idx="58">
                  <c:v>04/28</c:v>
                </c:pt>
                <c:pt idx="59">
                  <c:v>04/29</c:v>
                </c:pt>
                <c:pt idx="60">
                  <c:v>04/30</c:v>
                </c:pt>
                <c:pt idx="61">
                  <c:v>05/01</c:v>
                </c:pt>
                <c:pt idx="62">
                  <c:v>05/02</c:v>
                </c:pt>
                <c:pt idx="63">
                  <c:v>05/03</c:v>
                </c:pt>
                <c:pt idx="64">
                  <c:v>05/04</c:v>
                </c:pt>
                <c:pt idx="65">
                  <c:v>05/05</c:v>
                </c:pt>
                <c:pt idx="66">
                  <c:v>05/06</c:v>
                </c:pt>
                <c:pt idx="67">
                  <c:v>05/07</c:v>
                </c:pt>
                <c:pt idx="68">
                  <c:v>05/08</c:v>
                </c:pt>
                <c:pt idx="69">
                  <c:v>05/09</c:v>
                </c:pt>
                <c:pt idx="70">
                  <c:v>05/10</c:v>
                </c:pt>
                <c:pt idx="71">
                  <c:v>05/11</c:v>
                </c:pt>
                <c:pt idx="72">
                  <c:v>05/12</c:v>
                </c:pt>
                <c:pt idx="73">
                  <c:v>05/13</c:v>
                </c:pt>
                <c:pt idx="74">
                  <c:v>05/14</c:v>
                </c:pt>
                <c:pt idx="75">
                  <c:v>05/15</c:v>
                </c:pt>
                <c:pt idx="76">
                  <c:v>05/16</c:v>
                </c:pt>
                <c:pt idx="77">
                  <c:v>05/17</c:v>
                </c:pt>
                <c:pt idx="78">
                  <c:v>05/18</c:v>
                </c:pt>
                <c:pt idx="79">
                  <c:v>05/19</c:v>
                </c:pt>
                <c:pt idx="80">
                  <c:v>05/20</c:v>
                </c:pt>
                <c:pt idx="81">
                  <c:v>05/21</c:v>
                </c:pt>
                <c:pt idx="82">
                  <c:v>05/22</c:v>
                </c:pt>
                <c:pt idx="83">
                  <c:v>05/23</c:v>
                </c:pt>
              </c:strCache>
            </c:strRef>
          </c:cat>
          <c:val>
            <c:numRef>
              <c:f>LA!$J$2:$J$85</c:f>
              <c:numCache>
                <c:formatCode>General</c:formatCode>
                <c:ptCount val="84"/>
                <c:pt idx="31">
                  <c:v>2071</c:v>
                </c:pt>
                <c:pt idx="32">
                  <c:v>2088</c:v>
                </c:pt>
                <c:pt idx="33">
                  <c:v>2201</c:v>
                </c:pt>
                <c:pt idx="34">
                  <c:v>2197</c:v>
                </c:pt>
                <c:pt idx="35">
                  <c:v>2176</c:v>
                </c:pt>
                <c:pt idx="36">
                  <c:v>2236</c:v>
                </c:pt>
                <c:pt idx="37">
                  <c:v>2601</c:v>
                </c:pt>
                <c:pt idx="38">
                  <c:v>2408</c:v>
                </c:pt>
                <c:pt idx="39">
                  <c:v>2126</c:v>
                </c:pt>
                <c:pt idx="40">
                  <c:v>2053</c:v>
                </c:pt>
                <c:pt idx="41">
                  <c:v>2267</c:v>
                </c:pt>
                <c:pt idx="42">
                  <c:v>2148</c:v>
                </c:pt>
                <c:pt idx="43">
                  <c:v>2294</c:v>
                </c:pt>
                <c:pt idx="44">
                  <c:v>2200</c:v>
                </c:pt>
                <c:pt idx="45">
                  <c:v>2256</c:v>
                </c:pt>
                <c:pt idx="46">
                  <c:v>2299</c:v>
                </c:pt>
                <c:pt idx="47">
                  <c:v>2354</c:v>
                </c:pt>
                <c:pt idx="48">
                  <c:v>2287</c:v>
                </c:pt>
                <c:pt idx="49">
                  <c:v>2288</c:v>
                </c:pt>
                <c:pt idx="50">
                  <c:v>2393</c:v>
                </c:pt>
                <c:pt idx="51">
                  <c:v>2471</c:v>
                </c:pt>
                <c:pt idx="52">
                  <c:v>2448</c:v>
                </c:pt>
                <c:pt idx="53">
                  <c:v>2458</c:v>
                </c:pt>
                <c:pt idx="54">
                  <c:v>2406</c:v>
                </c:pt>
                <c:pt idx="55">
                  <c:v>2417</c:v>
                </c:pt>
                <c:pt idx="56">
                  <c:v>2462</c:v>
                </c:pt>
                <c:pt idx="57">
                  <c:v>2549</c:v>
                </c:pt>
                <c:pt idx="58">
                  <c:v>2543</c:v>
                </c:pt>
                <c:pt idx="59">
                  <c:v>2550</c:v>
                </c:pt>
                <c:pt idx="60">
                  <c:v>2364</c:v>
                </c:pt>
                <c:pt idx="61">
                  <c:v>2395</c:v>
                </c:pt>
                <c:pt idx="62">
                  <c:v>2380</c:v>
                </c:pt>
                <c:pt idx="63">
                  <c:v>2299</c:v>
                </c:pt>
                <c:pt idx="64">
                  <c:v>2371</c:v>
                </c:pt>
                <c:pt idx="65">
                  <c:v>2370</c:v>
                </c:pt>
                <c:pt idx="66">
                  <c:v>2292</c:v>
                </c:pt>
                <c:pt idx="67">
                  <c:v>2323</c:v>
                </c:pt>
                <c:pt idx="68">
                  <c:v>2276</c:v>
                </c:pt>
                <c:pt idx="69">
                  <c:v>2221</c:v>
                </c:pt>
                <c:pt idx="70">
                  <c:v>2270</c:v>
                </c:pt>
                <c:pt idx="71">
                  <c:v>2310</c:v>
                </c:pt>
                <c:pt idx="72">
                  <c:v>2248</c:v>
                </c:pt>
                <c:pt idx="73">
                  <c:v>2351</c:v>
                </c:pt>
                <c:pt idx="74">
                  <c:v>2207</c:v>
                </c:pt>
                <c:pt idx="75">
                  <c:v>2201</c:v>
                </c:pt>
                <c:pt idx="76">
                  <c:v>2086</c:v>
                </c:pt>
                <c:pt idx="77">
                  <c:v>2107</c:v>
                </c:pt>
                <c:pt idx="78">
                  <c:v>2051</c:v>
                </c:pt>
                <c:pt idx="79">
                  <c:v>2136</c:v>
                </c:pt>
                <c:pt idx="80">
                  <c:v>2067</c:v>
                </c:pt>
                <c:pt idx="81">
                  <c:v>2105</c:v>
                </c:pt>
                <c:pt idx="82">
                  <c:v>2055</c:v>
                </c:pt>
                <c:pt idx="83">
                  <c:v>2006</c:v>
                </c:pt>
              </c:numCache>
            </c:numRef>
          </c:val>
          <c:smooth val="0"/>
          <c:extLst>
            <c:ext xmlns:c16="http://schemas.microsoft.com/office/drawing/2014/chart" uri="{C3380CC4-5D6E-409C-BE32-E72D297353CC}">
              <c16:uniqueId val="{00000030-D046-A441-8011-DFA7AC598FB0}"/>
            </c:ext>
          </c:extLst>
        </c:ser>
        <c:ser>
          <c:idx val="3"/>
          <c:order val="3"/>
          <c:tx>
            <c:strRef>
              <c:f>LA!$K$1</c:f>
              <c:strCache>
                <c:ptCount val="1"/>
                <c:pt idx="0">
                  <c:v>ICU</c:v>
                </c:pt>
              </c:strCache>
            </c:strRef>
          </c:tx>
          <c:spPr>
            <a:ln w="50800" cap="rnd">
              <a:solidFill>
                <a:schemeClr val="accent4"/>
              </a:solidFill>
              <a:round/>
            </a:ln>
            <a:effectLst/>
          </c:spPr>
          <c:marker>
            <c:symbol val="circle"/>
            <c:size val="5"/>
            <c:spPr>
              <a:solidFill>
                <a:schemeClr val="accent4"/>
              </a:solidFill>
              <a:ln w="9525">
                <a:solidFill>
                  <a:schemeClr val="accent4"/>
                </a:solidFill>
              </a:ln>
              <a:effectLst/>
            </c:spPr>
          </c:marker>
          <c:cat>
            <c:strRef>
              <c:f>LA!$B$2:$B$85</c:f>
              <c:strCache>
                <c:ptCount val="84"/>
                <c:pt idx="0">
                  <c:v>03/01</c:v>
                </c:pt>
                <c:pt idx="1">
                  <c:v>03/02</c:v>
                </c:pt>
                <c:pt idx="2">
                  <c:v>03/03</c:v>
                </c:pt>
                <c:pt idx="3">
                  <c:v>03/04</c:v>
                </c:pt>
                <c:pt idx="4">
                  <c:v>03/05</c:v>
                </c:pt>
                <c:pt idx="5">
                  <c:v>03/06</c:v>
                </c:pt>
                <c:pt idx="6">
                  <c:v>03/07</c:v>
                </c:pt>
                <c:pt idx="7">
                  <c:v>03/08</c:v>
                </c:pt>
                <c:pt idx="8">
                  <c:v>03/09</c:v>
                </c:pt>
                <c:pt idx="9">
                  <c:v>03/10</c:v>
                </c:pt>
                <c:pt idx="10">
                  <c:v>03/11</c:v>
                </c:pt>
                <c:pt idx="11">
                  <c:v>03/12</c:v>
                </c:pt>
                <c:pt idx="12">
                  <c:v>03/13</c:v>
                </c:pt>
                <c:pt idx="13">
                  <c:v>03/14</c:v>
                </c:pt>
                <c:pt idx="14">
                  <c:v>03/15</c:v>
                </c:pt>
                <c:pt idx="15">
                  <c:v>03/16</c:v>
                </c:pt>
                <c:pt idx="16">
                  <c:v>03/17</c:v>
                </c:pt>
                <c:pt idx="17">
                  <c:v>03/18</c:v>
                </c:pt>
                <c:pt idx="18">
                  <c:v>03/19</c:v>
                </c:pt>
                <c:pt idx="19">
                  <c:v>03/20</c:v>
                </c:pt>
                <c:pt idx="20">
                  <c:v>03/21</c:v>
                </c:pt>
                <c:pt idx="21">
                  <c:v>03/22</c:v>
                </c:pt>
                <c:pt idx="22">
                  <c:v>03/23</c:v>
                </c:pt>
                <c:pt idx="23">
                  <c:v>03/24</c:v>
                </c:pt>
                <c:pt idx="24">
                  <c:v>03/25</c:v>
                </c:pt>
                <c:pt idx="25">
                  <c:v>03/26</c:v>
                </c:pt>
                <c:pt idx="26">
                  <c:v>03/27</c:v>
                </c:pt>
                <c:pt idx="27">
                  <c:v>03/28</c:v>
                </c:pt>
                <c:pt idx="28">
                  <c:v>03/29</c:v>
                </c:pt>
                <c:pt idx="29">
                  <c:v>03/30</c:v>
                </c:pt>
                <c:pt idx="30">
                  <c:v>03/31</c:v>
                </c:pt>
                <c:pt idx="31">
                  <c:v>04/01</c:v>
                </c:pt>
                <c:pt idx="32">
                  <c:v>04/02</c:v>
                </c:pt>
                <c:pt idx="33">
                  <c:v>04/03</c:v>
                </c:pt>
                <c:pt idx="34">
                  <c:v>04/04</c:v>
                </c:pt>
                <c:pt idx="35">
                  <c:v>04/05</c:v>
                </c:pt>
                <c:pt idx="36">
                  <c:v>04/06</c:v>
                </c:pt>
                <c:pt idx="37">
                  <c:v>04/07</c:v>
                </c:pt>
                <c:pt idx="38">
                  <c:v>04/08</c:v>
                </c:pt>
                <c:pt idx="39">
                  <c:v>04/09</c:v>
                </c:pt>
                <c:pt idx="40">
                  <c:v>04/10</c:v>
                </c:pt>
                <c:pt idx="41">
                  <c:v>04/11</c:v>
                </c:pt>
                <c:pt idx="42">
                  <c:v>04/12</c:v>
                </c:pt>
                <c:pt idx="43">
                  <c:v>04/13</c:v>
                </c:pt>
                <c:pt idx="44">
                  <c:v>04/14</c:v>
                </c:pt>
                <c:pt idx="45">
                  <c:v>04/15</c:v>
                </c:pt>
                <c:pt idx="46">
                  <c:v>04/16</c:v>
                </c:pt>
                <c:pt idx="47">
                  <c:v>04/17</c:v>
                </c:pt>
                <c:pt idx="48">
                  <c:v>04/18</c:v>
                </c:pt>
                <c:pt idx="49">
                  <c:v>04/19</c:v>
                </c:pt>
                <c:pt idx="50">
                  <c:v>04/20</c:v>
                </c:pt>
                <c:pt idx="51">
                  <c:v>04/21</c:v>
                </c:pt>
                <c:pt idx="52">
                  <c:v>04/22</c:v>
                </c:pt>
                <c:pt idx="53">
                  <c:v>04/23</c:v>
                </c:pt>
                <c:pt idx="54">
                  <c:v>04/24</c:v>
                </c:pt>
                <c:pt idx="55">
                  <c:v>04/25</c:v>
                </c:pt>
                <c:pt idx="56">
                  <c:v>04/26</c:v>
                </c:pt>
                <c:pt idx="57">
                  <c:v>04/27</c:v>
                </c:pt>
                <c:pt idx="58">
                  <c:v>04/28</c:v>
                </c:pt>
                <c:pt idx="59">
                  <c:v>04/29</c:v>
                </c:pt>
                <c:pt idx="60">
                  <c:v>04/30</c:v>
                </c:pt>
                <c:pt idx="61">
                  <c:v>05/01</c:v>
                </c:pt>
                <c:pt idx="62">
                  <c:v>05/02</c:v>
                </c:pt>
                <c:pt idx="63">
                  <c:v>05/03</c:v>
                </c:pt>
                <c:pt idx="64">
                  <c:v>05/04</c:v>
                </c:pt>
                <c:pt idx="65">
                  <c:v>05/05</c:v>
                </c:pt>
                <c:pt idx="66">
                  <c:v>05/06</c:v>
                </c:pt>
                <c:pt idx="67">
                  <c:v>05/07</c:v>
                </c:pt>
                <c:pt idx="68">
                  <c:v>05/08</c:v>
                </c:pt>
                <c:pt idx="69">
                  <c:v>05/09</c:v>
                </c:pt>
                <c:pt idx="70">
                  <c:v>05/10</c:v>
                </c:pt>
                <c:pt idx="71">
                  <c:v>05/11</c:v>
                </c:pt>
                <c:pt idx="72">
                  <c:v>05/12</c:v>
                </c:pt>
                <c:pt idx="73">
                  <c:v>05/13</c:v>
                </c:pt>
                <c:pt idx="74">
                  <c:v>05/14</c:v>
                </c:pt>
                <c:pt idx="75">
                  <c:v>05/15</c:v>
                </c:pt>
                <c:pt idx="76">
                  <c:v>05/16</c:v>
                </c:pt>
                <c:pt idx="77">
                  <c:v>05/17</c:v>
                </c:pt>
                <c:pt idx="78">
                  <c:v>05/18</c:v>
                </c:pt>
                <c:pt idx="79">
                  <c:v>05/19</c:v>
                </c:pt>
                <c:pt idx="80">
                  <c:v>05/20</c:v>
                </c:pt>
                <c:pt idx="81">
                  <c:v>05/21</c:v>
                </c:pt>
                <c:pt idx="82">
                  <c:v>05/22</c:v>
                </c:pt>
                <c:pt idx="83">
                  <c:v>05/23</c:v>
                </c:pt>
              </c:strCache>
            </c:strRef>
          </c:cat>
          <c:val>
            <c:numRef>
              <c:f>LA!$K$2:$K$85</c:f>
              <c:numCache>
                <c:formatCode>General</c:formatCode>
                <c:ptCount val="84"/>
                <c:pt idx="31">
                  <c:v>555</c:v>
                </c:pt>
                <c:pt idx="32">
                  <c:v>539</c:v>
                </c:pt>
                <c:pt idx="33">
                  <c:v>631</c:v>
                </c:pt>
                <c:pt idx="34">
                  <c:v>630</c:v>
                </c:pt>
                <c:pt idx="35">
                  <c:v>639</c:v>
                </c:pt>
                <c:pt idx="36">
                  <c:v>661</c:v>
                </c:pt>
                <c:pt idx="37">
                  <c:v>679</c:v>
                </c:pt>
                <c:pt idx="38">
                  <c:v>743</c:v>
                </c:pt>
                <c:pt idx="39">
                  <c:v>697</c:v>
                </c:pt>
                <c:pt idx="40">
                  <c:v>656</c:v>
                </c:pt>
                <c:pt idx="41">
                  <c:v>690</c:v>
                </c:pt>
                <c:pt idx="42">
                  <c:v>703</c:v>
                </c:pt>
                <c:pt idx="43">
                  <c:v>720</c:v>
                </c:pt>
                <c:pt idx="44">
                  <c:v>703</c:v>
                </c:pt>
                <c:pt idx="45">
                  <c:v>739</c:v>
                </c:pt>
                <c:pt idx="46">
                  <c:v>702</c:v>
                </c:pt>
                <c:pt idx="47">
                  <c:v>699</c:v>
                </c:pt>
                <c:pt idx="48">
                  <c:v>696</c:v>
                </c:pt>
                <c:pt idx="49">
                  <c:v>710</c:v>
                </c:pt>
                <c:pt idx="50">
                  <c:v>718</c:v>
                </c:pt>
                <c:pt idx="51">
                  <c:v>724</c:v>
                </c:pt>
                <c:pt idx="52">
                  <c:v>727</c:v>
                </c:pt>
                <c:pt idx="53">
                  <c:v>718</c:v>
                </c:pt>
                <c:pt idx="54">
                  <c:v>687</c:v>
                </c:pt>
                <c:pt idx="55">
                  <c:v>678</c:v>
                </c:pt>
                <c:pt idx="56">
                  <c:v>710</c:v>
                </c:pt>
                <c:pt idx="57">
                  <c:v>709</c:v>
                </c:pt>
                <c:pt idx="58">
                  <c:v>727</c:v>
                </c:pt>
                <c:pt idx="59">
                  <c:v>699</c:v>
                </c:pt>
                <c:pt idx="60">
                  <c:v>684</c:v>
                </c:pt>
                <c:pt idx="61">
                  <c:v>704</c:v>
                </c:pt>
                <c:pt idx="62">
                  <c:v>704</c:v>
                </c:pt>
                <c:pt idx="63">
                  <c:v>694</c:v>
                </c:pt>
                <c:pt idx="64">
                  <c:v>676</c:v>
                </c:pt>
                <c:pt idx="65">
                  <c:v>681</c:v>
                </c:pt>
                <c:pt idx="66">
                  <c:v>657</c:v>
                </c:pt>
                <c:pt idx="67">
                  <c:v>638</c:v>
                </c:pt>
                <c:pt idx="68">
                  <c:v>617</c:v>
                </c:pt>
                <c:pt idx="69">
                  <c:v>575</c:v>
                </c:pt>
                <c:pt idx="70">
                  <c:v>588</c:v>
                </c:pt>
                <c:pt idx="71">
                  <c:v>584</c:v>
                </c:pt>
                <c:pt idx="72">
                  <c:v>583</c:v>
                </c:pt>
                <c:pt idx="73">
                  <c:v>587</c:v>
                </c:pt>
                <c:pt idx="74">
                  <c:v>581</c:v>
                </c:pt>
                <c:pt idx="75">
                  <c:v>571</c:v>
                </c:pt>
                <c:pt idx="76">
                  <c:v>563</c:v>
                </c:pt>
                <c:pt idx="77">
                  <c:v>575</c:v>
                </c:pt>
                <c:pt idx="78">
                  <c:v>570</c:v>
                </c:pt>
                <c:pt idx="79">
                  <c:v>560</c:v>
                </c:pt>
                <c:pt idx="80">
                  <c:v>539</c:v>
                </c:pt>
                <c:pt idx="81">
                  <c:v>556</c:v>
                </c:pt>
                <c:pt idx="82">
                  <c:v>572</c:v>
                </c:pt>
                <c:pt idx="83">
                  <c:v>566</c:v>
                </c:pt>
              </c:numCache>
            </c:numRef>
          </c:val>
          <c:smooth val="0"/>
          <c:extLst>
            <c:ext xmlns:c16="http://schemas.microsoft.com/office/drawing/2014/chart" uri="{C3380CC4-5D6E-409C-BE32-E72D297353CC}">
              <c16:uniqueId val="{0000002C-D046-A441-8011-DFA7AC598FB0}"/>
            </c:ext>
          </c:extLst>
        </c:ser>
        <c:ser>
          <c:idx val="4"/>
          <c:order val="4"/>
          <c:tx>
            <c:strRef>
              <c:f>LA!$M$1</c:f>
              <c:strCache>
                <c:ptCount val="1"/>
                <c:pt idx="0">
                  <c:v>Lockdown</c:v>
                </c:pt>
              </c:strCache>
            </c:strRef>
          </c:tx>
          <c:spPr>
            <a:ln w="28575" cap="rnd">
              <a:solidFill>
                <a:schemeClr val="tx1"/>
              </a:solidFill>
              <a:prstDash val="dash"/>
              <a:round/>
            </a:ln>
            <a:effectLst/>
          </c:spPr>
          <c:marker>
            <c:symbol val="none"/>
          </c:marker>
          <c:dPt>
            <c:idx val="18"/>
            <c:bubble3D val="0"/>
            <c:extLst>
              <c:ext xmlns:c16="http://schemas.microsoft.com/office/drawing/2014/chart" uri="{C3380CC4-5D6E-409C-BE32-E72D297353CC}">
                <c16:uniqueId val="{00000036-D046-A441-8011-DFA7AC598FB0}"/>
              </c:ext>
            </c:extLst>
          </c:dPt>
          <c:dPt>
            <c:idx val="19"/>
            <c:bubble3D val="0"/>
            <c:extLst>
              <c:ext xmlns:c16="http://schemas.microsoft.com/office/drawing/2014/chart" uri="{C3380CC4-5D6E-409C-BE32-E72D297353CC}">
                <c16:uniqueId val="{00000035-D046-A441-8011-DFA7AC598FB0}"/>
              </c:ext>
            </c:extLst>
          </c:dPt>
          <c:dPt>
            <c:idx val="22"/>
            <c:bubble3D val="0"/>
            <c:extLst>
              <c:ext xmlns:c16="http://schemas.microsoft.com/office/drawing/2014/chart" uri="{C3380CC4-5D6E-409C-BE32-E72D297353CC}">
                <c16:uniqueId val="{00000033-D046-A441-8011-DFA7AC598FB0}"/>
              </c:ext>
            </c:extLst>
          </c:dPt>
          <c:cat>
            <c:strRef>
              <c:f>LA!$B$2:$B$85</c:f>
              <c:strCache>
                <c:ptCount val="84"/>
                <c:pt idx="0">
                  <c:v>03/01</c:v>
                </c:pt>
                <c:pt idx="1">
                  <c:v>03/02</c:v>
                </c:pt>
                <c:pt idx="2">
                  <c:v>03/03</c:v>
                </c:pt>
                <c:pt idx="3">
                  <c:v>03/04</c:v>
                </c:pt>
                <c:pt idx="4">
                  <c:v>03/05</c:v>
                </c:pt>
                <c:pt idx="5">
                  <c:v>03/06</c:v>
                </c:pt>
                <c:pt idx="6">
                  <c:v>03/07</c:v>
                </c:pt>
                <c:pt idx="7">
                  <c:v>03/08</c:v>
                </c:pt>
                <c:pt idx="8">
                  <c:v>03/09</c:v>
                </c:pt>
                <c:pt idx="9">
                  <c:v>03/10</c:v>
                </c:pt>
                <c:pt idx="10">
                  <c:v>03/11</c:v>
                </c:pt>
                <c:pt idx="11">
                  <c:v>03/12</c:v>
                </c:pt>
                <c:pt idx="12">
                  <c:v>03/13</c:v>
                </c:pt>
                <c:pt idx="13">
                  <c:v>03/14</c:v>
                </c:pt>
                <c:pt idx="14">
                  <c:v>03/15</c:v>
                </c:pt>
                <c:pt idx="15">
                  <c:v>03/16</c:v>
                </c:pt>
                <c:pt idx="16">
                  <c:v>03/17</c:v>
                </c:pt>
                <c:pt idx="17">
                  <c:v>03/18</c:v>
                </c:pt>
                <c:pt idx="18">
                  <c:v>03/19</c:v>
                </c:pt>
                <c:pt idx="19">
                  <c:v>03/20</c:v>
                </c:pt>
                <c:pt idx="20">
                  <c:v>03/21</c:v>
                </c:pt>
                <c:pt idx="21">
                  <c:v>03/22</c:v>
                </c:pt>
                <c:pt idx="22">
                  <c:v>03/23</c:v>
                </c:pt>
                <c:pt idx="23">
                  <c:v>03/24</c:v>
                </c:pt>
                <c:pt idx="24">
                  <c:v>03/25</c:v>
                </c:pt>
                <c:pt idx="25">
                  <c:v>03/26</c:v>
                </c:pt>
                <c:pt idx="26">
                  <c:v>03/27</c:v>
                </c:pt>
                <c:pt idx="27">
                  <c:v>03/28</c:v>
                </c:pt>
                <c:pt idx="28">
                  <c:v>03/29</c:v>
                </c:pt>
                <c:pt idx="29">
                  <c:v>03/30</c:v>
                </c:pt>
                <c:pt idx="30">
                  <c:v>03/31</c:v>
                </c:pt>
                <c:pt idx="31">
                  <c:v>04/01</c:v>
                </c:pt>
                <c:pt idx="32">
                  <c:v>04/02</c:v>
                </c:pt>
                <c:pt idx="33">
                  <c:v>04/03</c:v>
                </c:pt>
                <c:pt idx="34">
                  <c:v>04/04</c:v>
                </c:pt>
                <c:pt idx="35">
                  <c:v>04/05</c:v>
                </c:pt>
                <c:pt idx="36">
                  <c:v>04/06</c:v>
                </c:pt>
                <c:pt idx="37">
                  <c:v>04/07</c:v>
                </c:pt>
                <c:pt idx="38">
                  <c:v>04/08</c:v>
                </c:pt>
                <c:pt idx="39">
                  <c:v>04/09</c:v>
                </c:pt>
                <c:pt idx="40">
                  <c:v>04/10</c:v>
                </c:pt>
                <c:pt idx="41">
                  <c:v>04/11</c:v>
                </c:pt>
                <c:pt idx="42">
                  <c:v>04/12</c:v>
                </c:pt>
                <c:pt idx="43">
                  <c:v>04/13</c:v>
                </c:pt>
                <c:pt idx="44">
                  <c:v>04/14</c:v>
                </c:pt>
                <c:pt idx="45">
                  <c:v>04/15</c:v>
                </c:pt>
                <c:pt idx="46">
                  <c:v>04/16</c:v>
                </c:pt>
                <c:pt idx="47">
                  <c:v>04/17</c:v>
                </c:pt>
                <c:pt idx="48">
                  <c:v>04/18</c:v>
                </c:pt>
                <c:pt idx="49">
                  <c:v>04/19</c:v>
                </c:pt>
                <c:pt idx="50">
                  <c:v>04/20</c:v>
                </c:pt>
                <c:pt idx="51">
                  <c:v>04/21</c:v>
                </c:pt>
                <c:pt idx="52">
                  <c:v>04/22</c:v>
                </c:pt>
                <c:pt idx="53">
                  <c:v>04/23</c:v>
                </c:pt>
                <c:pt idx="54">
                  <c:v>04/24</c:v>
                </c:pt>
                <c:pt idx="55">
                  <c:v>04/25</c:v>
                </c:pt>
                <c:pt idx="56">
                  <c:v>04/26</c:v>
                </c:pt>
                <c:pt idx="57">
                  <c:v>04/27</c:v>
                </c:pt>
                <c:pt idx="58">
                  <c:v>04/28</c:v>
                </c:pt>
                <c:pt idx="59">
                  <c:v>04/29</c:v>
                </c:pt>
                <c:pt idx="60">
                  <c:v>04/30</c:v>
                </c:pt>
                <c:pt idx="61">
                  <c:v>05/01</c:v>
                </c:pt>
                <c:pt idx="62">
                  <c:v>05/02</c:v>
                </c:pt>
                <c:pt idx="63">
                  <c:v>05/03</c:v>
                </c:pt>
                <c:pt idx="64">
                  <c:v>05/04</c:v>
                </c:pt>
                <c:pt idx="65">
                  <c:v>05/05</c:v>
                </c:pt>
                <c:pt idx="66">
                  <c:v>05/06</c:v>
                </c:pt>
                <c:pt idx="67">
                  <c:v>05/07</c:v>
                </c:pt>
                <c:pt idx="68">
                  <c:v>05/08</c:v>
                </c:pt>
                <c:pt idx="69">
                  <c:v>05/09</c:v>
                </c:pt>
                <c:pt idx="70">
                  <c:v>05/10</c:v>
                </c:pt>
                <c:pt idx="71">
                  <c:v>05/11</c:v>
                </c:pt>
                <c:pt idx="72">
                  <c:v>05/12</c:v>
                </c:pt>
                <c:pt idx="73">
                  <c:v>05/13</c:v>
                </c:pt>
                <c:pt idx="74">
                  <c:v>05/14</c:v>
                </c:pt>
                <c:pt idx="75">
                  <c:v>05/15</c:v>
                </c:pt>
                <c:pt idx="76">
                  <c:v>05/16</c:v>
                </c:pt>
                <c:pt idx="77">
                  <c:v>05/17</c:v>
                </c:pt>
                <c:pt idx="78">
                  <c:v>05/18</c:v>
                </c:pt>
                <c:pt idx="79">
                  <c:v>05/19</c:v>
                </c:pt>
                <c:pt idx="80">
                  <c:v>05/20</c:v>
                </c:pt>
                <c:pt idx="81">
                  <c:v>05/21</c:v>
                </c:pt>
                <c:pt idx="82">
                  <c:v>05/22</c:v>
                </c:pt>
                <c:pt idx="83">
                  <c:v>05/23</c:v>
                </c:pt>
              </c:strCache>
            </c:strRef>
          </c:cat>
          <c:val>
            <c:numRef>
              <c:f>LA!$M$2:$M$85</c:f>
              <c:numCache>
                <c:formatCode>General</c:formatCode>
                <c:ptCount val="84"/>
                <c:pt idx="18">
                  <c:v>1</c:v>
                </c:pt>
                <c:pt idx="19">
                  <c:v>99900</c:v>
                </c:pt>
              </c:numCache>
            </c:numRef>
          </c:val>
          <c:smooth val="0"/>
          <c:extLst>
            <c:ext xmlns:c16="http://schemas.microsoft.com/office/drawing/2014/chart" uri="{C3380CC4-5D6E-409C-BE32-E72D297353CC}">
              <c16:uniqueId val="{00000034-D046-A441-8011-DFA7AC598FB0}"/>
            </c:ext>
          </c:extLst>
        </c:ser>
        <c:dLbls>
          <c:showLegendKey val="0"/>
          <c:showVal val="0"/>
          <c:showCatName val="0"/>
          <c:showSerName val="0"/>
          <c:showPercent val="0"/>
          <c:showBubbleSize val="0"/>
        </c:dLbls>
        <c:marker val="1"/>
        <c:smooth val="0"/>
        <c:axId val="348397168"/>
        <c:axId val="407201408"/>
      </c:lineChart>
      <c:catAx>
        <c:axId val="34574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5068304"/>
        <c:crosses val="autoZero"/>
        <c:auto val="1"/>
        <c:lblAlgn val="ctr"/>
        <c:lblOffset val="100"/>
        <c:noMultiLvlLbl val="0"/>
      </c:catAx>
      <c:valAx>
        <c:axId val="315068304"/>
        <c:scaling>
          <c:orientation val="minMax"/>
          <c:max val="12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overlay val="0"/>
          <c:spPr>
            <a:noFill/>
            <a:ln>
              <a:noFill/>
            </a:ln>
            <a:effectLst/>
          </c:spPr>
        </c:title>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5746320"/>
        <c:crosses val="autoZero"/>
        <c:crossBetween val="between"/>
        <c:majorUnit val="200"/>
      </c:valAx>
      <c:valAx>
        <c:axId val="407201408"/>
        <c:scaling>
          <c:orientation val="minMax"/>
          <c:max val="5000"/>
        </c:scaling>
        <c:delete val="0"/>
        <c:axPos val="r"/>
        <c:title>
          <c:tx>
            <c:rich>
              <a:bodyPr/>
              <a:lstStyle/>
              <a:p>
                <a:pPr>
                  <a:defRPr/>
                </a:pPr>
                <a:r>
                  <a:rPr lang="en-US"/>
                  <a:t>Number (prevalence)</a:t>
                </a:r>
              </a:p>
            </c:rich>
          </c:tx>
          <c:layout>
            <c:manualLayout>
              <c:xMode val="edge"/>
              <c:yMode val="edge"/>
              <c:x val="0.91999048265622718"/>
              <c:y val="0.3383006340359474"/>
            </c:manualLayout>
          </c:layout>
          <c:overlay val="0"/>
        </c:title>
        <c:numFmt formatCode="General" sourceLinked="1"/>
        <c:majorTickMark val="out"/>
        <c:minorTickMark val="none"/>
        <c:tickLblPos val="nextTo"/>
        <c:spPr>
          <a:noFill/>
          <a:ln w="25400">
            <a:solidFill>
              <a:schemeClr val="bg2"/>
            </a:solid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48397168"/>
        <c:crosses val="max"/>
        <c:crossBetween val="between"/>
        <c:majorUnit val="1000"/>
      </c:valAx>
      <c:catAx>
        <c:axId val="348397168"/>
        <c:scaling>
          <c:orientation val="minMax"/>
        </c:scaling>
        <c:delete val="1"/>
        <c:axPos val="b"/>
        <c:numFmt formatCode="General" sourceLinked="1"/>
        <c:majorTickMark val="out"/>
        <c:minorTickMark val="none"/>
        <c:tickLblPos val="nextTo"/>
        <c:crossAx val="407201408"/>
        <c:crosses val="autoZero"/>
        <c:auto val="1"/>
        <c:lblAlgn val="ctr"/>
        <c:lblOffset val="100"/>
        <c:noMultiLvlLbl val="0"/>
      </c:catAx>
      <c:spPr>
        <a:noFill/>
        <a:ln w="25400">
          <a:noFill/>
        </a:ln>
        <a:effectLst/>
      </c:spPr>
    </c:plotArea>
    <c:legend>
      <c:legendPos val="l"/>
      <c:layout>
        <c:manualLayout>
          <c:xMode val="edge"/>
          <c:yMode val="edge"/>
          <c:x val="0.34810636583400484"/>
          <c:y val="0.12340864458451005"/>
          <c:w val="0.17297404303108366"/>
          <c:h val="0.27219686909682606"/>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Wuhan, China</a:t>
            </a:r>
          </a:p>
        </c:rich>
      </c:tx>
      <c:overlay val="0"/>
      <c:spPr>
        <a:noFill/>
        <a:ln>
          <a:noFill/>
        </a:ln>
        <a:effectLst/>
      </c:spPr>
    </c:title>
    <c:autoTitleDeleted val="0"/>
    <c:plotArea>
      <c:layout>
        <c:manualLayout>
          <c:layoutTarget val="inner"/>
          <c:xMode val="edge"/>
          <c:yMode val="edge"/>
          <c:x val="0.13520735867797146"/>
          <c:y val="0.11124031007751937"/>
          <c:w val="0.70763822712288937"/>
          <c:h val="0.75604447699851474"/>
        </c:manualLayout>
      </c:layout>
      <c:lineChart>
        <c:grouping val="standard"/>
        <c:varyColors val="0"/>
        <c:ser>
          <c:idx val="0"/>
          <c:order val="0"/>
          <c:tx>
            <c:strRef>
              <c:f>Wuhan!$E$1</c:f>
              <c:strCache>
                <c:ptCount val="1"/>
                <c:pt idx="0">
                  <c:v>New Cases</c:v>
                </c:pt>
              </c:strCache>
            </c:strRef>
          </c:tx>
          <c:spPr>
            <a:ln w="28575">
              <a:solidFill>
                <a:schemeClr val="accent1"/>
              </a:solidFill>
            </a:ln>
          </c:spPr>
          <c:marker>
            <c:symbol val="circle"/>
            <c:size val="5"/>
            <c:spPr>
              <a:solidFill>
                <a:schemeClr val="accent1"/>
              </a:solidFill>
              <a:ln w="9525">
                <a:solidFill>
                  <a:schemeClr val="accent1"/>
                </a:solidFill>
              </a:ln>
              <a:effectLst/>
            </c:spPr>
          </c:marker>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Wuhan!$E$2:$E$70</c:f>
              <c:numCache>
                <c:formatCode>General</c:formatCode>
                <c:ptCount val="69"/>
                <c:pt idx="3" formatCode="0">
                  <c:v>0.66666666666666663</c:v>
                </c:pt>
                <c:pt idx="4" formatCode="0">
                  <c:v>3</c:v>
                </c:pt>
                <c:pt idx="5" formatCode="0">
                  <c:v>11.428571428571429</c:v>
                </c:pt>
                <c:pt idx="6" formatCode="0">
                  <c:v>22.428571428571427</c:v>
                </c:pt>
                <c:pt idx="7" formatCode="0">
                  <c:v>31</c:v>
                </c:pt>
                <c:pt idx="8" formatCode="0">
                  <c:v>46</c:v>
                </c:pt>
                <c:pt idx="9" formatCode="0">
                  <c:v>54.857142857142854</c:v>
                </c:pt>
                <c:pt idx="10" formatCode="0">
                  <c:v>64.285714285714292</c:v>
                </c:pt>
                <c:pt idx="11" formatCode="0">
                  <c:v>72.857142857142861</c:v>
                </c:pt>
                <c:pt idx="12" formatCode="0">
                  <c:v>71</c:v>
                </c:pt>
                <c:pt idx="13" formatCode="0">
                  <c:v>71.428571428571431</c:v>
                </c:pt>
                <c:pt idx="14" formatCode="0">
                  <c:v>190.28571428571428</c:v>
                </c:pt>
                <c:pt idx="15" formatCode="0">
                  <c:v>220.28571428571428</c:v>
                </c:pt>
                <c:pt idx="16" formatCode="0">
                  <c:v>262.28571428571428</c:v>
                </c:pt>
                <c:pt idx="17" formatCode="0">
                  <c:v>306.28571428571428</c:v>
                </c:pt>
                <c:pt idx="18" formatCode="0">
                  <c:v>377.57142857142856</c:v>
                </c:pt>
                <c:pt idx="19" formatCode="0">
                  <c:v>498.71428571428572</c:v>
                </c:pt>
                <c:pt idx="20" formatCode="0">
                  <c:v>634.85714285714289</c:v>
                </c:pt>
                <c:pt idx="21" formatCode="0">
                  <c:v>684.85714285714289</c:v>
                </c:pt>
                <c:pt idx="22" formatCode="0">
                  <c:v>920.85714285714289</c:v>
                </c:pt>
                <c:pt idx="23" formatCode="0">
                  <c:v>1122.2857142857142</c:v>
                </c:pt>
                <c:pt idx="24" formatCode="0">
                  <c:v>1282.7142857142858</c:v>
                </c:pt>
                <c:pt idx="25" formatCode="0">
                  <c:v>1484</c:v>
                </c:pt>
                <c:pt idx="26" formatCode="0">
                  <c:v>1553.2857142857142</c:v>
                </c:pt>
                <c:pt idx="27" formatCode="0">
                  <c:v>1680.1428571428571</c:v>
                </c:pt>
                <c:pt idx="28" formatCode="0">
                  <c:v>1724.4285714285713</c:v>
                </c:pt>
                <c:pt idx="29" formatCode="0">
                  <c:v>1601.1428571428571</c:v>
                </c:pt>
                <c:pt idx="30" formatCode="0">
                  <c:v>1543.8571428571429</c:v>
                </c:pt>
                <c:pt idx="31" formatCode="0">
                  <c:v>1888</c:v>
                </c:pt>
                <c:pt idx="32" formatCode="0">
                  <c:v>1879.1428571428571</c:v>
                </c:pt>
                <c:pt idx="33" formatCode="0">
                  <c:v>1903.2857142857142</c:v>
                </c:pt>
                <c:pt idx="34" formatCode="0">
                  <c:v>1870.2857142857142</c:v>
                </c:pt>
                <c:pt idx="35" formatCode="0">
                  <c:v>1877.1428571428571</c:v>
                </c:pt>
                <c:pt idx="36" formatCode="0">
                  <c:v>1956.5714285714287</c:v>
                </c:pt>
                <c:pt idx="37" formatCode="0">
                  <c:v>1849.4285714285713</c:v>
                </c:pt>
                <c:pt idx="38" formatCode="0">
                  <c:v>1336.4285714285713</c:v>
                </c:pt>
                <c:pt idx="39" formatCode="0">
                  <c:v>1106.5714285714287</c:v>
                </c:pt>
                <c:pt idx="40" formatCode="0">
                  <c:v>962.71428571428567</c:v>
                </c:pt>
                <c:pt idx="41" formatCode="0">
                  <c:v>771</c:v>
                </c:pt>
                <c:pt idx="42" formatCode="0">
                  <c:v>608.71428571428567</c:v>
                </c:pt>
                <c:pt idx="43" formatCode="0">
                  <c:v>424.42857142857144</c:v>
                </c:pt>
                <c:pt idx="44" formatCode="0">
                  <c:v>391.28571428571428</c:v>
                </c:pt>
                <c:pt idx="45" formatCode="0">
                  <c:v>390.42857142857144</c:v>
                </c:pt>
                <c:pt idx="46" formatCode="0">
                  <c:v>405.57142857142856</c:v>
                </c:pt>
                <c:pt idx="47" formatCode="0">
                  <c:v>409</c:v>
                </c:pt>
                <c:pt idx="48" formatCode="0">
                  <c:v>386.85714285714283</c:v>
                </c:pt>
                <c:pt idx="49" formatCode="0">
                  <c:v>336.42857142857144</c:v>
                </c:pt>
                <c:pt idx="50" formatCode="0">
                  <c:v>299.85714285714283</c:v>
                </c:pt>
                <c:pt idx="51" formatCode="0">
                  <c:v>263.85714285714283</c:v>
                </c:pt>
                <c:pt idx="52" formatCode="0">
                  <c:v>237.14285714285714</c:v>
                </c:pt>
                <c:pt idx="53" formatCode="0">
                  <c:v>187.71428571428572</c:v>
                </c:pt>
                <c:pt idx="54" formatCode="0">
                  <c:v>112.85714285714286</c:v>
                </c:pt>
                <c:pt idx="55" formatCode="0">
                  <c:v>90.428571428571431</c:v>
                </c:pt>
                <c:pt idx="56" formatCode="0">
                  <c:v>77</c:v>
                </c:pt>
                <c:pt idx="57" formatCode="0">
                  <c:v>62.571428571428569</c:v>
                </c:pt>
                <c:pt idx="58" formatCode="0">
                  <c:v>45</c:v>
                </c:pt>
                <c:pt idx="59" formatCode="0">
                  <c:v>27.714285714285715</c:v>
                </c:pt>
                <c:pt idx="60" formatCode="0">
                  <c:v>17.714285714285715</c:v>
                </c:pt>
                <c:pt idx="61" formatCode="0">
                  <c:v>12.428571428571429</c:v>
                </c:pt>
                <c:pt idx="62" formatCode="0">
                  <c:v>7.8571428571428568</c:v>
                </c:pt>
                <c:pt idx="63" formatCode="0">
                  <c:v>5.5714285714285712</c:v>
                </c:pt>
                <c:pt idx="64" formatCode="0">
                  <c:v>3.8571428571428572</c:v>
                </c:pt>
                <c:pt idx="65" formatCode="0">
                  <c:v>2.7142857142857144</c:v>
                </c:pt>
                <c:pt idx="66" formatCode="0">
                  <c:v>2.3333333333333335</c:v>
                </c:pt>
                <c:pt idx="67" formatCode="0">
                  <c:v>2</c:v>
                </c:pt>
                <c:pt idx="68" formatCode="0">
                  <c:v>1.5</c:v>
                </c:pt>
              </c:numCache>
            </c:numRef>
          </c:val>
          <c:smooth val="0"/>
          <c:extLst>
            <c:ext xmlns:c16="http://schemas.microsoft.com/office/drawing/2014/chart" uri="{C3380CC4-5D6E-409C-BE32-E72D297353CC}">
              <c16:uniqueId val="{00000000-76D0-0A43-834B-BC37F31A69D3}"/>
            </c:ext>
          </c:extLst>
        </c:ser>
        <c:ser>
          <c:idx val="3"/>
          <c:order val="3"/>
          <c:tx>
            <c:strRef>
              <c:f>Wuhan!$I$1</c:f>
              <c:strCache>
                <c:ptCount val="1"/>
                <c:pt idx="0">
                  <c:v>New Deaths</c:v>
                </c:pt>
              </c:strCache>
            </c:strRef>
          </c:tx>
          <c:spPr>
            <a:ln w="28575">
              <a:solidFill>
                <a:schemeClr val="accent3"/>
              </a:solidFill>
            </a:ln>
          </c:spPr>
          <c:marker>
            <c:symbol val="circle"/>
            <c:size val="5"/>
            <c:spPr>
              <a:solidFill>
                <a:schemeClr val="accent3"/>
              </a:solidFill>
              <a:ln w="9525">
                <a:solidFill>
                  <a:schemeClr val="accent3"/>
                </a:solidFill>
              </a:ln>
              <a:effectLst/>
            </c:spPr>
          </c:marker>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Wuhan!$I$2:$I$70</c:f>
              <c:numCache>
                <c:formatCode>0</c:formatCode>
                <c:ptCount val="69"/>
                <c:pt idx="0">
                  <c:v>0</c:v>
                </c:pt>
                <c:pt idx="1">
                  <c:v>0</c:v>
                </c:pt>
                <c:pt idx="2">
                  <c:v>0</c:v>
                </c:pt>
                <c:pt idx="3">
                  <c:v>0.33333333333333331</c:v>
                </c:pt>
                <c:pt idx="4">
                  <c:v>0.2857142857142857</c:v>
                </c:pt>
                <c:pt idx="5">
                  <c:v>0.42857142857142855</c:v>
                </c:pt>
                <c:pt idx="6">
                  <c:v>0.42857142857142855</c:v>
                </c:pt>
                <c:pt idx="7">
                  <c:v>0.5</c:v>
                </c:pt>
                <c:pt idx="8">
                  <c:v>1</c:v>
                </c:pt>
                <c:pt idx="9">
                  <c:v>0.8</c:v>
                </c:pt>
                <c:pt idx="10">
                  <c:v>2.2000000000000002</c:v>
                </c:pt>
                <c:pt idx="11">
                  <c:v>5.2</c:v>
                </c:pt>
                <c:pt idx="12">
                  <c:v>7.6</c:v>
                </c:pt>
                <c:pt idx="13">
                  <c:v>12.4</c:v>
                </c:pt>
                <c:pt idx="14">
                  <c:v>14.333333333333334</c:v>
                </c:pt>
                <c:pt idx="15">
                  <c:v>18</c:v>
                </c:pt>
                <c:pt idx="16">
                  <c:v>20.714285714285715</c:v>
                </c:pt>
                <c:pt idx="17">
                  <c:v>25.714285714285715</c:v>
                </c:pt>
                <c:pt idx="18">
                  <c:v>30</c:v>
                </c:pt>
                <c:pt idx="19">
                  <c:v>34.571428571428569</c:v>
                </c:pt>
                <c:pt idx="20">
                  <c:v>39.142857142857146</c:v>
                </c:pt>
                <c:pt idx="21">
                  <c:v>44.857142857142854</c:v>
                </c:pt>
                <c:pt idx="22">
                  <c:v>50.571428571428569</c:v>
                </c:pt>
                <c:pt idx="23">
                  <c:v>55.285714285714285</c:v>
                </c:pt>
                <c:pt idx="24">
                  <c:v>59.142857142857146</c:v>
                </c:pt>
                <c:pt idx="25">
                  <c:v>64.285714285714292</c:v>
                </c:pt>
                <c:pt idx="26">
                  <c:v>69.428571428571431</c:v>
                </c:pt>
                <c:pt idx="27">
                  <c:v>74.428571428571431</c:v>
                </c:pt>
                <c:pt idx="28">
                  <c:v>80</c:v>
                </c:pt>
                <c:pt idx="29">
                  <c:v>84.142857142857139</c:v>
                </c:pt>
                <c:pt idx="30">
                  <c:v>108.71428571428571</c:v>
                </c:pt>
                <c:pt idx="31">
                  <c:v>115.42857142857143</c:v>
                </c:pt>
                <c:pt idx="32">
                  <c:v>123.71428571428571</c:v>
                </c:pt>
                <c:pt idx="33">
                  <c:v>132</c:v>
                </c:pt>
                <c:pt idx="34">
                  <c:v>133.28571428571428</c:v>
                </c:pt>
                <c:pt idx="35">
                  <c:v>131.85714285714286</c:v>
                </c:pt>
                <c:pt idx="36">
                  <c:v>137.28571428571428</c:v>
                </c:pt>
                <c:pt idx="37">
                  <c:v>118.14285714285714</c:v>
                </c:pt>
                <c:pt idx="38">
                  <c:v>118</c:v>
                </c:pt>
                <c:pt idx="39">
                  <c:v>113.28571428571429</c:v>
                </c:pt>
                <c:pt idx="40">
                  <c:v>107.14285714285714</c:v>
                </c:pt>
                <c:pt idx="41">
                  <c:v>114.14285714285714</c:v>
                </c:pt>
                <c:pt idx="42">
                  <c:v>110.57142857142857</c:v>
                </c:pt>
                <c:pt idx="43">
                  <c:v>99.142857142857139</c:v>
                </c:pt>
                <c:pt idx="44">
                  <c:v>87.428571428571431</c:v>
                </c:pt>
                <c:pt idx="45">
                  <c:v>76.857142857142861</c:v>
                </c:pt>
                <c:pt idx="46">
                  <c:v>68.142857142857139</c:v>
                </c:pt>
                <c:pt idx="47">
                  <c:v>59.285714285714285</c:v>
                </c:pt>
                <c:pt idx="48">
                  <c:v>42.571428571428569</c:v>
                </c:pt>
                <c:pt idx="49">
                  <c:v>36.285714285714285</c:v>
                </c:pt>
                <c:pt idx="50">
                  <c:v>33.285714285714285</c:v>
                </c:pt>
                <c:pt idx="51">
                  <c:v>32.857142857142854</c:v>
                </c:pt>
                <c:pt idx="52">
                  <c:v>30.285714285714285</c:v>
                </c:pt>
                <c:pt idx="53">
                  <c:v>26.857142857142858</c:v>
                </c:pt>
                <c:pt idx="54">
                  <c:v>25</c:v>
                </c:pt>
                <c:pt idx="55">
                  <c:v>23</c:v>
                </c:pt>
                <c:pt idx="56">
                  <c:v>21.857142857142858</c:v>
                </c:pt>
                <c:pt idx="57">
                  <c:v>20.142857142857142</c:v>
                </c:pt>
                <c:pt idx="58">
                  <c:v>17.857142857142858</c:v>
                </c:pt>
                <c:pt idx="59">
                  <c:v>15.428571428571429</c:v>
                </c:pt>
                <c:pt idx="60">
                  <c:v>13.857142857142858</c:v>
                </c:pt>
                <c:pt idx="61">
                  <c:v>12.285714285714286</c:v>
                </c:pt>
                <c:pt idx="62">
                  <c:v>11.571428571428571</c:v>
                </c:pt>
                <c:pt idx="63">
                  <c:v>10.857142857142858</c:v>
                </c:pt>
                <c:pt idx="64">
                  <c:v>9.5714285714285712</c:v>
                </c:pt>
                <c:pt idx="65">
                  <c:v>9.4285714285714288</c:v>
                </c:pt>
                <c:pt idx="66">
                  <c:v>10</c:v>
                </c:pt>
                <c:pt idx="67">
                  <c:v>10</c:v>
                </c:pt>
                <c:pt idx="68">
                  <c:v>10</c:v>
                </c:pt>
              </c:numCache>
            </c:numRef>
          </c:val>
          <c:smooth val="0"/>
          <c:extLst>
            <c:ext xmlns:c16="http://schemas.microsoft.com/office/drawing/2014/chart" uri="{C3380CC4-5D6E-409C-BE32-E72D297353CC}">
              <c16:uniqueId val="{00000001-76D0-0A43-834B-BC37F31A69D3}"/>
            </c:ext>
          </c:extLst>
        </c:ser>
        <c:dLbls>
          <c:showLegendKey val="0"/>
          <c:showVal val="0"/>
          <c:showCatName val="0"/>
          <c:showSerName val="0"/>
          <c:showPercent val="0"/>
          <c:showBubbleSize val="0"/>
        </c:dLbls>
        <c:marker val="1"/>
        <c:smooth val="0"/>
        <c:axId val="345746320"/>
        <c:axId val="315068304"/>
      </c:lineChart>
      <c:lineChart>
        <c:grouping val="standard"/>
        <c:varyColors val="0"/>
        <c:ser>
          <c:idx val="1"/>
          <c:order val="1"/>
          <c:tx>
            <c:strRef>
              <c:f>Wuhan!$F$1</c:f>
              <c:strCache>
                <c:ptCount val="1"/>
                <c:pt idx="0">
                  <c:v>Severe infection</c:v>
                </c:pt>
              </c:strCache>
            </c:strRef>
          </c:tx>
          <c:spPr>
            <a:ln w="50800" cap="rnd">
              <a:solidFill>
                <a:schemeClr val="accent6"/>
              </a:solidFill>
              <a:round/>
            </a:ln>
            <a:effectLst/>
          </c:spPr>
          <c:marker>
            <c:symbol val="circle"/>
            <c:size val="9"/>
            <c:spPr>
              <a:solidFill>
                <a:schemeClr val="accent6"/>
              </a:solidFill>
              <a:ln w="9525">
                <a:solidFill>
                  <a:schemeClr val="accent6"/>
                </a:solidFill>
              </a:ln>
              <a:effectLst/>
            </c:spPr>
          </c:marker>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Wuhan!$F$2:$F$70</c:f>
              <c:numCache>
                <c:formatCode>0</c:formatCode>
                <c:ptCount val="69"/>
                <c:pt idx="0">
                  <c:v>7</c:v>
                </c:pt>
                <c:pt idx="1">
                  <c:v>7</c:v>
                </c:pt>
                <c:pt idx="2">
                  <c:v>6</c:v>
                </c:pt>
                <c:pt idx="3">
                  <c:v>6</c:v>
                </c:pt>
                <c:pt idx="4">
                  <c:v>6</c:v>
                </c:pt>
                <c:pt idx="5">
                  <c:v>5</c:v>
                </c:pt>
                <c:pt idx="6">
                  <c:v>5</c:v>
                </c:pt>
                <c:pt idx="7">
                  <c:v>8</c:v>
                </c:pt>
                <c:pt idx="8">
                  <c:v>21.397058823529409</c:v>
                </c:pt>
                <c:pt idx="9">
                  <c:v>34.794117647058819</c:v>
                </c:pt>
                <c:pt idx="10">
                  <c:v>48.439330543933053</c:v>
                </c:pt>
                <c:pt idx="11">
                  <c:v>62.692307692307693</c:v>
                </c:pt>
                <c:pt idx="12">
                  <c:v>79.587020648967552</c:v>
                </c:pt>
                <c:pt idx="13">
                  <c:v>94.627530364372475</c:v>
                </c:pt>
                <c:pt idx="14">
                  <c:v>76.291793313069903</c:v>
                </c:pt>
                <c:pt idx="15">
                  <c:v>71.771398747390407</c:v>
                </c:pt>
                <c:pt idx="16">
                  <c:v>100.57789716039909</c:v>
                </c:pt>
                <c:pt idx="17">
                  <c:v>223.19817521501591</c:v>
                </c:pt>
                <c:pt idx="18">
                  <c:v>345.8184532696327</c:v>
                </c:pt>
                <c:pt idx="19">
                  <c:v>336.30595293031843</c:v>
                </c:pt>
                <c:pt idx="20">
                  <c:v>348.36091870215091</c:v>
                </c:pt>
                <c:pt idx="21">
                  <c:v>409.18729593351145</c:v>
                </c:pt>
                <c:pt idx="22">
                  <c:v>484.79299474605955</c:v>
                </c:pt>
                <c:pt idx="23">
                  <c:v>591.66344354335627</c:v>
                </c:pt>
                <c:pt idx="24">
                  <c:v>822.42547770700639</c:v>
                </c:pt>
                <c:pt idx="25">
                  <c:v>1091.8182466143976</c:v>
                </c:pt>
                <c:pt idx="26">
                  <c:v>1507.9793209445297</c:v>
                </c:pt>
                <c:pt idx="27">
                  <c:v>2121.3342191850165</c:v>
                </c:pt>
                <c:pt idx="28">
                  <c:v>2609.7141416687673</c:v>
                </c:pt>
                <c:pt idx="29">
                  <c:v>2631.5067403420185</c:v>
                </c:pt>
                <c:pt idx="30">
                  <c:v>2923.7641245487362</c:v>
                </c:pt>
                <c:pt idx="31">
                  <c:v>3318.8105393231558</c:v>
                </c:pt>
                <c:pt idx="32">
                  <c:v>3804.385896405191</c:v>
                </c:pt>
                <c:pt idx="33">
                  <c:v>3904.1035784144515</c:v>
                </c:pt>
                <c:pt idx="34">
                  <c:v>5346.7009998718113</c:v>
                </c:pt>
                <c:pt idx="35">
                  <c:v>5890.5192319667876</c:v>
                </c:pt>
                <c:pt idx="36">
                  <c:v>6078.2142769732818</c:v>
                </c:pt>
                <c:pt idx="37">
                  <c:v>5856.9871807731652</c:v>
                </c:pt>
                <c:pt idx="38">
                  <c:v>6728.808931622234</c:v>
                </c:pt>
                <c:pt idx="39">
                  <c:v>6975.051448659965</c:v>
                </c:pt>
                <c:pt idx="40">
                  <c:v>6982.9705426356595</c:v>
                </c:pt>
                <c:pt idx="41">
                  <c:v>6900.1763184896363</c:v>
                </c:pt>
                <c:pt idx="42">
                  <c:v>7468</c:v>
                </c:pt>
                <c:pt idx="43">
                  <c:v>7774</c:v>
                </c:pt>
                <c:pt idx="44">
                  <c:v>7024</c:v>
                </c:pt>
                <c:pt idx="45">
                  <c:v>6383</c:v>
                </c:pt>
                <c:pt idx="46">
                  <c:v>6173</c:v>
                </c:pt>
                <c:pt idx="47">
                  <c:v>5946</c:v>
                </c:pt>
                <c:pt idx="48">
                  <c:v>5693</c:v>
                </c:pt>
                <c:pt idx="49">
                  <c:v>5529</c:v>
                </c:pt>
                <c:pt idx="50">
                  <c:v>5374</c:v>
                </c:pt>
                <c:pt idx="51">
                  <c:v>4802.4279381341739</c:v>
                </c:pt>
                <c:pt idx="52">
                  <c:v>4626.6872696342498</c:v>
                </c:pt>
                <c:pt idx="53">
                  <c:v>4399.3422119281995</c:v>
                </c:pt>
                <c:pt idx="54">
                  <c:v>4148.8208428482458</c:v>
                </c:pt>
                <c:pt idx="55">
                  <c:v>4069.974884335757</c:v>
                </c:pt>
                <c:pt idx="56">
                  <c:v>3933.9585197043175</c:v>
                </c:pt>
                <c:pt idx="57">
                  <c:v>3792.44200913242</c:v>
                </c:pt>
                <c:pt idx="58">
                  <c:v>3725.4727093919028</c:v>
                </c:pt>
                <c:pt idx="59">
                  <c:v>3536.0538744096557</c:v>
                </c:pt>
                <c:pt idx="60">
                  <c:v>3346.2498883287599</c:v>
                </c:pt>
                <c:pt idx="61">
                  <c:v>3222.0341027240588</c:v>
                </c:pt>
                <c:pt idx="62">
                  <c:v>3056.9914964695163</c:v>
                </c:pt>
                <c:pt idx="63">
                  <c:v>2730.1909616038056</c:v>
                </c:pt>
                <c:pt idx="64">
                  <c:v>2423.8290672035278</c:v>
                </c:pt>
                <c:pt idx="65">
                  <c:v>2289.1671004685059</c:v>
                </c:pt>
                <c:pt idx="66">
                  <c:v>2140.6587748534653</c:v>
                </c:pt>
                <c:pt idx="67">
                  <c:v>1993.8667094291211</c:v>
                </c:pt>
                <c:pt idx="68">
                  <c:v>1744.8363844393593</c:v>
                </c:pt>
              </c:numCache>
            </c:numRef>
          </c:val>
          <c:smooth val="0"/>
          <c:extLst>
            <c:ext xmlns:c16="http://schemas.microsoft.com/office/drawing/2014/chart" uri="{C3380CC4-5D6E-409C-BE32-E72D297353CC}">
              <c16:uniqueId val="{00000005-76D0-0A43-834B-BC37F31A69D3}"/>
            </c:ext>
          </c:extLst>
        </c:ser>
        <c:ser>
          <c:idx val="2"/>
          <c:order val="2"/>
          <c:tx>
            <c:strRef>
              <c:f>Wuhan!$G$1</c:f>
              <c:strCache>
                <c:ptCount val="1"/>
                <c:pt idx="0">
                  <c:v>Critical Infection</c:v>
                </c:pt>
              </c:strCache>
            </c:strRef>
          </c:tx>
          <c:spPr>
            <a:ln w="50800" cap="rnd">
              <a:solidFill>
                <a:schemeClr val="accent4"/>
              </a:solidFill>
              <a:round/>
            </a:ln>
            <a:effectLst/>
          </c:spPr>
          <c:marker>
            <c:symbol val="circle"/>
            <c:size val="9"/>
            <c:spPr>
              <a:solidFill>
                <a:schemeClr val="accent4"/>
              </a:solidFill>
              <a:ln w="9525">
                <a:solidFill>
                  <a:schemeClr val="accent4"/>
                </a:solidFill>
              </a:ln>
              <a:effectLst/>
            </c:spPr>
          </c:marker>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Wuhan!$G$2:$G$70</c:f>
              <c:numCache>
                <c:formatCode>0</c:formatCode>
                <c:ptCount val="69"/>
                <c:pt idx="0">
                  <c:v>0</c:v>
                </c:pt>
                <c:pt idx="1">
                  <c:v>0</c:v>
                </c:pt>
                <c:pt idx="2">
                  <c:v>0</c:v>
                </c:pt>
                <c:pt idx="3">
                  <c:v>0</c:v>
                </c:pt>
                <c:pt idx="4">
                  <c:v>0</c:v>
                </c:pt>
                <c:pt idx="5">
                  <c:v>0</c:v>
                </c:pt>
                <c:pt idx="6">
                  <c:v>0</c:v>
                </c:pt>
                <c:pt idx="7">
                  <c:v>0</c:v>
                </c:pt>
                <c:pt idx="8">
                  <c:v>4.473529411764706</c:v>
                </c:pt>
                <c:pt idx="9">
                  <c:v>8.947058823529412</c:v>
                </c:pt>
                <c:pt idx="10">
                  <c:v>11.397489539748953</c:v>
                </c:pt>
                <c:pt idx="11">
                  <c:v>22.183431952662723</c:v>
                </c:pt>
                <c:pt idx="12">
                  <c:v>26.902654867256636</c:v>
                </c:pt>
                <c:pt idx="13">
                  <c:v>20.532388663967613</c:v>
                </c:pt>
                <c:pt idx="14">
                  <c:v>43.486322188449847</c:v>
                </c:pt>
                <c:pt idx="15">
                  <c:v>37.444235537816638</c:v>
                </c:pt>
                <c:pt idx="16">
                  <c:v>31.402148887183422</c:v>
                </c:pt>
                <c:pt idx="17">
                  <c:v>74.4541350587007</c:v>
                </c:pt>
                <c:pt idx="18">
                  <c:v>117.50612123021799</c:v>
                </c:pt>
                <c:pt idx="19">
                  <c:v>131.02215043839411</c:v>
                </c:pt>
                <c:pt idx="20">
                  <c:v>125.65257017863654</c:v>
                </c:pt>
                <c:pt idx="21">
                  <c:v>144.67082220243395</c:v>
                </c:pt>
                <c:pt idx="22">
                  <c:v>192.52959719789843</c:v>
                </c:pt>
                <c:pt idx="23">
                  <c:v>231.24703680598878</c:v>
                </c:pt>
                <c:pt idx="24">
                  <c:v>302.30828025477706</c:v>
                </c:pt>
                <c:pt idx="25">
                  <c:v>429.12259444048465</c:v>
                </c:pt>
                <c:pt idx="26">
                  <c:v>489.7046248428112</c:v>
                </c:pt>
                <c:pt idx="27">
                  <c:v>564.39167299417863</c:v>
                </c:pt>
                <c:pt idx="28">
                  <c:v>627.50289891605746</c:v>
                </c:pt>
                <c:pt idx="29">
                  <c:v>741.93959891392365</c:v>
                </c:pt>
                <c:pt idx="30">
                  <c:v>846.5149819494585</c:v>
                </c:pt>
                <c:pt idx="31">
                  <c:v>853.7090923585921</c:v>
                </c:pt>
                <c:pt idx="32">
                  <c:v>1008.2553118180774</c:v>
                </c:pt>
                <c:pt idx="33">
                  <c:v>993.482706247843</c:v>
                </c:pt>
                <c:pt idx="34">
                  <c:v>1186.5127334102465</c:v>
                </c:pt>
                <c:pt idx="35">
                  <c:v>1335.2602802283343</c:v>
                </c:pt>
                <c:pt idx="36">
                  <c:v>1409.534937793188</c:v>
                </c:pt>
                <c:pt idx="37">
                  <c:v>1294.1722671374407</c:v>
                </c:pt>
                <c:pt idx="38">
                  <c:v>1367.6080893162223</c:v>
                </c:pt>
                <c:pt idx="39">
                  <c:v>1469.498943376849</c:v>
                </c:pt>
                <c:pt idx="40">
                  <c:v>1568.2613510520489</c:v>
                </c:pt>
                <c:pt idx="41">
                  <c:v>1550.7913810794171</c:v>
                </c:pt>
                <c:pt idx="42">
                  <c:v>2087</c:v>
                </c:pt>
                <c:pt idx="43">
                  <c:v>1454</c:v>
                </c:pt>
                <c:pt idx="44">
                  <c:v>1305</c:v>
                </c:pt>
                <c:pt idx="45">
                  <c:v>1264</c:v>
                </c:pt>
                <c:pt idx="46">
                  <c:v>1182</c:v>
                </c:pt>
                <c:pt idx="47">
                  <c:v>1103</c:v>
                </c:pt>
                <c:pt idx="48">
                  <c:v>1082</c:v>
                </c:pt>
                <c:pt idx="49">
                  <c:v>1056</c:v>
                </c:pt>
                <c:pt idx="50">
                  <c:v>1019</c:v>
                </c:pt>
                <c:pt idx="51">
                  <c:v>1042.8226447312252</c:v>
                </c:pt>
                <c:pt idx="52">
                  <c:v>1014.8420754182025</c:v>
                </c:pt>
                <c:pt idx="53">
                  <c:v>981.75703532136652</c:v>
                </c:pt>
                <c:pt idx="54">
                  <c:v>909.82146564251616</c:v>
                </c:pt>
                <c:pt idx="55">
                  <c:v>882.77329808327818</c:v>
                </c:pt>
                <c:pt idx="56">
                  <c:v>862.87508828099249</c:v>
                </c:pt>
                <c:pt idx="57">
                  <c:v>842.16377473363775</c:v>
                </c:pt>
                <c:pt idx="58">
                  <c:v>808.50297765393645</c:v>
                </c:pt>
                <c:pt idx="59">
                  <c:v>776.00559734126296</c:v>
                </c:pt>
                <c:pt idx="60">
                  <c:v>740.00931657201193</c:v>
                </c:pt>
                <c:pt idx="61">
                  <c:v>678.37208012753865</c:v>
                </c:pt>
                <c:pt idx="62">
                  <c:v>655.40543618555921</c:v>
                </c:pt>
                <c:pt idx="63">
                  <c:v>609.95633707101592</c:v>
                </c:pt>
                <c:pt idx="64">
                  <c:v>581.49094046591892</c:v>
                </c:pt>
                <c:pt idx="65">
                  <c:v>544.90369599167104</c:v>
                </c:pt>
                <c:pt idx="66">
                  <c:v>514.40707964601768</c:v>
                </c:pt>
                <c:pt idx="67">
                  <c:v>482.86709429121237</c:v>
                </c:pt>
                <c:pt idx="68">
                  <c:v>448.50686498855833</c:v>
                </c:pt>
              </c:numCache>
            </c:numRef>
          </c:val>
          <c:smooth val="0"/>
          <c:extLst>
            <c:ext xmlns:c16="http://schemas.microsoft.com/office/drawing/2014/chart" uri="{C3380CC4-5D6E-409C-BE32-E72D297353CC}">
              <c16:uniqueId val="{00000006-76D0-0A43-834B-BC37F31A69D3}"/>
            </c:ext>
          </c:extLst>
        </c:ser>
        <c:ser>
          <c:idx val="4"/>
          <c:order val="4"/>
          <c:tx>
            <c:strRef>
              <c:f>Wuhan!$J$1</c:f>
              <c:strCache>
                <c:ptCount val="1"/>
                <c:pt idx="0">
                  <c:v>Lockdown</c:v>
                </c:pt>
              </c:strCache>
            </c:strRef>
          </c:tx>
          <c:spPr>
            <a:ln w="28575" cap="rnd">
              <a:solidFill>
                <a:schemeClr val="tx1"/>
              </a:solidFill>
              <a:prstDash val="dash"/>
              <a:round/>
            </a:ln>
            <a:effectLst/>
          </c:spPr>
          <c:marker>
            <c:symbol val="none"/>
          </c:marker>
          <c:dPt>
            <c:idx val="21"/>
            <c:bubble3D val="0"/>
            <c:extLst>
              <c:ext xmlns:c16="http://schemas.microsoft.com/office/drawing/2014/chart" uri="{C3380CC4-5D6E-409C-BE32-E72D297353CC}">
                <c16:uniqueId val="{00000002-76D0-0A43-834B-BC37F31A69D3}"/>
              </c:ext>
            </c:extLst>
          </c:dPt>
          <c:dPt>
            <c:idx val="22"/>
            <c:bubble3D val="0"/>
            <c:extLst>
              <c:ext xmlns:c16="http://schemas.microsoft.com/office/drawing/2014/chart" uri="{C3380CC4-5D6E-409C-BE32-E72D297353CC}">
                <c16:uniqueId val="{00000003-76D0-0A43-834B-BC37F31A69D3}"/>
              </c:ext>
            </c:extLst>
          </c:dPt>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Wuhan!$J$2:$J$70</c:f>
              <c:numCache>
                <c:formatCode>General</c:formatCode>
                <c:ptCount val="69"/>
                <c:pt idx="12">
                  <c:v>1</c:v>
                </c:pt>
                <c:pt idx="13">
                  <c:v>99000</c:v>
                </c:pt>
              </c:numCache>
            </c:numRef>
          </c:val>
          <c:smooth val="0"/>
          <c:extLst>
            <c:ext xmlns:c16="http://schemas.microsoft.com/office/drawing/2014/chart" uri="{C3380CC4-5D6E-409C-BE32-E72D297353CC}">
              <c16:uniqueId val="{00000004-76D0-0A43-834B-BC37F31A69D3}"/>
            </c:ext>
          </c:extLst>
        </c:ser>
        <c:dLbls>
          <c:showLegendKey val="0"/>
          <c:showVal val="0"/>
          <c:showCatName val="0"/>
          <c:showSerName val="0"/>
          <c:showPercent val="0"/>
          <c:showBubbleSize val="0"/>
        </c:dLbls>
        <c:marker val="1"/>
        <c:smooth val="0"/>
        <c:axId val="348397168"/>
        <c:axId val="407201408"/>
      </c:lineChart>
      <c:catAx>
        <c:axId val="34574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5068304"/>
        <c:crosses val="autoZero"/>
        <c:auto val="1"/>
        <c:lblAlgn val="ctr"/>
        <c:lblOffset val="100"/>
        <c:noMultiLvlLbl val="0"/>
      </c:catAx>
      <c:valAx>
        <c:axId val="315068304"/>
        <c:scaling>
          <c:orientation val="minMax"/>
          <c:max val="25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overlay val="0"/>
          <c:spPr>
            <a:noFill/>
            <a:ln>
              <a:noFill/>
            </a:ln>
            <a:effectLst/>
          </c:spPr>
        </c:title>
        <c:numFmt formatCode="General"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5746320"/>
        <c:crosses val="autoZero"/>
        <c:crossBetween val="between"/>
        <c:majorUnit val="500"/>
      </c:valAx>
      <c:valAx>
        <c:axId val="407201408"/>
        <c:scaling>
          <c:orientation val="minMax"/>
          <c:max val="15000"/>
        </c:scaling>
        <c:delete val="0"/>
        <c:axPos val="r"/>
        <c:numFmt formatCode="0" sourceLinked="1"/>
        <c:majorTickMark val="out"/>
        <c:minorTickMark val="none"/>
        <c:tickLblPos val="nextTo"/>
        <c:spPr>
          <a:noFill/>
          <a:ln w="25400">
            <a:solidFill>
              <a:schemeClr val="bg2"/>
            </a:solid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48397168"/>
        <c:crosses val="max"/>
        <c:crossBetween val="between"/>
        <c:majorUnit val="5000"/>
      </c:valAx>
      <c:catAx>
        <c:axId val="348397168"/>
        <c:scaling>
          <c:orientation val="minMax"/>
        </c:scaling>
        <c:delete val="1"/>
        <c:axPos val="b"/>
        <c:numFmt formatCode="General" sourceLinked="1"/>
        <c:majorTickMark val="out"/>
        <c:minorTickMark val="none"/>
        <c:tickLblPos val="nextTo"/>
        <c:crossAx val="407201408"/>
        <c:crosses val="autoZero"/>
        <c:auto val="1"/>
        <c:lblAlgn val="ctr"/>
        <c:lblOffset val="100"/>
        <c:noMultiLvlLbl val="0"/>
      </c:catAx>
      <c:spPr>
        <a:noFill/>
        <a:ln w="25400">
          <a:noFill/>
        </a:ln>
        <a:effectLst/>
      </c:spPr>
    </c:plotArea>
    <c:legend>
      <c:legendPos val="r"/>
      <c:layout>
        <c:manualLayout>
          <c:xMode val="edge"/>
          <c:yMode val="edge"/>
          <c:x val="0.63947701785210731"/>
          <c:y val="8.6516520885235759E-2"/>
          <c:w val="0.19621644186615614"/>
          <c:h val="0.29611080591670225"/>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Wuhan, China</a:t>
            </a:r>
          </a:p>
        </c:rich>
      </c:tx>
      <c:overlay val="0"/>
      <c:spPr>
        <a:noFill/>
        <a:ln>
          <a:noFill/>
        </a:ln>
        <a:effectLst/>
      </c:spPr>
    </c:title>
    <c:autoTitleDeleted val="0"/>
    <c:plotArea>
      <c:layout>
        <c:manualLayout>
          <c:layoutTarget val="inner"/>
          <c:xMode val="edge"/>
          <c:yMode val="edge"/>
          <c:x val="0.13520735867797146"/>
          <c:y val="0.11124031007751937"/>
          <c:w val="0.70763822712288937"/>
          <c:h val="0.75604447699851474"/>
        </c:manualLayout>
      </c:layout>
      <c:lineChart>
        <c:grouping val="standard"/>
        <c:varyColors val="0"/>
        <c:ser>
          <c:idx val="0"/>
          <c:order val="0"/>
          <c:tx>
            <c:strRef>
              <c:f>Wuhan!$E$1</c:f>
              <c:strCache>
                <c:ptCount val="1"/>
                <c:pt idx="0">
                  <c:v>New Cases</c:v>
                </c:pt>
              </c:strCache>
            </c:strRef>
          </c:tx>
          <c:spPr>
            <a:ln w="28575">
              <a:solidFill>
                <a:schemeClr val="accent1"/>
              </a:solidFill>
            </a:ln>
          </c:spPr>
          <c:marker>
            <c:symbol val="circle"/>
            <c:size val="5"/>
            <c:spPr>
              <a:solidFill>
                <a:schemeClr val="accent1"/>
              </a:solidFill>
              <a:ln w="9525">
                <a:solidFill>
                  <a:schemeClr val="accent1"/>
                </a:solidFill>
              </a:ln>
              <a:effectLst/>
            </c:spPr>
          </c:marker>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Wuhan!$E$2:$E$70</c:f>
              <c:numCache>
                <c:formatCode>General</c:formatCode>
                <c:ptCount val="69"/>
                <c:pt idx="3" formatCode="0">
                  <c:v>0.66666666666666663</c:v>
                </c:pt>
                <c:pt idx="4" formatCode="0">
                  <c:v>3</c:v>
                </c:pt>
                <c:pt idx="5" formatCode="0">
                  <c:v>11.428571428571429</c:v>
                </c:pt>
                <c:pt idx="6" formatCode="0">
                  <c:v>22.428571428571427</c:v>
                </c:pt>
                <c:pt idx="7" formatCode="0">
                  <c:v>31</c:v>
                </c:pt>
                <c:pt idx="8" formatCode="0">
                  <c:v>46</c:v>
                </c:pt>
                <c:pt idx="9" formatCode="0">
                  <c:v>54.857142857142854</c:v>
                </c:pt>
                <c:pt idx="10" formatCode="0">
                  <c:v>64.285714285714292</c:v>
                </c:pt>
                <c:pt idx="11" formatCode="0">
                  <c:v>72.857142857142861</c:v>
                </c:pt>
                <c:pt idx="12" formatCode="0">
                  <c:v>71</c:v>
                </c:pt>
                <c:pt idx="13" formatCode="0">
                  <c:v>71.428571428571431</c:v>
                </c:pt>
                <c:pt idx="14" formatCode="0">
                  <c:v>190.28571428571428</c:v>
                </c:pt>
                <c:pt idx="15" formatCode="0">
                  <c:v>220.28571428571428</c:v>
                </c:pt>
                <c:pt idx="16" formatCode="0">
                  <c:v>262.28571428571428</c:v>
                </c:pt>
                <c:pt idx="17" formatCode="0">
                  <c:v>306.28571428571428</c:v>
                </c:pt>
                <c:pt idx="18" formatCode="0">
                  <c:v>377.57142857142856</c:v>
                </c:pt>
                <c:pt idx="19" formatCode="0">
                  <c:v>498.71428571428572</c:v>
                </c:pt>
                <c:pt idx="20" formatCode="0">
                  <c:v>634.85714285714289</c:v>
                </c:pt>
                <c:pt idx="21" formatCode="0">
                  <c:v>684.85714285714289</c:v>
                </c:pt>
                <c:pt idx="22" formatCode="0">
                  <c:v>920.85714285714289</c:v>
                </c:pt>
                <c:pt idx="23" formatCode="0">
                  <c:v>1122.2857142857142</c:v>
                </c:pt>
                <c:pt idx="24" formatCode="0">
                  <c:v>1282.7142857142858</c:v>
                </c:pt>
                <c:pt idx="25" formatCode="0">
                  <c:v>1484</c:v>
                </c:pt>
                <c:pt idx="26" formatCode="0">
                  <c:v>1553.2857142857142</c:v>
                </c:pt>
                <c:pt idx="27" formatCode="0">
                  <c:v>1680.1428571428571</c:v>
                </c:pt>
                <c:pt idx="28" formatCode="0">
                  <c:v>1724.4285714285713</c:v>
                </c:pt>
                <c:pt idx="29" formatCode="0">
                  <c:v>1601.1428571428571</c:v>
                </c:pt>
                <c:pt idx="30" formatCode="0">
                  <c:v>1543.8571428571429</c:v>
                </c:pt>
                <c:pt idx="31" formatCode="0">
                  <c:v>1888</c:v>
                </c:pt>
                <c:pt idx="32" formatCode="0">
                  <c:v>1879.1428571428571</c:v>
                </c:pt>
                <c:pt idx="33" formatCode="0">
                  <c:v>1903.2857142857142</c:v>
                </c:pt>
                <c:pt idx="34" formatCode="0">
                  <c:v>1870.2857142857142</c:v>
                </c:pt>
                <c:pt idx="35" formatCode="0">
                  <c:v>1877.1428571428571</c:v>
                </c:pt>
                <c:pt idx="36" formatCode="0">
                  <c:v>1956.5714285714287</c:v>
                </c:pt>
                <c:pt idx="37" formatCode="0">
                  <c:v>1849.4285714285713</c:v>
                </c:pt>
                <c:pt idx="38" formatCode="0">
                  <c:v>1336.4285714285713</c:v>
                </c:pt>
                <c:pt idx="39" formatCode="0">
                  <c:v>1106.5714285714287</c:v>
                </c:pt>
                <c:pt idx="40" formatCode="0">
                  <c:v>962.71428571428567</c:v>
                </c:pt>
                <c:pt idx="41" formatCode="0">
                  <c:v>771</c:v>
                </c:pt>
                <c:pt idx="42" formatCode="0">
                  <c:v>608.71428571428567</c:v>
                </c:pt>
                <c:pt idx="43" formatCode="0">
                  <c:v>424.42857142857144</c:v>
                </c:pt>
                <c:pt idx="44" formatCode="0">
                  <c:v>391.28571428571428</c:v>
                </c:pt>
                <c:pt idx="45" formatCode="0">
                  <c:v>390.42857142857144</c:v>
                </c:pt>
                <c:pt idx="46" formatCode="0">
                  <c:v>405.57142857142856</c:v>
                </c:pt>
                <c:pt idx="47" formatCode="0">
                  <c:v>409</c:v>
                </c:pt>
                <c:pt idx="48" formatCode="0">
                  <c:v>386.85714285714283</c:v>
                </c:pt>
                <c:pt idx="49" formatCode="0">
                  <c:v>336.42857142857144</c:v>
                </c:pt>
                <c:pt idx="50" formatCode="0">
                  <c:v>299.85714285714283</c:v>
                </c:pt>
                <c:pt idx="51" formatCode="0">
                  <c:v>263.85714285714283</c:v>
                </c:pt>
                <c:pt idx="52" formatCode="0">
                  <c:v>237.14285714285714</c:v>
                </c:pt>
                <c:pt idx="53" formatCode="0">
                  <c:v>187.71428571428572</c:v>
                </c:pt>
                <c:pt idx="54" formatCode="0">
                  <c:v>112.85714285714286</c:v>
                </c:pt>
                <c:pt idx="55" formatCode="0">
                  <c:v>90.428571428571431</c:v>
                </c:pt>
                <c:pt idx="56" formatCode="0">
                  <c:v>77</c:v>
                </c:pt>
                <c:pt idx="57" formatCode="0">
                  <c:v>62.571428571428569</c:v>
                </c:pt>
                <c:pt idx="58" formatCode="0">
                  <c:v>45</c:v>
                </c:pt>
                <c:pt idx="59" formatCode="0">
                  <c:v>27.714285714285715</c:v>
                </c:pt>
                <c:pt idx="60" formatCode="0">
                  <c:v>17.714285714285715</c:v>
                </c:pt>
                <c:pt idx="61" formatCode="0">
                  <c:v>12.428571428571429</c:v>
                </c:pt>
                <c:pt idx="62" formatCode="0">
                  <c:v>7.8571428571428568</c:v>
                </c:pt>
                <c:pt idx="63" formatCode="0">
                  <c:v>5.5714285714285712</c:v>
                </c:pt>
                <c:pt idx="64" formatCode="0">
                  <c:v>3.8571428571428572</c:v>
                </c:pt>
                <c:pt idx="65" formatCode="0">
                  <c:v>2.7142857142857144</c:v>
                </c:pt>
                <c:pt idx="66" formatCode="0">
                  <c:v>2.3333333333333335</c:v>
                </c:pt>
                <c:pt idx="67" formatCode="0">
                  <c:v>2</c:v>
                </c:pt>
                <c:pt idx="68" formatCode="0">
                  <c:v>1.5</c:v>
                </c:pt>
              </c:numCache>
            </c:numRef>
          </c:val>
          <c:smooth val="0"/>
          <c:extLst>
            <c:ext xmlns:c16="http://schemas.microsoft.com/office/drawing/2014/chart" uri="{C3380CC4-5D6E-409C-BE32-E72D297353CC}">
              <c16:uniqueId val="{00000000-BCD4-5647-B34D-E915CA7B4819}"/>
            </c:ext>
          </c:extLst>
        </c:ser>
        <c:ser>
          <c:idx val="1"/>
          <c:order val="1"/>
          <c:tx>
            <c:strRef>
              <c:f>Wuhan!$F$1</c:f>
              <c:strCache>
                <c:ptCount val="1"/>
                <c:pt idx="0">
                  <c:v>Severe infection</c:v>
                </c:pt>
              </c:strCache>
            </c:strRef>
          </c:tx>
          <c:spPr>
            <a:ln w="50800" cap="rnd">
              <a:solidFill>
                <a:schemeClr val="accent6"/>
              </a:solidFill>
              <a:round/>
            </a:ln>
            <a:effectLst/>
          </c:spPr>
          <c:marker>
            <c:symbol val="circle"/>
            <c:size val="9"/>
            <c:spPr>
              <a:solidFill>
                <a:schemeClr val="accent6"/>
              </a:solidFill>
              <a:ln w="9525">
                <a:solidFill>
                  <a:schemeClr val="accent6"/>
                </a:solidFill>
              </a:ln>
              <a:effectLst/>
            </c:spPr>
          </c:marker>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Wuhan!$F$2:$F$70</c:f>
              <c:numCache>
                <c:formatCode>0</c:formatCode>
                <c:ptCount val="69"/>
                <c:pt idx="0">
                  <c:v>7</c:v>
                </c:pt>
                <c:pt idx="1">
                  <c:v>7</c:v>
                </c:pt>
                <c:pt idx="2">
                  <c:v>6</c:v>
                </c:pt>
                <c:pt idx="3">
                  <c:v>6</c:v>
                </c:pt>
                <c:pt idx="4">
                  <c:v>6</c:v>
                </c:pt>
                <c:pt idx="5">
                  <c:v>5</c:v>
                </c:pt>
                <c:pt idx="6">
                  <c:v>5</c:v>
                </c:pt>
                <c:pt idx="7">
                  <c:v>8</c:v>
                </c:pt>
                <c:pt idx="8">
                  <c:v>21.397058823529409</c:v>
                </c:pt>
                <c:pt idx="9">
                  <c:v>34.794117647058819</c:v>
                </c:pt>
                <c:pt idx="10">
                  <c:v>48.439330543933053</c:v>
                </c:pt>
                <c:pt idx="11">
                  <c:v>62.692307692307693</c:v>
                </c:pt>
                <c:pt idx="12">
                  <c:v>79.587020648967552</c:v>
                </c:pt>
                <c:pt idx="13">
                  <c:v>94.627530364372475</c:v>
                </c:pt>
                <c:pt idx="14">
                  <c:v>76.291793313069903</c:v>
                </c:pt>
                <c:pt idx="15">
                  <c:v>71.771398747390407</c:v>
                </c:pt>
                <c:pt idx="16">
                  <c:v>100.57789716039909</c:v>
                </c:pt>
                <c:pt idx="17">
                  <c:v>223.19817521501591</c:v>
                </c:pt>
                <c:pt idx="18">
                  <c:v>345.8184532696327</c:v>
                </c:pt>
                <c:pt idx="19">
                  <c:v>336.30595293031843</c:v>
                </c:pt>
                <c:pt idx="20">
                  <c:v>348.36091870215091</c:v>
                </c:pt>
                <c:pt idx="21">
                  <c:v>409.18729593351145</c:v>
                </c:pt>
                <c:pt idx="22">
                  <c:v>484.79299474605955</c:v>
                </c:pt>
                <c:pt idx="23">
                  <c:v>591.66344354335627</c:v>
                </c:pt>
                <c:pt idx="24">
                  <c:v>822.42547770700639</c:v>
                </c:pt>
                <c:pt idx="25">
                  <c:v>1091.8182466143976</c:v>
                </c:pt>
                <c:pt idx="26">
                  <c:v>1507.9793209445297</c:v>
                </c:pt>
                <c:pt idx="27">
                  <c:v>2121.3342191850165</c:v>
                </c:pt>
                <c:pt idx="28">
                  <c:v>2609.7141416687673</c:v>
                </c:pt>
                <c:pt idx="29">
                  <c:v>2631.5067403420185</c:v>
                </c:pt>
                <c:pt idx="30">
                  <c:v>2923.7641245487362</c:v>
                </c:pt>
                <c:pt idx="31">
                  <c:v>3318.8105393231558</c:v>
                </c:pt>
                <c:pt idx="32">
                  <c:v>3804.385896405191</c:v>
                </c:pt>
                <c:pt idx="33">
                  <c:v>3904.1035784144515</c:v>
                </c:pt>
                <c:pt idx="34">
                  <c:v>5346.7009998718113</c:v>
                </c:pt>
                <c:pt idx="35">
                  <c:v>5890.5192319667876</c:v>
                </c:pt>
                <c:pt idx="36">
                  <c:v>6078.2142769732818</c:v>
                </c:pt>
                <c:pt idx="37">
                  <c:v>5856.9871807731652</c:v>
                </c:pt>
                <c:pt idx="38">
                  <c:v>6728.808931622234</c:v>
                </c:pt>
                <c:pt idx="39">
                  <c:v>6975.051448659965</c:v>
                </c:pt>
                <c:pt idx="40">
                  <c:v>6982.9705426356595</c:v>
                </c:pt>
                <c:pt idx="41">
                  <c:v>6900.1763184896363</c:v>
                </c:pt>
                <c:pt idx="42">
                  <c:v>7468</c:v>
                </c:pt>
                <c:pt idx="43">
                  <c:v>7774</c:v>
                </c:pt>
                <c:pt idx="44">
                  <c:v>7024</c:v>
                </c:pt>
                <c:pt idx="45">
                  <c:v>6383</c:v>
                </c:pt>
                <c:pt idx="46">
                  <c:v>6173</c:v>
                </c:pt>
                <c:pt idx="47">
                  <c:v>5946</c:v>
                </c:pt>
                <c:pt idx="48">
                  <c:v>5693</c:v>
                </c:pt>
                <c:pt idx="49">
                  <c:v>5529</c:v>
                </c:pt>
                <c:pt idx="50">
                  <c:v>5374</c:v>
                </c:pt>
                <c:pt idx="51">
                  <c:v>4802.4279381341739</c:v>
                </c:pt>
                <c:pt idx="52">
                  <c:v>4626.6872696342498</c:v>
                </c:pt>
                <c:pt idx="53">
                  <c:v>4399.3422119281995</c:v>
                </c:pt>
                <c:pt idx="54">
                  <c:v>4148.8208428482458</c:v>
                </c:pt>
                <c:pt idx="55">
                  <c:v>4069.974884335757</c:v>
                </c:pt>
                <c:pt idx="56">
                  <c:v>3933.9585197043175</c:v>
                </c:pt>
                <c:pt idx="57">
                  <c:v>3792.44200913242</c:v>
                </c:pt>
                <c:pt idx="58">
                  <c:v>3725.4727093919028</c:v>
                </c:pt>
                <c:pt idx="59">
                  <c:v>3536.0538744096557</c:v>
                </c:pt>
                <c:pt idx="60">
                  <c:v>3346.2498883287599</c:v>
                </c:pt>
                <c:pt idx="61">
                  <c:v>3222.0341027240588</c:v>
                </c:pt>
                <c:pt idx="62">
                  <c:v>3056.9914964695163</c:v>
                </c:pt>
                <c:pt idx="63">
                  <c:v>2730.1909616038056</c:v>
                </c:pt>
                <c:pt idx="64">
                  <c:v>2423.8290672035278</c:v>
                </c:pt>
                <c:pt idx="65">
                  <c:v>2289.1671004685059</c:v>
                </c:pt>
                <c:pt idx="66">
                  <c:v>2140.6587748534653</c:v>
                </c:pt>
                <c:pt idx="67">
                  <c:v>1993.8667094291211</c:v>
                </c:pt>
                <c:pt idx="68">
                  <c:v>1744.8363844393593</c:v>
                </c:pt>
              </c:numCache>
            </c:numRef>
          </c:val>
          <c:smooth val="0"/>
          <c:extLst>
            <c:ext xmlns:c16="http://schemas.microsoft.com/office/drawing/2014/chart" uri="{C3380CC4-5D6E-409C-BE32-E72D297353CC}">
              <c16:uniqueId val="{00000002-BCD4-5647-B34D-E915CA7B4819}"/>
            </c:ext>
          </c:extLst>
        </c:ser>
        <c:ser>
          <c:idx val="2"/>
          <c:order val="2"/>
          <c:tx>
            <c:strRef>
              <c:f>Wuhan!$G$1</c:f>
              <c:strCache>
                <c:ptCount val="1"/>
                <c:pt idx="0">
                  <c:v>Critical Infection</c:v>
                </c:pt>
              </c:strCache>
            </c:strRef>
          </c:tx>
          <c:spPr>
            <a:ln w="50800" cap="rnd">
              <a:solidFill>
                <a:schemeClr val="accent4"/>
              </a:solidFill>
              <a:round/>
            </a:ln>
            <a:effectLst/>
          </c:spPr>
          <c:marker>
            <c:symbol val="circle"/>
            <c:size val="9"/>
            <c:spPr>
              <a:solidFill>
                <a:schemeClr val="accent4"/>
              </a:solidFill>
              <a:ln w="9525">
                <a:solidFill>
                  <a:schemeClr val="accent4"/>
                </a:solidFill>
              </a:ln>
              <a:effectLst/>
            </c:spPr>
          </c:marker>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Wuhan!$G$2:$G$70</c:f>
              <c:numCache>
                <c:formatCode>0</c:formatCode>
                <c:ptCount val="69"/>
                <c:pt idx="0">
                  <c:v>0</c:v>
                </c:pt>
                <c:pt idx="1">
                  <c:v>0</c:v>
                </c:pt>
                <c:pt idx="2">
                  <c:v>0</c:v>
                </c:pt>
                <c:pt idx="3">
                  <c:v>0</c:v>
                </c:pt>
                <c:pt idx="4">
                  <c:v>0</c:v>
                </c:pt>
                <c:pt idx="5">
                  <c:v>0</c:v>
                </c:pt>
                <c:pt idx="6">
                  <c:v>0</c:v>
                </c:pt>
                <c:pt idx="7">
                  <c:v>0</c:v>
                </c:pt>
                <c:pt idx="8">
                  <c:v>4.473529411764706</c:v>
                </c:pt>
                <c:pt idx="9">
                  <c:v>8.947058823529412</c:v>
                </c:pt>
                <c:pt idx="10">
                  <c:v>11.397489539748953</c:v>
                </c:pt>
                <c:pt idx="11">
                  <c:v>22.183431952662723</c:v>
                </c:pt>
                <c:pt idx="12">
                  <c:v>26.902654867256636</c:v>
                </c:pt>
                <c:pt idx="13">
                  <c:v>20.532388663967613</c:v>
                </c:pt>
                <c:pt idx="14">
                  <c:v>43.486322188449847</c:v>
                </c:pt>
                <c:pt idx="15">
                  <c:v>37.444235537816638</c:v>
                </c:pt>
                <c:pt idx="16">
                  <c:v>31.402148887183422</c:v>
                </c:pt>
                <c:pt idx="17">
                  <c:v>74.4541350587007</c:v>
                </c:pt>
                <c:pt idx="18">
                  <c:v>117.50612123021799</c:v>
                </c:pt>
                <c:pt idx="19">
                  <c:v>131.02215043839411</c:v>
                </c:pt>
                <c:pt idx="20">
                  <c:v>125.65257017863654</c:v>
                </c:pt>
                <c:pt idx="21">
                  <c:v>144.67082220243395</c:v>
                </c:pt>
                <c:pt idx="22">
                  <c:v>192.52959719789843</c:v>
                </c:pt>
                <c:pt idx="23">
                  <c:v>231.24703680598878</c:v>
                </c:pt>
                <c:pt idx="24">
                  <c:v>302.30828025477706</c:v>
                </c:pt>
                <c:pt idx="25">
                  <c:v>429.12259444048465</c:v>
                </c:pt>
                <c:pt idx="26">
                  <c:v>489.7046248428112</c:v>
                </c:pt>
                <c:pt idx="27">
                  <c:v>564.39167299417863</c:v>
                </c:pt>
                <c:pt idx="28">
                  <c:v>627.50289891605746</c:v>
                </c:pt>
                <c:pt idx="29">
                  <c:v>741.93959891392365</c:v>
                </c:pt>
                <c:pt idx="30">
                  <c:v>846.5149819494585</c:v>
                </c:pt>
                <c:pt idx="31">
                  <c:v>853.7090923585921</c:v>
                </c:pt>
                <c:pt idx="32">
                  <c:v>1008.2553118180774</c:v>
                </c:pt>
                <c:pt idx="33">
                  <c:v>993.482706247843</c:v>
                </c:pt>
                <c:pt idx="34">
                  <c:v>1186.5127334102465</c:v>
                </c:pt>
                <c:pt idx="35">
                  <c:v>1335.2602802283343</c:v>
                </c:pt>
                <c:pt idx="36">
                  <c:v>1409.534937793188</c:v>
                </c:pt>
                <c:pt idx="37">
                  <c:v>1294.1722671374407</c:v>
                </c:pt>
                <c:pt idx="38">
                  <c:v>1367.6080893162223</c:v>
                </c:pt>
                <c:pt idx="39">
                  <c:v>1469.498943376849</c:v>
                </c:pt>
                <c:pt idx="40">
                  <c:v>1568.2613510520489</c:v>
                </c:pt>
                <c:pt idx="41">
                  <c:v>1550.7913810794171</c:v>
                </c:pt>
                <c:pt idx="42">
                  <c:v>2087</c:v>
                </c:pt>
                <c:pt idx="43">
                  <c:v>1454</c:v>
                </c:pt>
                <c:pt idx="44">
                  <c:v>1305</c:v>
                </c:pt>
                <c:pt idx="45">
                  <c:v>1264</c:v>
                </c:pt>
                <c:pt idx="46">
                  <c:v>1182</c:v>
                </c:pt>
                <c:pt idx="47">
                  <c:v>1103</c:v>
                </c:pt>
                <c:pt idx="48">
                  <c:v>1082</c:v>
                </c:pt>
                <c:pt idx="49">
                  <c:v>1056</c:v>
                </c:pt>
                <c:pt idx="50">
                  <c:v>1019</c:v>
                </c:pt>
                <c:pt idx="51">
                  <c:v>1042.8226447312252</c:v>
                </c:pt>
                <c:pt idx="52">
                  <c:v>1014.8420754182025</c:v>
                </c:pt>
                <c:pt idx="53">
                  <c:v>981.75703532136652</c:v>
                </c:pt>
                <c:pt idx="54">
                  <c:v>909.82146564251616</c:v>
                </c:pt>
                <c:pt idx="55">
                  <c:v>882.77329808327818</c:v>
                </c:pt>
                <c:pt idx="56">
                  <c:v>862.87508828099249</c:v>
                </c:pt>
                <c:pt idx="57">
                  <c:v>842.16377473363775</c:v>
                </c:pt>
                <c:pt idx="58">
                  <c:v>808.50297765393645</c:v>
                </c:pt>
                <c:pt idx="59">
                  <c:v>776.00559734126296</c:v>
                </c:pt>
                <c:pt idx="60">
                  <c:v>740.00931657201193</c:v>
                </c:pt>
                <c:pt idx="61">
                  <c:v>678.37208012753865</c:v>
                </c:pt>
                <c:pt idx="62">
                  <c:v>655.40543618555921</c:v>
                </c:pt>
                <c:pt idx="63">
                  <c:v>609.95633707101592</c:v>
                </c:pt>
                <c:pt idx="64">
                  <c:v>581.49094046591892</c:v>
                </c:pt>
                <c:pt idx="65">
                  <c:v>544.90369599167104</c:v>
                </c:pt>
                <c:pt idx="66">
                  <c:v>514.40707964601768</c:v>
                </c:pt>
                <c:pt idx="67">
                  <c:v>482.86709429121237</c:v>
                </c:pt>
                <c:pt idx="68">
                  <c:v>448.50686498855833</c:v>
                </c:pt>
              </c:numCache>
            </c:numRef>
          </c:val>
          <c:smooth val="0"/>
          <c:extLst>
            <c:ext xmlns:c16="http://schemas.microsoft.com/office/drawing/2014/chart" uri="{C3380CC4-5D6E-409C-BE32-E72D297353CC}">
              <c16:uniqueId val="{00000003-BCD4-5647-B34D-E915CA7B4819}"/>
            </c:ext>
          </c:extLst>
        </c:ser>
        <c:ser>
          <c:idx val="3"/>
          <c:order val="3"/>
          <c:tx>
            <c:strRef>
              <c:f>Wuhan!$I$1</c:f>
              <c:strCache>
                <c:ptCount val="1"/>
                <c:pt idx="0">
                  <c:v>New Deaths</c:v>
                </c:pt>
              </c:strCache>
            </c:strRef>
          </c:tx>
          <c:spPr>
            <a:ln w="28575">
              <a:solidFill>
                <a:schemeClr val="accent3"/>
              </a:solidFill>
            </a:ln>
          </c:spPr>
          <c:marker>
            <c:symbol val="circle"/>
            <c:size val="5"/>
            <c:spPr>
              <a:solidFill>
                <a:schemeClr val="accent3"/>
              </a:solidFill>
              <a:ln w="9525">
                <a:solidFill>
                  <a:schemeClr val="accent3"/>
                </a:solidFill>
              </a:ln>
              <a:effectLst/>
            </c:spPr>
          </c:marker>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Wuhan!$I$2:$I$70</c:f>
              <c:numCache>
                <c:formatCode>0</c:formatCode>
                <c:ptCount val="69"/>
                <c:pt idx="0">
                  <c:v>0</c:v>
                </c:pt>
                <c:pt idx="1">
                  <c:v>0</c:v>
                </c:pt>
                <c:pt idx="2">
                  <c:v>0</c:v>
                </c:pt>
                <c:pt idx="3">
                  <c:v>0.33333333333333331</c:v>
                </c:pt>
                <c:pt idx="4">
                  <c:v>0.2857142857142857</c:v>
                </c:pt>
                <c:pt idx="5">
                  <c:v>0.42857142857142855</c:v>
                </c:pt>
                <c:pt idx="6">
                  <c:v>0.42857142857142855</c:v>
                </c:pt>
                <c:pt idx="7">
                  <c:v>0.5</c:v>
                </c:pt>
                <c:pt idx="8">
                  <c:v>1</c:v>
                </c:pt>
                <c:pt idx="9">
                  <c:v>0.8</c:v>
                </c:pt>
                <c:pt idx="10">
                  <c:v>2.2000000000000002</c:v>
                </c:pt>
                <c:pt idx="11">
                  <c:v>5.2</c:v>
                </c:pt>
                <c:pt idx="12">
                  <c:v>7.6</c:v>
                </c:pt>
                <c:pt idx="13">
                  <c:v>12.4</c:v>
                </c:pt>
                <c:pt idx="14">
                  <c:v>14.333333333333334</c:v>
                </c:pt>
                <c:pt idx="15">
                  <c:v>18</c:v>
                </c:pt>
                <c:pt idx="16">
                  <c:v>20.714285714285715</c:v>
                </c:pt>
                <c:pt idx="17">
                  <c:v>25.714285714285715</c:v>
                </c:pt>
                <c:pt idx="18">
                  <c:v>30</c:v>
                </c:pt>
                <c:pt idx="19">
                  <c:v>34.571428571428569</c:v>
                </c:pt>
                <c:pt idx="20">
                  <c:v>39.142857142857146</c:v>
                </c:pt>
                <c:pt idx="21">
                  <c:v>44.857142857142854</c:v>
                </c:pt>
                <c:pt idx="22">
                  <c:v>50.571428571428569</c:v>
                </c:pt>
                <c:pt idx="23">
                  <c:v>55.285714285714285</c:v>
                </c:pt>
                <c:pt idx="24">
                  <c:v>59.142857142857146</c:v>
                </c:pt>
                <c:pt idx="25">
                  <c:v>64.285714285714292</c:v>
                </c:pt>
                <c:pt idx="26">
                  <c:v>69.428571428571431</c:v>
                </c:pt>
                <c:pt idx="27">
                  <c:v>74.428571428571431</c:v>
                </c:pt>
                <c:pt idx="28">
                  <c:v>80</c:v>
                </c:pt>
                <c:pt idx="29">
                  <c:v>84.142857142857139</c:v>
                </c:pt>
                <c:pt idx="30">
                  <c:v>108.71428571428571</c:v>
                </c:pt>
                <c:pt idx="31">
                  <c:v>115.42857142857143</c:v>
                </c:pt>
                <c:pt idx="32">
                  <c:v>123.71428571428571</c:v>
                </c:pt>
                <c:pt idx="33">
                  <c:v>132</c:v>
                </c:pt>
                <c:pt idx="34">
                  <c:v>133.28571428571428</c:v>
                </c:pt>
                <c:pt idx="35">
                  <c:v>131.85714285714286</c:v>
                </c:pt>
                <c:pt idx="36">
                  <c:v>137.28571428571428</c:v>
                </c:pt>
                <c:pt idx="37">
                  <c:v>118.14285714285714</c:v>
                </c:pt>
                <c:pt idx="38">
                  <c:v>118</c:v>
                </c:pt>
                <c:pt idx="39">
                  <c:v>113.28571428571429</c:v>
                </c:pt>
                <c:pt idx="40">
                  <c:v>107.14285714285714</c:v>
                </c:pt>
                <c:pt idx="41">
                  <c:v>114.14285714285714</c:v>
                </c:pt>
                <c:pt idx="42">
                  <c:v>110.57142857142857</c:v>
                </c:pt>
                <c:pt idx="43">
                  <c:v>99.142857142857139</c:v>
                </c:pt>
                <c:pt idx="44">
                  <c:v>87.428571428571431</c:v>
                </c:pt>
                <c:pt idx="45">
                  <c:v>76.857142857142861</c:v>
                </c:pt>
                <c:pt idx="46">
                  <c:v>68.142857142857139</c:v>
                </c:pt>
                <c:pt idx="47">
                  <c:v>59.285714285714285</c:v>
                </c:pt>
                <c:pt idx="48">
                  <c:v>42.571428571428569</c:v>
                </c:pt>
                <c:pt idx="49">
                  <c:v>36.285714285714285</c:v>
                </c:pt>
                <c:pt idx="50">
                  <c:v>33.285714285714285</c:v>
                </c:pt>
                <c:pt idx="51">
                  <c:v>32.857142857142854</c:v>
                </c:pt>
                <c:pt idx="52">
                  <c:v>30.285714285714285</c:v>
                </c:pt>
                <c:pt idx="53">
                  <c:v>26.857142857142858</c:v>
                </c:pt>
                <c:pt idx="54">
                  <c:v>25</c:v>
                </c:pt>
                <c:pt idx="55">
                  <c:v>23</c:v>
                </c:pt>
                <c:pt idx="56">
                  <c:v>21.857142857142858</c:v>
                </c:pt>
                <c:pt idx="57">
                  <c:v>20.142857142857142</c:v>
                </c:pt>
                <c:pt idx="58">
                  <c:v>17.857142857142858</c:v>
                </c:pt>
                <c:pt idx="59">
                  <c:v>15.428571428571429</c:v>
                </c:pt>
                <c:pt idx="60">
                  <c:v>13.857142857142858</c:v>
                </c:pt>
                <c:pt idx="61">
                  <c:v>12.285714285714286</c:v>
                </c:pt>
                <c:pt idx="62">
                  <c:v>11.571428571428571</c:v>
                </c:pt>
                <c:pt idx="63">
                  <c:v>10.857142857142858</c:v>
                </c:pt>
                <c:pt idx="64">
                  <c:v>9.5714285714285712</c:v>
                </c:pt>
                <c:pt idx="65">
                  <c:v>9.4285714285714288</c:v>
                </c:pt>
                <c:pt idx="66">
                  <c:v>10</c:v>
                </c:pt>
                <c:pt idx="67">
                  <c:v>10</c:v>
                </c:pt>
                <c:pt idx="68">
                  <c:v>10</c:v>
                </c:pt>
              </c:numCache>
            </c:numRef>
          </c:val>
          <c:smooth val="0"/>
          <c:extLst>
            <c:ext xmlns:c16="http://schemas.microsoft.com/office/drawing/2014/chart" uri="{C3380CC4-5D6E-409C-BE32-E72D297353CC}">
              <c16:uniqueId val="{00000001-BCD4-5647-B34D-E915CA7B4819}"/>
            </c:ext>
          </c:extLst>
        </c:ser>
        <c:ser>
          <c:idx val="4"/>
          <c:order val="4"/>
          <c:tx>
            <c:strRef>
              <c:f>Wuhan!$J$1</c:f>
              <c:strCache>
                <c:ptCount val="1"/>
                <c:pt idx="0">
                  <c:v>Lockdown</c:v>
                </c:pt>
              </c:strCache>
            </c:strRef>
          </c:tx>
          <c:spPr>
            <a:ln w="28575" cap="rnd">
              <a:solidFill>
                <a:schemeClr val="tx1"/>
              </a:solidFill>
              <a:prstDash val="dash"/>
              <a:round/>
            </a:ln>
            <a:effectLst/>
          </c:spPr>
          <c:marker>
            <c:symbol val="none"/>
          </c:marker>
          <c:dPt>
            <c:idx val="21"/>
            <c:bubble3D val="0"/>
            <c:extLst>
              <c:ext xmlns:c16="http://schemas.microsoft.com/office/drawing/2014/chart" uri="{C3380CC4-5D6E-409C-BE32-E72D297353CC}">
                <c16:uniqueId val="{00000004-BCD4-5647-B34D-E915CA7B4819}"/>
              </c:ext>
            </c:extLst>
          </c:dPt>
          <c:dPt>
            <c:idx val="22"/>
            <c:bubble3D val="0"/>
            <c:extLst>
              <c:ext xmlns:c16="http://schemas.microsoft.com/office/drawing/2014/chart" uri="{C3380CC4-5D6E-409C-BE32-E72D297353CC}">
                <c16:uniqueId val="{00000005-BCD4-5647-B34D-E915CA7B4819}"/>
              </c:ext>
            </c:extLst>
          </c:dPt>
          <c:cat>
            <c:strRef>
              <c:f>Wuhan!$B$2:$B$70</c:f>
              <c:strCache>
                <c:ptCount val="69"/>
                <c:pt idx="0">
                  <c:v>01/10</c:v>
                </c:pt>
                <c:pt idx="1">
                  <c:v>01/11</c:v>
                </c:pt>
                <c:pt idx="2">
                  <c:v>01/12</c:v>
                </c:pt>
                <c:pt idx="3">
                  <c:v>01/13</c:v>
                </c:pt>
                <c:pt idx="4">
                  <c:v>01/14</c:v>
                </c:pt>
                <c:pt idx="5">
                  <c:v>01/15</c:v>
                </c:pt>
                <c:pt idx="6">
                  <c:v>01/16</c:v>
                </c:pt>
                <c:pt idx="7">
                  <c:v>01/17</c:v>
                </c:pt>
                <c:pt idx="8">
                  <c:v>01/18</c:v>
                </c:pt>
                <c:pt idx="9">
                  <c:v>01/19</c:v>
                </c:pt>
                <c:pt idx="10">
                  <c:v>01/20</c:v>
                </c:pt>
                <c:pt idx="11">
                  <c:v>01/21</c:v>
                </c:pt>
                <c:pt idx="12">
                  <c:v>01/22</c:v>
                </c:pt>
                <c:pt idx="13">
                  <c:v>01/23</c:v>
                </c:pt>
                <c:pt idx="14">
                  <c:v>01/24</c:v>
                </c:pt>
                <c:pt idx="15">
                  <c:v>01/25</c:v>
                </c:pt>
                <c:pt idx="16">
                  <c:v>01/26</c:v>
                </c:pt>
                <c:pt idx="17">
                  <c:v>01/27</c:v>
                </c:pt>
                <c:pt idx="18">
                  <c:v>01/28</c:v>
                </c:pt>
                <c:pt idx="19">
                  <c:v>01/29</c:v>
                </c:pt>
                <c:pt idx="20">
                  <c:v>01/30</c:v>
                </c:pt>
                <c:pt idx="21">
                  <c:v>01/31</c:v>
                </c:pt>
                <c:pt idx="22">
                  <c:v>02/01</c:v>
                </c:pt>
                <c:pt idx="23">
                  <c:v>02/02</c:v>
                </c:pt>
                <c:pt idx="24">
                  <c:v>02/03</c:v>
                </c:pt>
                <c:pt idx="25">
                  <c:v>02/04</c:v>
                </c:pt>
                <c:pt idx="26">
                  <c:v>02/05</c:v>
                </c:pt>
                <c:pt idx="27">
                  <c:v>02/06</c:v>
                </c:pt>
                <c:pt idx="28">
                  <c:v>02/07</c:v>
                </c:pt>
                <c:pt idx="29">
                  <c:v>02/08</c:v>
                </c:pt>
                <c:pt idx="30">
                  <c:v>02/09</c:v>
                </c:pt>
                <c:pt idx="31">
                  <c:v>02/10</c:v>
                </c:pt>
                <c:pt idx="32">
                  <c:v>02/11</c:v>
                </c:pt>
                <c:pt idx="33">
                  <c:v>02/12</c:v>
                </c:pt>
                <c:pt idx="34">
                  <c:v>02/13</c:v>
                </c:pt>
                <c:pt idx="35">
                  <c:v>02/14</c:v>
                </c:pt>
                <c:pt idx="36">
                  <c:v>02/15</c:v>
                </c:pt>
                <c:pt idx="37">
                  <c:v>02/16</c:v>
                </c:pt>
                <c:pt idx="38">
                  <c:v>02/17</c:v>
                </c:pt>
                <c:pt idx="39">
                  <c:v>02/18</c:v>
                </c:pt>
                <c:pt idx="40">
                  <c:v>02/19</c:v>
                </c:pt>
                <c:pt idx="41">
                  <c:v>02/20</c:v>
                </c:pt>
                <c:pt idx="42">
                  <c:v>02/21</c:v>
                </c:pt>
                <c:pt idx="43">
                  <c:v>02/22</c:v>
                </c:pt>
                <c:pt idx="44">
                  <c:v>02/23</c:v>
                </c:pt>
                <c:pt idx="45">
                  <c:v>02/24</c:v>
                </c:pt>
                <c:pt idx="46">
                  <c:v>02/25</c:v>
                </c:pt>
                <c:pt idx="47">
                  <c:v>02/26</c:v>
                </c:pt>
                <c:pt idx="48">
                  <c:v>02/27</c:v>
                </c:pt>
                <c:pt idx="49">
                  <c:v>02/28</c:v>
                </c:pt>
                <c:pt idx="50">
                  <c:v>02/29</c:v>
                </c:pt>
                <c:pt idx="51">
                  <c:v>03/01</c:v>
                </c:pt>
                <c:pt idx="52">
                  <c:v>03/02</c:v>
                </c:pt>
                <c:pt idx="53">
                  <c:v>03/03</c:v>
                </c:pt>
                <c:pt idx="54">
                  <c:v>03/04</c:v>
                </c:pt>
                <c:pt idx="55">
                  <c:v>03/05</c:v>
                </c:pt>
                <c:pt idx="56">
                  <c:v>03/06</c:v>
                </c:pt>
                <c:pt idx="57">
                  <c:v>03/07</c:v>
                </c:pt>
                <c:pt idx="58">
                  <c:v>03/08</c:v>
                </c:pt>
                <c:pt idx="59">
                  <c:v>03/09</c:v>
                </c:pt>
                <c:pt idx="60">
                  <c:v>03/10</c:v>
                </c:pt>
                <c:pt idx="61">
                  <c:v>03/11</c:v>
                </c:pt>
                <c:pt idx="62">
                  <c:v>03/12</c:v>
                </c:pt>
                <c:pt idx="63">
                  <c:v>03/13</c:v>
                </c:pt>
                <c:pt idx="64">
                  <c:v>03/14</c:v>
                </c:pt>
                <c:pt idx="65">
                  <c:v>03/15</c:v>
                </c:pt>
                <c:pt idx="66">
                  <c:v>03/16</c:v>
                </c:pt>
                <c:pt idx="67">
                  <c:v>03/17</c:v>
                </c:pt>
                <c:pt idx="68">
                  <c:v>03/18</c:v>
                </c:pt>
              </c:strCache>
            </c:strRef>
          </c:cat>
          <c:val>
            <c:numRef>
              <c:f>Wuhan!$J$2:$J$70</c:f>
              <c:numCache>
                <c:formatCode>General</c:formatCode>
                <c:ptCount val="69"/>
                <c:pt idx="12">
                  <c:v>1</c:v>
                </c:pt>
                <c:pt idx="13">
                  <c:v>99000</c:v>
                </c:pt>
              </c:numCache>
            </c:numRef>
          </c:val>
          <c:smooth val="0"/>
          <c:extLst>
            <c:ext xmlns:c16="http://schemas.microsoft.com/office/drawing/2014/chart" uri="{C3380CC4-5D6E-409C-BE32-E72D297353CC}">
              <c16:uniqueId val="{00000006-BCD4-5647-B34D-E915CA7B4819}"/>
            </c:ext>
          </c:extLst>
        </c:ser>
        <c:dLbls>
          <c:showLegendKey val="0"/>
          <c:showVal val="0"/>
          <c:showCatName val="0"/>
          <c:showSerName val="0"/>
          <c:showPercent val="0"/>
          <c:showBubbleSize val="0"/>
        </c:dLbls>
        <c:marker val="1"/>
        <c:smooth val="0"/>
        <c:axId val="345746320"/>
        <c:axId val="315068304"/>
      </c:lineChart>
      <c:catAx>
        <c:axId val="34574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5068304"/>
        <c:crosses val="autoZero"/>
        <c:auto val="1"/>
        <c:lblAlgn val="ctr"/>
        <c:lblOffset val="100"/>
        <c:noMultiLvlLbl val="0"/>
      </c:catAx>
      <c:valAx>
        <c:axId val="315068304"/>
        <c:scaling>
          <c:logBase val="10"/>
          <c:orientation val="minMax"/>
          <c:max val="10000"/>
          <c:min val="1"/>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overlay val="0"/>
          <c:spPr>
            <a:noFill/>
            <a:ln>
              <a:noFill/>
            </a:ln>
            <a:effectLst/>
          </c:spPr>
        </c:title>
        <c:numFmt formatCode="General"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5746320"/>
        <c:crosses val="autoZero"/>
        <c:crossBetween val="between"/>
      </c:valAx>
      <c:spPr>
        <a:noFill/>
        <a:ln w="25400">
          <a:noFill/>
        </a:ln>
        <a:effectLst/>
      </c:spPr>
    </c:plotArea>
    <c:legend>
      <c:legendPos val="r"/>
      <c:layout>
        <c:manualLayout>
          <c:xMode val="edge"/>
          <c:yMode val="edge"/>
          <c:x val="0.63947701785210731"/>
          <c:y val="8.6516520885235759E-2"/>
          <c:w val="0.19621644186615614"/>
          <c:h val="0.29611080591670225"/>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Wuhan, China</a:t>
            </a:r>
          </a:p>
        </c:rich>
      </c:tx>
      <c:overlay val="0"/>
      <c:spPr>
        <a:noFill/>
        <a:ln>
          <a:noFill/>
        </a:ln>
        <a:effectLst/>
      </c:spPr>
    </c:title>
    <c:autoTitleDeleted val="0"/>
    <c:plotArea>
      <c:layout>
        <c:manualLayout>
          <c:layoutTarget val="inner"/>
          <c:xMode val="edge"/>
          <c:yMode val="edge"/>
          <c:x val="0.13520735867797146"/>
          <c:y val="0.11124031007751937"/>
          <c:w val="0.70763822712288937"/>
          <c:h val="0.75604447699851474"/>
        </c:manualLayout>
      </c:layout>
      <c:lineChart>
        <c:grouping val="standard"/>
        <c:varyColors val="0"/>
        <c:ser>
          <c:idx val="0"/>
          <c:order val="0"/>
          <c:spPr>
            <a:ln w="28575">
              <a:solidFill>
                <a:schemeClr val="accent1"/>
              </a:solidFill>
            </a:ln>
          </c:spPr>
          <c:marker>
            <c:symbol val="circle"/>
            <c:size val="5"/>
            <c:spPr>
              <a:solidFill>
                <a:schemeClr val="accent1"/>
              </a:solidFill>
              <a:ln w="9525">
                <a:solidFill>
                  <a:schemeClr val="accent1"/>
                </a:solidFill>
              </a:ln>
              <a:effectLst/>
            </c:spPr>
          </c:marker>
          <c:trendline>
            <c:trendlineType val="exp"/>
            <c:dispRSqr val="0"/>
            <c:dispEq val="1"/>
            <c:trendlineLbl>
              <c:layout>
                <c:manualLayout>
                  <c:x val="-0.13200559640788703"/>
                  <c:y val="-0.28256514702405849"/>
                </c:manualLayout>
              </c:layout>
              <c:numFmt formatCode="General" sourceLinked="0"/>
            </c:trendlineLbl>
          </c:trendline>
          <c:cat>
            <c:strRef>
              <c:f>Wuhan!$B$46:$B$70</c:f>
              <c:strCache>
                <c:ptCount val="25"/>
                <c:pt idx="0">
                  <c:v>02/23</c:v>
                </c:pt>
                <c:pt idx="1">
                  <c:v>02/24</c:v>
                </c:pt>
                <c:pt idx="2">
                  <c:v>02/25</c:v>
                </c:pt>
                <c:pt idx="3">
                  <c:v>02/26</c:v>
                </c:pt>
                <c:pt idx="4">
                  <c:v>02/27</c:v>
                </c:pt>
                <c:pt idx="5">
                  <c:v>02/28</c:v>
                </c:pt>
                <c:pt idx="6">
                  <c:v>02/29</c:v>
                </c:pt>
                <c:pt idx="7">
                  <c:v>03/01</c:v>
                </c:pt>
                <c:pt idx="8">
                  <c:v>03/02</c:v>
                </c:pt>
                <c:pt idx="9">
                  <c:v>03/03</c:v>
                </c:pt>
                <c:pt idx="10">
                  <c:v>03/04</c:v>
                </c:pt>
                <c:pt idx="11">
                  <c:v>03/05</c:v>
                </c:pt>
                <c:pt idx="12">
                  <c:v>03/06</c:v>
                </c:pt>
                <c:pt idx="13">
                  <c:v>03/07</c:v>
                </c:pt>
                <c:pt idx="14">
                  <c:v>03/08</c:v>
                </c:pt>
                <c:pt idx="15">
                  <c:v>03/09</c:v>
                </c:pt>
                <c:pt idx="16">
                  <c:v>03/10</c:v>
                </c:pt>
                <c:pt idx="17">
                  <c:v>03/11</c:v>
                </c:pt>
                <c:pt idx="18">
                  <c:v>03/12</c:v>
                </c:pt>
                <c:pt idx="19">
                  <c:v>03/13</c:v>
                </c:pt>
                <c:pt idx="20">
                  <c:v>03/14</c:v>
                </c:pt>
                <c:pt idx="21">
                  <c:v>03/15</c:v>
                </c:pt>
                <c:pt idx="22">
                  <c:v>03/16</c:v>
                </c:pt>
                <c:pt idx="23">
                  <c:v>03/17</c:v>
                </c:pt>
                <c:pt idx="24">
                  <c:v>03/18</c:v>
                </c:pt>
              </c:strCache>
            </c:strRef>
          </c:cat>
          <c:val>
            <c:numRef>
              <c:f>Wuhan!$E$46:$E$70</c:f>
              <c:numCache>
                <c:formatCode>0</c:formatCode>
                <c:ptCount val="25"/>
                <c:pt idx="0">
                  <c:v>391.28571428571428</c:v>
                </c:pt>
                <c:pt idx="1">
                  <c:v>390.42857142857144</c:v>
                </c:pt>
                <c:pt idx="2">
                  <c:v>405.57142857142856</c:v>
                </c:pt>
                <c:pt idx="3">
                  <c:v>409</c:v>
                </c:pt>
                <c:pt idx="4">
                  <c:v>386.85714285714283</c:v>
                </c:pt>
                <c:pt idx="5">
                  <c:v>336.42857142857144</c:v>
                </c:pt>
                <c:pt idx="6">
                  <c:v>299.85714285714283</c:v>
                </c:pt>
                <c:pt idx="7">
                  <c:v>263.85714285714283</c:v>
                </c:pt>
                <c:pt idx="8">
                  <c:v>237.14285714285714</c:v>
                </c:pt>
                <c:pt idx="9">
                  <c:v>187.71428571428572</c:v>
                </c:pt>
                <c:pt idx="10">
                  <c:v>112.85714285714286</c:v>
                </c:pt>
                <c:pt idx="11">
                  <c:v>90.428571428571431</c:v>
                </c:pt>
                <c:pt idx="12">
                  <c:v>77</c:v>
                </c:pt>
                <c:pt idx="13">
                  <c:v>62.571428571428569</c:v>
                </c:pt>
                <c:pt idx="14">
                  <c:v>45</c:v>
                </c:pt>
                <c:pt idx="15">
                  <c:v>27.714285714285715</c:v>
                </c:pt>
                <c:pt idx="16">
                  <c:v>17.714285714285715</c:v>
                </c:pt>
                <c:pt idx="17">
                  <c:v>12.428571428571429</c:v>
                </c:pt>
                <c:pt idx="18">
                  <c:v>7.8571428571428568</c:v>
                </c:pt>
                <c:pt idx="19">
                  <c:v>5.5714285714285712</c:v>
                </c:pt>
                <c:pt idx="20">
                  <c:v>3.8571428571428572</c:v>
                </c:pt>
                <c:pt idx="21">
                  <c:v>2.7142857142857144</c:v>
                </c:pt>
                <c:pt idx="22">
                  <c:v>2.3333333333333335</c:v>
                </c:pt>
                <c:pt idx="23">
                  <c:v>2</c:v>
                </c:pt>
                <c:pt idx="24">
                  <c:v>1.5</c:v>
                </c:pt>
              </c:numCache>
            </c:numRef>
          </c:val>
          <c:smooth val="0"/>
          <c:extLst>
            <c:ext xmlns:c16="http://schemas.microsoft.com/office/drawing/2014/chart" uri="{C3380CC4-5D6E-409C-BE32-E72D297353CC}">
              <c16:uniqueId val="{00000000-AC8F-E24C-B89C-731514EC40FF}"/>
            </c:ext>
          </c:extLst>
        </c:ser>
        <c:ser>
          <c:idx val="1"/>
          <c:order val="1"/>
          <c:spPr>
            <a:ln w="50800" cap="rnd">
              <a:solidFill>
                <a:schemeClr val="accent6"/>
              </a:solidFill>
              <a:round/>
            </a:ln>
            <a:effectLst/>
          </c:spPr>
          <c:marker>
            <c:symbol val="circle"/>
            <c:size val="9"/>
            <c:spPr>
              <a:solidFill>
                <a:schemeClr val="accent6"/>
              </a:solidFill>
              <a:ln w="9525">
                <a:solidFill>
                  <a:schemeClr val="accent6"/>
                </a:solidFill>
              </a:ln>
              <a:effectLst/>
            </c:spPr>
          </c:marker>
          <c:trendline>
            <c:trendlineType val="exp"/>
            <c:dispRSqr val="0"/>
            <c:dispEq val="1"/>
            <c:trendlineLbl>
              <c:layout>
                <c:manualLayout>
                  <c:x val="3.0528838853820957E-2"/>
                  <c:y val="-0.1287467040061101"/>
                </c:manualLayout>
              </c:layout>
              <c:numFmt formatCode="General" sourceLinked="0"/>
            </c:trendlineLbl>
          </c:trendline>
          <c:cat>
            <c:strRef>
              <c:f>Wuhan!$B$46:$B$70</c:f>
              <c:strCache>
                <c:ptCount val="25"/>
                <c:pt idx="0">
                  <c:v>02/23</c:v>
                </c:pt>
                <c:pt idx="1">
                  <c:v>02/24</c:v>
                </c:pt>
                <c:pt idx="2">
                  <c:v>02/25</c:v>
                </c:pt>
                <c:pt idx="3">
                  <c:v>02/26</c:v>
                </c:pt>
                <c:pt idx="4">
                  <c:v>02/27</c:v>
                </c:pt>
                <c:pt idx="5">
                  <c:v>02/28</c:v>
                </c:pt>
                <c:pt idx="6">
                  <c:v>02/29</c:v>
                </c:pt>
                <c:pt idx="7">
                  <c:v>03/01</c:v>
                </c:pt>
                <c:pt idx="8">
                  <c:v>03/02</c:v>
                </c:pt>
                <c:pt idx="9">
                  <c:v>03/03</c:v>
                </c:pt>
                <c:pt idx="10">
                  <c:v>03/04</c:v>
                </c:pt>
                <c:pt idx="11">
                  <c:v>03/05</c:v>
                </c:pt>
                <c:pt idx="12">
                  <c:v>03/06</c:v>
                </c:pt>
                <c:pt idx="13">
                  <c:v>03/07</c:v>
                </c:pt>
                <c:pt idx="14">
                  <c:v>03/08</c:v>
                </c:pt>
                <c:pt idx="15">
                  <c:v>03/09</c:v>
                </c:pt>
                <c:pt idx="16">
                  <c:v>03/10</c:v>
                </c:pt>
                <c:pt idx="17">
                  <c:v>03/11</c:v>
                </c:pt>
                <c:pt idx="18">
                  <c:v>03/12</c:v>
                </c:pt>
                <c:pt idx="19">
                  <c:v>03/13</c:v>
                </c:pt>
                <c:pt idx="20">
                  <c:v>03/14</c:v>
                </c:pt>
                <c:pt idx="21">
                  <c:v>03/15</c:v>
                </c:pt>
                <c:pt idx="22">
                  <c:v>03/16</c:v>
                </c:pt>
                <c:pt idx="23">
                  <c:v>03/17</c:v>
                </c:pt>
                <c:pt idx="24">
                  <c:v>03/18</c:v>
                </c:pt>
              </c:strCache>
            </c:strRef>
          </c:cat>
          <c:val>
            <c:numRef>
              <c:f>Wuhan!$F$46:$F$70</c:f>
              <c:numCache>
                <c:formatCode>0</c:formatCode>
                <c:ptCount val="25"/>
                <c:pt idx="0">
                  <c:v>7024</c:v>
                </c:pt>
                <c:pt idx="1">
                  <c:v>6383</c:v>
                </c:pt>
                <c:pt idx="2">
                  <c:v>6173</c:v>
                </c:pt>
                <c:pt idx="3">
                  <c:v>5946</c:v>
                </c:pt>
                <c:pt idx="4">
                  <c:v>5693</c:v>
                </c:pt>
                <c:pt idx="5">
                  <c:v>5529</c:v>
                </c:pt>
                <c:pt idx="6">
                  <c:v>5374</c:v>
                </c:pt>
                <c:pt idx="7">
                  <c:v>4802.4279381341739</c:v>
                </c:pt>
                <c:pt idx="8">
                  <c:v>4626.6872696342498</c:v>
                </c:pt>
                <c:pt idx="9">
                  <c:v>4399.3422119281995</c:v>
                </c:pt>
                <c:pt idx="10">
                  <c:v>4148.8208428482458</c:v>
                </c:pt>
                <c:pt idx="11">
                  <c:v>4069.974884335757</c:v>
                </c:pt>
                <c:pt idx="12">
                  <c:v>3933.9585197043175</c:v>
                </c:pt>
                <c:pt idx="13">
                  <c:v>3792.44200913242</c:v>
                </c:pt>
                <c:pt idx="14">
                  <c:v>3725.4727093919028</c:v>
                </c:pt>
                <c:pt idx="15">
                  <c:v>3536.0538744096557</c:v>
                </c:pt>
                <c:pt idx="16">
                  <c:v>3346.2498883287599</c:v>
                </c:pt>
                <c:pt idx="17">
                  <c:v>3222.0341027240588</c:v>
                </c:pt>
                <c:pt idx="18">
                  <c:v>3056.9914964695163</c:v>
                </c:pt>
                <c:pt idx="19">
                  <c:v>2730.1909616038056</c:v>
                </c:pt>
                <c:pt idx="20">
                  <c:v>2423.8290672035278</c:v>
                </c:pt>
                <c:pt idx="21">
                  <c:v>2289.1671004685059</c:v>
                </c:pt>
                <c:pt idx="22">
                  <c:v>2140.6587748534653</c:v>
                </c:pt>
                <c:pt idx="23">
                  <c:v>1993.8667094291211</c:v>
                </c:pt>
                <c:pt idx="24">
                  <c:v>1744.8363844393593</c:v>
                </c:pt>
              </c:numCache>
            </c:numRef>
          </c:val>
          <c:smooth val="0"/>
          <c:extLst>
            <c:ext xmlns:c16="http://schemas.microsoft.com/office/drawing/2014/chart" uri="{C3380CC4-5D6E-409C-BE32-E72D297353CC}">
              <c16:uniqueId val="{00000001-AC8F-E24C-B89C-731514EC40FF}"/>
            </c:ext>
          </c:extLst>
        </c:ser>
        <c:ser>
          <c:idx val="2"/>
          <c:order val="2"/>
          <c:spPr>
            <a:ln w="50800" cap="rnd">
              <a:solidFill>
                <a:schemeClr val="accent4"/>
              </a:solidFill>
              <a:round/>
            </a:ln>
            <a:effectLst/>
          </c:spPr>
          <c:marker>
            <c:symbol val="circle"/>
            <c:size val="9"/>
            <c:spPr>
              <a:solidFill>
                <a:schemeClr val="accent4"/>
              </a:solidFill>
              <a:ln w="9525">
                <a:solidFill>
                  <a:schemeClr val="accent4"/>
                </a:solidFill>
              </a:ln>
              <a:effectLst/>
            </c:spPr>
          </c:marker>
          <c:trendline>
            <c:trendlineType val="exp"/>
            <c:dispRSqr val="0"/>
            <c:dispEq val="1"/>
            <c:trendlineLbl>
              <c:layout>
                <c:manualLayout>
                  <c:x val="0.13985401618186155"/>
                  <c:y val="2.8553763343092506E-3"/>
                </c:manualLayout>
              </c:layout>
              <c:numFmt formatCode="General" sourceLinked="0"/>
            </c:trendlineLbl>
          </c:trendline>
          <c:cat>
            <c:strRef>
              <c:f>Wuhan!$B$46:$B$70</c:f>
              <c:strCache>
                <c:ptCount val="25"/>
                <c:pt idx="0">
                  <c:v>02/23</c:v>
                </c:pt>
                <c:pt idx="1">
                  <c:v>02/24</c:v>
                </c:pt>
                <c:pt idx="2">
                  <c:v>02/25</c:v>
                </c:pt>
                <c:pt idx="3">
                  <c:v>02/26</c:v>
                </c:pt>
                <c:pt idx="4">
                  <c:v>02/27</c:v>
                </c:pt>
                <c:pt idx="5">
                  <c:v>02/28</c:v>
                </c:pt>
                <c:pt idx="6">
                  <c:v>02/29</c:v>
                </c:pt>
                <c:pt idx="7">
                  <c:v>03/01</c:v>
                </c:pt>
                <c:pt idx="8">
                  <c:v>03/02</c:v>
                </c:pt>
                <c:pt idx="9">
                  <c:v>03/03</c:v>
                </c:pt>
                <c:pt idx="10">
                  <c:v>03/04</c:v>
                </c:pt>
                <c:pt idx="11">
                  <c:v>03/05</c:v>
                </c:pt>
                <c:pt idx="12">
                  <c:v>03/06</c:v>
                </c:pt>
                <c:pt idx="13">
                  <c:v>03/07</c:v>
                </c:pt>
                <c:pt idx="14">
                  <c:v>03/08</c:v>
                </c:pt>
                <c:pt idx="15">
                  <c:v>03/09</c:v>
                </c:pt>
                <c:pt idx="16">
                  <c:v>03/10</c:v>
                </c:pt>
                <c:pt idx="17">
                  <c:v>03/11</c:v>
                </c:pt>
                <c:pt idx="18">
                  <c:v>03/12</c:v>
                </c:pt>
                <c:pt idx="19">
                  <c:v>03/13</c:v>
                </c:pt>
                <c:pt idx="20">
                  <c:v>03/14</c:v>
                </c:pt>
                <c:pt idx="21">
                  <c:v>03/15</c:v>
                </c:pt>
                <c:pt idx="22">
                  <c:v>03/16</c:v>
                </c:pt>
                <c:pt idx="23">
                  <c:v>03/17</c:v>
                </c:pt>
                <c:pt idx="24">
                  <c:v>03/18</c:v>
                </c:pt>
              </c:strCache>
            </c:strRef>
          </c:cat>
          <c:val>
            <c:numRef>
              <c:f>Wuhan!$G$46:$G$70</c:f>
              <c:numCache>
                <c:formatCode>0</c:formatCode>
                <c:ptCount val="25"/>
                <c:pt idx="0">
                  <c:v>1305</c:v>
                </c:pt>
                <c:pt idx="1">
                  <c:v>1264</c:v>
                </c:pt>
                <c:pt idx="2">
                  <c:v>1182</c:v>
                </c:pt>
                <c:pt idx="3">
                  <c:v>1103</c:v>
                </c:pt>
                <c:pt idx="4">
                  <c:v>1082</c:v>
                </c:pt>
                <c:pt idx="5">
                  <c:v>1056</c:v>
                </c:pt>
                <c:pt idx="6">
                  <c:v>1019</c:v>
                </c:pt>
                <c:pt idx="7">
                  <c:v>1042.8226447312252</c:v>
                </c:pt>
                <c:pt idx="8">
                  <c:v>1014.8420754182025</c:v>
                </c:pt>
                <c:pt idx="9">
                  <c:v>981.75703532136652</c:v>
                </c:pt>
                <c:pt idx="10">
                  <c:v>909.82146564251616</c:v>
                </c:pt>
                <c:pt idx="11">
                  <c:v>882.77329808327818</c:v>
                </c:pt>
                <c:pt idx="12">
                  <c:v>862.87508828099249</c:v>
                </c:pt>
                <c:pt idx="13">
                  <c:v>842.16377473363775</c:v>
                </c:pt>
                <c:pt idx="14">
                  <c:v>808.50297765393645</c:v>
                </c:pt>
                <c:pt idx="15">
                  <c:v>776.00559734126296</c:v>
                </c:pt>
                <c:pt idx="16">
                  <c:v>740.00931657201193</c:v>
                </c:pt>
                <c:pt idx="17">
                  <c:v>678.37208012753865</c:v>
                </c:pt>
                <c:pt idx="18">
                  <c:v>655.40543618555921</c:v>
                </c:pt>
                <c:pt idx="19">
                  <c:v>609.95633707101592</c:v>
                </c:pt>
                <c:pt idx="20">
                  <c:v>581.49094046591892</c:v>
                </c:pt>
                <c:pt idx="21">
                  <c:v>544.90369599167104</c:v>
                </c:pt>
                <c:pt idx="22">
                  <c:v>514.40707964601768</c:v>
                </c:pt>
                <c:pt idx="23">
                  <c:v>482.86709429121237</c:v>
                </c:pt>
                <c:pt idx="24">
                  <c:v>448.50686498855833</c:v>
                </c:pt>
              </c:numCache>
            </c:numRef>
          </c:val>
          <c:smooth val="0"/>
          <c:extLst>
            <c:ext xmlns:c16="http://schemas.microsoft.com/office/drawing/2014/chart" uri="{C3380CC4-5D6E-409C-BE32-E72D297353CC}">
              <c16:uniqueId val="{00000002-AC8F-E24C-B89C-731514EC40FF}"/>
            </c:ext>
          </c:extLst>
        </c:ser>
        <c:ser>
          <c:idx val="3"/>
          <c:order val="3"/>
          <c:spPr>
            <a:ln w="28575">
              <a:solidFill>
                <a:schemeClr val="accent3"/>
              </a:solidFill>
            </a:ln>
          </c:spPr>
          <c:marker>
            <c:symbol val="circle"/>
            <c:size val="5"/>
            <c:spPr>
              <a:solidFill>
                <a:schemeClr val="accent3"/>
              </a:solidFill>
              <a:ln w="9525">
                <a:solidFill>
                  <a:schemeClr val="accent3"/>
                </a:solidFill>
              </a:ln>
              <a:effectLst/>
            </c:spPr>
          </c:marker>
          <c:trendline>
            <c:trendlineType val="exp"/>
            <c:dispRSqr val="0"/>
            <c:dispEq val="1"/>
            <c:trendlineLbl>
              <c:layout>
                <c:manualLayout>
                  <c:x val="0.1572506019392203"/>
                  <c:y val="-2.3185612191086659E-3"/>
                </c:manualLayout>
              </c:layout>
              <c:numFmt formatCode="General" sourceLinked="0"/>
            </c:trendlineLbl>
          </c:trendline>
          <c:cat>
            <c:strRef>
              <c:f>Wuhan!$B$46:$B$70</c:f>
              <c:strCache>
                <c:ptCount val="25"/>
                <c:pt idx="0">
                  <c:v>02/23</c:v>
                </c:pt>
                <c:pt idx="1">
                  <c:v>02/24</c:v>
                </c:pt>
                <c:pt idx="2">
                  <c:v>02/25</c:v>
                </c:pt>
                <c:pt idx="3">
                  <c:v>02/26</c:v>
                </c:pt>
                <c:pt idx="4">
                  <c:v>02/27</c:v>
                </c:pt>
                <c:pt idx="5">
                  <c:v>02/28</c:v>
                </c:pt>
                <c:pt idx="6">
                  <c:v>02/29</c:v>
                </c:pt>
                <c:pt idx="7">
                  <c:v>03/01</c:v>
                </c:pt>
                <c:pt idx="8">
                  <c:v>03/02</c:v>
                </c:pt>
                <c:pt idx="9">
                  <c:v>03/03</c:v>
                </c:pt>
                <c:pt idx="10">
                  <c:v>03/04</c:v>
                </c:pt>
                <c:pt idx="11">
                  <c:v>03/05</c:v>
                </c:pt>
                <c:pt idx="12">
                  <c:v>03/06</c:v>
                </c:pt>
                <c:pt idx="13">
                  <c:v>03/07</c:v>
                </c:pt>
                <c:pt idx="14">
                  <c:v>03/08</c:v>
                </c:pt>
                <c:pt idx="15">
                  <c:v>03/09</c:v>
                </c:pt>
                <c:pt idx="16">
                  <c:v>03/10</c:v>
                </c:pt>
                <c:pt idx="17">
                  <c:v>03/11</c:v>
                </c:pt>
                <c:pt idx="18">
                  <c:v>03/12</c:v>
                </c:pt>
                <c:pt idx="19">
                  <c:v>03/13</c:v>
                </c:pt>
                <c:pt idx="20">
                  <c:v>03/14</c:v>
                </c:pt>
                <c:pt idx="21">
                  <c:v>03/15</c:v>
                </c:pt>
                <c:pt idx="22">
                  <c:v>03/16</c:v>
                </c:pt>
                <c:pt idx="23">
                  <c:v>03/17</c:v>
                </c:pt>
                <c:pt idx="24">
                  <c:v>03/18</c:v>
                </c:pt>
              </c:strCache>
            </c:strRef>
          </c:cat>
          <c:val>
            <c:numRef>
              <c:f>Wuhan!$I$46:$I$70</c:f>
              <c:numCache>
                <c:formatCode>0</c:formatCode>
                <c:ptCount val="25"/>
                <c:pt idx="0">
                  <c:v>87.428571428571431</c:v>
                </c:pt>
                <c:pt idx="1">
                  <c:v>76.857142857142861</c:v>
                </c:pt>
                <c:pt idx="2">
                  <c:v>68.142857142857139</c:v>
                </c:pt>
                <c:pt idx="3">
                  <c:v>59.285714285714285</c:v>
                </c:pt>
                <c:pt idx="4">
                  <c:v>42.571428571428569</c:v>
                </c:pt>
                <c:pt idx="5">
                  <c:v>36.285714285714285</c:v>
                </c:pt>
                <c:pt idx="6">
                  <c:v>33.285714285714285</c:v>
                </c:pt>
                <c:pt idx="7">
                  <c:v>32.857142857142854</c:v>
                </c:pt>
                <c:pt idx="8">
                  <c:v>30.285714285714285</c:v>
                </c:pt>
                <c:pt idx="9">
                  <c:v>26.857142857142858</c:v>
                </c:pt>
                <c:pt idx="10">
                  <c:v>25</c:v>
                </c:pt>
                <c:pt idx="11">
                  <c:v>23</c:v>
                </c:pt>
                <c:pt idx="12">
                  <c:v>21.857142857142858</c:v>
                </c:pt>
                <c:pt idx="13">
                  <c:v>20.142857142857142</c:v>
                </c:pt>
                <c:pt idx="14">
                  <c:v>17.857142857142858</c:v>
                </c:pt>
                <c:pt idx="15">
                  <c:v>15.428571428571429</c:v>
                </c:pt>
                <c:pt idx="16">
                  <c:v>13.857142857142858</c:v>
                </c:pt>
                <c:pt idx="17">
                  <c:v>12.285714285714286</c:v>
                </c:pt>
                <c:pt idx="18">
                  <c:v>11.571428571428571</c:v>
                </c:pt>
                <c:pt idx="19">
                  <c:v>10.857142857142858</c:v>
                </c:pt>
                <c:pt idx="20">
                  <c:v>9.5714285714285712</c:v>
                </c:pt>
                <c:pt idx="21">
                  <c:v>9.4285714285714288</c:v>
                </c:pt>
                <c:pt idx="22">
                  <c:v>10</c:v>
                </c:pt>
                <c:pt idx="23">
                  <c:v>10</c:v>
                </c:pt>
                <c:pt idx="24">
                  <c:v>10</c:v>
                </c:pt>
              </c:numCache>
            </c:numRef>
          </c:val>
          <c:smooth val="0"/>
          <c:extLst>
            <c:ext xmlns:c16="http://schemas.microsoft.com/office/drawing/2014/chart" uri="{C3380CC4-5D6E-409C-BE32-E72D297353CC}">
              <c16:uniqueId val="{00000003-AC8F-E24C-B89C-731514EC40FF}"/>
            </c:ext>
          </c:extLst>
        </c:ser>
        <c:ser>
          <c:idx val="4"/>
          <c:order val="4"/>
          <c:spPr>
            <a:ln w="28575" cap="rnd">
              <a:solidFill>
                <a:schemeClr val="tx1"/>
              </a:solidFill>
              <a:prstDash val="dash"/>
              <a:round/>
            </a:ln>
            <a:effectLst/>
          </c:spPr>
          <c:marker>
            <c:symbol val="none"/>
          </c:marker>
          <c:cat>
            <c:strRef>
              <c:f>Wuhan!$B$46:$B$70</c:f>
              <c:strCache>
                <c:ptCount val="25"/>
                <c:pt idx="0">
                  <c:v>02/23</c:v>
                </c:pt>
                <c:pt idx="1">
                  <c:v>02/24</c:v>
                </c:pt>
                <c:pt idx="2">
                  <c:v>02/25</c:v>
                </c:pt>
                <c:pt idx="3">
                  <c:v>02/26</c:v>
                </c:pt>
                <c:pt idx="4">
                  <c:v>02/27</c:v>
                </c:pt>
                <c:pt idx="5">
                  <c:v>02/28</c:v>
                </c:pt>
                <c:pt idx="6">
                  <c:v>02/29</c:v>
                </c:pt>
                <c:pt idx="7">
                  <c:v>03/01</c:v>
                </c:pt>
                <c:pt idx="8">
                  <c:v>03/02</c:v>
                </c:pt>
                <c:pt idx="9">
                  <c:v>03/03</c:v>
                </c:pt>
                <c:pt idx="10">
                  <c:v>03/04</c:v>
                </c:pt>
                <c:pt idx="11">
                  <c:v>03/05</c:v>
                </c:pt>
                <c:pt idx="12">
                  <c:v>03/06</c:v>
                </c:pt>
                <c:pt idx="13">
                  <c:v>03/07</c:v>
                </c:pt>
                <c:pt idx="14">
                  <c:v>03/08</c:v>
                </c:pt>
                <c:pt idx="15">
                  <c:v>03/09</c:v>
                </c:pt>
                <c:pt idx="16">
                  <c:v>03/10</c:v>
                </c:pt>
                <c:pt idx="17">
                  <c:v>03/11</c:v>
                </c:pt>
                <c:pt idx="18">
                  <c:v>03/12</c:v>
                </c:pt>
                <c:pt idx="19">
                  <c:v>03/13</c:v>
                </c:pt>
                <c:pt idx="20">
                  <c:v>03/14</c:v>
                </c:pt>
                <c:pt idx="21">
                  <c:v>03/15</c:v>
                </c:pt>
                <c:pt idx="22">
                  <c:v>03/16</c:v>
                </c:pt>
                <c:pt idx="23">
                  <c:v>03/17</c:v>
                </c:pt>
                <c:pt idx="24">
                  <c:v>03/18</c:v>
                </c:pt>
              </c:strCache>
            </c:strRef>
          </c:cat>
          <c:val>
            <c:numRef>
              <c:f>Wuhan!$J$46:$J$70</c:f>
              <c:numCache>
                <c:formatCode>General</c:formatCode>
                <c:ptCount val="25"/>
              </c:numCache>
            </c:numRef>
          </c:val>
          <c:smooth val="0"/>
          <c:extLst>
            <c:ext xmlns:c16="http://schemas.microsoft.com/office/drawing/2014/chart" uri="{C3380CC4-5D6E-409C-BE32-E72D297353CC}">
              <c16:uniqueId val="{00000006-AC8F-E24C-B89C-731514EC40FF}"/>
            </c:ext>
          </c:extLst>
        </c:ser>
        <c:dLbls>
          <c:showLegendKey val="0"/>
          <c:showVal val="0"/>
          <c:showCatName val="0"/>
          <c:showSerName val="0"/>
          <c:showPercent val="0"/>
          <c:showBubbleSize val="0"/>
        </c:dLbls>
        <c:marker val="1"/>
        <c:smooth val="0"/>
        <c:axId val="345746320"/>
        <c:axId val="315068304"/>
      </c:lineChart>
      <c:catAx>
        <c:axId val="345746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5068304"/>
        <c:crosses val="autoZero"/>
        <c:auto val="1"/>
        <c:lblAlgn val="ctr"/>
        <c:lblOffset val="100"/>
        <c:noMultiLvlLbl val="0"/>
      </c:catAx>
      <c:valAx>
        <c:axId val="315068304"/>
        <c:scaling>
          <c:logBase val="10"/>
          <c:orientation val="minMax"/>
          <c:max val="10000"/>
          <c:min val="1"/>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overlay val="0"/>
          <c:spPr>
            <a:noFill/>
            <a:ln>
              <a:noFill/>
            </a:ln>
            <a:effectLst/>
          </c:spPr>
        </c:title>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5746320"/>
        <c:crosses val="autoZero"/>
        <c:crossBetween val="between"/>
      </c:valAx>
      <c:spPr>
        <a:noFill/>
        <a:ln w="25400">
          <a:noFill/>
        </a:ln>
        <a:effectLst/>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Lombardy</a:t>
            </a:r>
          </a:p>
        </c:rich>
      </c:tx>
      <c:overlay val="0"/>
      <c:spPr>
        <a:noFill/>
        <a:ln>
          <a:noFill/>
        </a:ln>
        <a:effectLst/>
      </c:spPr>
    </c:title>
    <c:autoTitleDeleted val="0"/>
    <c:plotArea>
      <c:layout>
        <c:manualLayout>
          <c:layoutTarget val="inner"/>
          <c:xMode val="edge"/>
          <c:yMode val="edge"/>
          <c:x val="0.14451845327576271"/>
          <c:y val="9.666097541378757E-2"/>
          <c:w val="0.71424779640139602"/>
          <c:h val="0.67954895583704211"/>
        </c:manualLayout>
      </c:layout>
      <c:lineChart>
        <c:grouping val="standard"/>
        <c:varyColors val="0"/>
        <c:ser>
          <c:idx val="0"/>
          <c:order val="0"/>
          <c:tx>
            <c:strRef>
              <c:f>Lombardy!$H$2</c:f>
              <c:strCache>
                <c:ptCount val="1"/>
                <c:pt idx="0">
                  <c:v>Cases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Lombardy!$A$3:$A$93</c:f>
              <c:numCache>
                <c:formatCode>m/d/yy</c:formatCode>
                <c:ptCount val="91"/>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pt idx="74">
                  <c:v>43959</c:v>
                </c:pt>
                <c:pt idx="75">
                  <c:v>43960</c:v>
                </c:pt>
                <c:pt idx="76">
                  <c:v>43961</c:v>
                </c:pt>
                <c:pt idx="77">
                  <c:v>43962</c:v>
                </c:pt>
                <c:pt idx="78">
                  <c:v>43963</c:v>
                </c:pt>
                <c:pt idx="79">
                  <c:v>43964</c:v>
                </c:pt>
                <c:pt idx="80">
                  <c:v>43965</c:v>
                </c:pt>
                <c:pt idx="81">
                  <c:v>43966</c:v>
                </c:pt>
                <c:pt idx="82">
                  <c:v>43967</c:v>
                </c:pt>
                <c:pt idx="83">
                  <c:v>43968</c:v>
                </c:pt>
                <c:pt idx="84">
                  <c:v>43969</c:v>
                </c:pt>
                <c:pt idx="85">
                  <c:v>43970</c:v>
                </c:pt>
                <c:pt idx="86">
                  <c:v>43971</c:v>
                </c:pt>
                <c:pt idx="87">
                  <c:v>43972</c:v>
                </c:pt>
                <c:pt idx="88">
                  <c:v>43973</c:v>
                </c:pt>
                <c:pt idx="89">
                  <c:v>43974</c:v>
                </c:pt>
                <c:pt idx="90">
                  <c:v>43975</c:v>
                </c:pt>
              </c:numCache>
            </c:numRef>
          </c:cat>
          <c:val>
            <c:numRef>
              <c:f>Lombardy!$H$3:$H$93</c:f>
              <c:numCache>
                <c:formatCode>General</c:formatCode>
                <c:ptCount val="91"/>
                <c:pt idx="0">
                  <c:v>172</c:v>
                </c:pt>
                <c:pt idx="1">
                  <c:v>68</c:v>
                </c:pt>
                <c:pt idx="2">
                  <c:v>18</c:v>
                </c:pt>
                <c:pt idx="3">
                  <c:v>145</c:v>
                </c:pt>
                <c:pt idx="4">
                  <c:v>128</c:v>
                </c:pt>
                <c:pt idx="5">
                  <c:v>84</c:v>
                </c:pt>
                <c:pt idx="6">
                  <c:v>369</c:v>
                </c:pt>
                <c:pt idx="7">
                  <c:v>270</c:v>
                </c:pt>
                <c:pt idx="8">
                  <c:v>266</c:v>
                </c:pt>
                <c:pt idx="9">
                  <c:v>300</c:v>
                </c:pt>
                <c:pt idx="10">
                  <c:v>431</c:v>
                </c:pt>
                <c:pt idx="11">
                  <c:v>361</c:v>
                </c:pt>
                <c:pt idx="12">
                  <c:v>808</c:v>
                </c:pt>
                <c:pt idx="13">
                  <c:v>769</c:v>
                </c:pt>
                <c:pt idx="14">
                  <c:v>1280</c:v>
                </c:pt>
                <c:pt idx="15">
                  <c:v>322</c:v>
                </c:pt>
                <c:pt idx="16">
                  <c:v>1489</c:v>
                </c:pt>
                <c:pt idx="17">
                  <c:v>1445</c:v>
                </c:pt>
                <c:pt idx="18">
                  <c:v>1095</c:v>
                </c:pt>
                <c:pt idx="19">
                  <c:v>1865</c:v>
                </c:pt>
                <c:pt idx="20">
                  <c:v>1587</c:v>
                </c:pt>
                <c:pt idx="21">
                  <c:v>1377</c:v>
                </c:pt>
                <c:pt idx="22">
                  <c:v>1571</c:v>
                </c:pt>
                <c:pt idx="23">
                  <c:v>1493</c:v>
                </c:pt>
                <c:pt idx="24">
                  <c:v>2171</c:v>
                </c:pt>
                <c:pt idx="25">
                  <c:v>2380</c:v>
                </c:pt>
                <c:pt idx="26">
                  <c:v>3251</c:v>
                </c:pt>
                <c:pt idx="27">
                  <c:v>1691</c:v>
                </c:pt>
                <c:pt idx="28">
                  <c:v>1555</c:v>
                </c:pt>
                <c:pt idx="29">
                  <c:v>1942</c:v>
                </c:pt>
                <c:pt idx="30">
                  <c:v>1643</c:v>
                </c:pt>
                <c:pt idx="31">
                  <c:v>2543</c:v>
                </c:pt>
                <c:pt idx="32">
                  <c:v>2409</c:v>
                </c:pt>
                <c:pt idx="33">
                  <c:v>2117</c:v>
                </c:pt>
                <c:pt idx="34">
                  <c:v>1592</c:v>
                </c:pt>
                <c:pt idx="35">
                  <c:v>1154</c:v>
                </c:pt>
                <c:pt idx="36">
                  <c:v>1047</c:v>
                </c:pt>
                <c:pt idx="37">
                  <c:v>1565</c:v>
                </c:pt>
                <c:pt idx="38">
                  <c:v>1292</c:v>
                </c:pt>
                <c:pt idx="39">
                  <c:v>1455</c:v>
                </c:pt>
                <c:pt idx="40">
                  <c:v>1598</c:v>
                </c:pt>
                <c:pt idx="41">
                  <c:v>1337</c:v>
                </c:pt>
                <c:pt idx="42">
                  <c:v>1079</c:v>
                </c:pt>
                <c:pt idx="43">
                  <c:v>791</c:v>
                </c:pt>
                <c:pt idx="44">
                  <c:v>1089</c:v>
                </c:pt>
                <c:pt idx="45">
                  <c:v>1388</c:v>
                </c:pt>
                <c:pt idx="46">
                  <c:v>1246</c:v>
                </c:pt>
                <c:pt idx="47">
                  <c:v>1544</c:v>
                </c:pt>
                <c:pt idx="48">
                  <c:v>1460</c:v>
                </c:pt>
                <c:pt idx="49">
                  <c:v>1262</c:v>
                </c:pt>
                <c:pt idx="50">
                  <c:v>1012</c:v>
                </c:pt>
                <c:pt idx="51">
                  <c:v>827</c:v>
                </c:pt>
                <c:pt idx="52">
                  <c:v>941</c:v>
                </c:pt>
                <c:pt idx="53">
                  <c:v>1041</c:v>
                </c:pt>
                <c:pt idx="54">
                  <c:v>1246</c:v>
                </c:pt>
                <c:pt idx="55">
                  <c:v>855</c:v>
                </c:pt>
                <c:pt idx="56">
                  <c:v>735</c:v>
                </c:pt>
                <c:pt idx="57">
                  <c:v>960</c:v>
                </c:pt>
                <c:pt idx="58">
                  <c:v>1161</c:v>
                </c:pt>
                <c:pt idx="59">
                  <c:v>1073</c:v>
                </c:pt>
                <c:pt idx="60">
                  <c:v>1091</c:v>
                </c:pt>
                <c:pt idx="61">
                  <c:v>713</c:v>
                </c:pt>
                <c:pt idx="62">
                  <c:v>920</c:v>
                </c:pt>
                <c:pt idx="63">
                  <c:v>590</c:v>
                </c:pt>
                <c:pt idx="64">
                  <c:v>869</c:v>
                </c:pt>
                <c:pt idx="65">
                  <c:v>786</c:v>
                </c:pt>
                <c:pt idx="66">
                  <c:v>598</c:v>
                </c:pt>
                <c:pt idx="67">
                  <c:v>737</c:v>
                </c:pt>
                <c:pt idx="68">
                  <c:v>533</c:v>
                </c:pt>
                <c:pt idx="69">
                  <c:v>526</c:v>
                </c:pt>
                <c:pt idx="70">
                  <c:v>577</c:v>
                </c:pt>
                <c:pt idx="71">
                  <c:v>500</c:v>
                </c:pt>
                <c:pt idx="72">
                  <c:v>764</c:v>
                </c:pt>
                <c:pt idx="73">
                  <c:v>720</c:v>
                </c:pt>
                <c:pt idx="74">
                  <c:v>634</c:v>
                </c:pt>
                <c:pt idx="75">
                  <c:v>502</c:v>
                </c:pt>
                <c:pt idx="76">
                  <c:v>282</c:v>
                </c:pt>
                <c:pt idx="77">
                  <c:v>364</c:v>
                </c:pt>
                <c:pt idx="78">
                  <c:v>1033</c:v>
                </c:pt>
                <c:pt idx="79">
                  <c:v>394</c:v>
                </c:pt>
                <c:pt idx="80">
                  <c:v>522</c:v>
                </c:pt>
                <c:pt idx="81">
                  <c:v>299</c:v>
                </c:pt>
                <c:pt idx="82">
                  <c:v>399</c:v>
                </c:pt>
                <c:pt idx="83">
                  <c:v>326</c:v>
                </c:pt>
                <c:pt idx="84">
                  <c:v>175</c:v>
                </c:pt>
                <c:pt idx="85">
                  <c:v>462</c:v>
                </c:pt>
                <c:pt idx="86">
                  <c:v>294</c:v>
                </c:pt>
                <c:pt idx="87">
                  <c:v>316</c:v>
                </c:pt>
                <c:pt idx="88">
                  <c:v>293</c:v>
                </c:pt>
                <c:pt idx="89">
                  <c:v>441</c:v>
                </c:pt>
                <c:pt idx="90">
                  <c:v>285</c:v>
                </c:pt>
              </c:numCache>
            </c:numRef>
          </c:val>
          <c:smooth val="0"/>
          <c:extLst>
            <c:ext xmlns:c16="http://schemas.microsoft.com/office/drawing/2014/chart" uri="{C3380CC4-5D6E-409C-BE32-E72D297353CC}">
              <c16:uniqueId val="{0000000D-8993-8443-97F4-0688B4897DE4}"/>
            </c:ext>
          </c:extLst>
        </c:ser>
        <c:ser>
          <c:idx val="3"/>
          <c:order val="3"/>
          <c:tx>
            <c:strRef>
              <c:f>Lombardy!$K$2</c:f>
              <c:strCache>
                <c:ptCount val="1"/>
                <c:pt idx="0">
                  <c:v>Deaths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Lombardy!$A$3:$A$93</c:f>
              <c:numCache>
                <c:formatCode>m/d/yy</c:formatCode>
                <c:ptCount val="91"/>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pt idx="74">
                  <c:v>43959</c:v>
                </c:pt>
                <c:pt idx="75">
                  <c:v>43960</c:v>
                </c:pt>
                <c:pt idx="76">
                  <c:v>43961</c:v>
                </c:pt>
                <c:pt idx="77">
                  <c:v>43962</c:v>
                </c:pt>
                <c:pt idx="78">
                  <c:v>43963</c:v>
                </c:pt>
                <c:pt idx="79">
                  <c:v>43964</c:v>
                </c:pt>
                <c:pt idx="80">
                  <c:v>43965</c:v>
                </c:pt>
                <c:pt idx="81">
                  <c:v>43966</c:v>
                </c:pt>
                <c:pt idx="82">
                  <c:v>43967</c:v>
                </c:pt>
                <c:pt idx="83">
                  <c:v>43968</c:v>
                </c:pt>
                <c:pt idx="84">
                  <c:v>43969</c:v>
                </c:pt>
                <c:pt idx="85">
                  <c:v>43970</c:v>
                </c:pt>
                <c:pt idx="86">
                  <c:v>43971</c:v>
                </c:pt>
                <c:pt idx="87">
                  <c:v>43972</c:v>
                </c:pt>
                <c:pt idx="88">
                  <c:v>43973</c:v>
                </c:pt>
                <c:pt idx="89">
                  <c:v>43974</c:v>
                </c:pt>
                <c:pt idx="90">
                  <c:v>43975</c:v>
                </c:pt>
              </c:numCache>
            </c:numRef>
          </c:cat>
          <c:val>
            <c:numRef>
              <c:f>Lombardy!$K$3:$K$93</c:f>
              <c:numCache>
                <c:formatCode>General</c:formatCode>
                <c:ptCount val="91"/>
                <c:pt idx="0">
                  <c:v>6</c:v>
                </c:pt>
                <c:pt idx="1">
                  <c:v>3</c:v>
                </c:pt>
                <c:pt idx="2">
                  <c:v>0</c:v>
                </c:pt>
                <c:pt idx="3">
                  <c:v>5</c:v>
                </c:pt>
                <c:pt idx="4">
                  <c:v>3</c:v>
                </c:pt>
                <c:pt idx="5">
                  <c:v>6</c:v>
                </c:pt>
                <c:pt idx="6">
                  <c:v>1</c:v>
                </c:pt>
                <c:pt idx="7">
                  <c:v>14</c:v>
                </c:pt>
                <c:pt idx="8">
                  <c:v>17</c:v>
                </c:pt>
                <c:pt idx="9">
                  <c:v>18</c:v>
                </c:pt>
                <c:pt idx="10">
                  <c:v>25</c:v>
                </c:pt>
                <c:pt idx="11">
                  <c:v>37</c:v>
                </c:pt>
                <c:pt idx="12">
                  <c:v>19</c:v>
                </c:pt>
                <c:pt idx="13">
                  <c:v>113</c:v>
                </c:pt>
                <c:pt idx="14">
                  <c:v>66</c:v>
                </c:pt>
                <c:pt idx="15">
                  <c:v>135</c:v>
                </c:pt>
                <c:pt idx="16">
                  <c:v>149</c:v>
                </c:pt>
                <c:pt idx="17">
                  <c:v>127</c:v>
                </c:pt>
                <c:pt idx="18">
                  <c:v>146</c:v>
                </c:pt>
                <c:pt idx="19">
                  <c:v>76</c:v>
                </c:pt>
                <c:pt idx="20">
                  <c:v>252</c:v>
                </c:pt>
                <c:pt idx="21">
                  <c:v>202</c:v>
                </c:pt>
                <c:pt idx="22">
                  <c:v>220</c:v>
                </c:pt>
                <c:pt idx="23">
                  <c:v>319</c:v>
                </c:pt>
                <c:pt idx="24">
                  <c:v>209</c:v>
                </c:pt>
                <c:pt idx="25">
                  <c:v>381</c:v>
                </c:pt>
                <c:pt idx="26">
                  <c:v>546</c:v>
                </c:pt>
                <c:pt idx="27">
                  <c:v>361</c:v>
                </c:pt>
                <c:pt idx="28">
                  <c:v>320</c:v>
                </c:pt>
                <c:pt idx="29">
                  <c:v>402</c:v>
                </c:pt>
                <c:pt idx="30">
                  <c:v>296</c:v>
                </c:pt>
                <c:pt idx="31">
                  <c:v>387</c:v>
                </c:pt>
                <c:pt idx="32">
                  <c:v>541</c:v>
                </c:pt>
                <c:pt idx="33">
                  <c:v>542</c:v>
                </c:pt>
                <c:pt idx="34">
                  <c:v>416</c:v>
                </c:pt>
                <c:pt idx="35">
                  <c:v>458</c:v>
                </c:pt>
                <c:pt idx="36">
                  <c:v>381</c:v>
                </c:pt>
                <c:pt idx="37">
                  <c:v>394</c:v>
                </c:pt>
                <c:pt idx="38">
                  <c:v>367</c:v>
                </c:pt>
                <c:pt idx="39">
                  <c:v>351</c:v>
                </c:pt>
                <c:pt idx="40">
                  <c:v>345</c:v>
                </c:pt>
                <c:pt idx="41">
                  <c:v>249</c:v>
                </c:pt>
                <c:pt idx="42">
                  <c:v>297</c:v>
                </c:pt>
                <c:pt idx="43">
                  <c:v>282</c:v>
                </c:pt>
                <c:pt idx="44">
                  <c:v>238</c:v>
                </c:pt>
                <c:pt idx="45">
                  <c:v>300</c:v>
                </c:pt>
                <c:pt idx="46">
                  <c:v>216</c:v>
                </c:pt>
                <c:pt idx="47">
                  <c:v>273</c:v>
                </c:pt>
                <c:pt idx="48">
                  <c:v>110</c:v>
                </c:pt>
                <c:pt idx="49">
                  <c:v>280</c:v>
                </c:pt>
                <c:pt idx="50">
                  <c:v>241</c:v>
                </c:pt>
                <c:pt idx="51">
                  <c:v>235</c:v>
                </c:pt>
                <c:pt idx="52">
                  <c:v>231</c:v>
                </c:pt>
                <c:pt idx="53">
                  <c:v>243</c:v>
                </c:pt>
                <c:pt idx="54">
                  <c:v>199</c:v>
                </c:pt>
                <c:pt idx="55">
                  <c:v>163</c:v>
                </c:pt>
                <c:pt idx="56">
                  <c:v>163</c:v>
                </c:pt>
                <c:pt idx="57">
                  <c:v>203</c:v>
                </c:pt>
                <c:pt idx="58">
                  <c:v>161</c:v>
                </c:pt>
                <c:pt idx="59">
                  <c:v>200</c:v>
                </c:pt>
                <c:pt idx="60">
                  <c:v>166</c:v>
                </c:pt>
                <c:pt idx="61">
                  <c:v>163</c:v>
                </c:pt>
                <c:pt idx="62">
                  <c:v>56</c:v>
                </c:pt>
                <c:pt idx="63">
                  <c:v>124</c:v>
                </c:pt>
                <c:pt idx="64">
                  <c:v>126</c:v>
                </c:pt>
                <c:pt idx="65">
                  <c:v>104</c:v>
                </c:pt>
                <c:pt idx="66">
                  <c:v>93</c:v>
                </c:pt>
                <c:pt idx="67">
                  <c:v>88</c:v>
                </c:pt>
                <c:pt idx="68">
                  <c:v>329</c:v>
                </c:pt>
                <c:pt idx="69">
                  <c:v>42</c:v>
                </c:pt>
                <c:pt idx="70">
                  <c:v>63</c:v>
                </c:pt>
                <c:pt idx="71">
                  <c:v>95</c:v>
                </c:pt>
                <c:pt idx="72">
                  <c:v>222</c:v>
                </c:pt>
                <c:pt idx="73">
                  <c:v>134</c:v>
                </c:pt>
                <c:pt idx="74">
                  <c:v>94</c:v>
                </c:pt>
                <c:pt idx="75">
                  <c:v>85</c:v>
                </c:pt>
                <c:pt idx="76">
                  <c:v>62</c:v>
                </c:pt>
                <c:pt idx="77">
                  <c:v>68</c:v>
                </c:pt>
                <c:pt idx="78">
                  <c:v>62</c:v>
                </c:pt>
                <c:pt idx="79">
                  <c:v>69</c:v>
                </c:pt>
                <c:pt idx="80">
                  <c:v>111</c:v>
                </c:pt>
                <c:pt idx="81">
                  <c:v>115</c:v>
                </c:pt>
                <c:pt idx="82">
                  <c:v>39</c:v>
                </c:pt>
                <c:pt idx="83">
                  <c:v>69</c:v>
                </c:pt>
                <c:pt idx="84">
                  <c:v>24</c:v>
                </c:pt>
                <c:pt idx="85">
                  <c:v>54</c:v>
                </c:pt>
                <c:pt idx="86">
                  <c:v>65</c:v>
                </c:pt>
                <c:pt idx="87">
                  <c:v>65</c:v>
                </c:pt>
                <c:pt idx="88">
                  <c:v>57</c:v>
                </c:pt>
                <c:pt idx="89">
                  <c:v>56</c:v>
                </c:pt>
                <c:pt idx="90">
                  <c:v>0</c:v>
                </c:pt>
              </c:numCache>
            </c:numRef>
          </c:val>
          <c:smooth val="0"/>
          <c:extLst>
            <c:ext xmlns:c16="http://schemas.microsoft.com/office/drawing/2014/chart" uri="{C3380CC4-5D6E-409C-BE32-E72D297353CC}">
              <c16:uniqueId val="{00000013-8993-8443-97F4-0688B4897DE4}"/>
            </c:ext>
          </c:extLst>
        </c:ser>
        <c:dLbls>
          <c:showLegendKey val="0"/>
          <c:showVal val="0"/>
          <c:showCatName val="0"/>
          <c:showSerName val="0"/>
          <c:showPercent val="0"/>
          <c:showBubbleSize val="0"/>
        </c:dLbls>
        <c:marker val="1"/>
        <c:smooth val="0"/>
        <c:axId val="626662304"/>
        <c:axId val="438357536"/>
      </c:lineChart>
      <c:lineChart>
        <c:grouping val="standard"/>
        <c:varyColors val="0"/>
        <c:ser>
          <c:idx val="1"/>
          <c:order val="1"/>
          <c:tx>
            <c:strRef>
              <c:f>Lombardy!$I$2</c:f>
              <c:strCache>
                <c:ptCount val="1"/>
                <c:pt idx="0">
                  <c:v>Hospitalizations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Lombardy!$A$3:$A$93</c:f>
              <c:numCache>
                <c:formatCode>m/d/yy</c:formatCode>
                <c:ptCount val="91"/>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pt idx="74">
                  <c:v>43959</c:v>
                </c:pt>
                <c:pt idx="75">
                  <c:v>43960</c:v>
                </c:pt>
                <c:pt idx="76">
                  <c:v>43961</c:v>
                </c:pt>
                <c:pt idx="77">
                  <c:v>43962</c:v>
                </c:pt>
                <c:pt idx="78">
                  <c:v>43963</c:v>
                </c:pt>
                <c:pt idx="79">
                  <c:v>43964</c:v>
                </c:pt>
                <c:pt idx="80">
                  <c:v>43965</c:v>
                </c:pt>
                <c:pt idx="81">
                  <c:v>43966</c:v>
                </c:pt>
                <c:pt idx="82">
                  <c:v>43967</c:v>
                </c:pt>
                <c:pt idx="83">
                  <c:v>43968</c:v>
                </c:pt>
                <c:pt idx="84">
                  <c:v>43969</c:v>
                </c:pt>
                <c:pt idx="85">
                  <c:v>43970</c:v>
                </c:pt>
                <c:pt idx="86">
                  <c:v>43971</c:v>
                </c:pt>
                <c:pt idx="87">
                  <c:v>43972</c:v>
                </c:pt>
                <c:pt idx="88">
                  <c:v>43973</c:v>
                </c:pt>
                <c:pt idx="89">
                  <c:v>43974</c:v>
                </c:pt>
                <c:pt idx="90">
                  <c:v>43975</c:v>
                </c:pt>
              </c:numCache>
            </c:numRef>
          </c:cat>
          <c:val>
            <c:numRef>
              <c:f>Lombardy!$I$3:$I$93</c:f>
              <c:numCache>
                <c:formatCode>General</c:formatCode>
                <c:ptCount val="91"/>
                <c:pt idx="0">
                  <c:v>95</c:v>
                </c:pt>
                <c:pt idx="1">
                  <c:v>104</c:v>
                </c:pt>
                <c:pt idx="2">
                  <c:v>104</c:v>
                </c:pt>
                <c:pt idx="3">
                  <c:v>213</c:v>
                </c:pt>
                <c:pt idx="4">
                  <c:v>282</c:v>
                </c:pt>
                <c:pt idx="5">
                  <c:v>336</c:v>
                </c:pt>
                <c:pt idx="6">
                  <c:v>512</c:v>
                </c:pt>
                <c:pt idx="7">
                  <c:v>605</c:v>
                </c:pt>
                <c:pt idx="8">
                  <c:v>865</c:v>
                </c:pt>
                <c:pt idx="9">
                  <c:v>1086</c:v>
                </c:pt>
                <c:pt idx="10">
                  <c:v>1413</c:v>
                </c:pt>
                <c:pt idx="11">
                  <c:v>1931</c:v>
                </c:pt>
                <c:pt idx="12">
                  <c:v>2020</c:v>
                </c:pt>
                <c:pt idx="13">
                  <c:v>2616</c:v>
                </c:pt>
                <c:pt idx="14">
                  <c:v>3242</c:v>
                </c:pt>
                <c:pt idx="15">
                  <c:v>3785</c:v>
                </c:pt>
                <c:pt idx="16">
                  <c:v>4412</c:v>
                </c:pt>
                <c:pt idx="17">
                  <c:v>4852</c:v>
                </c:pt>
                <c:pt idx="18">
                  <c:v>5085</c:v>
                </c:pt>
                <c:pt idx="19">
                  <c:v>5630</c:v>
                </c:pt>
                <c:pt idx="20">
                  <c:v>6267</c:v>
                </c:pt>
                <c:pt idx="21">
                  <c:v>6994</c:v>
                </c:pt>
                <c:pt idx="22">
                  <c:v>7832</c:v>
                </c:pt>
                <c:pt idx="23">
                  <c:v>8209</c:v>
                </c:pt>
                <c:pt idx="24">
                  <c:v>8393</c:v>
                </c:pt>
                <c:pt idx="25">
                  <c:v>8785</c:v>
                </c:pt>
                <c:pt idx="26">
                  <c:v>9351</c:v>
                </c:pt>
                <c:pt idx="27">
                  <c:v>10581</c:v>
                </c:pt>
                <c:pt idx="28">
                  <c:v>10449</c:v>
                </c:pt>
                <c:pt idx="29">
                  <c:v>10905</c:v>
                </c:pt>
                <c:pt idx="30">
                  <c:v>11262</c:v>
                </c:pt>
                <c:pt idx="31">
                  <c:v>11944</c:v>
                </c:pt>
                <c:pt idx="32">
                  <c:v>12429</c:v>
                </c:pt>
                <c:pt idx="33">
                  <c:v>12471</c:v>
                </c:pt>
                <c:pt idx="34">
                  <c:v>12941</c:v>
                </c:pt>
                <c:pt idx="35">
                  <c:v>13145</c:v>
                </c:pt>
                <c:pt idx="36">
                  <c:v>13207</c:v>
                </c:pt>
                <c:pt idx="37">
                  <c:v>13269</c:v>
                </c:pt>
                <c:pt idx="38">
                  <c:v>13113</c:v>
                </c:pt>
                <c:pt idx="39">
                  <c:v>13183</c:v>
                </c:pt>
                <c:pt idx="40">
                  <c:v>13328</c:v>
                </c:pt>
                <c:pt idx="41">
                  <c:v>13326</c:v>
                </c:pt>
                <c:pt idx="42">
                  <c:v>13257</c:v>
                </c:pt>
                <c:pt idx="43">
                  <c:v>13138</c:v>
                </c:pt>
                <c:pt idx="44">
                  <c:v>12976</c:v>
                </c:pt>
                <c:pt idx="45">
                  <c:v>13032</c:v>
                </c:pt>
                <c:pt idx="46">
                  <c:v>13079</c:v>
                </c:pt>
                <c:pt idx="47">
                  <c:v>13200</c:v>
                </c:pt>
                <c:pt idx="48">
                  <c:v>13145</c:v>
                </c:pt>
                <c:pt idx="49">
                  <c:v>13171</c:v>
                </c:pt>
                <c:pt idx="50">
                  <c:v>13199</c:v>
                </c:pt>
                <c:pt idx="51">
                  <c:v>13117</c:v>
                </c:pt>
                <c:pt idx="52">
                  <c:v>12388</c:v>
                </c:pt>
                <c:pt idx="53">
                  <c:v>11598</c:v>
                </c:pt>
                <c:pt idx="54">
                  <c:v>10989</c:v>
                </c:pt>
                <c:pt idx="55">
                  <c:v>11264</c:v>
                </c:pt>
                <c:pt idx="56">
                  <c:v>11039</c:v>
                </c:pt>
                <c:pt idx="57">
                  <c:v>10656</c:v>
                </c:pt>
                <c:pt idx="58">
                  <c:v>10509</c:v>
                </c:pt>
                <c:pt idx="59">
                  <c:v>9982</c:v>
                </c:pt>
                <c:pt idx="60">
                  <c:v>9547</c:v>
                </c:pt>
                <c:pt idx="61">
                  <c:v>9213</c:v>
                </c:pt>
                <c:pt idx="62">
                  <c:v>9187</c:v>
                </c:pt>
                <c:pt idx="63">
                  <c:v>8205</c:v>
                </c:pt>
                <c:pt idx="64">
                  <c:v>7935</c:v>
                </c:pt>
                <c:pt idx="65">
                  <c:v>7754</c:v>
                </c:pt>
                <c:pt idx="66">
                  <c:v>7439</c:v>
                </c:pt>
                <c:pt idx="67">
                  <c:v>7191</c:v>
                </c:pt>
                <c:pt idx="68">
                  <c:v>7074</c:v>
                </c:pt>
                <c:pt idx="69">
                  <c:v>7141</c:v>
                </c:pt>
                <c:pt idx="70">
                  <c:v>6946</c:v>
                </c:pt>
                <c:pt idx="71">
                  <c:v>6710</c:v>
                </c:pt>
                <c:pt idx="72">
                  <c:v>6559</c:v>
                </c:pt>
                <c:pt idx="73">
                  <c:v>6328</c:v>
                </c:pt>
                <c:pt idx="74">
                  <c:v>6102</c:v>
                </c:pt>
                <c:pt idx="75">
                  <c:v>5865</c:v>
                </c:pt>
                <c:pt idx="76">
                  <c:v>5776</c:v>
                </c:pt>
                <c:pt idx="77">
                  <c:v>5738</c:v>
                </c:pt>
                <c:pt idx="78">
                  <c:v>5544</c:v>
                </c:pt>
                <c:pt idx="79">
                  <c:v>5314</c:v>
                </c:pt>
                <c:pt idx="80">
                  <c:v>5115</c:v>
                </c:pt>
                <c:pt idx="81">
                  <c:v>4981</c:v>
                </c:pt>
                <c:pt idx="82">
                  <c:v>4789</c:v>
                </c:pt>
                <c:pt idx="83">
                  <c:v>4735</c:v>
                </c:pt>
                <c:pt idx="84">
                  <c:v>4734</c:v>
                </c:pt>
                <c:pt idx="85">
                  <c:v>4670</c:v>
                </c:pt>
                <c:pt idx="86">
                  <c:v>4512</c:v>
                </c:pt>
                <c:pt idx="87">
                  <c:v>4345</c:v>
                </c:pt>
                <c:pt idx="88">
                  <c:v>4235</c:v>
                </c:pt>
                <c:pt idx="89">
                  <c:v>4225</c:v>
                </c:pt>
                <c:pt idx="90">
                  <c:v>4214</c:v>
                </c:pt>
              </c:numCache>
            </c:numRef>
          </c:val>
          <c:smooth val="0"/>
          <c:extLst>
            <c:ext xmlns:c16="http://schemas.microsoft.com/office/drawing/2014/chart" uri="{C3380CC4-5D6E-409C-BE32-E72D297353CC}">
              <c16:uniqueId val="{0000000F-8993-8443-97F4-0688B4897DE4}"/>
            </c:ext>
          </c:extLst>
        </c:ser>
        <c:ser>
          <c:idx val="2"/>
          <c:order val="2"/>
          <c:tx>
            <c:strRef>
              <c:f>Lombardy!$J$2</c:f>
              <c:strCache>
                <c:ptCount val="1"/>
                <c:pt idx="0">
                  <c:v>ICU</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Lombardy!$A$3:$A$93</c:f>
              <c:numCache>
                <c:formatCode>m/d/yy</c:formatCode>
                <c:ptCount val="91"/>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pt idx="74">
                  <c:v>43959</c:v>
                </c:pt>
                <c:pt idx="75">
                  <c:v>43960</c:v>
                </c:pt>
                <c:pt idx="76">
                  <c:v>43961</c:v>
                </c:pt>
                <c:pt idx="77">
                  <c:v>43962</c:v>
                </c:pt>
                <c:pt idx="78">
                  <c:v>43963</c:v>
                </c:pt>
                <c:pt idx="79">
                  <c:v>43964</c:v>
                </c:pt>
                <c:pt idx="80">
                  <c:v>43965</c:v>
                </c:pt>
                <c:pt idx="81">
                  <c:v>43966</c:v>
                </c:pt>
                <c:pt idx="82">
                  <c:v>43967</c:v>
                </c:pt>
                <c:pt idx="83">
                  <c:v>43968</c:v>
                </c:pt>
                <c:pt idx="84">
                  <c:v>43969</c:v>
                </c:pt>
                <c:pt idx="85">
                  <c:v>43970</c:v>
                </c:pt>
                <c:pt idx="86">
                  <c:v>43971</c:v>
                </c:pt>
                <c:pt idx="87">
                  <c:v>43972</c:v>
                </c:pt>
                <c:pt idx="88">
                  <c:v>43973</c:v>
                </c:pt>
                <c:pt idx="89">
                  <c:v>43974</c:v>
                </c:pt>
                <c:pt idx="90">
                  <c:v>43975</c:v>
                </c:pt>
              </c:numCache>
            </c:numRef>
          </c:cat>
          <c:val>
            <c:numRef>
              <c:f>Lombardy!$J$3:$J$93</c:f>
              <c:numCache>
                <c:formatCode>General</c:formatCode>
                <c:ptCount val="91"/>
                <c:pt idx="0">
                  <c:v>19</c:v>
                </c:pt>
                <c:pt idx="1">
                  <c:v>25</c:v>
                </c:pt>
                <c:pt idx="2">
                  <c:v>25</c:v>
                </c:pt>
                <c:pt idx="3">
                  <c:v>41</c:v>
                </c:pt>
                <c:pt idx="4">
                  <c:v>47</c:v>
                </c:pt>
                <c:pt idx="5">
                  <c:v>80</c:v>
                </c:pt>
                <c:pt idx="6">
                  <c:v>106</c:v>
                </c:pt>
                <c:pt idx="7">
                  <c:v>127</c:v>
                </c:pt>
                <c:pt idx="8">
                  <c:v>167</c:v>
                </c:pt>
                <c:pt idx="9">
                  <c:v>209</c:v>
                </c:pt>
                <c:pt idx="10">
                  <c:v>244</c:v>
                </c:pt>
                <c:pt idx="11">
                  <c:v>309</c:v>
                </c:pt>
                <c:pt idx="12">
                  <c:v>359</c:v>
                </c:pt>
                <c:pt idx="13">
                  <c:v>399</c:v>
                </c:pt>
                <c:pt idx="14">
                  <c:v>440</c:v>
                </c:pt>
                <c:pt idx="15">
                  <c:v>466</c:v>
                </c:pt>
                <c:pt idx="16">
                  <c:v>560</c:v>
                </c:pt>
                <c:pt idx="17">
                  <c:v>605</c:v>
                </c:pt>
                <c:pt idx="18">
                  <c:v>650</c:v>
                </c:pt>
                <c:pt idx="19">
                  <c:v>732</c:v>
                </c:pt>
                <c:pt idx="20">
                  <c:v>767</c:v>
                </c:pt>
                <c:pt idx="21">
                  <c:v>823</c:v>
                </c:pt>
                <c:pt idx="22">
                  <c:v>879</c:v>
                </c:pt>
                <c:pt idx="23">
                  <c:v>924</c:v>
                </c:pt>
                <c:pt idx="24">
                  <c:v>1006</c:v>
                </c:pt>
                <c:pt idx="25">
                  <c:v>1050</c:v>
                </c:pt>
                <c:pt idx="26">
                  <c:v>1093</c:v>
                </c:pt>
                <c:pt idx="27">
                  <c:v>1142</c:v>
                </c:pt>
                <c:pt idx="28">
                  <c:v>1183</c:v>
                </c:pt>
                <c:pt idx="29">
                  <c:v>1194</c:v>
                </c:pt>
                <c:pt idx="30">
                  <c:v>1236</c:v>
                </c:pt>
                <c:pt idx="31">
                  <c:v>1263</c:v>
                </c:pt>
                <c:pt idx="32">
                  <c:v>1292</c:v>
                </c:pt>
                <c:pt idx="33">
                  <c:v>1319</c:v>
                </c:pt>
                <c:pt idx="34">
                  <c:v>1328</c:v>
                </c:pt>
                <c:pt idx="35">
                  <c:v>1330</c:v>
                </c:pt>
                <c:pt idx="36">
                  <c:v>1324</c:v>
                </c:pt>
                <c:pt idx="37">
                  <c:v>1342</c:v>
                </c:pt>
                <c:pt idx="38">
                  <c:v>1351</c:v>
                </c:pt>
                <c:pt idx="39">
                  <c:v>1381</c:v>
                </c:pt>
                <c:pt idx="40">
                  <c:v>1326</c:v>
                </c:pt>
                <c:pt idx="41">
                  <c:v>1317</c:v>
                </c:pt>
                <c:pt idx="42">
                  <c:v>1343</c:v>
                </c:pt>
                <c:pt idx="43">
                  <c:v>1305</c:v>
                </c:pt>
                <c:pt idx="44">
                  <c:v>1257</c:v>
                </c:pt>
                <c:pt idx="45">
                  <c:v>1236</c:v>
                </c:pt>
                <c:pt idx="46">
                  <c:v>1202</c:v>
                </c:pt>
                <c:pt idx="47">
                  <c:v>1174</c:v>
                </c:pt>
                <c:pt idx="48">
                  <c:v>1176</c:v>
                </c:pt>
                <c:pt idx="49">
                  <c:v>1143</c:v>
                </c:pt>
                <c:pt idx="50">
                  <c:v>1122</c:v>
                </c:pt>
                <c:pt idx="51">
                  <c:v>1074</c:v>
                </c:pt>
                <c:pt idx="52">
                  <c:v>1032</c:v>
                </c:pt>
                <c:pt idx="53">
                  <c:v>971</c:v>
                </c:pt>
                <c:pt idx="54">
                  <c:v>947</c:v>
                </c:pt>
                <c:pt idx="55">
                  <c:v>922</c:v>
                </c:pt>
                <c:pt idx="56">
                  <c:v>901</c:v>
                </c:pt>
                <c:pt idx="57">
                  <c:v>851</c:v>
                </c:pt>
                <c:pt idx="58">
                  <c:v>817</c:v>
                </c:pt>
                <c:pt idx="59">
                  <c:v>790</c:v>
                </c:pt>
                <c:pt idx="60">
                  <c:v>756</c:v>
                </c:pt>
                <c:pt idx="61">
                  <c:v>724</c:v>
                </c:pt>
                <c:pt idx="62">
                  <c:v>706</c:v>
                </c:pt>
                <c:pt idx="63">
                  <c:v>680</c:v>
                </c:pt>
                <c:pt idx="64">
                  <c:v>655</c:v>
                </c:pt>
                <c:pt idx="65">
                  <c:v>634</c:v>
                </c:pt>
                <c:pt idx="66">
                  <c:v>605</c:v>
                </c:pt>
                <c:pt idx="67">
                  <c:v>563</c:v>
                </c:pt>
                <c:pt idx="68">
                  <c:v>545</c:v>
                </c:pt>
                <c:pt idx="69">
                  <c:v>532</c:v>
                </c:pt>
                <c:pt idx="70">
                  <c:v>532</c:v>
                </c:pt>
                <c:pt idx="71">
                  <c:v>509</c:v>
                </c:pt>
                <c:pt idx="72">
                  <c:v>480</c:v>
                </c:pt>
                <c:pt idx="73">
                  <c:v>480</c:v>
                </c:pt>
                <c:pt idx="74">
                  <c:v>400</c:v>
                </c:pt>
                <c:pt idx="75">
                  <c:v>330</c:v>
                </c:pt>
                <c:pt idx="76">
                  <c:v>348</c:v>
                </c:pt>
                <c:pt idx="77">
                  <c:v>341</c:v>
                </c:pt>
                <c:pt idx="78">
                  <c:v>322</c:v>
                </c:pt>
                <c:pt idx="79">
                  <c:v>307</c:v>
                </c:pt>
                <c:pt idx="80">
                  <c:v>297</c:v>
                </c:pt>
                <c:pt idx="81">
                  <c:v>276</c:v>
                </c:pt>
                <c:pt idx="82">
                  <c:v>268</c:v>
                </c:pt>
                <c:pt idx="83">
                  <c:v>255</c:v>
                </c:pt>
                <c:pt idx="84">
                  <c:v>252</c:v>
                </c:pt>
                <c:pt idx="85">
                  <c:v>244</c:v>
                </c:pt>
                <c:pt idx="86">
                  <c:v>231</c:v>
                </c:pt>
                <c:pt idx="87">
                  <c:v>226</c:v>
                </c:pt>
                <c:pt idx="88">
                  <c:v>207</c:v>
                </c:pt>
                <c:pt idx="89">
                  <c:v>199</c:v>
                </c:pt>
                <c:pt idx="90">
                  <c:v>197</c:v>
                </c:pt>
              </c:numCache>
            </c:numRef>
          </c:val>
          <c:smooth val="0"/>
          <c:extLst>
            <c:ext xmlns:c16="http://schemas.microsoft.com/office/drawing/2014/chart" uri="{C3380CC4-5D6E-409C-BE32-E72D297353CC}">
              <c16:uniqueId val="{00000011-8993-8443-97F4-0688B4897DE4}"/>
            </c:ext>
          </c:extLst>
        </c:ser>
        <c:dLbls>
          <c:showLegendKey val="0"/>
          <c:showVal val="0"/>
          <c:showCatName val="0"/>
          <c:showSerName val="0"/>
          <c:showPercent val="0"/>
          <c:showBubbleSize val="0"/>
        </c:dLbls>
        <c:marker val="1"/>
        <c:smooth val="0"/>
        <c:axId val="701406608"/>
        <c:axId val="496268224"/>
      </c:lineChart>
      <c:dateAx>
        <c:axId val="62666230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357536"/>
        <c:crosses val="autoZero"/>
        <c:auto val="1"/>
        <c:lblOffset val="100"/>
        <c:baseTimeUnit val="days"/>
        <c:majorUnit val="7"/>
      </c:dateAx>
      <c:valAx>
        <c:axId val="43835753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Daily incidence</a:t>
                </a:r>
              </a:p>
            </c:rich>
          </c:tx>
          <c:layout>
            <c:manualLayout>
              <c:xMode val="edge"/>
              <c:yMode val="edge"/>
              <c:x val="1.4E-2"/>
              <c:y val="0.39840243745755555"/>
            </c:manualLayout>
          </c:layout>
          <c:overlay val="0"/>
          <c:spPr>
            <a:noFill/>
            <a:ln>
              <a:noFill/>
            </a:ln>
            <a:effectLst/>
          </c:sp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26662304"/>
        <c:crosses val="autoZero"/>
        <c:crossBetween val="midCat"/>
      </c:valAx>
      <c:valAx>
        <c:axId val="496268224"/>
        <c:scaling>
          <c:orientation val="minMax"/>
        </c:scaling>
        <c:delete val="0"/>
        <c:axPos val="r"/>
        <c:title>
          <c:tx>
            <c:rich>
              <a:bodyPr/>
              <a:lstStyle/>
              <a:p>
                <a:pPr>
                  <a:defRPr b="0"/>
                </a:pPr>
                <a:r>
                  <a:rPr lang="en-US" b="0"/>
                  <a:t>Prevalence</a:t>
                </a:r>
              </a:p>
            </c:rich>
          </c:tx>
          <c:overlay val="0"/>
        </c:title>
        <c:numFmt formatCode="General" sourceLinked="1"/>
        <c:majorTickMark val="out"/>
        <c:minorTickMark val="none"/>
        <c:tickLblPos val="nextTo"/>
        <c:txPr>
          <a:bodyPr/>
          <a:lstStyle/>
          <a:p>
            <a:pPr>
              <a:defRPr b="0"/>
            </a:pPr>
            <a:endParaRPr lang="en-US"/>
          </a:p>
        </c:txPr>
        <c:crossAx val="701406608"/>
        <c:crosses val="max"/>
        <c:crossBetween val="between"/>
      </c:valAx>
      <c:dateAx>
        <c:axId val="701406608"/>
        <c:scaling>
          <c:orientation val="minMax"/>
        </c:scaling>
        <c:delete val="1"/>
        <c:axPos val="b"/>
        <c:numFmt formatCode="m/d/yy" sourceLinked="1"/>
        <c:majorTickMark val="out"/>
        <c:minorTickMark val="none"/>
        <c:tickLblPos val="nextTo"/>
        <c:crossAx val="496268224"/>
        <c:crosses val="autoZero"/>
        <c:auto val="1"/>
        <c:lblOffset val="100"/>
        <c:baseTimeUnit val="days"/>
      </c:dateAx>
    </c:plotArea>
    <c:legend>
      <c:legendPos val="r"/>
      <c:layout>
        <c:manualLayout>
          <c:xMode val="edge"/>
          <c:yMode val="edge"/>
          <c:x val="0.58839095912001749"/>
          <c:y val="9.7679174031817459E-2"/>
          <c:w val="0.28685971059900239"/>
          <c:h val="0.249119308456008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Lombardy, Italy</a:t>
            </a:r>
          </a:p>
        </c:rich>
      </c:tx>
      <c:overlay val="0"/>
      <c:spPr>
        <a:noFill/>
        <a:ln>
          <a:noFill/>
        </a:ln>
        <a:effectLst/>
      </c:spPr>
    </c:title>
    <c:autoTitleDeleted val="0"/>
    <c:plotArea>
      <c:layout>
        <c:manualLayout>
          <c:layoutTarget val="inner"/>
          <c:xMode val="edge"/>
          <c:yMode val="edge"/>
          <c:x val="0.14451845327576271"/>
          <c:y val="9.666097541378757E-2"/>
          <c:w val="0.71424779640139602"/>
          <c:h val="0.67954895583704211"/>
        </c:manualLayout>
      </c:layout>
      <c:lineChart>
        <c:grouping val="standard"/>
        <c:varyColors val="0"/>
        <c:ser>
          <c:idx val="0"/>
          <c:order val="0"/>
          <c:tx>
            <c:strRef>
              <c:f>Lombardy!$M$2</c:f>
              <c:strCache>
                <c:ptCount val="1"/>
                <c:pt idx="0">
                  <c:v>New Cases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Lombardy!$B$3:$B$93</c:f>
              <c:strCache>
                <c:ptCount val="91"/>
                <c:pt idx="0">
                  <c:v>02/24</c:v>
                </c:pt>
                <c:pt idx="1">
                  <c:v>02/25</c:v>
                </c:pt>
                <c:pt idx="2">
                  <c:v>02/26</c:v>
                </c:pt>
                <c:pt idx="3">
                  <c:v>02/27</c:v>
                </c:pt>
                <c:pt idx="4">
                  <c:v>02/28</c:v>
                </c:pt>
                <c:pt idx="5">
                  <c:v>02/29</c:v>
                </c:pt>
                <c:pt idx="6">
                  <c:v>03/01</c:v>
                </c:pt>
                <c:pt idx="7">
                  <c:v>03/02</c:v>
                </c:pt>
                <c:pt idx="8">
                  <c:v>03/03</c:v>
                </c:pt>
                <c:pt idx="9">
                  <c:v>03/04</c:v>
                </c:pt>
                <c:pt idx="10">
                  <c:v>03/05</c:v>
                </c:pt>
                <c:pt idx="11">
                  <c:v>03/06</c:v>
                </c:pt>
                <c:pt idx="12">
                  <c:v>03/07</c:v>
                </c:pt>
                <c:pt idx="13">
                  <c:v>03/08</c:v>
                </c:pt>
                <c:pt idx="14">
                  <c:v>03/09</c:v>
                </c:pt>
                <c:pt idx="15">
                  <c:v>03/10</c:v>
                </c:pt>
                <c:pt idx="16">
                  <c:v>03/11</c:v>
                </c:pt>
                <c:pt idx="17">
                  <c:v>03/12</c:v>
                </c:pt>
                <c:pt idx="18">
                  <c:v>03/13</c:v>
                </c:pt>
                <c:pt idx="19">
                  <c:v>03/14</c:v>
                </c:pt>
                <c:pt idx="20">
                  <c:v>03/15</c:v>
                </c:pt>
                <c:pt idx="21">
                  <c:v>03/16</c:v>
                </c:pt>
                <c:pt idx="22">
                  <c:v>03/17</c:v>
                </c:pt>
                <c:pt idx="23">
                  <c:v>03/18</c:v>
                </c:pt>
                <c:pt idx="24">
                  <c:v>03/19</c:v>
                </c:pt>
                <c:pt idx="25">
                  <c:v>03/20</c:v>
                </c:pt>
                <c:pt idx="26">
                  <c:v>03/21</c:v>
                </c:pt>
                <c:pt idx="27">
                  <c:v>03/22</c:v>
                </c:pt>
                <c:pt idx="28">
                  <c:v>03/23</c:v>
                </c:pt>
                <c:pt idx="29">
                  <c:v>03/24</c:v>
                </c:pt>
                <c:pt idx="30">
                  <c:v>03/25</c:v>
                </c:pt>
                <c:pt idx="31">
                  <c:v>03/26</c:v>
                </c:pt>
                <c:pt idx="32">
                  <c:v>03/27</c:v>
                </c:pt>
                <c:pt idx="33">
                  <c:v>03/28</c:v>
                </c:pt>
                <c:pt idx="34">
                  <c:v>03/29</c:v>
                </c:pt>
                <c:pt idx="35">
                  <c:v>03/30</c:v>
                </c:pt>
                <c:pt idx="36">
                  <c:v>03/31</c:v>
                </c:pt>
                <c:pt idx="37">
                  <c:v>04/01</c:v>
                </c:pt>
                <c:pt idx="38">
                  <c:v>04/02</c:v>
                </c:pt>
                <c:pt idx="39">
                  <c:v>04/03</c:v>
                </c:pt>
                <c:pt idx="40">
                  <c:v>04/04</c:v>
                </c:pt>
                <c:pt idx="41">
                  <c:v>04/05</c:v>
                </c:pt>
                <c:pt idx="42">
                  <c:v>04/06</c:v>
                </c:pt>
                <c:pt idx="43">
                  <c:v>04/07</c:v>
                </c:pt>
                <c:pt idx="44">
                  <c:v>04/08</c:v>
                </c:pt>
                <c:pt idx="45">
                  <c:v>04/09</c:v>
                </c:pt>
                <c:pt idx="46">
                  <c:v>04/10</c:v>
                </c:pt>
                <c:pt idx="47">
                  <c:v>04/11</c:v>
                </c:pt>
                <c:pt idx="48">
                  <c:v>04/12</c:v>
                </c:pt>
                <c:pt idx="49">
                  <c:v>04/13</c:v>
                </c:pt>
                <c:pt idx="50">
                  <c:v>04/14</c:v>
                </c:pt>
                <c:pt idx="51">
                  <c:v>04/15</c:v>
                </c:pt>
                <c:pt idx="52">
                  <c:v>04/16</c:v>
                </c:pt>
                <c:pt idx="53">
                  <c:v>04/17</c:v>
                </c:pt>
                <c:pt idx="54">
                  <c:v>04/18</c:v>
                </c:pt>
                <c:pt idx="55">
                  <c:v>04/19</c:v>
                </c:pt>
                <c:pt idx="56">
                  <c:v>04/20</c:v>
                </c:pt>
                <c:pt idx="57">
                  <c:v>04/21</c:v>
                </c:pt>
                <c:pt idx="58">
                  <c:v>04/22</c:v>
                </c:pt>
                <c:pt idx="59">
                  <c:v>04/23</c:v>
                </c:pt>
                <c:pt idx="60">
                  <c:v>04/24</c:v>
                </c:pt>
                <c:pt idx="61">
                  <c:v>04/25</c:v>
                </c:pt>
                <c:pt idx="62">
                  <c:v>04/26</c:v>
                </c:pt>
                <c:pt idx="63">
                  <c:v>04/27</c:v>
                </c:pt>
                <c:pt idx="64">
                  <c:v>04/28</c:v>
                </c:pt>
                <c:pt idx="65">
                  <c:v>04/29</c:v>
                </c:pt>
                <c:pt idx="66">
                  <c:v>04/30</c:v>
                </c:pt>
                <c:pt idx="67">
                  <c:v>05/01</c:v>
                </c:pt>
                <c:pt idx="68">
                  <c:v>05/02</c:v>
                </c:pt>
                <c:pt idx="69">
                  <c:v>05/03</c:v>
                </c:pt>
                <c:pt idx="70">
                  <c:v>05/04</c:v>
                </c:pt>
                <c:pt idx="71">
                  <c:v>05/05</c:v>
                </c:pt>
                <c:pt idx="72">
                  <c:v>05/06</c:v>
                </c:pt>
                <c:pt idx="73">
                  <c:v>05/07</c:v>
                </c:pt>
                <c:pt idx="74">
                  <c:v>05/08</c:v>
                </c:pt>
                <c:pt idx="75">
                  <c:v>05/09</c:v>
                </c:pt>
                <c:pt idx="76">
                  <c:v>05/10</c:v>
                </c:pt>
                <c:pt idx="77">
                  <c:v>05/11</c:v>
                </c:pt>
                <c:pt idx="78">
                  <c:v>05/12</c:v>
                </c:pt>
                <c:pt idx="79">
                  <c:v>05/13</c:v>
                </c:pt>
                <c:pt idx="80">
                  <c:v>05/14</c:v>
                </c:pt>
                <c:pt idx="81">
                  <c:v>05/15</c:v>
                </c:pt>
                <c:pt idx="82">
                  <c:v>05/16</c:v>
                </c:pt>
                <c:pt idx="83">
                  <c:v>05/17</c:v>
                </c:pt>
                <c:pt idx="84">
                  <c:v>05/18</c:v>
                </c:pt>
                <c:pt idx="85">
                  <c:v>05/19</c:v>
                </c:pt>
                <c:pt idx="86">
                  <c:v>05/20</c:v>
                </c:pt>
                <c:pt idx="87">
                  <c:v>05/21</c:v>
                </c:pt>
                <c:pt idx="88">
                  <c:v>05/22</c:v>
                </c:pt>
                <c:pt idx="89">
                  <c:v>05/23</c:v>
                </c:pt>
                <c:pt idx="90">
                  <c:v>05/24</c:v>
                </c:pt>
              </c:strCache>
            </c:strRef>
          </c:cat>
          <c:val>
            <c:numRef>
              <c:f>Lombardy!$M$3:$M$93</c:f>
              <c:numCache>
                <c:formatCode>0</c:formatCode>
                <c:ptCount val="91"/>
                <c:pt idx="0">
                  <c:v>100.75</c:v>
                </c:pt>
                <c:pt idx="1">
                  <c:v>106.2</c:v>
                </c:pt>
                <c:pt idx="2">
                  <c:v>102.5</c:v>
                </c:pt>
                <c:pt idx="3">
                  <c:v>140.57142857142858</c:v>
                </c:pt>
                <c:pt idx="4">
                  <c:v>154.57142857142858</c:v>
                </c:pt>
                <c:pt idx="5">
                  <c:v>182.85714285714286</c:v>
                </c:pt>
                <c:pt idx="6">
                  <c:v>223.14285714285714</c:v>
                </c:pt>
                <c:pt idx="7">
                  <c:v>264</c:v>
                </c:pt>
                <c:pt idx="8">
                  <c:v>297.28571428571428</c:v>
                </c:pt>
                <c:pt idx="9">
                  <c:v>400.71428571428572</c:v>
                </c:pt>
                <c:pt idx="10">
                  <c:v>457.85714285714283</c:v>
                </c:pt>
                <c:pt idx="11">
                  <c:v>602.14285714285711</c:v>
                </c:pt>
                <c:pt idx="12">
                  <c:v>610.14285714285711</c:v>
                </c:pt>
                <c:pt idx="13">
                  <c:v>780</c:v>
                </c:pt>
                <c:pt idx="14">
                  <c:v>924.85714285714289</c:v>
                </c:pt>
                <c:pt idx="15">
                  <c:v>1029.7142857142858</c:v>
                </c:pt>
                <c:pt idx="16">
                  <c:v>1180.7142857142858</c:v>
                </c:pt>
                <c:pt idx="17">
                  <c:v>1297.5714285714287</c:v>
                </c:pt>
                <c:pt idx="18">
                  <c:v>1311.4285714285713</c:v>
                </c:pt>
                <c:pt idx="19">
                  <c:v>1489.8571428571429</c:v>
                </c:pt>
                <c:pt idx="20">
                  <c:v>1490.4285714285713</c:v>
                </c:pt>
                <c:pt idx="21">
                  <c:v>1594.1428571428571</c:v>
                </c:pt>
                <c:pt idx="22">
                  <c:v>1777.7142857142858</c:v>
                </c:pt>
                <c:pt idx="23">
                  <c:v>1975.7142857142858</c:v>
                </c:pt>
                <c:pt idx="24">
                  <c:v>1990.5714285714287</c:v>
                </c:pt>
                <c:pt idx="25">
                  <c:v>2016</c:v>
                </c:pt>
                <c:pt idx="26">
                  <c:v>2069</c:v>
                </c:pt>
                <c:pt idx="27">
                  <c:v>2090.4285714285716</c:v>
                </c:pt>
                <c:pt idx="28">
                  <c:v>2143.5714285714284</c:v>
                </c:pt>
                <c:pt idx="29">
                  <c:v>2147.7142857142858</c:v>
                </c:pt>
                <c:pt idx="30">
                  <c:v>1985.7142857142858</c:v>
                </c:pt>
                <c:pt idx="31">
                  <c:v>1971.5714285714287</c:v>
                </c:pt>
                <c:pt idx="32">
                  <c:v>1914.2857142857142</c:v>
                </c:pt>
                <c:pt idx="33">
                  <c:v>1786.4285714285713</c:v>
                </c:pt>
                <c:pt idx="34">
                  <c:v>1775.2857142857142</c:v>
                </c:pt>
                <c:pt idx="35">
                  <c:v>1596.5714285714287</c:v>
                </c:pt>
                <c:pt idx="36">
                  <c:v>1460.2857142857142</c:v>
                </c:pt>
                <c:pt idx="37">
                  <c:v>1386.1428571428571</c:v>
                </c:pt>
                <c:pt idx="38">
                  <c:v>1349.7142857142858</c:v>
                </c:pt>
                <c:pt idx="39">
                  <c:v>1339</c:v>
                </c:pt>
                <c:pt idx="40">
                  <c:v>1302.4285714285713</c:v>
                </c:pt>
                <c:pt idx="41">
                  <c:v>1234.4285714285713</c:v>
                </c:pt>
                <c:pt idx="42">
                  <c:v>1248.1428571428571</c:v>
                </c:pt>
                <c:pt idx="43">
                  <c:v>1218.2857142857142</c:v>
                </c:pt>
                <c:pt idx="44">
                  <c:v>1210.5714285714287</c:v>
                </c:pt>
                <c:pt idx="45">
                  <c:v>1228.1428571428571</c:v>
                </c:pt>
                <c:pt idx="46">
                  <c:v>1254.2857142857142</c:v>
                </c:pt>
                <c:pt idx="47">
                  <c:v>1285.8571428571429</c:v>
                </c:pt>
                <c:pt idx="48">
                  <c:v>1248.4285714285713</c:v>
                </c:pt>
                <c:pt idx="49">
                  <c:v>1184.5714285714287</c:v>
                </c:pt>
                <c:pt idx="50">
                  <c:v>1155.2857142857142</c:v>
                </c:pt>
                <c:pt idx="51">
                  <c:v>1112.7142857142858</c:v>
                </c:pt>
                <c:pt idx="52">
                  <c:v>1026.2857142857142</c:v>
                </c:pt>
                <c:pt idx="53">
                  <c:v>951</c:v>
                </c:pt>
                <c:pt idx="54">
                  <c:v>943.57142857142856</c:v>
                </c:pt>
                <c:pt idx="55">
                  <c:v>991.28571428571433</c:v>
                </c:pt>
                <c:pt idx="56">
                  <c:v>1010.1428571428571</c:v>
                </c:pt>
                <c:pt idx="57">
                  <c:v>1017.2857142857143</c:v>
                </c:pt>
                <c:pt idx="58">
                  <c:v>941.14285714285711</c:v>
                </c:pt>
                <c:pt idx="59">
                  <c:v>950.42857142857144</c:v>
                </c:pt>
                <c:pt idx="60">
                  <c:v>929.71428571428567</c:v>
                </c:pt>
                <c:pt idx="61">
                  <c:v>916.71428571428567</c:v>
                </c:pt>
                <c:pt idx="62">
                  <c:v>863.14285714285711</c:v>
                </c:pt>
                <c:pt idx="63">
                  <c:v>795.28571428571433</c:v>
                </c:pt>
                <c:pt idx="64">
                  <c:v>744.71428571428567</c:v>
                </c:pt>
                <c:pt idx="65">
                  <c:v>719</c:v>
                </c:pt>
                <c:pt idx="66">
                  <c:v>662.71428571428567</c:v>
                </c:pt>
                <c:pt idx="67">
                  <c:v>660.85714285714289</c:v>
                </c:pt>
                <c:pt idx="68">
                  <c:v>608.14285714285711</c:v>
                </c:pt>
                <c:pt idx="69">
                  <c:v>605</c:v>
                </c:pt>
                <c:pt idx="70">
                  <c:v>622.42857142857144</c:v>
                </c:pt>
                <c:pt idx="71">
                  <c:v>607.71428571428567</c:v>
                </c:pt>
                <c:pt idx="72">
                  <c:v>603.28571428571433</c:v>
                </c:pt>
                <c:pt idx="73">
                  <c:v>568.42857142857144</c:v>
                </c:pt>
                <c:pt idx="74">
                  <c:v>538</c:v>
                </c:pt>
                <c:pt idx="75">
                  <c:v>614.14285714285711</c:v>
                </c:pt>
                <c:pt idx="76">
                  <c:v>561.28571428571433</c:v>
                </c:pt>
                <c:pt idx="77">
                  <c:v>533</c:v>
                </c:pt>
                <c:pt idx="78">
                  <c:v>485.14285714285717</c:v>
                </c:pt>
                <c:pt idx="79">
                  <c:v>470.42857142857144</c:v>
                </c:pt>
                <c:pt idx="80">
                  <c:v>476.71428571428572</c:v>
                </c:pt>
                <c:pt idx="81">
                  <c:v>449.71428571428572</c:v>
                </c:pt>
                <c:pt idx="82">
                  <c:v>368.14285714285717</c:v>
                </c:pt>
                <c:pt idx="83">
                  <c:v>353.85714285714283</c:v>
                </c:pt>
                <c:pt idx="84">
                  <c:v>324.42857142857144</c:v>
                </c:pt>
                <c:pt idx="85">
                  <c:v>323.57142857142856</c:v>
                </c:pt>
                <c:pt idx="86">
                  <c:v>329.57142857142856</c:v>
                </c:pt>
                <c:pt idx="87">
                  <c:v>323.71428571428572</c:v>
                </c:pt>
                <c:pt idx="88">
                  <c:v>348.5</c:v>
                </c:pt>
                <c:pt idx="89">
                  <c:v>325.8</c:v>
                </c:pt>
                <c:pt idx="90">
                  <c:v>333.75</c:v>
                </c:pt>
              </c:numCache>
            </c:numRef>
          </c:val>
          <c:smooth val="0"/>
          <c:extLst>
            <c:ext xmlns:c16="http://schemas.microsoft.com/office/drawing/2014/chart" uri="{C3380CC4-5D6E-409C-BE32-E72D297353CC}">
              <c16:uniqueId val="{00000005-051E-304D-B24D-6EE085502755}"/>
            </c:ext>
          </c:extLst>
        </c:ser>
        <c:ser>
          <c:idx val="3"/>
          <c:order val="3"/>
          <c:tx>
            <c:strRef>
              <c:f>Lombardy!$P$2</c:f>
              <c:strCache>
                <c:ptCount val="1"/>
                <c:pt idx="0">
                  <c:v>New Deaths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Lombardy!$B$3:$B$93</c:f>
              <c:strCache>
                <c:ptCount val="91"/>
                <c:pt idx="0">
                  <c:v>02/24</c:v>
                </c:pt>
                <c:pt idx="1">
                  <c:v>02/25</c:v>
                </c:pt>
                <c:pt idx="2">
                  <c:v>02/26</c:v>
                </c:pt>
                <c:pt idx="3">
                  <c:v>02/27</c:v>
                </c:pt>
                <c:pt idx="4">
                  <c:v>02/28</c:v>
                </c:pt>
                <c:pt idx="5">
                  <c:v>02/29</c:v>
                </c:pt>
                <c:pt idx="6">
                  <c:v>03/01</c:v>
                </c:pt>
                <c:pt idx="7">
                  <c:v>03/02</c:v>
                </c:pt>
                <c:pt idx="8">
                  <c:v>03/03</c:v>
                </c:pt>
                <c:pt idx="9">
                  <c:v>03/04</c:v>
                </c:pt>
                <c:pt idx="10">
                  <c:v>03/05</c:v>
                </c:pt>
                <c:pt idx="11">
                  <c:v>03/06</c:v>
                </c:pt>
                <c:pt idx="12">
                  <c:v>03/07</c:v>
                </c:pt>
                <c:pt idx="13">
                  <c:v>03/08</c:v>
                </c:pt>
                <c:pt idx="14">
                  <c:v>03/09</c:v>
                </c:pt>
                <c:pt idx="15">
                  <c:v>03/10</c:v>
                </c:pt>
                <c:pt idx="16">
                  <c:v>03/11</c:v>
                </c:pt>
                <c:pt idx="17">
                  <c:v>03/12</c:v>
                </c:pt>
                <c:pt idx="18">
                  <c:v>03/13</c:v>
                </c:pt>
                <c:pt idx="19">
                  <c:v>03/14</c:v>
                </c:pt>
                <c:pt idx="20">
                  <c:v>03/15</c:v>
                </c:pt>
                <c:pt idx="21">
                  <c:v>03/16</c:v>
                </c:pt>
                <c:pt idx="22">
                  <c:v>03/17</c:v>
                </c:pt>
                <c:pt idx="23">
                  <c:v>03/18</c:v>
                </c:pt>
                <c:pt idx="24">
                  <c:v>03/19</c:v>
                </c:pt>
                <c:pt idx="25">
                  <c:v>03/20</c:v>
                </c:pt>
                <c:pt idx="26">
                  <c:v>03/21</c:v>
                </c:pt>
                <c:pt idx="27">
                  <c:v>03/22</c:v>
                </c:pt>
                <c:pt idx="28">
                  <c:v>03/23</c:v>
                </c:pt>
                <c:pt idx="29">
                  <c:v>03/24</c:v>
                </c:pt>
                <c:pt idx="30">
                  <c:v>03/25</c:v>
                </c:pt>
                <c:pt idx="31">
                  <c:v>03/26</c:v>
                </c:pt>
                <c:pt idx="32">
                  <c:v>03/27</c:v>
                </c:pt>
                <c:pt idx="33">
                  <c:v>03/28</c:v>
                </c:pt>
                <c:pt idx="34">
                  <c:v>03/29</c:v>
                </c:pt>
                <c:pt idx="35">
                  <c:v>03/30</c:v>
                </c:pt>
                <c:pt idx="36">
                  <c:v>03/31</c:v>
                </c:pt>
                <c:pt idx="37">
                  <c:v>04/01</c:v>
                </c:pt>
                <c:pt idx="38">
                  <c:v>04/02</c:v>
                </c:pt>
                <c:pt idx="39">
                  <c:v>04/03</c:v>
                </c:pt>
                <c:pt idx="40">
                  <c:v>04/04</c:v>
                </c:pt>
                <c:pt idx="41">
                  <c:v>04/05</c:v>
                </c:pt>
                <c:pt idx="42">
                  <c:v>04/06</c:v>
                </c:pt>
                <c:pt idx="43">
                  <c:v>04/07</c:v>
                </c:pt>
                <c:pt idx="44">
                  <c:v>04/08</c:v>
                </c:pt>
                <c:pt idx="45">
                  <c:v>04/09</c:v>
                </c:pt>
                <c:pt idx="46">
                  <c:v>04/10</c:v>
                </c:pt>
                <c:pt idx="47">
                  <c:v>04/11</c:v>
                </c:pt>
                <c:pt idx="48">
                  <c:v>04/12</c:v>
                </c:pt>
                <c:pt idx="49">
                  <c:v>04/13</c:v>
                </c:pt>
                <c:pt idx="50">
                  <c:v>04/14</c:v>
                </c:pt>
                <c:pt idx="51">
                  <c:v>04/15</c:v>
                </c:pt>
                <c:pt idx="52">
                  <c:v>04/16</c:v>
                </c:pt>
                <c:pt idx="53">
                  <c:v>04/17</c:v>
                </c:pt>
                <c:pt idx="54">
                  <c:v>04/18</c:v>
                </c:pt>
                <c:pt idx="55">
                  <c:v>04/19</c:v>
                </c:pt>
                <c:pt idx="56">
                  <c:v>04/20</c:v>
                </c:pt>
                <c:pt idx="57">
                  <c:v>04/21</c:v>
                </c:pt>
                <c:pt idx="58">
                  <c:v>04/22</c:v>
                </c:pt>
                <c:pt idx="59">
                  <c:v>04/23</c:v>
                </c:pt>
                <c:pt idx="60">
                  <c:v>04/24</c:v>
                </c:pt>
                <c:pt idx="61">
                  <c:v>04/25</c:v>
                </c:pt>
                <c:pt idx="62">
                  <c:v>04/26</c:v>
                </c:pt>
                <c:pt idx="63">
                  <c:v>04/27</c:v>
                </c:pt>
                <c:pt idx="64">
                  <c:v>04/28</c:v>
                </c:pt>
                <c:pt idx="65">
                  <c:v>04/29</c:v>
                </c:pt>
                <c:pt idx="66">
                  <c:v>04/30</c:v>
                </c:pt>
                <c:pt idx="67">
                  <c:v>05/01</c:v>
                </c:pt>
                <c:pt idx="68">
                  <c:v>05/02</c:v>
                </c:pt>
                <c:pt idx="69">
                  <c:v>05/03</c:v>
                </c:pt>
                <c:pt idx="70">
                  <c:v>05/04</c:v>
                </c:pt>
                <c:pt idx="71">
                  <c:v>05/05</c:v>
                </c:pt>
                <c:pt idx="72">
                  <c:v>05/06</c:v>
                </c:pt>
                <c:pt idx="73">
                  <c:v>05/07</c:v>
                </c:pt>
                <c:pt idx="74">
                  <c:v>05/08</c:v>
                </c:pt>
                <c:pt idx="75">
                  <c:v>05/09</c:v>
                </c:pt>
                <c:pt idx="76">
                  <c:v>05/10</c:v>
                </c:pt>
                <c:pt idx="77">
                  <c:v>05/11</c:v>
                </c:pt>
                <c:pt idx="78">
                  <c:v>05/12</c:v>
                </c:pt>
                <c:pt idx="79">
                  <c:v>05/13</c:v>
                </c:pt>
                <c:pt idx="80">
                  <c:v>05/14</c:v>
                </c:pt>
                <c:pt idx="81">
                  <c:v>05/15</c:v>
                </c:pt>
                <c:pt idx="82">
                  <c:v>05/16</c:v>
                </c:pt>
                <c:pt idx="83">
                  <c:v>05/17</c:v>
                </c:pt>
                <c:pt idx="84">
                  <c:v>05/18</c:v>
                </c:pt>
                <c:pt idx="85">
                  <c:v>05/19</c:v>
                </c:pt>
                <c:pt idx="86">
                  <c:v>05/20</c:v>
                </c:pt>
                <c:pt idx="87">
                  <c:v>05/21</c:v>
                </c:pt>
                <c:pt idx="88">
                  <c:v>05/22</c:v>
                </c:pt>
                <c:pt idx="89">
                  <c:v>05/23</c:v>
                </c:pt>
                <c:pt idx="90">
                  <c:v>05/24</c:v>
                </c:pt>
              </c:strCache>
            </c:strRef>
          </c:cat>
          <c:val>
            <c:numRef>
              <c:f>Lombardy!$P$3:$P$93</c:f>
              <c:numCache>
                <c:formatCode>0</c:formatCode>
                <c:ptCount val="91"/>
                <c:pt idx="0">
                  <c:v>3.5</c:v>
                </c:pt>
                <c:pt idx="1">
                  <c:v>3.4</c:v>
                </c:pt>
                <c:pt idx="2">
                  <c:v>3.8333333333333335</c:v>
                </c:pt>
                <c:pt idx="3">
                  <c:v>3.4285714285714284</c:v>
                </c:pt>
                <c:pt idx="4">
                  <c:v>4.5714285714285712</c:v>
                </c:pt>
                <c:pt idx="5">
                  <c:v>6.5714285714285712</c:v>
                </c:pt>
                <c:pt idx="6">
                  <c:v>9.1428571428571423</c:v>
                </c:pt>
                <c:pt idx="7">
                  <c:v>12</c:v>
                </c:pt>
                <c:pt idx="8">
                  <c:v>16.857142857142858</c:v>
                </c:pt>
                <c:pt idx="9">
                  <c:v>18.714285714285715</c:v>
                </c:pt>
                <c:pt idx="10">
                  <c:v>34.714285714285715</c:v>
                </c:pt>
                <c:pt idx="11">
                  <c:v>42.142857142857146</c:v>
                </c:pt>
                <c:pt idx="12">
                  <c:v>59</c:v>
                </c:pt>
                <c:pt idx="13">
                  <c:v>77.714285714285708</c:v>
                </c:pt>
                <c:pt idx="14">
                  <c:v>92.285714285714292</c:v>
                </c:pt>
                <c:pt idx="15">
                  <c:v>107.85714285714286</c:v>
                </c:pt>
                <c:pt idx="16">
                  <c:v>116</c:v>
                </c:pt>
                <c:pt idx="17">
                  <c:v>135.85714285714286</c:v>
                </c:pt>
                <c:pt idx="18">
                  <c:v>155.28571428571428</c:v>
                </c:pt>
                <c:pt idx="19">
                  <c:v>167.42857142857142</c:v>
                </c:pt>
                <c:pt idx="20">
                  <c:v>191.71428571428572</c:v>
                </c:pt>
                <c:pt idx="21">
                  <c:v>203.42857142857142</c:v>
                </c:pt>
                <c:pt idx="22">
                  <c:v>237</c:v>
                </c:pt>
                <c:pt idx="23">
                  <c:v>304.14285714285717</c:v>
                </c:pt>
                <c:pt idx="24">
                  <c:v>319.71428571428572</c:v>
                </c:pt>
                <c:pt idx="25">
                  <c:v>336.57142857142856</c:v>
                </c:pt>
                <c:pt idx="26">
                  <c:v>362.57142857142856</c:v>
                </c:pt>
                <c:pt idx="27">
                  <c:v>359.28571428571428</c:v>
                </c:pt>
                <c:pt idx="28">
                  <c:v>384.71428571428572</c:v>
                </c:pt>
                <c:pt idx="29">
                  <c:v>407.57142857142856</c:v>
                </c:pt>
                <c:pt idx="30">
                  <c:v>407</c:v>
                </c:pt>
                <c:pt idx="31">
                  <c:v>414.85714285714283</c:v>
                </c:pt>
                <c:pt idx="32">
                  <c:v>434.57142857142856</c:v>
                </c:pt>
                <c:pt idx="33">
                  <c:v>431.57142857142856</c:v>
                </c:pt>
                <c:pt idx="34">
                  <c:v>445.57142857142856</c:v>
                </c:pt>
                <c:pt idx="35">
                  <c:v>442.71428571428572</c:v>
                </c:pt>
                <c:pt idx="36">
                  <c:v>415.57142857142856</c:v>
                </c:pt>
                <c:pt idx="37">
                  <c:v>387.42857142857144</c:v>
                </c:pt>
                <c:pt idx="38">
                  <c:v>363.57142857142856</c:v>
                </c:pt>
                <c:pt idx="39">
                  <c:v>340.57142857142856</c:v>
                </c:pt>
                <c:pt idx="40">
                  <c:v>326.42857142857144</c:v>
                </c:pt>
                <c:pt idx="41">
                  <c:v>304.14285714285717</c:v>
                </c:pt>
                <c:pt idx="42">
                  <c:v>294.57142857142856</c:v>
                </c:pt>
                <c:pt idx="43">
                  <c:v>275.28571428571428</c:v>
                </c:pt>
                <c:pt idx="44">
                  <c:v>265</c:v>
                </c:pt>
                <c:pt idx="45">
                  <c:v>245.14285714285714</c:v>
                </c:pt>
                <c:pt idx="46">
                  <c:v>242.71428571428572</c:v>
                </c:pt>
                <c:pt idx="47">
                  <c:v>236.85714285714286</c:v>
                </c:pt>
                <c:pt idx="48">
                  <c:v>236.42857142857142</c:v>
                </c:pt>
                <c:pt idx="49">
                  <c:v>226.57142857142858</c:v>
                </c:pt>
                <c:pt idx="50">
                  <c:v>230.42857142857142</c:v>
                </c:pt>
                <c:pt idx="51">
                  <c:v>219.85714285714286</c:v>
                </c:pt>
                <c:pt idx="52">
                  <c:v>227.42857142857142</c:v>
                </c:pt>
                <c:pt idx="53">
                  <c:v>210.71428571428572</c:v>
                </c:pt>
                <c:pt idx="54">
                  <c:v>205.28571428571428</c:v>
                </c:pt>
                <c:pt idx="55">
                  <c:v>194.71428571428572</c:v>
                </c:pt>
                <c:pt idx="56">
                  <c:v>190.28571428571428</c:v>
                </c:pt>
                <c:pt idx="57">
                  <c:v>179.28571428571428</c:v>
                </c:pt>
                <c:pt idx="58">
                  <c:v>174.14285714285714</c:v>
                </c:pt>
                <c:pt idx="59">
                  <c:v>158.85714285714286</c:v>
                </c:pt>
                <c:pt idx="60">
                  <c:v>153.28571428571428</c:v>
                </c:pt>
                <c:pt idx="61">
                  <c:v>142.28571428571428</c:v>
                </c:pt>
                <c:pt idx="62">
                  <c:v>134.14285714285714</c:v>
                </c:pt>
                <c:pt idx="63">
                  <c:v>118.85714285714286</c:v>
                </c:pt>
                <c:pt idx="64">
                  <c:v>107.71428571428571</c:v>
                </c:pt>
                <c:pt idx="65">
                  <c:v>131.42857142857142</c:v>
                </c:pt>
                <c:pt idx="66">
                  <c:v>129.42857142857142</c:v>
                </c:pt>
                <c:pt idx="67">
                  <c:v>120.71428571428571</c:v>
                </c:pt>
                <c:pt idx="68">
                  <c:v>116.28571428571429</c:v>
                </c:pt>
                <c:pt idx="69">
                  <c:v>133.14285714285714</c:v>
                </c:pt>
                <c:pt idx="70">
                  <c:v>139</c:v>
                </c:pt>
                <c:pt idx="71">
                  <c:v>139.85714285714286</c:v>
                </c:pt>
                <c:pt idx="72">
                  <c:v>105</c:v>
                </c:pt>
                <c:pt idx="73">
                  <c:v>107.85714285714286</c:v>
                </c:pt>
                <c:pt idx="74">
                  <c:v>108.57142857142857</c:v>
                </c:pt>
                <c:pt idx="75">
                  <c:v>103.85714285714286</c:v>
                </c:pt>
                <c:pt idx="76">
                  <c:v>82</c:v>
                </c:pt>
                <c:pt idx="77">
                  <c:v>78.714285714285708</c:v>
                </c:pt>
                <c:pt idx="78">
                  <c:v>81.714285714285708</c:v>
                </c:pt>
                <c:pt idx="79">
                  <c:v>75.142857142857139</c:v>
                </c:pt>
                <c:pt idx="80">
                  <c:v>76.142857142857139</c:v>
                </c:pt>
                <c:pt idx="81">
                  <c:v>69.857142857142861</c:v>
                </c:pt>
                <c:pt idx="82">
                  <c:v>68.714285714285708</c:v>
                </c:pt>
                <c:pt idx="83">
                  <c:v>68.142857142857139</c:v>
                </c:pt>
                <c:pt idx="84">
                  <c:v>61.571428571428569</c:v>
                </c:pt>
                <c:pt idx="85">
                  <c:v>53.285714285714285</c:v>
                </c:pt>
                <c:pt idx="86">
                  <c:v>55.714285714285715</c:v>
                </c:pt>
                <c:pt idx="87">
                  <c:v>45.857142857142854</c:v>
                </c:pt>
                <c:pt idx="88">
                  <c:v>49.5</c:v>
                </c:pt>
                <c:pt idx="89">
                  <c:v>48.6</c:v>
                </c:pt>
                <c:pt idx="90">
                  <c:v>44.5</c:v>
                </c:pt>
              </c:numCache>
            </c:numRef>
          </c:val>
          <c:smooth val="0"/>
          <c:extLst>
            <c:ext xmlns:c16="http://schemas.microsoft.com/office/drawing/2014/chart" uri="{C3380CC4-5D6E-409C-BE32-E72D297353CC}">
              <c16:uniqueId val="{00000007-051E-304D-B24D-6EE085502755}"/>
            </c:ext>
          </c:extLst>
        </c:ser>
        <c:dLbls>
          <c:showLegendKey val="0"/>
          <c:showVal val="0"/>
          <c:showCatName val="0"/>
          <c:showSerName val="0"/>
          <c:showPercent val="0"/>
          <c:showBubbleSize val="0"/>
        </c:dLbls>
        <c:marker val="1"/>
        <c:smooth val="0"/>
        <c:axId val="626662304"/>
        <c:axId val="438357536"/>
      </c:lineChart>
      <c:lineChart>
        <c:grouping val="standard"/>
        <c:varyColors val="0"/>
        <c:ser>
          <c:idx val="1"/>
          <c:order val="1"/>
          <c:tx>
            <c:strRef>
              <c:f>Lombardy!$N$2</c:f>
              <c:strCache>
                <c:ptCount val="1"/>
                <c:pt idx="0">
                  <c:v>Hospitalized</c:v>
                </c:pt>
              </c:strCache>
            </c:strRef>
          </c:tx>
          <c:spPr>
            <a:ln w="50800" cap="rnd">
              <a:solidFill>
                <a:schemeClr val="accent6"/>
              </a:solidFill>
              <a:round/>
            </a:ln>
            <a:effectLst/>
          </c:spPr>
          <c:marker>
            <c:symbol val="circle"/>
            <c:size val="8"/>
            <c:spPr>
              <a:solidFill>
                <a:schemeClr val="accent6"/>
              </a:solidFill>
              <a:ln w="9525">
                <a:solidFill>
                  <a:schemeClr val="accent6"/>
                </a:solidFill>
              </a:ln>
              <a:effectLst/>
            </c:spPr>
          </c:marker>
          <c:cat>
            <c:strRef>
              <c:f>Lombardy!$B$3:$B$93</c:f>
              <c:strCache>
                <c:ptCount val="91"/>
                <c:pt idx="0">
                  <c:v>02/24</c:v>
                </c:pt>
                <c:pt idx="1">
                  <c:v>02/25</c:v>
                </c:pt>
                <c:pt idx="2">
                  <c:v>02/26</c:v>
                </c:pt>
                <c:pt idx="3">
                  <c:v>02/27</c:v>
                </c:pt>
                <c:pt idx="4">
                  <c:v>02/28</c:v>
                </c:pt>
                <c:pt idx="5">
                  <c:v>02/29</c:v>
                </c:pt>
                <c:pt idx="6">
                  <c:v>03/01</c:v>
                </c:pt>
                <c:pt idx="7">
                  <c:v>03/02</c:v>
                </c:pt>
                <c:pt idx="8">
                  <c:v>03/03</c:v>
                </c:pt>
                <c:pt idx="9">
                  <c:v>03/04</c:v>
                </c:pt>
                <c:pt idx="10">
                  <c:v>03/05</c:v>
                </c:pt>
                <c:pt idx="11">
                  <c:v>03/06</c:v>
                </c:pt>
                <c:pt idx="12">
                  <c:v>03/07</c:v>
                </c:pt>
                <c:pt idx="13">
                  <c:v>03/08</c:v>
                </c:pt>
                <c:pt idx="14">
                  <c:v>03/09</c:v>
                </c:pt>
                <c:pt idx="15">
                  <c:v>03/10</c:v>
                </c:pt>
                <c:pt idx="16">
                  <c:v>03/11</c:v>
                </c:pt>
                <c:pt idx="17">
                  <c:v>03/12</c:v>
                </c:pt>
                <c:pt idx="18">
                  <c:v>03/13</c:v>
                </c:pt>
                <c:pt idx="19">
                  <c:v>03/14</c:v>
                </c:pt>
                <c:pt idx="20">
                  <c:v>03/15</c:v>
                </c:pt>
                <c:pt idx="21">
                  <c:v>03/16</c:v>
                </c:pt>
                <c:pt idx="22">
                  <c:v>03/17</c:v>
                </c:pt>
                <c:pt idx="23">
                  <c:v>03/18</c:v>
                </c:pt>
                <c:pt idx="24">
                  <c:v>03/19</c:v>
                </c:pt>
                <c:pt idx="25">
                  <c:v>03/20</c:v>
                </c:pt>
                <c:pt idx="26">
                  <c:v>03/21</c:v>
                </c:pt>
                <c:pt idx="27">
                  <c:v>03/22</c:v>
                </c:pt>
                <c:pt idx="28">
                  <c:v>03/23</c:v>
                </c:pt>
                <c:pt idx="29">
                  <c:v>03/24</c:v>
                </c:pt>
                <c:pt idx="30">
                  <c:v>03/25</c:v>
                </c:pt>
                <c:pt idx="31">
                  <c:v>03/26</c:v>
                </c:pt>
                <c:pt idx="32">
                  <c:v>03/27</c:v>
                </c:pt>
                <c:pt idx="33">
                  <c:v>03/28</c:v>
                </c:pt>
                <c:pt idx="34">
                  <c:v>03/29</c:v>
                </c:pt>
                <c:pt idx="35">
                  <c:v>03/30</c:v>
                </c:pt>
                <c:pt idx="36">
                  <c:v>03/31</c:v>
                </c:pt>
                <c:pt idx="37">
                  <c:v>04/01</c:v>
                </c:pt>
                <c:pt idx="38">
                  <c:v>04/02</c:v>
                </c:pt>
                <c:pt idx="39">
                  <c:v>04/03</c:v>
                </c:pt>
                <c:pt idx="40">
                  <c:v>04/04</c:v>
                </c:pt>
                <c:pt idx="41">
                  <c:v>04/05</c:v>
                </c:pt>
                <c:pt idx="42">
                  <c:v>04/06</c:v>
                </c:pt>
                <c:pt idx="43">
                  <c:v>04/07</c:v>
                </c:pt>
                <c:pt idx="44">
                  <c:v>04/08</c:v>
                </c:pt>
                <c:pt idx="45">
                  <c:v>04/09</c:v>
                </c:pt>
                <c:pt idx="46">
                  <c:v>04/10</c:v>
                </c:pt>
                <c:pt idx="47">
                  <c:v>04/11</c:v>
                </c:pt>
                <c:pt idx="48">
                  <c:v>04/12</c:v>
                </c:pt>
                <c:pt idx="49">
                  <c:v>04/13</c:v>
                </c:pt>
                <c:pt idx="50">
                  <c:v>04/14</c:v>
                </c:pt>
                <c:pt idx="51">
                  <c:v>04/15</c:v>
                </c:pt>
                <c:pt idx="52">
                  <c:v>04/16</c:v>
                </c:pt>
                <c:pt idx="53">
                  <c:v>04/17</c:v>
                </c:pt>
                <c:pt idx="54">
                  <c:v>04/18</c:v>
                </c:pt>
                <c:pt idx="55">
                  <c:v>04/19</c:v>
                </c:pt>
                <c:pt idx="56">
                  <c:v>04/20</c:v>
                </c:pt>
                <c:pt idx="57">
                  <c:v>04/21</c:v>
                </c:pt>
                <c:pt idx="58">
                  <c:v>04/22</c:v>
                </c:pt>
                <c:pt idx="59">
                  <c:v>04/23</c:v>
                </c:pt>
                <c:pt idx="60">
                  <c:v>04/24</c:v>
                </c:pt>
                <c:pt idx="61">
                  <c:v>04/25</c:v>
                </c:pt>
                <c:pt idx="62">
                  <c:v>04/26</c:v>
                </c:pt>
                <c:pt idx="63">
                  <c:v>04/27</c:v>
                </c:pt>
                <c:pt idx="64">
                  <c:v>04/28</c:v>
                </c:pt>
                <c:pt idx="65">
                  <c:v>04/29</c:v>
                </c:pt>
                <c:pt idx="66">
                  <c:v>04/30</c:v>
                </c:pt>
                <c:pt idx="67">
                  <c:v>05/01</c:v>
                </c:pt>
                <c:pt idx="68">
                  <c:v>05/02</c:v>
                </c:pt>
                <c:pt idx="69">
                  <c:v>05/03</c:v>
                </c:pt>
                <c:pt idx="70">
                  <c:v>05/04</c:v>
                </c:pt>
                <c:pt idx="71">
                  <c:v>05/05</c:v>
                </c:pt>
                <c:pt idx="72">
                  <c:v>05/06</c:v>
                </c:pt>
                <c:pt idx="73">
                  <c:v>05/07</c:v>
                </c:pt>
                <c:pt idx="74">
                  <c:v>05/08</c:v>
                </c:pt>
                <c:pt idx="75">
                  <c:v>05/09</c:v>
                </c:pt>
                <c:pt idx="76">
                  <c:v>05/10</c:v>
                </c:pt>
                <c:pt idx="77">
                  <c:v>05/11</c:v>
                </c:pt>
                <c:pt idx="78">
                  <c:v>05/12</c:v>
                </c:pt>
                <c:pt idx="79">
                  <c:v>05/13</c:v>
                </c:pt>
                <c:pt idx="80">
                  <c:v>05/14</c:v>
                </c:pt>
                <c:pt idx="81">
                  <c:v>05/15</c:v>
                </c:pt>
                <c:pt idx="82">
                  <c:v>05/16</c:v>
                </c:pt>
                <c:pt idx="83">
                  <c:v>05/17</c:v>
                </c:pt>
                <c:pt idx="84">
                  <c:v>05/18</c:v>
                </c:pt>
                <c:pt idx="85">
                  <c:v>05/19</c:v>
                </c:pt>
                <c:pt idx="86">
                  <c:v>05/20</c:v>
                </c:pt>
                <c:pt idx="87">
                  <c:v>05/21</c:v>
                </c:pt>
                <c:pt idx="88">
                  <c:v>05/22</c:v>
                </c:pt>
                <c:pt idx="89">
                  <c:v>05/23</c:v>
                </c:pt>
                <c:pt idx="90">
                  <c:v>05/24</c:v>
                </c:pt>
              </c:strCache>
            </c:strRef>
          </c:cat>
          <c:val>
            <c:numRef>
              <c:f>Lombardy!$N$3:$N$93</c:f>
              <c:numCache>
                <c:formatCode>General</c:formatCode>
                <c:ptCount val="91"/>
                <c:pt idx="0">
                  <c:v>95</c:v>
                </c:pt>
                <c:pt idx="1">
                  <c:v>104</c:v>
                </c:pt>
                <c:pt idx="2">
                  <c:v>104</c:v>
                </c:pt>
                <c:pt idx="3">
                  <c:v>213</c:v>
                </c:pt>
                <c:pt idx="4">
                  <c:v>282</c:v>
                </c:pt>
                <c:pt idx="5">
                  <c:v>336</c:v>
                </c:pt>
                <c:pt idx="6">
                  <c:v>512</c:v>
                </c:pt>
                <c:pt idx="7">
                  <c:v>605</c:v>
                </c:pt>
                <c:pt idx="8">
                  <c:v>865</c:v>
                </c:pt>
                <c:pt idx="9">
                  <c:v>1086</c:v>
                </c:pt>
                <c:pt idx="10">
                  <c:v>1413</c:v>
                </c:pt>
                <c:pt idx="11">
                  <c:v>1931</c:v>
                </c:pt>
                <c:pt idx="12">
                  <c:v>2020</c:v>
                </c:pt>
                <c:pt idx="13">
                  <c:v>2616</c:v>
                </c:pt>
                <c:pt idx="14">
                  <c:v>3242</c:v>
                </c:pt>
                <c:pt idx="15">
                  <c:v>3785</c:v>
                </c:pt>
                <c:pt idx="16">
                  <c:v>4412</c:v>
                </c:pt>
                <c:pt idx="17">
                  <c:v>4852</c:v>
                </c:pt>
                <c:pt idx="18">
                  <c:v>5085</c:v>
                </c:pt>
                <c:pt idx="19">
                  <c:v>5630</c:v>
                </c:pt>
                <c:pt idx="20">
                  <c:v>6267</c:v>
                </c:pt>
                <c:pt idx="21">
                  <c:v>6994</c:v>
                </c:pt>
                <c:pt idx="22">
                  <c:v>7832</c:v>
                </c:pt>
                <c:pt idx="23">
                  <c:v>8209</c:v>
                </c:pt>
                <c:pt idx="24">
                  <c:v>8393</c:v>
                </c:pt>
                <c:pt idx="25">
                  <c:v>8785</c:v>
                </c:pt>
                <c:pt idx="26">
                  <c:v>9351</c:v>
                </c:pt>
                <c:pt idx="27">
                  <c:v>10581</c:v>
                </c:pt>
                <c:pt idx="28">
                  <c:v>10449</c:v>
                </c:pt>
                <c:pt idx="29">
                  <c:v>10905</c:v>
                </c:pt>
                <c:pt idx="30">
                  <c:v>11262</c:v>
                </c:pt>
                <c:pt idx="31">
                  <c:v>11944</c:v>
                </c:pt>
                <c:pt idx="32">
                  <c:v>12429</c:v>
                </c:pt>
                <c:pt idx="33">
                  <c:v>12471</c:v>
                </c:pt>
                <c:pt idx="34">
                  <c:v>12941</c:v>
                </c:pt>
                <c:pt idx="35">
                  <c:v>13145</c:v>
                </c:pt>
                <c:pt idx="36">
                  <c:v>13207</c:v>
                </c:pt>
                <c:pt idx="37">
                  <c:v>13269</c:v>
                </c:pt>
                <c:pt idx="38">
                  <c:v>13113</c:v>
                </c:pt>
                <c:pt idx="39">
                  <c:v>13183</c:v>
                </c:pt>
                <c:pt idx="40">
                  <c:v>13328</c:v>
                </c:pt>
                <c:pt idx="41">
                  <c:v>13326</c:v>
                </c:pt>
                <c:pt idx="42">
                  <c:v>13257</c:v>
                </c:pt>
                <c:pt idx="43">
                  <c:v>13138</c:v>
                </c:pt>
                <c:pt idx="44">
                  <c:v>12976</c:v>
                </c:pt>
                <c:pt idx="45">
                  <c:v>13032</c:v>
                </c:pt>
                <c:pt idx="46">
                  <c:v>13079</c:v>
                </c:pt>
                <c:pt idx="47">
                  <c:v>13200</c:v>
                </c:pt>
                <c:pt idx="48">
                  <c:v>13145</c:v>
                </c:pt>
                <c:pt idx="49">
                  <c:v>13171</c:v>
                </c:pt>
                <c:pt idx="50">
                  <c:v>13199</c:v>
                </c:pt>
                <c:pt idx="51">
                  <c:v>13117</c:v>
                </c:pt>
                <c:pt idx="52">
                  <c:v>12388</c:v>
                </c:pt>
                <c:pt idx="53">
                  <c:v>11598</c:v>
                </c:pt>
                <c:pt idx="54">
                  <c:v>10989</c:v>
                </c:pt>
                <c:pt idx="55">
                  <c:v>11264</c:v>
                </c:pt>
                <c:pt idx="56">
                  <c:v>11039</c:v>
                </c:pt>
                <c:pt idx="57">
                  <c:v>10656</c:v>
                </c:pt>
                <c:pt idx="58">
                  <c:v>10509</c:v>
                </c:pt>
                <c:pt idx="59">
                  <c:v>9982</c:v>
                </c:pt>
                <c:pt idx="60">
                  <c:v>9547</c:v>
                </c:pt>
                <c:pt idx="61">
                  <c:v>9213</c:v>
                </c:pt>
                <c:pt idx="62">
                  <c:v>9187</c:v>
                </c:pt>
                <c:pt idx="63">
                  <c:v>8205</c:v>
                </c:pt>
                <c:pt idx="64">
                  <c:v>7935</c:v>
                </c:pt>
                <c:pt idx="65">
                  <c:v>7754</c:v>
                </c:pt>
                <c:pt idx="66">
                  <c:v>7439</c:v>
                </c:pt>
                <c:pt idx="67">
                  <c:v>7191</c:v>
                </c:pt>
                <c:pt idx="68">
                  <c:v>7074</c:v>
                </c:pt>
                <c:pt idx="69">
                  <c:v>7141</c:v>
                </c:pt>
                <c:pt idx="70">
                  <c:v>6946</c:v>
                </c:pt>
                <c:pt idx="71">
                  <c:v>6710</c:v>
                </c:pt>
                <c:pt idx="72">
                  <c:v>6559</c:v>
                </c:pt>
                <c:pt idx="73">
                  <c:v>6328</c:v>
                </c:pt>
                <c:pt idx="74">
                  <c:v>6102</c:v>
                </c:pt>
                <c:pt idx="75">
                  <c:v>5865</c:v>
                </c:pt>
                <c:pt idx="76">
                  <c:v>5776</c:v>
                </c:pt>
                <c:pt idx="77">
                  <c:v>5738</c:v>
                </c:pt>
                <c:pt idx="78">
                  <c:v>5544</c:v>
                </c:pt>
                <c:pt idx="79">
                  <c:v>5314</c:v>
                </c:pt>
                <c:pt idx="80">
                  <c:v>5115</c:v>
                </c:pt>
                <c:pt idx="81">
                  <c:v>4981</c:v>
                </c:pt>
                <c:pt idx="82">
                  <c:v>4789</c:v>
                </c:pt>
                <c:pt idx="83">
                  <c:v>4735</c:v>
                </c:pt>
                <c:pt idx="84">
                  <c:v>4734</c:v>
                </c:pt>
                <c:pt idx="85">
                  <c:v>4670</c:v>
                </c:pt>
                <c:pt idx="86">
                  <c:v>4512</c:v>
                </c:pt>
                <c:pt idx="87">
                  <c:v>4345</c:v>
                </c:pt>
                <c:pt idx="88">
                  <c:v>4235</c:v>
                </c:pt>
                <c:pt idx="89">
                  <c:v>4225</c:v>
                </c:pt>
                <c:pt idx="90">
                  <c:v>4214</c:v>
                </c:pt>
              </c:numCache>
            </c:numRef>
          </c:val>
          <c:smooth val="0"/>
          <c:extLst>
            <c:ext xmlns:c16="http://schemas.microsoft.com/office/drawing/2014/chart" uri="{C3380CC4-5D6E-409C-BE32-E72D297353CC}">
              <c16:uniqueId val="{00000009-051E-304D-B24D-6EE085502755}"/>
            </c:ext>
          </c:extLst>
        </c:ser>
        <c:ser>
          <c:idx val="2"/>
          <c:order val="2"/>
          <c:tx>
            <c:strRef>
              <c:f>Lombardy!$O$2</c:f>
              <c:strCache>
                <c:ptCount val="1"/>
                <c:pt idx="0">
                  <c:v>In ICU</c:v>
                </c:pt>
              </c:strCache>
            </c:strRef>
          </c:tx>
          <c:spPr>
            <a:ln w="50800" cap="rnd">
              <a:solidFill>
                <a:schemeClr val="accent4"/>
              </a:solidFill>
              <a:round/>
            </a:ln>
            <a:effectLst/>
          </c:spPr>
          <c:marker>
            <c:symbol val="circle"/>
            <c:size val="8"/>
            <c:spPr>
              <a:solidFill>
                <a:schemeClr val="accent4"/>
              </a:solidFill>
              <a:ln w="9525">
                <a:solidFill>
                  <a:schemeClr val="accent4"/>
                </a:solidFill>
              </a:ln>
              <a:effectLst/>
            </c:spPr>
          </c:marker>
          <c:cat>
            <c:strRef>
              <c:f>Lombardy!$B$3:$B$93</c:f>
              <c:strCache>
                <c:ptCount val="91"/>
                <c:pt idx="0">
                  <c:v>02/24</c:v>
                </c:pt>
                <c:pt idx="1">
                  <c:v>02/25</c:v>
                </c:pt>
                <c:pt idx="2">
                  <c:v>02/26</c:v>
                </c:pt>
                <c:pt idx="3">
                  <c:v>02/27</c:v>
                </c:pt>
                <c:pt idx="4">
                  <c:v>02/28</c:v>
                </c:pt>
                <c:pt idx="5">
                  <c:v>02/29</c:v>
                </c:pt>
                <c:pt idx="6">
                  <c:v>03/01</c:v>
                </c:pt>
                <c:pt idx="7">
                  <c:v>03/02</c:v>
                </c:pt>
                <c:pt idx="8">
                  <c:v>03/03</c:v>
                </c:pt>
                <c:pt idx="9">
                  <c:v>03/04</c:v>
                </c:pt>
                <c:pt idx="10">
                  <c:v>03/05</c:v>
                </c:pt>
                <c:pt idx="11">
                  <c:v>03/06</c:v>
                </c:pt>
                <c:pt idx="12">
                  <c:v>03/07</c:v>
                </c:pt>
                <c:pt idx="13">
                  <c:v>03/08</c:v>
                </c:pt>
                <c:pt idx="14">
                  <c:v>03/09</c:v>
                </c:pt>
                <c:pt idx="15">
                  <c:v>03/10</c:v>
                </c:pt>
                <c:pt idx="16">
                  <c:v>03/11</c:v>
                </c:pt>
                <c:pt idx="17">
                  <c:v>03/12</c:v>
                </c:pt>
                <c:pt idx="18">
                  <c:v>03/13</c:v>
                </c:pt>
                <c:pt idx="19">
                  <c:v>03/14</c:v>
                </c:pt>
                <c:pt idx="20">
                  <c:v>03/15</c:v>
                </c:pt>
                <c:pt idx="21">
                  <c:v>03/16</c:v>
                </c:pt>
                <c:pt idx="22">
                  <c:v>03/17</c:v>
                </c:pt>
                <c:pt idx="23">
                  <c:v>03/18</c:v>
                </c:pt>
                <c:pt idx="24">
                  <c:v>03/19</c:v>
                </c:pt>
                <c:pt idx="25">
                  <c:v>03/20</c:v>
                </c:pt>
                <c:pt idx="26">
                  <c:v>03/21</c:v>
                </c:pt>
                <c:pt idx="27">
                  <c:v>03/22</c:v>
                </c:pt>
                <c:pt idx="28">
                  <c:v>03/23</c:v>
                </c:pt>
                <c:pt idx="29">
                  <c:v>03/24</c:v>
                </c:pt>
                <c:pt idx="30">
                  <c:v>03/25</c:v>
                </c:pt>
                <c:pt idx="31">
                  <c:v>03/26</c:v>
                </c:pt>
                <c:pt idx="32">
                  <c:v>03/27</c:v>
                </c:pt>
                <c:pt idx="33">
                  <c:v>03/28</c:v>
                </c:pt>
                <c:pt idx="34">
                  <c:v>03/29</c:v>
                </c:pt>
                <c:pt idx="35">
                  <c:v>03/30</c:v>
                </c:pt>
                <c:pt idx="36">
                  <c:v>03/31</c:v>
                </c:pt>
                <c:pt idx="37">
                  <c:v>04/01</c:v>
                </c:pt>
                <c:pt idx="38">
                  <c:v>04/02</c:v>
                </c:pt>
                <c:pt idx="39">
                  <c:v>04/03</c:v>
                </c:pt>
                <c:pt idx="40">
                  <c:v>04/04</c:v>
                </c:pt>
                <c:pt idx="41">
                  <c:v>04/05</c:v>
                </c:pt>
                <c:pt idx="42">
                  <c:v>04/06</c:v>
                </c:pt>
                <c:pt idx="43">
                  <c:v>04/07</c:v>
                </c:pt>
                <c:pt idx="44">
                  <c:v>04/08</c:v>
                </c:pt>
                <c:pt idx="45">
                  <c:v>04/09</c:v>
                </c:pt>
                <c:pt idx="46">
                  <c:v>04/10</c:v>
                </c:pt>
                <c:pt idx="47">
                  <c:v>04/11</c:v>
                </c:pt>
                <c:pt idx="48">
                  <c:v>04/12</c:v>
                </c:pt>
                <c:pt idx="49">
                  <c:v>04/13</c:v>
                </c:pt>
                <c:pt idx="50">
                  <c:v>04/14</c:v>
                </c:pt>
                <c:pt idx="51">
                  <c:v>04/15</c:v>
                </c:pt>
                <c:pt idx="52">
                  <c:v>04/16</c:v>
                </c:pt>
                <c:pt idx="53">
                  <c:v>04/17</c:v>
                </c:pt>
                <c:pt idx="54">
                  <c:v>04/18</c:v>
                </c:pt>
                <c:pt idx="55">
                  <c:v>04/19</c:v>
                </c:pt>
                <c:pt idx="56">
                  <c:v>04/20</c:v>
                </c:pt>
                <c:pt idx="57">
                  <c:v>04/21</c:v>
                </c:pt>
                <c:pt idx="58">
                  <c:v>04/22</c:v>
                </c:pt>
                <c:pt idx="59">
                  <c:v>04/23</c:v>
                </c:pt>
                <c:pt idx="60">
                  <c:v>04/24</c:v>
                </c:pt>
                <c:pt idx="61">
                  <c:v>04/25</c:v>
                </c:pt>
                <c:pt idx="62">
                  <c:v>04/26</c:v>
                </c:pt>
                <c:pt idx="63">
                  <c:v>04/27</c:v>
                </c:pt>
                <c:pt idx="64">
                  <c:v>04/28</c:v>
                </c:pt>
                <c:pt idx="65">
                  <c:v>04/29</c:v>
                </c:pt>
                <c:pt idx="66">
                  <c:v>04/30</c:v>
                </c:pt>
                <c:pt idx="67">
                  <c:v>05/01</c:v>
                </c:pt>
                <c:pt idx="68">
                  <c:v>05/02</c:v>
                </c:pt>
                <c:pt idx="69">
                  <c:v>05/03</c:v>
                </c:pt>
                <c:pt idx="70">
                  <c:v>05/04</c:v>
                </c:pt>
                <c:pt idx="71">
                  <c:v>05/05</c:v>
                </c:pt>
                <c:pt idx="72">
                  <c:v>05/06</c:v>
                </c:pt>
                <c:pt idx="73">
                  <c:v>05/07</c:v>
                </c:pt>
                <c:pt idx="74">
                  <c:v>05/08</c:v>
                </c:pt>
                <c:pt idx="75">
                  <c:v>05/09</c:v>
                </c:pt>
                <c:pt idx="76">
                  <c:v>05/10</c:v>
                </c:pt>
                <c:pt idx="77">
                  <c:v>05/11</c:v>
                </c:pt>
                <c:pt idx="78">
                  <c:v>05/12</c:v>
                </c:pt>
                <c:pt idx="79">
                  <c:v>05/13</c:v>
                </c:pt>
                <c:pt idx="80">
                  <c:v>05/14</c:v>
                </c:pt>
                <c:pt idx="81">
                  <c:v>05/15</c:v>
                </c:pt>
                <c:pt idx="82">
                  <c:v>05/16</c:v>
                </c:pt>
                <c:pt idx="83">
                  <c:v>05/17</c:v>
                </c:pt>
                <c:pt idx="84">
                  <c:v>05/18</c:v>
                </c:pt>
                <c:pt idx="85">
                  <c:v>05/19</c:v>
                </c:pt>
                <c:pt idx="86">
                  <c:v>05/20</c:v>
                </c:pt>
                <c:pt idx="87">
                  <c:v>05/21</c:v>
                </c:pt>
                <c:pt idx="88">
                  <c:v>05/22</c:v>
                </c:pt>
                <c:pt idx="89">
                  <c:v>05/23</c:v>
                </c:pt>
                <c:pt idx="90">
                  <c:v>05/24</c:v>
                </c:pt>
              </c:strCache>
            </c:strRef>
          </c:cat>
          <c:val>
            <c:numRef>
              <c:f>Lombardy!$O$3:$O$93</c:f>
              <c:numCache>
                <c:formatCode>General</c:formatCode>
                <c:ptCount val="91"/>
                <c:pt idx="0">
                  <c:v>19</c:v>
                </c:pt>
                <c:pt idx="1">
                  <c:v>25</c:v>
                </c:pt>
                <c:pt idx="2">
                  <c:v>25</c:v>
                </c:pt>
                <c:pt idx="3">
                  <c:v>41</c:v>
                </c:pt>
                <c:pt idx="4">
                  <c:v>47</c:v>
                </c:pt>
                <c:pt idx="5">
                  <c:v>80</c:v>
                </c:pt>
                <c:pt idx="6">
                  <c:v>106</c:v>
                </c:pt>
                <c:pt idx="7">
                  <c:v>127</c:v>
                </c:pt>
                <c:pt idx="8">
                  <c:v>167</c:v>
                </c:pt>
                <c:pt idx="9">
                  <c:v>209</c:v>
                </c:pt>
                <c:pt idx="10">
                  <c:v>244</c:v>
                </c:pt>
                <c:pt idx="11">
                  <c:v>309</c:v>
                </c:pt>
                <c:pt idx="12">
                  <c:v>359</c:v>
                </c:pt>
                <c:pt idx="13">
                  <c:v>399</c:v>
                </c:pt>
                <c:pt idx="14">
                  <c:v>440</c:v>
                </c:pt>
                <c:pt idx="15">
                  <c:v>466</c:v>
                </c:pt>
                <c:pt idx="16">
                  <c:v>560</c:v>
                </c:pt>
                <c:pt idx="17">
                  <c:v>605</c:v>
                </c:pt>
                <c:pt idx="18">
                  <c:v>650</c:v>
                </c:pt>
                <c:pt idx="19">
                  <c:v>732</c:v>
                </c:pt>
                <c:pt idx="20">
                  <c:v>767</c:v>
                </c:pt>
                <c:pt idx="21">
                  <c:v>823</c:v>
                </c:pt>
                <c:pt idx="22">
                  <c:v>879</c:v>
                </c:pt>
                <c:pt idx="23">
                  <c:v>924</c:v>
                </c:pt>
                <c:pt idx="24">
                  <c:v>1006</c:v>
                </c:pt>
                <c:pt idx="25">
                  <c:v>1050</c:v>
                </c:pt>
                <c:pt idx="26">
                  <c:v>1093</c:v>
                </c:pt>
                <c:pt idx="27">
                  <c:v>1142</c:v>
                </c:pt>
                <c:pt idx="28">
                  <c:v>1183</c:v>
                </c:pt>
                <c:pt idx="29">
                  <c:v>1194</c:v>
                </c:pt>
                <c:pt idx="30">
                  <c:v>1236</c:v>
                </c:pt>
                <c:pt idx="31">
                  <c:v>1263</c:v>
                </c:pt>
                <c:pt idx="32">
                  <c:v>1292</c:v>
                </c:pt>
                <c:pt idx="33">
                  <c:v>1319</c:v>
                </c:pt>
                <c:pt idx="34">
                  <c:v>1328</c:v>
                </c:pt>
                <c:pt idx="35">
                  <c:v>1330</c:v>
                </c:pt>
                <c:pt idx="36">
                  <c:v>1324</c:v>
                </c:pt>
                <c:pt idx="37">
                  <c:v>1342</c:v>
                </c:pt>
                <c:pt idx="38">
                  <c:v>1351</c:v>
                </c:pt>
                <c:pt idx="39">
                  <c:v>1381</c:v>
                </c:pt>
                <c:pt idx="40">
                  <c:v>1326</c:v>
                </c:pt>
                <c:pt idx="41">
                  <c:v>1317</c:v>
                </c:pt>
                <c:pt idx="42">
                  <c:v>1343</c:v>
                </c:pt>
                <c:pt idx="43">
                  <c:v>1305</c:v>
                </c:pt>
                <c:pt idx="44">
                  <c:v>1257</c:v>
                </c:pt>
                <c:pt idx="45">
                  <c:v>1236</c:v>
                </c:pt>
                <c:pt idx="46">
                  <c:v>1202</c:v>
                </c:pt>
                <c:pt idx="47">
                  <c:v>1174</c:v>
                </c:pt>
                <c:pt idx="48">
                  <c:v>1176</c:v>
                </c:pt>
                <c:pt idx="49">
                  <c:v>1143</c:v>
                </c:pt>
                <c:pt idx="50">
                  <c:v>1122</c:v>
                </c:pt>
                <c:pt idx="51">
                  <c:v>1074</c:v>
                </c:pt>
                <c:pt idx="52">
                  <c:v>1032</c:v>
                </c:pt>
                <c:pt idx="53">
                  <c:v>971</c:v>
                </c:pt>
                <c:pt idx="54">
                  <c:v>947</c:v>
                </c:pt>
                <c:pt idx="55">
                  <c:v>922</c:v>
                </c:pt>
                <c:pt idx="56">
                  <c:v>901</c:v>
                </c:pt>
                <c:pt idx="57">
                  <c:v>851</c:v>
                </c:pt>
                <c:pt idx="58">
                  <c:v>817</c:v>
                </c:pt>
                <c:pt idx="59">
                  <c:v>790</c:v>
                </c:pt>
                <c:pt idx="60">
                  <c:v>756</c:v>
                </c:pt>
                <c:pt idx="61">
                  <c:v>724</c:v>
                </c:pt>
                <c:pt idx="62">
                  <c:v>706</c:v>
                </c:pt>
                <c:pt idx="63">
                  <c:v>680</c:v>
                </c:pt>
                <c:pt idx="64">
                  <c:v>655</c:v>
                </c:pt>
                <c:pt idx="65">
                  <c:v>634</c:v>
                </c:pt>
                <c:pt idx="66">
                  <c:v>605</c:v>
                </c:pt>
                <c:pt idx="67">
                  <c:v>563</c:v>
                </c:pt>
                <c:pt idx="68">
                  <c:v>545</c:v>
                </c:pt>
                <c:pt idx="69">
                  <c:v>532</c:v>
                </c:pt>
                <c:pt idx="70">
                  <c:v>532</c:v>
                </c:pt>
                <c:pt idx="71">
                  <c:v>509</c:v>
                </c:pt>
                <c:pt idx="72">
                  <c:v>480</c:v>
                </c:pt>
                <c:pt idx="73">
                  <c:v>480</c:v>
                </c:pt>
                <c:pt idx="74">
                  <c:v>400</c:v>
                </c:pt>
                <c:pt idx="75">
                  <c:v>330</c:v>
                </c:pt>
                <c:pt idx="76">
                  <c:v>348</c:v>
                </c:pt>
                <c:pt idx="77">
                  <c:v>341</c:v>
                </c:pt>
                <c:pt idx="78">
                  <c:v>322</c:v>
                </c:pt>
                <c:pt idx="79">
                  <c:v>307</c:v>
                </c:pt>
                <c:pt idx="80">
                  <c:v>297</c:v>
                </c:pt>
                <c:pt idx="81">
                  <c:v>276</c:v>
                </c:pt>
                <c:pt idx="82">
                  <c:v>268</c:v>
                </c:pt>
                <c:pt idx="83">
                  <c:v>255</c:v>
                </c:pt>
                <c:pt idx="84">
                  <c:v>252</c:v>
                </c:pt>
                <c:pt idx="85">
                  <c:v>244</c:v>
                </c:pt>
                <c:pt idx="86">
                  <c:v>231</c:v>
                </c:pt>
                <c:pt idx="87">
                  <c:v>226</c:v>
                </c:pt>
                <c:pt idx="88">
                  <c:v>207</c:v>
                </c:pt>
                <c:pt idx="89">
                  <c:v>199</c:v>
                </c:pt>
                <c:pt idx="90">
                  <c:v>197</c:v>
                </c:pt>
              </c:numCache>
            </c:numRef>
          </c:val>
          <c:smooth val="0"/>
          <c:extLst>
            <c:ext xmlns:c16="http://schemas.microsoft.com/office/drawing/2014/chart" uri="{C3380CC4-5D6E-409C-BE32-E72D297353CC}">
              <c16:uniqueId val="{0000000B-051E-304D-B24D-6EE085502755}"/>
            </c:ext>
          </c:extLst>
        </c:ser>
        <c:ser>
          <c:idx val="4"/>
          <c:order val="4"/>
          <c:tx>
            <c:strRef>
              <c:f>Lombardy!$Q$2</c:f>
              <c:strCache>
                <c:ptCount val="1"/>
                <c:pt idx="0">
                  <c:v>Lockdown</c:v>
                </c:pt>
              </c:strCache>
            </c:strRef>
          </c:tx>
          <c:dPt>
            <c:idx val="13"/>
            <c:marker>
              <c:symbol val="none"/>
            </c:marker>
            <c:bubble3D val="0"/>
            <c:spPr>
              <a:ln>
                <a:solidFill>
                  <a:schemeClr val="tx1"/>
                </a:solidFill>
                <a:prstDash val="dash"/>
              </a:ln>
            </c:spPr>
            <c:extLst>
              <c:ext xmlns:c16="http://schemas.microsoft.com/office/drawing/2014/chart" uri="{C3380CC4-5D6E-409C-BE32-E72D297353CC}">
                <c16:uniqueId val="{00000002-8DD7-3C42-9E7B-6ED5FD587B53}"/>
              </c:ext>
            </c:extLst>
          </c:dPt>
          <c:dPt>
            <c:idx val="14"/>
            <c:marker>
              <c:symbol val="none"/>
            </c:marker>
            <c:bubble3D val="0"/>
            <c:spPr>
              <a:ln>
                <a:solidFill>
                  <a:schemeClr val="tx1"/>
                </a:solidFill>
                <a:prstDash val="dash"/>
              </a:ln>
            </c:spPr>
            <c:extLst>
              <c:ext xmlns:c16="http://schemas.microsoft.com/office/drawing/2014/chart" uri="{C3380CC4-5D6E-409C-BE32-E72D297353CC}">
                <c16:uniqueId val="{00000001-8DD7-3C42-9E7B-6ED5FD587B53}"/>
              </c:ext>
            </c:extLst>
          </c:dPt>
          <c:cat>
            <c:strRef>
              <c:f>Lombardy!$B$3:$B$93</c:f>
              <c:strCache>
                <c:ptCount val="91"/>
                <c:pt idx="0">
                  <c:v>02/24</c:v>
                </c:pt>
                <c:pt idx="1">
                  <c:v>02/25</c:v>
                </c:pt>
                <c:pt idx="2">
                  <c:v>02/26</c:v>
                </c:pt>
                <c:pt idx="3">
                  <c:v>02/27</c:v>
                </c:pt>
                <c:pt idx="4">
                  <c:v>02/28</c:v>
                </c:pt>
                <c:pt idx="5">
                  <c:v>02/29</c:v>
                </c:pt>
                <c:pt idx="6">
                  <c:v>03/01</c:v>
                </c:pt>
                <c:pt idx="7">
                  <c:v>03/02</c:v>
                </c:pt>
                <c:pt idx="8">
                  <c:v>03/03</c:v>
                </c:pt>
                <c:pt idx="9">
                  <c:v>03/04</c:v>
                </c:pt>
                <c:pt idx="10">
                  <c:v>03/05</c:v>
                </c:pt>
                <c:pt idx="11">
                  <c:v>03/06</c:v>
                </c:pt>
                <c:pt idx="12">
                  <c:v>03/07</c:v>
                </c:pt>
                <c:pt idx="13">
                  <c:v>03/08</c:v>
                </c:pt>
                <c:pt idx="14">
                  <c:v>03/09</c:v>
                </c:pt>
                <c:pt idx="15">
                  <c:v>03/10</c:v>
                </c:pt>
                <c:pt idx="16">
                  <c:v>03/11</c:v>
                </c:pt>
                <c:pt idx="17">
                  <c:v>03/12</c:v>
                </c:pt>
                <c:pt idx="18">
                  <c:v>03/13</c:v>
                </c:pt>
                <c:pt idx="19">
                  <c:v>03/14</c:v>
                </c:pt>
                <c:pt idx="20">
                  <c:v>03/15</c:v>
                </c:pt>
                <c:pt idx="21">
                  <c:v>03/16</c:v>
                </c:pt>
                <c:pt idx="22">
                  <c:v>03/17</c:v>
                </c:pt>
                <c:pt idx="23">
                  <c:v>03/18</c:v>
                </c:pt>
                <c:pt idx="24">
                  <c:v>03/19</c:v>
                </c:pt>
                <c:pt idx="25">
                  <c:v>03/20</c:v>
                </c:pt>
                <c:pt idx="26">
                  <c:v>03/21</c:v>
                </c:pt>
                <c:pt idx="27">
                  <c:v>03/22</c:v>
                </c:pt>
                <c:pt idx="28">
                  <c:v>03/23</c:v>
                </c:pt>
                <c:pt idx="29">
                  <c:v>03/24</c:v>
                </c:pt>
                <c:pt idx="30">
                  <c:v>03/25</c:v>
                </c:pt>
                <c:pt idx="31">
                  <c:v>03/26</c:v>
                </c:pt>
                <c:pt idx="32">
                  <c:v>03/27</c:v>
                </c:pt>
                <c:pt idx="33">
                  <c:v>03/28</c:v>
                </c:pt>
                <c:pt idx="34">
                  <c:v>03/29</c:v>
                </c:pt>
                <c:pt idx="35">
                  <c:v>03/30</c:v>
                </c:pt>
                <c:pt idx="36">
                  <c:v>03/31</c:v>
                </c:pt>
                <c:pt idx="37">
                  <c:v>04/01</c:v>
                </c:pt>
                <c:pt idx="38">
                  <c:v>04/02</c:v>
                </c:pt>
                <c:pt idx="39">
                  <c:v>04/03</c:v>
                </c:pt>
                <c:pt idx="40">
                  <c:v>04/04</c:v>
                </c:pt>
                <c:pt idx="41">
                  <c:v>04/05</c:v>
                </c:pt>
                <c:pt idx="42">
                  <c:v>04/06</c:v>
                </c:pt>
                <c:pt idx="43">
                  <c:v>04/07</c:v>
                </c:pt>
                <c:pt idx="44">
                  <c:v>04/08</c:v>
                </c:pt>
                <c:pt idx="45">
                  <c:v>04/09</c:v>
                </c:pt>
                <c:pt idx="46">
                  <c:v>04/10</c:v>
                </c:pt>
                <c:pt idx="47">
                  <c:v>04/11</c:v>
                </c:pt>
                <c:pt idx="48">
                  <c:v>04/12</c:v>
                </c:pt>
                <c:pt idx="49">
                  <c:v>04/13</c:v>
                </c:pt>
                <c:pt idx="50">
                  <c:v>04/14</c:v>
                </c:pt>
                <c:pt idx="51">
                  <c:v>04/15</c:v>
                </c:pt>
                <c:pt idx="52">
                  <c:v>04/16</c:v>
                </c:pt>
                <c:pt idx="53">
                  <c:v>04/17</c:v>
                </c:pt>
                <c:pt idx="54">
                  <c:v>04/18</c:v>
                </c:pt>
                <c:pt idx="55">
                  <c:v>04/19</c:v>
                </c:pt>
                <c:pt idx="56">
                  <c:v>04/20</c:v>
                </c:pt>
                <c:pt idx="57">
                  <c:v>04/21</c:v>
                </c:pt>
                <c:pt idx="58">
                  <c:v>04/22</c:v>
                </c:pt>
                <c:pt idx="59">
                  <c:v>04/23</c:v>
                </c:pt>
                <c:pt idx="60">
                  <c:v>04/24</c:v>
                </c:pt>
                <c:pt idx="61">
                  <c:v>04/25</c:v>
                </c:pt>
                <c:pt idx="62">
                  <c:v>04/26</c:v>
                </c:pt>
                <c:pt idx="63">
                  <c:v>04/27</c:v>
                </c:pt>
                <c:pt idx="64">
                  <c:v>04/28</c:v>
                </c:pt>
                <c:pt idx="65">
                  <c:v>04/29</c:v>
                </c:pt>
                <c:pt idx="66">
                  <c:v>04/30</c:v>
                </c:pt>
                <c:pt idx="67">
                  <c:v>05/01</c:v>
                </c:pt>
                <c:pt idx="68">
                  <c:v>05/02</c:v>
                </c:pt>
                <c:pt idx="69">
                  <c:v>05/03</c:v>
                </c:pt>
                <c:pt idx="70">
                  <c:v>05/04</c:v>
                </c:pt>
                <c:pt idx="71">
                  <c:v>05/05</c:v>
                </c:pt>
                <c:pt idx="72">
                  <c:v>05/06</c:v>
                </c:pt>
                <c:pt idx="73">
                  <c:v>05/07</c:v>
                </c:pt>
                <c:pt idx="74">
                  <c:v>05/08</c:v>
                </c:pt>
                <c:pt idx="75">
                  <c:v>05/09</c:v>
                </c:pt>
                <c:pt idx="76">
                  <c:v>05/10</c:v>
                </c:pt>
                <c:pt idx="77">
                  <c:v>05/11</c:v>
                </c:pt>
                <c:pt idx="78">
                  <c:v>05/12</c:v>
                </c:pt>
                <c:pt idx="79">
                  <c:v>05/13</c:v>
                </c:pt>
                <c:pt idx="80">
                  <c:v>05/14</c:v>
                </c:pt>
                <c:pt idx="81">
                  <c:v>05/15</c:v>
                </c:pt>
                <c:pt idx="82">
                  <c:v>05/16</c:v>
                </c:pt>
                <c:pt idx="83">
                  <c:v>05/17</c:v>
                </c:pt>
                <c:pt idx="84">
                  <c:v>05/18</c:v>
                </c:pt>
                <c:pt idx="85">
                  <c:v>05/19</c:v>
                </c:pt>
                <c:pt idx="86">
                  <c:v>05/20</c:v>
                </c:pt>
                <c:pt idx="87">
                  <c:v>05/21</c:v>
                </c:pt>
                <c:pt idx="88">
                  <c:v>05/22</c:v>
                </c:pt>
                <c:pt idx="89">
                  <c:v>05/23</c:v>
                </c:pt>
                <c:pt idx="90">
                  <c:v>05/24</c:v>
                </c:pt>
              </c:strCache>
            </c:strRef>
          </c:cat>
          <c:val>
            <c:numRef>
              <c:f>Lombardy!$Q$3:$Q$93</c:f>
              <c:numCache>
                <c:formatCode>General</c:formatCode>
                <c:ptCount val="91"/>
                <c:pt idx="13">
                  <c:v>1</c:v>
                </c:pt>
                <c:pt idx="14">
                  <c:v>99900</c:v>
                </c:pt>
              </c:numCache>
            </c:numRef>
          </c:val>
          <c:smooth val="0"/>
          <c:extLst>
            <c:ext xmlns:c16="http://schemas.microsoft.com/office/drawing/2014/chart" uri="{C3380CC4-5D6E-409C-BE32-E72D297353CC}">
              <c16:uniqueId val="{0000001A-051E-304D-B24D-6EE085502755}"/>
            </c:ext>
          </c:extLst>
        </c:ser>
        <c:dLbls>
          <c:showLegendKey val="0"/>
          <c:showVal val="0"/>
          <c:showCatName val="0"/>
          <c:showSerName val="0"/>
          <c:showPercent val="0"/>
          <c:showBubbleSize val="0"/>
        </c:dLbls>
        <c:marker val="1"/>
        <c:smooth val="0"/>
        <c:axId val="315848752"/>
        <c:axId val="700083792"/>
      </c:lineChart>
      <c:catAx>
        <c:axId val="626662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357536"/>
        <c:crosses val="autoZero"/>
        <c:auto val="1"/>
        <c:lblAlgn val="ctr"/>
        <c:lblOffset val="100"/>
        <c:noMultiLvlLbl val="0"/>
      </c:catAx>
      <c:valAx>
        <c:axId val="43835753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layout>
            <c:manualLayout>
              <c:xMode val="edge"/>
              <c:yMode val="edge"/>
              <c:x val="2.7289088863892013E-2"/>
              <c:y val="0.34253662077156549"/>
            </c:manualLayout>
          </c:layout>
          <c:overlay val="0"/>
          <c:spPr>
            <a:noFill/>
            <a:ln>
              <a:noFill/>
            </a:ln>
            <a:effectLst/>
          </c:spPr>
        </c:title>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26662304"/>
        <c:crosses val="autoZero"/>
        <c:crossBetween val="between"/>
      </c:valAx>
      <c:valAx>
        <c:axId val="700083792"/>
        <c:scaling>
          <c:orientation val="minMax"/>
          <c:max val="20000"/>
        </c:scaling>
        <c:delete val="0"/>
        <c:axPos val="r"/>
        <c:title>
          <c:tx>
            <c:rich>
              <a:bodyPr/>
              <a:lstStyle/>
              <a:p>
                <a:pPr>
                  <a:defRPr/>
                </a:pPr>
                <a:r>
                  <a:rPr lang="en-US"/>
                  <a:t>Number (prevalence)</a:t>
                </a:r>
              </a:p>
            </c:rich>
          </c:tx>
          <c:overlay val="0"/>
        </c:title>
        <c:numFmt formatCode="General" sourceLinked="1"/>
        <c:majorTickMark val="out"/>
        <c:minorTickMark val="none"/>
        <c:tickLblPos val="nextTo"/>
        <c:txPr>
          <a:bodyPr/>
          <a:lstStyle/>
          <a:p>
            <a:pPr>
              <a:defRPr b="1"/>
            </a:pPr>
            <a:endParaRPr lang="en-US"/>
          </a:p>
        </c:txPr>
        <c:crossAx val="315848752"/>
        <c:crosses val="max"/>
        <c:crossBetween val="between"/>
        <c:majorUnit val="5000"/>
      </c:valAx>
      <c:catAx>
        <c:axId val="315848752"/>
        <c:scaling>
          <c:orientation val="minMax"/>
        </c:scaling>
        <c:delete val="1"/>
        <c:axPos val="b"/>
        <c:numFmt formatCode="General" sourceLinked="1"/>
        <c:majorTickMark val="out"/>
        <c:minorTickMark val="none"/>
        <c:tickLblPos val="nextTo"/>
        <c:crossAx val="700083792"/>
        <c:crosses val="autoZero"/>
        <c:auto val="1"/>
        <c:lblAlgn val="ctr"/>
        <c:lblOffset val="100"/>
        <c:noMultiLvlLbl val="0"/>
      </c:catAx>
    </c:plotArea>
    <c:legend>
      <c:legendPos val="r"/>
      <c:layout>
        <c:manualLayout>
          <c:xMode val="edge"/>
          <c:yMode val="edge"/>
          <c:x val="0.62327464880843386"/>
          <c:y val="6.4159591782870715E-2"/>
          <c:w val="0.1658312187720721"/>
          <c:h val="0.3200974354462675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Lombardy, Italy</a:t>
            </a:r>
          </a:p>
        </c:rich>
      </c:tx>
      <c:overlay val="0"/>
      <c:spPr>
        <a:noFill/>
        <a:ln>
          <a:noFill/>
        </a:ln>
        <a:effectLst/>
      </c:spPr>
    </c:title>
    <c:autoTitleDeleted val="0"/>
    <c:plotArea>
      <c:layout>
        <c:manualLayout>
          <c:layoutTarget val="inner"/>
          <c:xMode val="edge"/>
          <c:yMode val="edge"/>
          <c:x val="0.14451845327576271"/>
          <c:y val="9.666097541378757E-2"/>
          <c:w val="0.71424779640139602"/>
          <c:h val="0.67954895583704211"/>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trendlineType val="exp"/>
            <c:dispRSqr val="0"/>
            <c:dispEq val="1"/>
            <c:trendlineLbl>
              <c:layout>
                <c:manualLayout>
                  <c:x val="7.5669029743375103E-3"/>
                  <c:y val="-0.2218105837328993"/>
                </c:manualLayout>
              </c:layout>
              <c:numFmt formatCode="General" sourceLinked="0"/>
            </c:trendlineLbl>
          </c:trendline>
          <c:cat>
            <c:strRef>
              <c:f>Lombardy!$B$32:$B$93</c:f>
              <c:strCache>
                <c:ptCount val="62"/>
                <c:pt idx="0">
                  <c:v>03/24</c:v>
                </c:pt>
                <c:pt idx="1">
                  <c:v>03/25</c:v>
                </c:pt>
                <c:pt idx="2">
                  <c:v>03/26</c:v>
                </c:pt>
                <c:pt idx="3">
                  <c:v>03/27</c:v>
                </c:pt>
                <c:pt idx="4">
                  <c:v>03/28</c:v>
                </c:pt>
                <c:pt idx="5">
                  <c:v>03/29</c:v>
                </c:pt>
                <c:pt idx="6">
                  <c:v>03/30</c:v>
                </c:pt>
                <c:pt idx="7">
                  <c:v>03/31</c:v>
                </c:pt>
                <c:pt idx="8">
                  <c:v>04/01</c:v>
                </c:pt>
                <c:pt idx="9">
                  <c:v>04/02</c:v>
                </c:pt>
                <c:pt idx="10">
                  <c:v>04/03</c:v>
                </c:pt>
                <c:pt idx="11">
                  <c:v>04/04</c:v>
                </c:pt>
                <c:pt idx="12">
                  <c:v>04/05</c:v>
                </c:pt>
                <c:pt idx="13">
                  <c:v>04/06</c:v>
                </c:pt>
                <c:pt idx="14">
                  <c:v>04/07</c:v>
                </c:pt>
                <c:pt idx="15">
                  <c:v>04/08</c:v>
                </c:pt>
                <c:pt idx="16">
                  <c:v>04/09</c:v>
                </c:pt>
                <c:pt idx="17">
                  <c:v>04/10</c:v>
                </c:pt>
                <c:pt idx="18">
                  <c:v>04/11</c:v>
                </c:pt>
                <c:pt idx="19">
                  <c:v>04/12</c:v>
                </c:pt>
                <c:pt idx="20">
                  <c:v>04/13</c:v>
                </c:pt>
                <c:pt idx="21">
                  <c:v>04/14</c:v>
                </c:pt>
                <c:pt idx="22">
                  <c:v>04/15</c:v>
                </c:pt>
                <c:pt idx="23">
                  <c:v>04/16</c:v>
                </c:pt>
                <c:pt idx="24">
                  <c:v>04/17</c:v>
                </c:pt>
                <c:pt idx="25">
                  <c:v>04/18</c:v>
                </c:pt>
                <c:pt idx="26">
                  <c:v>04/19</c:v>
                </c:pt>
                <c:pt idx="27">
                  <c:v>04/20</c:v>
                </c:pt>
                <c:pt idx="28">
                  <c:v>04/21</c:v>
                </c:pt>
                <c:pt idx="29">
                  <c:v>04/22</c:v>
                </c:pt>
                <c:pt idx="30">
                  <c:v>04/23</c:v>
                </c:pt>
                <c:pt idx="31">
                  <c:v>04/24</c:v>
                </c:pt>
                <c:pt idx="32">
                  <c:v>04/25</c:v>
                </c:pt>
                <c:pt idx="33">
                  <c:v>04/26</c:v>
                </c:pt>
                <c:pt idx="34">
                  <c:v>04/27</c:v>
                </c:pt>
                <c:pt idx="35">
                  <c:v>04/28</c:v>
                </c:pt>
                <c:pt idx="36">
                  <c:v>04/29</c:v>
                </c:pt>
                <c:pt idx="37">
                  <c:v>04/30</c:v>
                </c:pt>
                <c:pt idx="38">
                  <c:v>05/01</c:v>
                </c:pt>
                <c:pt idx="39">
                  <c:v>05/02</c:v>
                </c:pt>
                <c:pt idx="40">
                  <c:v>05/03</c:v>
                </c:pt>
                <c:pt idx="41">
                  <c:v>05/04</c:v>
                </c:pt>
                <c:pt idx="42">
                  <c:v>05/05</c:v>
                </c:pt>
                <c:pt idx="43">
                  <c:v>05/06</c:v>
                </c:pt>
                <c:pt idx="44">
                  <c:v>05/07</c:v>
                </c:pt>
                <c:pt idx="45">
                  <c:v>05/08</c:v>
                </c:pt>
                <c:pt idx="46">
                  <c:v>05/09</c:v>
                </c:pt>
                <c:pt idx="47">
                  <c:v>05/10</c:v>
                </c:pt>
                <c:pt idx="48">
                  <c:v>05/11</c:v>
                </c:pt>
                <c:pt idx="49">
                  <c:v>05/12</c:v>
                </c:pt>
                <c:pt idx="50">
                  <c:v>05/13</c:v>
                </c:pt>
                <c:pt idx="51">
                  <c:v>05/14</c:v>
                </c:pt>
                <c:pt idx="52">
                  <c:v>05/15</c:v>
                </c:pt>
                <c:pt idx="53">
                  <c:v>05/16</c:v>
                </c:pt>
                <c:pt idx="54">
                  <c:v>05/17</c:v>
                </c:pt>
                <c:pt idx="55">
                  <c:v>05/18</c:v>
                </c:pt>
                <c:pt idx="56">
                  <c:v>05/19</c:v>
                </c:pt>
                <c:pt idx="57">
                  <c:v>05/20</c:v>
                </c:pt>
                <c:pt idx="58">
                  <c:v>05/21</c:v>
                </c:pt>
                <c:pt idx="59">
                  <c:v>05/22</c:v>
                </c:pt>
                <c:pt idx="60">
                  <c:v>05/23</c:v>
                </c:pt>
                <c:pt idx="61">
                  <c:v>05/24</c:v>
                </c:pt>
              </c:strCache>
            </c:strRef>
          </c:cat>
          <c:val>
            <c:numRef>
              <c:f>Lombardy!$M$32:$M$93</c:f>
              <c:numCache>
                <c:formatCode>0</c:formatCode>
                <c:ptCount val="62"/>
                <c:pt idx="0">
                  <c:v>2147.7142857142858</c:v>
                </c:pt>
                <c:pt idx="1">
                  <c:v>1985.7142857142858</c:v>
                </c:pt>
                <c:pt idx="2">
                  <c:v>1971.5714285714287</c:v>
                </c:pt>
                <c:pt idx="3">
                  <c:v>1914.2857142857142</c:v>
                </c:pt>
                <c:pt idx="4">
                  <c:v>1786.4285714285713</c:v>
                </c:pt>
                <c:pt idx="5">
                  <c:v>1775.2857142857142</c:v>
                </c:pt>
                <c:pt idx="6">
                  <c:v>1596.5714285714287</c:v>
                </c:pt>
                <c:pt idx="7">
                  <c:v>1460.2857142857142</c:v>
                </c:pt>
                <c:pt idx="8">
                  <c:v>1386.1428571428571</c:v>
                </c:pt>
                <c:pt idx="9">
                  <c:v>1349.7142857142858</c:v>
                </c:pt>
                <c:pt idx="10">
                  <c:v>1339</c:v>
                </c:pt>
                <c:pt idx="11">
                  <c:v>1302.4285714285713</c:v>
                </c:pt>
                <c:pt idx="12">
                  <c:v>1234.4285714285713</c:v>
                </c:pt>
                <c:pt idx="13">
                  <c:v>1248.1428571428571</c:v>
                </c:pt>
                <c:pt idx="14">
                  <c:v>1218.2857142857142</c:v>
                </c:pt>
                <c:pt idx="15">
                  <c:v>1210.5714285714287</c:v>
                </c:pt>
                <c:pt idx="16">
                  <c:v>1228.1428571428571</c:v>
                </c:pt>
                <c:pt idx="17">
                  <c:v>1254.2857142857142</c:v>
                </c:pt>
                <c:pt idx="18">
                  <c:v>1285.8571428571429</c:v>
                </c:pt>
                <c:pt idx="19">
                  <c:v>1248.4285714285713</c:v>
                </c:pt>
                <c:pt idx="20">
                  <c:v>1184.5714285714287</c:v>
                </c:pt>
                <c:pt idx="21">
                  <c:v>1155.2857142857142</c:v>
                </c:pt>
                <c:pt idx="22">
                  <c:v>1112.7142857142858</c:v>
                </c:pt>
                <c:pt idx="23">
                  <c:v>1026.2857142857142</c:v>
                </c:pt>
                <c:pt idx="24">
                  <c:v>951</c:v>
                </c:pt>
                <c:pt idx="25">
                  <c:v>943.57142857142856</c:v>
                </c:pt>
                <c:pt idx="26">
                  <c:v>991.28571428571433</c:v>
                </c:pt>
                <c:pt idx="27">
                  <c:v>1010.1428571428571</c:v>
                </c:pt>
                <c:pt idx="28">
                  <c:v>1017.2857142857143</c:v>
                </c:pt>
                <c:pt idx="29">
                  <c:v>941.14285714285711</c:v>
                </c:pt>
                <c:pt idx="30">
                  <c:v>950.42857142857144</c:v>
                </c:pt>
                <c:pt idx="31">
                  <c:v>929.71428571428567</c:v>
                </c:pt>
                <c:pt idx="32">
                  <c:v>916.71428571428567</c:v>
                </c:pt>
                <c:pt idx="33">
                  <c:v>863.14285714285711</c:v>
                </c:pt>
                <c:pt idx="34">
                  <c:v>795.28571428571433</c:v>
                </c:pt>
                <c:pt idx="35">
                  <c:v>744.71428571428567</c:v>
                </c:pt>
                <c:pt idx="36">
                  <c:v>719</c:v>
                </c:pt>
                <c:pt idx="37">
                  <c:v>662.71428571428567</c:v>
                </c:pt>
                <c:pt idx="38">
                  <c:v>660.85714285714289</c:v>
                </c:pt>
                <c:pt idx="39">
                  <c:v>608.14285714285711</c:v>
                </c:pt>
                <c:pt idx="40">
                  <c:v>605</c:v>
                </c:pt>
                <c:pt idx="41">
                  <c:v>622.42857142857144</c:v>
                </c:pt>
                <c:pt idx="42">
                  <c:v>607.71428571428567</c:v>
                </c:pt>
                <c:pt idx="43">
                  <c:v>603.28571428571433</c:v>
                </c:pt>
                <c:pt idx="44">
                  <c:v>568.42857142857144</c:v>
                </c:pt>
                <c:pt idx="45">
                  <c:v>538</c:v>
                </c:pt>
                <c:pt idx="46">
                  <c:v>614.14285714285711</c:v>
                </c:pt>
                <c:pt idx="47">
                  <c:v>561.28571428571433</c:v>
                </c:pt>
                <c:pt idx="48">
                  <c:v>533</c:v>
                </c:pt>
                <c:pt idx="49">
                  <c:v>485.14285714285717</c:v>
                </c:pt>
                <c:pt idx="50">
                  <c:v>470.42857142857144</c:v>
                </c:pt>
                <c:pt idx="51">
                  <c:v>476.71428571428572</c:v>
                </c:pt>
                <c:pt idx="52">
                  <c:v>449.71428571428572</c:v>
                </c:pt>
                <c:pt idx="53">
                  <c:v>368.14285714285717</c:v>
                </c:pt>
                <c:pt idx="54">
                  <c:v>353.85714285714283</c:v>
                </c:pt>
                <c:pt idx="55">
                  <c:v>324.42857142857144</c:v>
                </c:pt>
                <c:pt idx="56">
                  <c:v>323.57142857142856</c:v>
                </c:pt>
                <c:pt idx="57">
                  <c:v>329.57142857142856</c:v>
                </c:pt>
                <c:pt idx="58">
                  <c:v>323.71428571428572</c:v>
                </c:pt>
                <c:pt idx="59">
                  <c:v>348.5</c:v>
                </c:pt>
                <c:pt idx="60">
                  <c:v>325.8</c:v>
                </c:pt>
                <c:pt idx="61">
                  <c:v>333.75</c:v>
                </c:pt>
              </c:numCache>
            </c:numRef>
          </c:val>
          <c:smooth val="0"/>
          <c:extLst>
            <c:ext xmlns:c16="http://schemas.microsoft.com/office/drawing/2014/chart" uri="{C3380CC4-5D6E-409C-BE32-E72D297353CC}">
              <c16:uniqueId val="{00000000-D78A-A343-BD85-8B9CA1E1E6F7}"/>
            </c:ext>
          </c:extLst>
        </c:ser>
        <c:dLbls>
          <c:showLegendKey val="0"/>
          <c:showVal val="0"/>
          <c:showCatName val="0"/>
          <c:showSerName val="0"/>
          <c:showPercent val="0"/>
          <c:showBubbleSize val="0"/>
        </c:dLbls>
        <c:marker val="1"/>
        <c:smooth val="0"/>
        <c:axId val="626662304"/>
        <c:axId val="438357536"/>
      </c:lineChart>
      <c:catAx>
        <c:axId val="626662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357536"/>
        <c:crosses val="autoZero"/>
        <c:auto val="1"/>
        <c:lblAlgn val="ctr"/>
        <c:lblOffset val="100"/>
        <c:noMultiLvlLbl val="0"/>
      </c:catAx>
      <c:valAx>
        <c:axId val="438357536"/>
        <c:scaling>
          <c:logBase val="10"/>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layout>
            <c:manualLayout>
              <c:xMode val="edge"/>
              <c:yMode val="edge"/>
              <c:x val="2.7289088863892013E-2"/>
              <c:y val="0.34253662077156549"/>
            </c:manualLayout>
          </c:layout>
          <c:overlay val="0"/>
          <c:spPr>
            <a:noFill/>
            <a:ln>
              <a:noFill/>
            </a:ln>
            <a:effectLst/>
          </c:spPr>
        </c:title>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26662304"/>
        <c:crosses val="autoZero"/>
        <c:crossBetween val="between"/>
      </c:valAx>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Lombardy, Italy</a:t>
            </a:r>
          </a:p>
        </c:rich>
      </c:tx>
      <c:overlay val="0"/>
      <c:spPr>
        <a:noFill/>
        <a:ln>
          <a:noFill/>
        </a:ln>
        <a:effectLst/>
      </c:spPr>
    </c:title>
    <c:autoTitleDeleted val="0"/>
    <c:plotArea>
      <c:layout>
        <c:manualLayout>
          <c:layoutTarget val="inner"/>
          <c:xMode val="edge"/>
          <c:yMode val="edge"/>
          <c:x val="0.14451845327576271"/>
          <c:y val="9.666097541378757E-2"/>
          <c:w val="0.71424779640139602"/>
          <c:h val="0.67954895583704211"/>
        </c:manualLayout>
      </c:layout>
      <c:lineChart>
        <c:grouping val="standard"/>
        <c:varyColors val="0"/>
        <c:ser>
          <c:idx val="3"/>
          <c:order val="0"/>
          <c:spPr>
            <a:ln w="28575" cap="rnd">
              <a:solidFill>
                <a:schemeClr val="accent3"/>
              </a:solidFill>
              <a:round/>
            </a:ln>
            <a:effectLst/>
          </c:spPr>
          <c:marker>
            <c:symbol val="circle"/>
            <c:size val="5"/>
            <c:spPr>
              <a:solidFill>
                <a:schemeClr val="accent3"/>
              </a:solidFill>
              <a:ln w="9525">
                <a:solidFill>
                  <a:schemeClr val="accent3"/>
                </a:solidFill>
              </a:ln>
              <a:effectLst/>
            </c:spPr>
          </c:marker>
          <c:trendline>
            <c:trendlineType val="exp"/>
            <c:dispRSqr val="0"/>
            <c:dispEq val="1"/>
            <c:trendlineLbl>
              <c:layout>
                <c:manualLayout>
                  <c:x val="0.1089527035864703"/>
                  <c:y val="-0.22933444771917477"/>
                </c:manualLayout>
              </c:layout>
              <c:numFmt formatCode="General" sourceLinked="0"/>
            </c:trendlineLbl>
          </c:trendline>
          <c:cat>
            <c:strRef>
              <c:f>Lombardy!$B$37:$B$93</c:f>
              <c:strCache>
                <c:ptCount val="57"/>
                <c:pt idx="0">
                  <c:v>03/29</c:v>
                </c:pt>
                <c:pt idx="1">
                  <c:v>03/30</c:v>
                </c:pt>
                <c:pt idx="2">
                  <c:v>03/31</c:v>
                </c:pt>
                <c:pt idx="3">
                  <c:v>04/01</c:v>
                </c:pt>
                <c:pt idx="4">
                  <c:v>04/02</c:v>
                </c:pt>
                <c:pt idx="5">
                  <c:v>04/03</c:v>
                </c:pt>
                <c:pt idx="6">
                  <c:v>04/04</c:v>
                </c:pt>
                <c:pt idx="7">
                  <c:v>04/05</c:v>
                </c:pt>
                <c:pt idx="8">
                  <c:v>04/06</c:v>
                </c:pt>
                <c:pt idx="9">
                  <c:v>04/07</c:v>
                </c:pt>
                <c:pt idx="10">
                  <c:v>04/08</c:v>
                </c:pt>
                <c:pt idx="11">
                  <c:v>04/09</c:v>
                </c:pt>
                <c:pt idx="12">
                  <c:v>04/10</c:v>
                </c:pt>
                <c:pt idx="13">
                  <c:v>04/11</c:v>
                </c:pt>
                <c:pt idx="14">
                  <c:v>04/12</c:v>
                </c:pt>
                <c:pt idx="15">
                  <c:v>04/13</c:v>
                </c:pt>
                <c:pt idx="16">
                  <c:v>04/14</c:v>
                </c:pt>
                <c:pt idx="17">
                  <c:v>04/15</c:v>
                </c:pt>
                <c:pt idx="18">
                  <c:v>04/16</c:v>
                </c:pt>
                <c:pt idx="19">
                  <c:v>04/17</c:v>
                </c:pt>
                <c:pt idx="20">
                  <c:v>04/18</c:v>
                </c:pt>
                <c:pt idx="21">
                  <c:v>04/19</c:v>
                </c:pt>
                <c:pt idx="22">
                  <c:v>04/20</c:v>
                </c:pt>
                <c:pt idx="23">
                  <c:v>04/21</c:v>
                </c:pt>
                <c:pt idx="24">
                  <c:v>04/22</c:v>
                </c:pt>
                <c:pt idx="25">
                  <c:v>04/23</c:v>
                </c:pt>
                <c:pt idx="26">
                  <c:v>04/24</c:v>
                </c:pt>
                <c:pt idx="27">
                  <c:v>04/25</c:v>
                </c:pt>
                <c:pt idx="28">
                  <c:v>04/26</c:v>
                </c:pt>
                <c:pt idx="29">
                  <c:v>04/27</c:v>
                </c:pt>
                <c:pt idx="30">
                  <c:v>04/28</c:v>
                </c:pt>
                <c:pt idx="31">
                  <c:v>04/29</c:v>
                </c:pt>
                <c:pt idx="32">
                  <c:v>04/30</c:v>
                </c:pt>
                <c:pt idx="33">
                  <c:v>05/01</c:v>
                </c:pt>
                <c:pt idx="34">
                  <c:v>05/02</c:v>
                </c:pt>
                <c:pt idx="35">
                  <c:v>05/03</c:v>
                </c:pt>
                <c:pt idx="36">
                  <c:v>05/04</c:v>
                </c:pt>
                <c:pt idx="37">
                  <c:v>05/05</c:v>
                </c:pt>
                <c:pt idx="38">
                  <c:v>05/06</c:v>
                </c:pt>
                <c:pt idx="39">
                  <c:v>05/07</c:v>
                </c:pt>
                <c:pt idx="40">
                  <c:v>05/08</c:v>
                </c:pt>
                <c:pt idx="41">
                  <c:v>05/09</c:v>
                </c:pt>
                <c:pt idx="42">
                  <c:v>05/10</c:v>
                </c:pt>
                <c:pt idx="43">
                  <c:v>05/11</c:v>
                </c:pt>
                <c:pt idx="44">
                  <c:v>05/12</c:v>
                </c:pt>
                <c:pt idx="45">
                  <c:v>05/13</c:v>
                </c:pt>
                <c:pt idx="46">
                  <c:v>05/14</c:v>
                </c:pt>
                <c:pt idx="47">
                  <c:v>05/15</c:v>
                </c:pt>
                <c:pt idx="48">
                  <c:v>05/16</c:v>
                </c:pt>
                <c:pt idx="49">
                  <c:v>05/17</c:v>
                </c:pt>
                <c:pt idx="50">
                  <c:v>05/18</c:v>
                </c:pt>
                <c:pt idx="51">
                  <c:v>05/19</c:v>
                </c:pt>
                <c:pt idx="52">
                  <c:v>05/20</c:v>
                </c:pt>
                <c:pt idx="53">
                  <c:v>05/21</c:v>
                </c:pt>
                <c:pt idx="54">
                  <c:v>05/22</c:v>
                </c:pt>
                <c:pt idx="55">
                  <c:v>05/23</c:v>
                </c:pt>
                <c:pt idx="56">
                  <c:v>05/24</c:v>
                </c:pt>
              </c:strCache>
            </c:strRef>
          </c:cat>
          <c:val>
            <c:numRef>
              <c:f>Lombardy!$P$37:$P$93</c:f>
              <c:numCache>
                <c:formatCode>0</c:formatCode>
                <c:ptCount val="57"/>
                <c:pt idx="0">
                  <c:v>445.57142857142856</c:v>
                </c:pt>
                <c:pt idx="1">
                  <c:v>442.71428571428572</c:v>
                </c:pt>
                <c:pt idx="2">
                  <c:v>415.57142857142856</c:v>
                </c:pt>
                <c:pt idx="3">
                  <c:v>387.42857142857144</c:v>
                </c:pt>
                <c:pt idx="4">
                  <c:v>363.57142857142856</c:v>
                </c:pt>
                <c:pt idx="5">
                  <c:v>340.57142857142856</c:v>
                </c:pt>
                <c:pt idx="6">
                  <c:v>326.42857142857144</c:v>
                </c:pt>
                <c:pt idx="7">
                  <c:v>304.14285714285717</c:v>
                </c:pt>
                <c:pt idx="8">
                  <c:v>294.57142857142856</c:v>
                </c:pt>
                <c:pt idx="9">
                  <c:v>275.28571428571428</c:v>
                </c:pt>
                <c:pt idx="10">
                  <c:v>265</c:v>
                </c:pt>
                <c:pt idx="11">
                  <c:v>245.14285714285714</c:v>
                </c:pt>
                <c:pt idx="12">
                  <c:v>242.71428571428572</c:v>
                </c:pt>
                <c:pt idx="13">
                  <c:v>236.85714285714286</c:v>
                </c:pt>
                <c:pt idx="14">
                  <c:v>236.42857142857142</c:v>
                </c:pt>
                <c:pt idx="15">
                  <c:v>226.57142857142858</c:v>
                </c:pt>
                <c:pt idx="16">
                  <c:v>230.42857142857142</c:v>
                </c:pt>
                <c:pt idx="17">
                  <c:v>219.85714285714286</c:v>
                </c:pt>
                <c:pt idx="18">
                  <c:v>227.42857142857142</c:v>
                </c:pt>
                <c:pt idx="19">
                  <c:v>210.71428571428572</c:v>
                </c:pt>
                <c:pt idx="20">
                  <c:v>205.28571428571428</c:v>
                </c:pt>
                <c:pt idx="21">
                  <c:v>194.71428571428572</c:v>
                </c:pt>
                <c:pt idx="22">
                  <c:v>190.28571428571428</c:v>
                </c:pt>
                <c:pt idx="23">
                  <c:v>179.28571428571428</c:v>
                </c:pt>
                <c:pt idx="24">
                  <c:v>174.14285714285714</c:v>
                </c:pt>
                <c:pt idx="25">
                  <c:v>158.85714285714286</c:v>
                </c:pt>
                <c:pt idx="26">
                  <c:v>153.28571428571428</c:v>
                </c:pt>
                <c:pt idx="27">
                  <c:v>142.28571428571428</c:v>
                </c:pt>
                <c:pt idx="28">
                  <c:v>134.14285714285714</c:v>
                </c:pt>
                <c:pt idx="29">
                  <c:v>118.85714285714286</c:v>
                </c:pt>
                <c:pt idx="30">
                  <c:v>107.71428571428571</c:v>
                </c:pt>
                <c:pt idx="31">
                  <c:v>131.42857142857142</c:v>
                </c:pt>
                <c:pt idx="32">
                  <c:v>129.42857142857142</c:v>
                </c:pt>
                <c:pt idx="33">
                  <c:v>120.71428571428571</c:v>
                </c:pt>
                <c:pt idx="34">
                  <c:v>116.28571428571429</c:v>
                </c:pt>
                <c:pt idx="35">
                  <c:v>133.14285714285714</c:v>
                </c:pt>
                <c:pt idx="36">
                  <c:v>139</c:v>
                </c:pt>
                <c:pt idx="37">
                  <c:v>139.85714285714286</c:v>
                </c:pt>
                <c:pt idx="38">
                  <c:v>105</c:v>
                </c:pt>
                <c:pt idx="39">
                  <c:v>107.85714285714286</c:v>
                </c:pt>
                <c:pt idx="40">
                  <c:v>108.57142857142857</c:v>
                </c:pt>
                <c:pt idx="41">
                  <c:v>103.85714285714286</c:v>
                </c:pt>
                <c:pt idx="42">
                  <c:v>82</c:v>
                </c:pt>
                <c:pt idx="43">
                  <c:v>78.714285714285708</c:v>
                </c:pt>
                <c:pt idx="44">
                  <c:v>81.714285714285708</c:v>
                </c:pt>
                <c:pt idx="45">
                  <c:v>75.142857142857139</c:v>
                </c:pt>
                <c:pt idx="46">
                  <c:v>76.142857142857139</c:v>
                </c:pt>
                <c:pt idx="47">
                  <c:v>69.857142857142861</c:v>
                </c:pt>
                <c:pt idx="48">
                  <c:v>68.714285714285708</c:v>
                </c:pt>
                <c:pt idx="49">
                  <c:v>68.142857142857139</c:v>
                </c:pt>
                <c:pt idx="50">
                  <c:v>61.571428571428569</c:v>
                </c:pt>
                <c:pt idx="51">
                  <c:v>53.285714285714285</c:v>
                </c:pt>
                <c:pt idx="52">
                  <c:v>55.714285714285715</c:v>
                </c:pt>
                <c:pt idx="53">
                  <c:v>45.857142857142854</c:v>
                </c:pt>
                <c:pt idx="54">
                  <c:v>49.5</c:v>
                </c:pt>
                <c:pt idx="55">
                  <c:v>48.6</c:v>
                </c:pt>
                <c:pt idx="56">
                  <c:v>44.5</c:v>
                </c:pt>
              </c:numCache>
            </c:numRef>
          </c:val>
          <c:smooth val="0"/>
          <c:extLst>
            <c:ext xmlns:c16="http://schemas.microsoft.com/office/drawing/2014/chart" uri="{C3380CC4-5D6E-409C-BE32-E72D297353CC}">
              <c16:uniqueId val="{00000001-700A-DE42-9DAF-B3FC682E9FF8}"/>
            </c:ext>
          </c:extLst>
        </c:ser>
        <c:dLbls>
          <c:showLegendKey val="0"/>
          <c:showVal val="0"/>
          <c:showCatName val="0"/>
          <c:showSerName val="0"/>
          <c:showPercent val="0"/>
          <c:showBubbleSize val="0"/>
        </c:dLbls>
        <c:marker val="1"/>
        <c:smooth val="0"/>
        <c:axId val="626662304"/>
        <c:axId val="438357536"/>
      </c:lineChart>
      <c:catAx>
        <c:axId val="626662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357536"/>
        <c:crosses val="autoZero"/>
        <c:auto val="1"/>
        <c:lblAlgn val="ctr"/>
        <c:lblOffset val="100"/>
        <c:noMultiLvlLbl val="0"/>
      </c:catAx>
      <c:valAx>
        <c:axId val="438357536"/>
        <c:scaling>
          <c:logBase val="10"/>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layout>
            <c:manualLayout>
              <c:xMode val="edge"/>
              <c:yMode val="edge"/>
              <c:x val="2.7289088863892013E-2"/>
              <c:y val="0.34253662077156549"/>
            </c:manualLayout>
          </c:layout>
          <c:overlay val="0"/>
          <c:spPr>
            <a:noFill/>
            <a:ln>
              <a:noFill/>
            </a:ln>
            <a:effectLst/>
          </c:spPr>
        </c:title>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26662304"/>
        <c:crosses val="autoZero"/>
        <c:crossBetween val="between"/>
      </c:valAx>
      <c:spPr>
        <a:noFill/>
        <a:ln w="25400">
          <a:noFill/>
        </a:ln>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Lombardy, Italy</a:t>
            </a:r>
          </a:p>
        </c:rich>
      </c:tx>
      <c:overlay val="0"/>
      <c:spPr>
        <a:noFill/>
        <a:ln>
          <a:noFill/>
        </a:ln>
        <a:effectLst/>
      </c:spPr>
    </c:title>
    <c:autoTitleDeleted val="0"/>
    <c:plotArea>
      <c:layout>
        <c:manualLayout>
          <c:layoutTarget val="inner"/>
          <c:xMode val="edge"/>
          <c:yMode val="edge"/>
          <c:x val="0.14451845327576271"/>
          <c:y val="9.666097541378757E-2"/>
          <c:w val="0.71424779640139602"/>
          <c:h val="0.67954895583704211"/>
        </c:manualLayout>
      </c:layout>
      <c:lineChart>
        <c:grouping val="standard"/>
        <c:varyColors val="0"/>
        <c:ser>
          <c:idx val="1"/>
          <c:order val="0"/>
          <c:spPr>
            <a:ln w="50800" cap="rnd">
              <a:solidFill>
                <a:schemeClr val="accent6"/>
              </a:solidFill>
              <a:round/>
            </a:ln>
            <a:effectLst/>
          </c:spPr>
          <c:marker>
            <c:symbol val="circle"/>
            <c:size val="8"/>
            <c:spPr>
              <a:solidFill>
                <a:schemeClr val="accent6"/>
              </a:solidFill>
              <a:ln w="9525">
                <a:solidFill>
                  <a:schemeClr val="accent6"/>
                </a:solidFill>
              </a:ln>
              <a:effectLst/>
            </c:spPr>
          </c:marker>
          <c:trendline>
            <c:trendlineType val="exp"/>
            <c:dispRSqr val="0"/>
            <c:dispEq val="1"/>
            <c:trendlineLbl>
              <c:layout>
                <c:manualLayout>
                  <c:x val="3.9321422031548384E-2"/>
                  <c:y val="-0.17922073637443364"/>
                </c:manualLayout>
              </c:layout>
              <c:numFmt formatCode="General" sourceLinked="0"/>
            </c:trendlineLbl>
          </c:trendline>
          <c:cat>
            <c:strRef>
              <c:f>Lombardy!$B$52:$B$93</c:f>
              <c:strCache>
                <c:ptCount val="42"/>
                <c:pt idx="0">
                  <c:v>04/13</c:v>
                </c:pt>
                <c:pt idx="1">
                  <c:v>04/14</c:v>
                </c:pt>
                <c:pt idx="2">
                  <c:v>04/15</c:v>
                </c:pt>
                <c:pt idx="3">
                  <c:v>04/16</c:v>
                </c:pt>
                <c:pt idx="4">
                  <c:v>04/17</c:v>
                </c:pt>
                <c:pt idx="5">
                  <c:v>04/18</c:v>
                </c:pt>
                <c:pt idx="6">
                  <c:v>04/19</c:v>
                </c:pt>
                <c:pt idx="7">
                  <c:v>04/20</c:v>
                </c:pt>
                <c:pt idx="8">
                  <c:v>04/21</c:v>
                </c:pt>
                <c:pt idx="9">
                  <c:v>04/22</c:v>
                </c:pt>
                <c:pt idx="10">
                  <c:v>04/23</c:v>
                </c:pt>
                <c:pt idx="11">
                  <c:v>04/24</c:v>
                </c:pt>
                <c:pt idx="12">
                  <c:v>04/25</c:v>
                </c:pt>
                <c:pt idx="13">
                  <c:v>04/26</c:v>
                </c:pt>
                <c:pt idx="14">
                  <c:v>04/27</c:v>
                </c:pt>
                <c:pt idx="15">
                  <c:v>04/28</c:v>
                </c:pt>
                <c:pt idx="16">
                  <c:v>04/29</c:v>
                </c:pt>
                <c:pt idx="17">
                  <c:v>04/30</c:v>
                </c:pt>
                <c:pt idx="18">
                  <c:v>05/01</c:v>
                </c:pt>
                <c:pt idx="19">
                  <c:v>05/02</c:v>
                </c:pt>
                <c:pt idx="20">
                  <c:v>05/03</c:v>
                </c:pt>
                <c:pt idx="21">
                  <c:v>05/04</c:v>
                </c:pt>
                <c:pt idx="22">
                  <c:v>05/05</c:v>
                </c:pt>
                <c:pt idx="23">
                  <c:v>05/06</c:v>
                </c:pt>
                <c:pt idx="24">
                  <c:v>05/07</c:v>
                </c:pt>
                <c:pt idx="25">
                  <c:v>05/08</c:v>
                </c:pt>
                <c:pt idx="26">
                  <c:v>05/09</c:v>
                </c:pt>
                <c:pt idx="27">
                  <c:v>05/10</c:v>
                </c:pt>
                <c:pt idx="28">
                  <c:v>05/11</c:v>
                </c:pt>
                <c:pt idx="29">
                  <c:v>05/12</c:v>
                </c:pt>
                <c:pt idx="30">
                  <c:v>05/13</c:v>
                </c:pt>
                <c:pt idx="31">
                  <c:v>05/14</c:v>
                </c:pt>
                <c:pt idx="32">
                  <c:v>05/15</c:v>
                </c:pt>
                <c:pt idx="33">
                  <c:v>05/16</c:v>
                </c:pt>
                <c:pt idx="34">
                  <c:v>05/17</c:v>
                </c:pt>
                <c:pt idx="35">
                  <c:v>05/18</c:v>
                </c:pt>
                <c:pt idx="36">
                  <c:v>05/19</c:v>
                </c:pt>
                <c:pt idx="37">
                  <c:v>05/20</c:v>
                </c:pt>
                <c:pt idx="38">
                  <c:v>05/21</c:v>
                </c:pt>
                <c:pt idx="39">
                  <c:v>05/22</c:v>
                </c:pt>
                <c:pt idx="40">
                  <c:v>05/23</c:v>
                </c:pt>
                <c:pt idx="41">
                  <c:v>05/24</c:v>
                </c:pt>
              </c:strCache>
            </c:strRef>
          </c:cat>
          <c:val>
            <c:numRef>
              <c:f>Lombardy!$N$52:$N$93</c:f>
              <c:numCache>
                <c:formatCode>General</c:formatCode>
                <c:ptCount val="42"/>
                <c:pt idx="0">
                  <c:v>13171</c:v>
                </c:pt>
                <c:pt idx="1">
                  <c:v>13199</c:v>
                </c:pt>
                <c:pt idx="2">
                  <c:v>13117</c:v>
                </c:pt>
                <c:pt idx="3">
                  <c:v>12388</c:v>
                </c:pt>
                <c:pt idx="4">
                  <c:v>11598</c:v>
                </c:pt>
                <c:pt idx="5">
                  <c:v>10989</c:v>
                </c:pt>
                <c:pt idx="6">
                  <c:v>11264</c:v>
                </c:pt>
                <c:pt idx="7">
                  <c:v>11039</c:v>
                </c:pt>
                <c:pt idx="8">
                  <c:v>10656</c:v>
                </c:pt>
                <c:pt idx="9">
                  <c:v>10509</c:v>
                </c:pt>
                <c:pt idx="10">
                  <c:v>9982</c:v>
                </c:pt>
                <c:pt idx="11">
                  <c:v>9547</c:v>
                </c:pt>
                <c:pt idx="12">
                  <c:v>9213</c:v>
                </c:pt>
                <c:pt idx="13">
                  <c:v>9187</c:v>
                </c:pt>
                <c:pt idx="14">
                  <c:v>8205</c:v>
                </c:pt>
                <c:pt idx="15">
                  <c:v>7935</c:v>
                </c:pt>
                <c:pt idx="16">
                  <c:v>7754</c:v>
                </c:pt>
                <c:pt idx="17">
                  <c:v>7439</c:v>
                </c:pt>
                <c:pt idx="18">
                  <c:v>7191</c:v>
                </c:pt>
                <c:pt idx="19">
                  <c:v>7074</c:v>
                </c:pt>
                <c:pt idx="20">
                  <c:v>7141</c:v>
                </c:pt>
                <c:pt idx="21">
                  <c:v>6946</c:v>
                </c:pt>
                <c:pt idx="22">
                  <c:v>6710</c:v>
                </c:pt>
                <c:pt idx="23">
                  <c:v>6559</c:v>
                </c:pt>
                <c:pt idx="24">
                  <c:v>6328</c:v>
                </c:pt>
                <c:pt idx="25">
                  <c:v>6102</c:v>
                </c:pt>
                <c:pt idx="26">
                  <c:v>5865</c:v>
                </c:pt>
                <c:pt idx="27">
                  <c:v>5776</c:v>
                </c:pt>
                <c:pt idx="28">
                  <c:v>5738</c:v>
                </c:pt>
                <c:pt idx="29">
                  <c:v>5544</c:v>
                </c:pt>
                <c:pt idx="30">
                  <c:v>5314</c:v>
                </c:pt>
                <c:pt idx="31">
                  <c:v>5115</c:v>
                </c:pt>
                <c:pt idx="32">
                  <c:v>4981</c:v>
                </c:pt>
                <c:pt idx="33">
                  <c:v>4789</c:v>
                </c:pt>
                <c:pt idx="34">
                  <c:v>4735</c:v>
                </c:pt>
                <c:pt idx="35">
                  <c:v>4734</c:v>
                </c:pt>
                <c:pt idx="36">
                  <c:v>4670</c:v>
                </c:pt>
                <c:pt idx="37">
                  <c:v>4512</c:v>
                </c:pt>
                <c:pt idx="38">
                  <c:v>4345</c:v>
                </c:pt>
                <c:pt idx="39">
                  <c:v>4235</c:v>
                </c:pt>
                <c:pt idx="40">
                  <c:v>4225</c:v>
                </c:pt>
                <c:pt idx="41">
                  <c:v>4214</c:v>
                </c:pt>
              </c:numCache>
            </c:numRef>
          </c:val>
          <c:smooth val="0"/>
          <c:extLst>
            <c:ext xmlns:c16="http://schemas.microsoft.com/office/drawing/2014/chart" uri="{C3380CC4-5D6E-409C-BE32-E72D297353CC}">
              <c16:uniqueId val="{00000001-E4DF-5A44-A99C-52FD1F7B25D7}"/>
            </c:ext>
          </c:extLst>
        </c:ser>
        <c:ser>
          <c:idx val="2"/>
          <c:order val="1"/>
          <c:spPr>
            <a:ln w="50800" cap="rnd">
              <a:solidFill>
                <a:schemeClr val="accent4"/>
              </a:solidFill>
              <a:round/>
            </a:ln>
            <a:effectLst/>
          </c:spPr>
          <c:marker>
            <c:symbol val="circle"/>
            <c:size val="8"/>
            <c:spPr>
              <a:solidFill>
                <a:schemeClr val="accent4"/>
              </a:solidFill>
              <a:ln w="9525">
                <a:solidFill>
                  <a:schemeClr val="accent4"/>
                </a:solidFill>
              </a:ln>
              <a:effectLst/>
            </c:spPr>
          </c:marker>
          <c:trendline>
            <c:trendlineType val="exp"/>
            <c:dispRSqr val="0"/>
            <c:dispEq val="1"/>
            <c:trendlineLbl>
              <c:layout>
                <c:manualLayout>
                  <c:x val="5.6372982446961574E-2"/>
                  <c:y val="-0.28331082567193067"/>
                </c:manualLayout>
              </c:layout>
              <c:numFmt formatCode="General" sourceLinked="0"/>
            </c:trendlineLbl>
          </c:trendline>
          <c:cat>
            <c:strRef>
              <c:f>Lombardy!$B$52:$B$93</c:f>
              <c:strCache>
                <c:ptCount val="42"/>
                <c:pt idx="0">
                  <c:v>04/13</c:v>
                </c:pt>
                <c:pt idx="1">
                  <c:v>04/14</c:v>
                </c:pt>
                <c:pt idx="2">
                  <c:v>04/15</c:v>
                </c:pt>
                <c:pt idx="3">
                  <c:v>04/16</c:v>
                </c:pt>
                <c:pt idx="4">
                  <c:v>04/17</c:v>
                </c:pt>
                <c:pt idx="5">
                  <c:v>04/18</c:v>
                </c:pt>
                <c:pt idx="6">
                  <c:v>04/19</c:v>
                </c:pt>
                <c:pt idx="7">
                  <c:v>04/20</c:v>
                </c:pt>
                <c:pt idx="8">
                  <c:v>04/21</c:v>
                </c:pt>
                <c:pt idx="9">
                  <c:v>04/22</c:v>
                </c:pt>
                <c:pt idx="10">
                  <c:v>04/23</c:v>
                </c:pt>
                <c:pt idx="11">
                  <c:v>04/24</c:v>
                </c:pt>
                <c:pt idx="12">
                  <c:v>04/25</c:v>
                </c:pt>
                <c:pt idx="13">
                  <c:v>04/26</c:v>
                </c:pt>
                <c:pt idx="14">
                  <c:v>04/27</c:v>
                </c:pt>
                <c:pt idx="15">
                  <c:v>04/28</c:v>
                </c:pt>
                <c:pt idx="16">
                  <c:v>04/29</c:v>
                </c:pt>
                <c:pt idx="17">
                  <c:v>04/30</c:v>
                </c:pt>
                <c:pt idx="18">
                  <c:v>05/01</c:v>
                </c:pt>
                <c:pt idx="19">
                  <c:v>05/02</c:v>
                </c:pt>
                <c:pt idx="20">
                  <c:v>05/03</c:v>
                </c:pt>
                <c:pt idx="21">
                  <c:v>05/04</c:v>
                </c:pt>
                <c:pt idx="22">
                  <c:v>05/05</c:v>
                </c:pt>
                <c:pt idx="23">
                  <c:v>05/06</c:v>
                </c:pt>
                <c:pt idx="24">
                  <c:v>05/07</c:v>
                </c:pt>
                <c:pt idx="25">
                  <c:v>05/08</c:v>
                </c:pt>
                <c:pt idx="26">
                  <c:v>05/09</c:v>
                </c:pt>
                <c:pt idx="27">
                  <c:v>05/10</c:v>
                </c:pt>
                <c:pt idx="28">
                  <c:v>05/11</c:v>
                </c:pt>
                <c:pt idx="29">
                  <c:v>05/12</c:v>
                </c:pt>
                <c:pt idx="30">
                  <c:v>05/13</c:v>
                </c:pt>
                <c:pt idx="31">
                  <c:v>05/14</c:v>
                </c:pt>
                <c:pt idx="32">
                  <c:v>05/15</c:v>
                </c:pt>
                <c:pt idx="33">
                  <c:v>05/16</c:v>
                </c:pt>
                <c:pt idx="34">
                  <c:v>05/17</c:v>
                </c:pt>
                <c:pt idx="35">
                  <c:v>05/18</c:v>
                </c:pt>
                <c:pt idx="36">
                  <c:v>05/19</c:v>
                </c:pt>
                <c:pt idx="37">
                  <c:v>05/20</c:v>
                </c:pt>
                <c:pt idx="38">
                  <c:v>05/21</c:v>
                </c:pt>
                <c:pt idx="39">
                  <c:v>05/22</c:v>
                </c:pt>
                <c:pt idx="40">
                  <c:v>05/23</c:v>
                </c:pt>
                <c:pt idx="41">
                  <c:v>05/24</c:v>
                </c:pt>
              </c:strCache>
            </c:strRef>
          </c:cat>
          <c:val>
            <c:numRef>
              <c:f>Lombardy!$O$52:$O$93</c:f>
              <c:numCache>
                <c:formatCode>General</c:formatCode>
                <c:ptCount val="42"/>
                <c:pt idx="0">
                  <c:v>1143</c:v>
                </c:pt>
                <c:pt idx="1">
                  <c:v>1122</c:v>
                </c:pt>
                <c:pt idx="2">
                  <c:v>1074</c:v>
                </c:pt>
                <c:pt idx="3">
                  <c:v>1032</c:v>
                </c:pt>
                <c:pt idx="4">
                  <c:v>971</c:v>
                </c:pt>
                <c:pt idx="5">
                  <c:v>947</c:v>
                </c:pt>
                <c:pt idx="6">
                  <c:v>922</c:v>
                </c:pt>
                <c:pt idx="7">
                  <c:v>901</c:v>
                </c:pt>
                <c:pt idx="8">
                  <c:v>851</c:v>
                </c:pt>
                <c:pt idx="9">
                  <c:v>817</c:v>
                </c:pt>
                <c:pt idx="10">
                  <c:v>790</c:v>
                </c:pt>
                <c:pt idx="11">
                  <c:v>756</c:v>
                </c:pt>
                <c:pt idx="12">
                  <c:v>724</c:v>
                </c:pt>
                <c:pt idx="13">
                  <c:v>706</c:v>
                </c:pt>
                <c:pt idx="14">
                  <c:v>680</c:v>
                </c:pt>
                <c:pt idx="15">
                  <c:v>655</c:v>
                </c:pt>
                <c:pt idx="16">
                  <c:v>634</c:v>
                </c:pt>
                <c:pt idx="17">
                  <c:v>605</c:v>
                </c:pt>
                <c:pt idx="18">
                  <c:v>563</c:v>
                </c:pt>
                <c:pt idx="19">
                  <c:v>545</c:v>
                </c:pt>
                <c:pt idx="20">
                  <c:v>532</c:v>
                </c:pt>
                <c:pt idx="21">
                  <c:v>532</c:v>
                </c:pt>
                <c:pt idx="22">
                  <c:v>509</c:v>
                </c:pt>
                <c:pt idx="23">
                  <c:v>480</c:v>
                </c:pt>
                <c:pt idx="24">
                  <c:v>480</c:v>
                </c:pt>
                <c:pt idx="25">
                  <c:v>400</c:v>
                </c:pt>
                <c:pt idx="26">
                  <c:v>330</c:v>
                </c:pt>
                <c:pt idx="27">
                  <c:v>348</c:v>
                </c:pt>
                <c:pt idx="28">
                  <c:v>341</c:v>
                </c:pt>
                <c:pt idx="29">
                  <c:v>322</c:v>
                </c:pt>
                <c:pt idx="30">
                  <c:v>307</c:v>
                </c:pt>
                <c:pt idx="31">
                  <c:v>297</c:v>
                </c:pt>
                <c:pt idx="32">
                  <c:v>276</c:v>
                </c:pt>
                <c:pt idx="33">
                  <c:v>268</c:v>
                </c:pt>
                <c:pt idx="34">
                  <c:v>255</c:v>
                </c:pt>
                <c:pt idx="35">
                  <c:v>252</c:v>
                </c:pt>
                <c:pt idx="36">
                  <c:v>244</c:v>
                </c:pt>
                <c:pt idx="37">
                  <c:v>231</c:v>
                </c:pt>
                <c:pt idx="38">
                  <c:v>226</c:v>
                </c:pt>
                <c:pt idx="39">
                  <c:v>207</c:v>
                </c:pt>
                <c:pt idx="40">
                  <c:v>199</c:v>
                </c:pt>
                <c:pt idx="41">
                  <c:v>197</c:v>
                </c:pt>
              </c:numCache>
            </c:numRef>
          </c:val>
          <c:smooth val="0"/>
          <c:extLst>
            <c:ext xmlns:c16="http://schemas.microsoft.com/office/drawing/2014/chart" uri="{C3380CC4-5D6E-409C-BE32-E72D297353CC}">
              <c16:uniqueId val="{00000002-E4DF-5A44-A99C-52FD1F7B25D7}"/>
            </c:ext>
          </c:extLst>
        </c:ser>
        <c:dLbls>
          <c:showLegendKey val="0"/>
          <c:showVal val="0"/>
          <c:showCatName val="0"/>
          <c:showSerName val="0"/>
          <c:showPercent val="0"/>
          <c:showBubbleSize val="0"/>
        </c:dLbls>
        <c:marker val="1"/>
        <c:smooth val="0"/>
        <c:axId val="626662304"/>
        <c:axId val="438357536"/>
      </c:lineChart>
      <c:catAx>
        <c:axId val="626662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357536"/>
        <c:crosses val="autoZero"/>
        <c:auto val="1"/>
        <c:lblAlgn val="ctr"/>
        <c:lblOffset val="100"/>
        <c:noMultiLvlLbl val="0"/>
      </c:catAx>
      <c:valAx>
        <c:axId val="438357536"/>
        <c:scaling>
          <c:logBase val="10"/>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(incidence)</a:t>
                </a:r>
              </a:p>
            </c:rich>
          </c:tx>
          <c:layout>
            <c:manualLayout>
              <c:xMode val="edge"/>
              <c:yMode val="edge"/>
              <c:x val="2.7289088863892013E-2"/>
              <c:y val="0.34253662077156549"/>
            </c:manualLayout>
          </c:layout>
          <c:overlay val="0"/>
          <c:spPr>
            <a:noFill/>
            <a:ln>
              <a:noFill/>
            </a:ln>
            <a:effectLst/>
          </c:sp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26662304"/>
        <c:crosses val="autoZero"/>
        <c:crossBetween val="between"/>
      </c:valAx>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14</xdr:col>
      <xdr:colOff>304800</xdr:colOff>
      <xdr:row>3</xdr:row>
      <xdr:rowOff>12700</xdr:rowOff>
    </xdr:from>
    <xdr:to>
      <xdr:col>24</xdr:col>
      <xdr:colOff>0</xdr:colOff>
      <xdr:row>30</xdr:row>
      <xdr:rowOff>25400</xdr:rowOff>
    </xdr:to>
    <xdr:graphicFrame macro="">
      <xdr:nvGraphicFramePr>
        <xdr:cNvPr id="3" name="Chart 2">
          <a:extLst>
            <a:ext uri="{FF2B5EF4-FFF2-40B4-BE49-F238E27FC236}">
              <a16:creationId xmlns:a16="http://schemas.microsoft.com/office/drawing/2014/main" id="{E0335715-A079-5748-AD96-D7B69A413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101600</xdr:colOff>
      <xdr:row>32</xdr:row>
      <xdr:rowOff>88900</xdr:rowOff>
    </xdr:from>
    <xdr:to>
      <xdr:col>20</xdr:col>
      <xdr:colOff>749300</xdr:colOff>
      <xdr:row>59</xdr:row>
      <xdr:rowOff>101600</xdr:rowOff>
    </xdr:to>
    <xdr:graphicFrame macro="">
      <xdr:nvGraphicFramePr>
        <xdr:cNvPr id="4" name="Chart 3">
          <a:extLst>
            <a:ext uri="{FF2B5EF4-FFF2-40B4-BE49-F238E27FC236}">
              <a16:creationId xmlns:a16="http://schemas.microsoft.com/office/drawing/2014/main" id="{64FE469C-C638-2B4F-AB5D-7ACD370D5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64</xdr:row>
      <xdr:rowOff>0</xdr:rowOff>
    </xdr:from>
    <xdr:to>
      <xdr:col>20</xdr:col>
      <xdr:colOff>647700</xdr:colOff>
      <xdr:row>91</xdr:row>
      <xdr:rowOff>12700</xdr:rowOff>
    </xdr:to>
    <xdr:graphicFrame macro="">
      <xdr:nvGraphicFramePr>
        <xdr:cNvPr id="5" name="Chart 4">
          <a:extLst>
            <a:ext uri="{FF2B5EF4-FFF2-40B4-BE49-F238E27FC236}">
              <a16:creationId xmlns:a16="http://schemas.microsoft.com/office/drawing/2014/main" id="{20251B96-62C6-3541-84BD-9DC20D08D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96</xdr:row>
      <xdr:rowOff>0</xdr:rowOff>
    </xdr:from>
    <xdr:to>
      <xdr:col>22</xdr:col>
      <xdr:colOff>647700</xdr:colOff>
      <xdr:row>123</xdr:row>
      <xdr:rowOff>12700</xdr:rowOff>
    </xdr:to>
    <xdr:graphicFrame macro="">
      <xdr:nvGraphicFramePr>
        <xdr:cNvPr id="6" name="Chart 5">
          <a:extLst>
            <a:ext uri="{FF2B5EF4-FFF2-40B4-BE49-F238E27FC236}">
              <a16:creationId xmlns:a16="http://schemas.microsoft.com/office/drawing/2014/main" id="{487718B8-859F-BF48-ADCE-0DA3AD011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349250</xdr:colOff>
      <xdr:row>2</xdr:row>
      <xdr:rowOff>101600</xdr:rowOff>
    </xdr:from>
    <xdr:to>
      <xdr:col>26</xdr:col>
      <xdr:colOff>279400</xdr:colOff>
      <xdr:row>27</xdr:row>
      <xdr:rowOff>0</xdr:rowOff>
    </xdr:to>
    <xdr:graphicFrame macro="">
      <xdr:nvGraphicFramePr>
        <xdr:cNvPr id="2" name="Chart 1">
          <a:extLst>
            <a:ext uri="{FF2B5EF4-FFF2-40B4-BE49-F238E27FC236}">
              <a16:creationId xmlns:a16="http://schemas.microsoft.com/office/drawing/2014/main" id="{1C4ABA36-4E2A-C746-9B3E-E532BBAF2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393700</xdr:colOff>
      <xdr:row>28</xdr:row>
      <xdr:rowOff>177800</xdr:rowOff>
    </xdr:from>
    <xdr:to>
      <xdr:col>26</xdr:col>
      <xdr:colOff>419100</xdr:colOff>
      <xdr:row>51</xdr:row>
      <xdr:rowOff>50800</xdr:rowOff>
    </xdr:to>
    <xdr:graphicFrame macro="">
      <xdr:nvGraphicFramePr>
        <xdr:cNvPr id="3" name="Chart 2">
          <a:extLst>
            <a:ext uri="{FF2B5EF4-FFF2-40B4-BE49-F238E27FC236}">
              <a16:creationId xmlns:a16="http://schemas.microsoft.com/office/drawing/2014/main" id="{D5F3CB53-3972-B64A-B3D6-6B21A7F8E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165100</xdr:colOff>
      <xdr:row>52</xdr:row>
      <xdr:rowOff>190500</xdr:rowOff>
    </xdr:from>
    <xdr:to>
      <xdr:col>26</xdr:col>
      <xdr:colOff>190500</xdr:colOff>
      <xdr:row>75</xdr:row>
      <xdr:rowOff>63500</xdr:rowOff>
    </xdr:to>
    <xdr:graphicFrame macro="">
      <xdr:nvGraphicFramePr>
        <xdr:cNvPr id="4" name="Chart 3">
          <a:extLst>
            <a:ext uri="{FF2B5EF4-FFF2-40B4-BE49-F238E27FC236}">
              <a16:creationId xmlns:a16="http://schemas.microsoft.com/office/drawing/2014/main" id="{72FD1C3A-B65B-4F43-A516-D20D4A615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469900</xdr:colOff>
      <xdr:row>77</xdr:row>
      <xdr:rowOff>38100</xdr:rowOff>
    </xdr:from>
    <xdr:to>
      <xdr:col>26</xdr:col>
      <xdr:colOff>495300</xdr:colOff>
      <xdr:row>99</xdr:row>
      <xdr:rowOff>114300</xdr:rowOff>
    </xdr:to>
    <xdr:graphicFrame macro="">
      <xdr:nvGraphicFramePr>
        <xdr:cNvPr id="5" name="Chart 4">
          <a:extLst>
            <a:ext uri="{FF2B5EF4-FFF2-40B4-BE49-F238E27FC236}">
              <a16:creationId xmlns:a16="http://schemas.microsoft.com/office/drawing/2014/main" id="{27C88653-D179-044B-9969-6FBC5DE5F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102</xdr:row>
      <xdr:rowOff>0</xdr:rowOff>
    </xdr:from>
    <xdr:to>
      <xdr:col>26</xdr:col>
      <xdr:colOff>25400</xdr:colOff>
      <xdr:row>124</xdr:row>
      <xdr:rowOff>76200</xdr:rowOff>
    </xdr:to>
    <xdr:graphicFrame macro="">
      <xdr:nvGraphicFramePr>
        <xdr:cNvPr id="6" name="Chart 5">
          <a:extLst>
            <a:ext uri="{FF2B5EF4-FFF2-40B4-BE49-F238E27FC236}">
              <a16:creationId xmlns:a16="http://schemas.microsoft.com/office/drawing/2014/main" id="{6812D0C5-D193-554B-B7B1-3167A081D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736600</xdr:colOff>
      <xdr:row>3</xdr:row>
      <xdr:rowOff>127000</xdr:rowOff>
    </xdr:from>
    <xdr:to>
      <xdr:col>29</xdr:col>
      <xdr:colOff>800100</xdr:colOff>
      <xdr:row>26</xdr:row>
      <xdr:rowOff>127000</xdr:rowOff>
    </xdr:to>
    <xdr:graphicFrame macro="">
      <xdr:nvGraphicFramePr>
        <xdr:cNvPr id="2" name="Chart 1">
          <a:extLst>
            <a:ext uri="{FF2B5EF4-FFF2-40B4-BE49-F238E27FC236}">
              <a16:creationId xmlns:a16="http://schemas.microsoft.com/office/drawing/2014/main" id="{63968D6C-FCFC-0C4C-A3B2-4150D6EEA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838200</xdr:colOff>
      <xdr:row>28</xdr:row>
      <xdr:rowOff>50800</xdr:rowOff>
    </xdr:from>
    <xdr:to>
      <xdr:col>29</xdr:col>
      <xdr:colOff>711200</xdr:colOff>
      <xdr:row>48</xdr:row>
      <xdr:rowOff>152400</xdr:rowOff>
    </xdr:to>
    <xdr:graphicFrame macro="">
      <xdr:nvGraphicFramePr>
        <xdr:cNvPr id="5" name="Chart 4">
          <a:extLst>
            <a:ext uri="{FF2B5EF4-FFF2-40B4-BE49-F238E27FC236}">
              <a16:creationId xmlns:a16="http://schemas.microsoft.com/office/drawing/2014/main" id="{05460DA6-A8AC-F34B-AA17-935629009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54</xdr:row>
      <xdr:rowOff>0</xdr:rowOff>
    </xdr:from>
    <xdr:to>
      <xdr:col>29</xdr:col>
      <xdr:colOff>825500</xdr:colOff>
      <xdr:row>74</xdr:row>
      <xdr:rowOff>101600</xdr:rowOff>
    </xdr:to>
    <xdr:graphicFrame macro="">
      <xdr:nvGraphicFramePr>
        <xdr:cNvPr id="4" name="Chart 3">
          <a:extLst>
            <a:ext uri="{FF2B5EF4-FFF2-40B4-BE49-F238E27FC236}">
              <a16:creationId xmlns:a16="http://schemas.microsoft.com/office/drawing/2014/main" id="{7C8E5BCB-608A-004B-BC9A-9D6283F8C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469900</xdr:colOff>
      <xdr:row>27</xdr:row>
      <xdr:rowOff>101600</xdr:rowOff>
    </xdr:from>
    <xdr:to>
      <xdr:col>23</xdr:col>
      <xdr:colOff>749300</xdr:colOff>
      <xdr:row>51</xdr:row>
      <xdr:rowOff>139700</xdr:rowOff>
    </xdr:to>
    <xdr:graphicFrame macro="">
      <xdr:nvGraphicFramePr>
        <xdr:cNvPr id="3" name="Chart 2">
          <a:extLst>
            <a:ext uri="{FF2B5EF4-FFF2-40B4-BE49-F238E27FC236}">
              <a16:creationId xmlns:a16="http://schemas.microsoft.com/office/drawing/2014/main" id="{83E3841D-CA9C-0F45-91B8-CCC29C975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55</xdr:row>
      <xdr:rowOff>0</xdr:rowOff>
    </xdr:from>
    <xdr:to>
      <xdr:col>24</xdr:col>
      <xdr:colOff>279400</xdr:colOff>
      <xdr:row>79</xdr:row>
      <xdr:rowOff>38100</xdr:rowOff>
    </xdr:to>
    <xdr:graphicFrame macro="">
      <xdr:nvGraphicFramePr>
        <xdr:cNvPr id="4" name="Chart 3">
          <a:extLst>
            <a:ext uri="{FF2B5EF4-FFF2-40B4-BE49-F238E27FC236}">
              <a16:creationId xmlns:a16="http://schemas.microsoft.com/office/drawing/2014/main" id="{CBD692D5-31DE-9442-BC1D-DCBE6382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768350</xdr:colOff>
      <xdr:row>5</xdr:row>
      <xdr:rowOff>165100</xdr:rowOff>
    </xdr:from>
    <xdr:to>
      <xdr:col>23</xdr:col>
      <xdr:colOff>76200</xdr:colOff>
      <xdr:row>32</xdr:row>
      <xdr:rowOff>25400</xdr:rowOff>
    </xdr:to>
    <xdr:graphicFrame macro="">
      <xdr:nvGraphicFramePr>
        <xdr:cNvPr id="3" name="Chart 2">
          <a:extLst>
            <a:ext uri="{FF2B5EF4-FFF2-40B4-BE49-F238E27FC236}">
              <a16:creationId xmlns:a16="http://schemas.microsoft.com/office/drawing/2014/main" id="{D30D7658-BDD6-1B44-AC10-1C3F7B5E1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YC_TheCity_hospitalized" connectionId="1" xr16:uid="{8F551F03-07BE-2149-A571-518767837A1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YCHealth_case-hosp-death" connectionId="2" xr16:uid="{22B1E581-251C-A84C-B232-7FE7978E2EC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8D85-EC97-6741-9B09-67E494F1F50B}">
  <dimension ref="A1:Y102"/>
  <sheetViews>
    <sheetView workbookViewId="0">
      <selection activeCell="J16" sqref="J16"/>
    </sheetView>
  </sheetViews>
  <sheetFormatPr baseColWidth="10" defaultRowHeight="16"/>
  <cols>
    <col min="1" max="1" width="8.85546875" bestFit="1" customWidth="1"/>
    <col min="2" max="2" width="8.85546875" customWidth="1"/>
    <col min="5" max="5" width="12.42578125" bestFit="1" customWidth="1"/>
    <col min="6" max="6" width="14" customWidth="1"/>
    <col min="7" max="7" width="16.7109375" customWidth="1"/>
    <col min="8" max="8" width="7.85546875" bestFit="1" customWidth="1"/>
    <col min="9" max="9" width="18" customWidth="1"/>
  </cols>
  <sheetData>
    <row r="1" spans="1:10">
      <c r="A1" t="s">
        <v>42</v>
      </c>
      <c r="B1" t="s">
        <v>18</v>
      </c>
      <c r="C1" t="s">
        <v>33</v>
      </c>
      <c r="D1" t="s">
        <v>33</v>
      </c>
      <c r="E1" t="s">
        <v>33</v>
      </c>
      <c r="F1" t="s">
        <v>43</v>
      </c>
      <c r="G1" t="s">
        <v>44</v>
      </c>
      <c r="H1" t="s">
        <v>36</v>
      </c>
      <c r="I1" t="s">
        <v>36</v>
      </c>
      <c r="J1" t="s">
        <v>19</v>
      </c>
    </row>
    <row r="2" spans="1:10">
      <c r="A2" s="5">
        <v>43840</v>
      </c>
      <c r="B2" s="1" t="str">
        <f>TEXT(A2,"MM/DD")</f>
        <v>01/10</v>
      </c>
      <c r="F2" s="4">
        <v>7</v>
      </c>
      <c r="G2" s="4">
        <v>0</v>
      </c>
      <c r="I2" s="4">
        <v>0</v>
      </c>
    </row>
    <row r="3" spans="1:10">
      <c r="A3" s="5">
        <v>43841</v>
      </c>
      <c r="B3" s="1" t="str">
        <f t="shared" ref="B3:B66" si="0">TEXT(A3,"MM/DD")</f>
        <v>01/11</v>
      </c>
      <c r="C3">
        <v>0</v>
      </c>
      <c r="D3">
        <v>0</v>
      </c>
      <c r="F3" s="4">
        <v>7</v>
      </c>
      <c r="G3" s="4">
        <v>0</v>
      </c>
      <c r="H3">
        <v>0</v>
      </c>
      <c r="I3" s="4">
        <v>0</v>
      </c>
    </row>
    <row r="4" spans="1:10">
      <c r="A4" s="5">
        <v>43842</v>
      </c>
      <c r="B4" s="1" t="str">
        <f t="shared" si="0"/>
        <v>01/12</v>
      </c>
      <c r="C4">
        <v>0</v>
      </c>
      <c r="D4">
        <v>0</v>
      </c>
      <c r="F4" s="4">
        <v>6</v>
      </c>
      <c r="G4" s="4">
        <v>0</v>
      </c>
      <c r="H4">
        <v>0</v>
      </c>
      <c r="I4" s="4">
        <v>0</v>
      </c>
    </row>
    <row r="5" spans="1:10">
      <c r="A5" s="5">
        <v>43843</v>
      </c>
      <c r="B5" s="1" t="str">
        <f t="shared" si="0"/>
        <v>01/13</v>
      </c>
      <c r="C5">
        <v>0</v>
      </c>
      <c r="D5">
        <v>0</v>
      </c>
      <c r="E5" s="4">
        <f>AVERAGE(C2:C8)</f>
        <v>0.66666666666666663</v>
      </c>
      <c r="F5" s="4">
        <v>6</v>
      </c>
      <c r="G5" s="4">
        <v>0</v>
      </c>
      <c r="H5">
        <v>0</v>
      </c>
      <c r="I5" s="4">
        <f>AVERAGE(H2:H8)</f>
        <v>0.33333333333333331</v>
      </c>
    </row>
    <row r="6" spans="1:10">
      <c r="A6" s="5">
        <v>43844</v>
      </c>
      <c r="B6" s="1" t="str">
        <f t="shared" si="0"/>
        <v>01/14</v>
      </c>
      <c r="C6">
        <v>0</v>
      </c>
      <c r="D6">
        <v>0</v>
      </c>
      <c r="E6" s="4">
        <f>AVERAGE(C3:C9)</f>
        <v>3</v>
      </c>
      <c r="F6" s="4">
        <v>6</v>
      </c>
      <c r="G6" s="4">
        <v>0</v>
      </c>
      <c r="H6">
        <v>0</v>
      </c>
      <c r="I6" s="4">
        <f t="shared" ref="I6:I44" si="1">AVERAGE(H3:H9)</f>
        <v>0.2857142857142857</v>
      </c>
    </row>
    <row r="7" spans="1:10">
      <c r="A7" s="5">
        <v>43845</v>
      </c>
      <c r="B7" s="1" t="str">
        <f t="shared" si="0"/>
        <v>01/15</v>
      </c>
      <c r="C7">
        <v>0</v>
      </c>
      <c r="D7">
        <v>0</v>
      </c>
      <c r="E7" s="4">
        <f t="shared" ref="E7:E48" si="2">AVERAGE(C4:C10)</f>
        <v>11.428571428571429</v>
      </c>
      <c r="F7" s="4">
        <v>5</v>
      </c>
      <c r="G7" s="4">
        <v>0</v>
      </c>
      <c r="H7">
        <v>2</v>
      </c>
      <c r="I7" s="4">
        <f t="shared" si="1"/>
        <v>0.42857142857142855</v>
      </c>
    </row>
    <row r="8" spans="1:10">
      <c r="A8" s="5">
        <v>43846</v>
      </c>
      <c r="B8" s="1" t="str">
        <f t="shared" si="0"/>
        <v>01/16</v>
      </c>
      <c r="C8">
        <v>4</v>
      </c>
      <c r="D8">
        <v>4</v>
      </c>
      <c r="E8" s="4">
        <f t="shared" si="2"/>
        <v>22.428571428571427</v>
      </c>
      <c r="F8" s="4">
        <v>5</v>
      </c>
      <c r="G8" s="4">
        <v>0</v>
      </c>
      <c r="H8">
        <v>0</v>
      </c>
      <c r="I8" s="4">
        <f t="shared" si="1"/>
        <v>0.42857142857142855</v>
      </c>
    </row>
    <row r="9" spans="1:10">
      <c r="A9" s="5">
        <v>43847</v>
      </c>
      <c r="B9" s="1" t="str">
        <f t="shared" si="0"/>
        <v>01/17</v>
      </c>
      <c r="C9">
        <v>17</v>
      </c>
      <c r="D9">
        <v>17</v>
      </c>
      <c r="E9" s="4">
        <f t="shared" si="2"/>
        <v>31</v>
      </c>
      <c r="F9" s="4">
        <v>8</v>
      </c>
      <c r="G9" s="4">
        <v>0</v>
      </c>
      <c r="H9">
        <v>0</v>
      </c>
      <c r="I9" s="4">
        <f t="shared" si="1"/>
        <v>0.5</v>
      </c>
    </row>
    <row r="10" spans="1:10">
      <c r="A10" s="5">
        <v>43848</v>
      </c>
      <c r="B10" s="1" t="str">
        <f t="shared" si="0"/>
        <v>01/18</v>
      </c>
      <c r="C10">
        <v>59</v>
      </c>
      <c r="D10">
        <v>59</v>
      </c>
      <c r="E10" s="4">
        <f t="shared" si="2"/>
        <v>46</v>
      </c>
      <c r="F10" s="4">
        <v>21.397058823529409</v>
      </c>
      <c r="G10" s="4">
        <v>4.473529411764706</v>
      </c>
      <c r="H10">
        <v>1</v>
      </c>
      <c r="I10" s="4">
        <f t="shared" si="1"/>
        <v>1</v>
      </c>
    </row>
    <row r="11" spans="1:10">
      <c r="A11" s="5">
        <v>43849</v>
      </c>
      <c r="B11" s="1" t="str">
        <f t="shared" si="0"/>
        <v>01/19</v>
      </c>
      <c r="C11">
        <v>77</v>
      </c>
      <c r="D11">
        <v>77</v>
      </c>
      <c r="E11" s="4">
        <f t="shared" si="2"/>
        <v>54.857142857142854</v>
      </c>
      <c r="F11" s="4">
        <v>34.794117647058819</v>
      </c>
      <c r="G11" s="4">
        <v>8.947058823529412</v>
      </c>
      <c r="H11">
        <v>0</v>
      </c>
      <c r="I11" s="4">
        <f t="shared" si="1"/>
        <v>0.8</v>
      </c>
    </row>
    <row r="12" spans="1:10">
      <c r="A12" s="5">
        <v>43850</v>
      </c>
      <c r="B12" s="1" t="str">
        <f t="shared" si="0"/>
        <v>01/20</v>
      </c>
      <c r="C12">
        <v>60</v>
      </c>
      <c r="D12">
        <v>60</v>
      </c>
      <c r="E12" s="4">
        <f t="shared" si="2"/>
        <v>64.285714285714292</v>
      </c>
      <c r="F12" s="4">
        <v>48.439330543933053</v>
      </c>
      <c r="G12" s="4">
        <v>11.397489539748953</v>
      </c>
      <c r="I12" s="4">
        <f t="shared" si="1"/>
        <v>2.2000000000000002</v>
      </c>
    </row>
    <row r="13" spans="1:10">
      <c r="A13" s="5">
        <v>43851</v>
      </c>
      <c r="B13" s="1" t="str">
        <f t="shared" si="0"/>
        <v>01/21</v>
      </c>
      <c r="C13">
        <v>105</v>
      </c>
      <c r="D13">
        <v>105</v>
      </c>
      <c r="E13" s="4">
        <f t="shared" si="2"/>
        <v>72.857142857142861</v>
      </c>
      <c r="F13" s="4">
        <v>62.692307692307693</v>
      </c>
      <c r="G13" s="4">
        <v>22.183431952662723</v>
      </c>
      <c r="H13">
        <v>3</v>
      </c>
      <c r="I13" s="4">
        <f t="shared" si="1"/>
        <v>5.2</v>
      </c>
    </row>
    <row r="14" spans="1:10">
      <c r="A14" s="5">
        <v>43852</v>
      </c>
      <c r="B14" s="1" t="str">
        <f t="shared" si="0"/>
        <v>01/22</v>
      </c>
      <c r="C14">
        <v>62</v>
      </c>
      <c r="D14">
        <v>62</v>
      </c>
      <c r="E14" s="4">
        <f t="shared" si="2"/>
        <v>71</v>
      </c>
      <c r="F14" s="4">
        <v>79.587020648967552</v>
      </c>
      <c r="G14" s="4">
        <v>26.902654867256636</v>
      </c>
      <c r="I14" s="4">
        <f t="shared" si="1"/>
        <v>7.6</v>
      </c>
      <c r="J14">
        <v>1</v>
      </c>
    </row>
    <row r="15" spans="1:10">
      <c r="A15" s="5">
        <v>43853</v>
      </c>
      <c r="B15" s="1" t="str">
        <f t="shared" si="0"/>
        <v>01/23</v>
      </c>
      <c r="C15">
        <v>70</v>
      </c>
      <c r="D15">
        <v>70</v>
      </c>
      <c r="E15" s="4">
        <f t="shared" si="2"/>
        <v>71.428571428571431</v>
      </c>
      <c r="F15" s="4">
        <v>94.627530364372475</v>
      </c>
      <c r="G15" s="4">
        <v>20.532388663967613</v>
      </c>
      <c r="H15">
        <v>7</v>
      </c>
      <c r="I15" s="4">
        <f t="shared" si="1"/>
        <v>12.4</v>
      </c>
      <c r="J15">
        <v>99000</v>
      </c>
    </row>
    <row r="16" spans="1:10">
      <c r="A16" s="5">
        <v>43854</v>
      </c>
      <c r="B16" s="1" t="str">
        <f t="shared" si="0"/>
        <v>01/24</v>
      </c>
      <c r="C16">
        <v>77</v>
      </c>
      <c r="D16">
        <v>77</v>
      </c>
      <c r="E16" s="4">
        <f t="shared" si="2"/>
        <v>190.28571428571428</v>
      </c>
      <c r="F16" s="4">
        <v>76.291793313069903</v>
      </c>
      <c r="G16" s="4">
        <v>43.486322188449847</v>
      </c>
      <c r="H16">
        <v>15</v>
      </c>
      <c r="I16" s="4">
        <f t="shared" si="1"/>
        <v>14.333333333333334</v>
      </c>
    </row>
    <row r="17" spans="1:9">
      <c r="A17" s="5">
        <v>43855</v>
      </c>
      <c r="B17" s="1" t="str">
        <f t="shared" si="0"/>
        <v>01/25</v>
      </c>
      <c r="C17">
        <v>46</v>
      </c>
      <c r="D17">
        <v>46</v>
      </c>
      <c r="E17" s="4">
        <f t="shared" si="2"/>
        <v>220.28571428571428</v>
      </c>
      <c r="F17" s="4">
        <v>71.771398747390407</v>
      </c>
      <c r="G17" s="4">
        <v>37.444235537816638</v>
      </c>
      <c r="H17">
        <v>13</v>
      </c>
      <c r="I17" s="4">
        <f t="shared" si="1"/>
        <v>18</v>
      </c>
    </row>
    <row r="18" spans="1:9">
      <c r="A18" s="5">
        <v>43856</v>
      </c>
      <c r="B18" s="1" t="str">
        <f t="shared" si="0"/>
        <v>01/26</v>
      </c>
      <c r="C18">
        <v>80</v>
      </c>
      <c r="D18">
        <v>80</v>
      </c>
      <c r="E18" s="4">
        <f t="shared" si="2"/>
        <v>262.28571428571428</v>
      </c>
      <c r="F18" s="4">
        <v>100.57789716039909</v>
      </c>
      <c r="G18" s="4">
        <v>31.402148887183422</v>
      </c>
      <c r="H18">
        <v>24</v>
      </c>
      <c r="I18" s="4">
        <f t="shared" si="1"/>
        <v>20.714285714285715</v>
      </c>
    </row>
    <row r="19" spans="1:9">
      <c r="A19" s="5">
        <v>43857</v>
      </c>
      <c r="B19" s="1" t="str">
        <f t="shared" si="0"/>
        <v>01/27</v>
      </c>
      <c r="C19">
        <v>892</v>
      </c>
      <c r="D19">
        <v>892</v>
      </c>
      <c r="E19" s="4">
        <f t="shared" si="2"/>
        <v>306.28571428571428</v>
      </c>
      <c r="F19" s="4">
        <v>223.19817521501591</v>
      </c>
      <c r="G19" s="4">
        <v>74.4541350587007</v>
      </c>
      <c r="H19">
        <v>24</v>
      </c>
      <c r="I19" s="4">
        <f>AVERAGE(H16:H22)</f>
        <v>25.714285714285715</v>
      </c>
    </row>
    <row r="20" spans="1:9">
      <c r="A20" s="5">
        <v>43858</v>
      </c>
      <c r="B20" s="1" t="str">
        <f t="shared" si="0"/>
        <v>01/28</v>
      </c>
      <c r="C20">
        <v>315</v>
      </c>
      <c r="D20">
        <v>315</v>
      </c>
      <c r="E20" s="4">
        <f t="shared" si="2"/>
        <v>377.57142857142856</v>
      </c>
      <c r="F20" s="4">
        <v>345.8184532696327</v>
      </c>
      <c r="G20" s="4">
        <v>117.50612123021799</v>
      </c>
      <c r="H20">
        <v>25</v>
      </c>
      <c r="I20" s="4">
        <f t="shared" si="1"/>
        <v>30</v>
      </c>
    </row>
    <row r="21" spans="1:9">
      <c r="A21" s="5">
        <v>43859</v>
      </c>
      <c r="B21" s="1" t="str">
        <f t="shared" si="0"/>
        <v>01/29</v>
      </c>
      <c r="C21">
        <v>356</v>
      </c>
      <c r="D21">
        <v>356</v>
      </c>
      <c r="E21" s="4">
        <f t="shared" si="2"/>
        <v>498.71428571428572</v>
      </c>
      <c r="F21" s="4">
        <v>336.30595293031843</v>
      </c>
      <c r="G21" s="4">
        <v>131.02215043839411</v>
      </c>
      <c r="H21">
        <v>37</v>
      </c>
      <c r="I21" s="4">
        <f t="shared" si="1"/>
        <v>34.571428571428569</v>
      </c>
    </row>
    <row r="22" spans="1:9">
      <c r="A22" s="5">
        <v>43860</v>
      </c>
      <c r="B22" s="1" t="str">
        <f t="shared" si="0"/>
        <v>01/30</v>
      </c>
      <c r="C22">
        <v>378</v>
      </c>
      <c r="D22">
        <v>378</v>
      </c>
      <c r="E22" s="4">
        <f t="shared" si="2"/>
        <v>634.85714285714289</v>
      </c>
      <c r="F22" s="4">
        <v>348.36091870215091</v>
      </c>
      <c r="G22" s="4">
        <v>125.65257017863654</v>
      </c>
      <c r="H22">
        <v>42</v>
      </c>
      <c r="I22" s="4">
        <f t="shared" si="1"/>
        <v>39.142857142857146</v>
      </c>
    </row>
    <row r="23" spans="1:9">
      <c r="A23" s="5">
        <v>43861</v>
      </c>
      <c r="B23" s="1" t="str">
        <f t="shared" si="0"/>
        <v>01/31</v>
      </c>
      <c r="C23">
        <v>576</v>
      </c>
      <c r="D23">
        <v>576</v>
      </c>
      <c r="E23" s="4">
        <f t="shared" si="2"/>
        <v>684.85714285714289</v>
      </c>
      <c r="F23" s="4">
        <v>409.18729593351145</v>
      </c>
      <c r="G23" s="4">
        <v>144.67082220243395</v>
      </c>
      <c r="H23" s="6">
        <v>45</v>
      </c>
      <c r="I23" s="4">
        <f t="shared" si="1"/>
        <v>44.857142857142854</v>
      </c>
    </row>
    <row r="24" spans="1:9">
      <c r="A24" s="5">
        <v>43862</v>
      </c>
      <c r="B24" s="1" t="str">
        <f t="shared" si="0"/>
        <v>02/01</v>
      </c>
      <c r="C24">
        <v>894</v>
      </c>
      <c r="D24">
        <v>894</v>
      </c>
      <c r="E24" s="4">
        <f t="shared" si="2"/>
        <v>920.85714285714289</v>
      </c>
      <c r="F24" s="4">
        <v>484.79299474605955</v>
      </c>
      <c r="G24" s="4">
        <v>192.52959719789843</v>
      </c>
      <c r="H24">
        <v>45</v>
      </c>
      <c r="I24" s="4">
        <f t="shared" si="1"/>
        <v>50.571428571428569</v>
      </c>
    </row>
    <row r="25" spans="1:9">
      <c r="A25" s="5">
        <v>43863</v>
      </c>
      <c r="B25" s="1" t="str">
        <f t="shared" si="0"/>
        <v>02/02</v>
      </c>
      <c r="C25">
        <v>1033</v>
      </c>
      <c r="D25">
        <v>1033</v>
      </c>
      <c r="E25" s="4">
        <f t="shared" si="2"/>
        <v>1122.2857142857142</v>
      </c>
      <c r="F25" s="4">
        <v>591.66344354335627</v>
      </c>
      <c r="G25" s="4">
        <v>231.24703680598878</v>
      </c>
      <c r="H25">
        <v>56</v>
      </c>
      <c r="I25" s="4">
        <f t="shared" si="1"/>
        <v>55.285714285714285</v>
      </c>
    </row>
    <row r="26" spans="1:9">
      <c r="A26" s="5">
        <v>43864</v>
      </c>
      <c r="B26" s="1" t="str">
        <f t="shared" si="0"/>
        <v>02/03</v>
      </c>
      <c r="C26">
        <v>1242</v>
      </c>
      <c r="D26">
        <v>1242</v>
      </c>
      <c r="E26" s="4">
        <f>AVERAGE(C23:C29)</f>
        <v>1282.7142857142858</v>
      </c>
      <c r="F26" s="4">
        <v>822.42547770700639</v>
      </c>
      <c r="G26" s="4">
        <v>302.30828025477706</v>
      </c>
      <c r="H26">
        <v>64</v>
      </c>
      <c r="I26" s="4">
        <f t="shared" si="1"/>
        <v>59.142857142857146</v>
      </c>
    </row>
    <row r="27" spans="1:9">
      <c r="A27" s="5">
        <v>43865</v>
      </c>
      <c r="B27" s="1" t="str">
        <f t="shared" si="0"/>
        <v>02/04</v>
      </c>
      <c r="C27">
        <v>1967</v>
      </c>
      <c r="D27">
        <v>1967</v>
      </c>
      <c r="E27" s="4">
        <f t="shared" si="2"/>
        <v>1484</v>
      </c>
      <c r="F27" s="4">
        <v>1091.8182466143976</v>
      </c>
      <c r="G27" s="4">
        <v>429.12259444048465</v>
      </c>
      <c r="H27">
        <v>65</v>
      </c>
      <c r="I27" s="4">
        <f t="shared" si="1"/>
        <v>64.285714285714292</v>
      </c>
    </row>
    <row r="28" spans="1:9">
      <c r="A28" s="5">
        <v>43866</v>
      </c>
      <c r="B28" s="1" t="str">
        <f t="shared" si="0"/>
        <v>02/05</v>
      </c>
      <c r="C28">
        <v>1766</v>
      </c>
      <c r="D28">
        <v>1766</v>
      </c>
      <c r="E28" s="4">
        <f t="shared" si="2"/>
        <v>1553.2857142857142</v>
      </c>
      <c r="F28" s="4">
        <v>1507.9793209445297</v>
      </c>
      <c r="G28" s="4">
        <v>489.7046248428112</v>
      </c>
      <c r="H28">
        <v>70</v>
      </c>
      <c r="I28" s="4">
        <f t="shared" si="1"/>
        <v>69.428571428571431</v>
      </c>
    </row>
    <row r="29" spans="1:9">
      <c r="A29" s="5">
        <v>43867</v>
      </c>
      <c r="B29" s="1" t="str">
        <f t="shared" si="0"/>
        <v>02/06</v>
      </c>
      <c r="C29">
        <v>1501</v>
      </c>
      <c r="D29">
        <v>1501</v>
      </c>
      <c r="E29" s="4">
        <f t="shared" si="2"/>
        <v>1680.1428571428571</v>
      </c>
      <c r="F29" s="4">
        <v>2121.3342191850165</v>
      </c>
      <c r="G29" s="4">
        <v>564.39167299417863</v>
      </c>
      <c r="H29">
        <v>69</v>
      </c>
      <c r="I29" s="4">
        <f t="shared" si="1"/>
        <v>74.428571428571431</v>
      </c>
    </row>
    <row r="30" spans="1:9">
      <c r="A30" s="5">
        <v>43868</v>
      </c>
      <c r="B30" s="1" t="str">
        <f t="shared" si="0"/>
        <v>02/07</v>
      </c>
      <c r="C30">
        <v>1985</v>
      </c>
      <c r="D30">
        <v>1985</v>
      </c>
      <c r="E30" s="4">
        <f t="shared" si="2"/>
        <v>1724.4285714285713</v>
      </c>
      <c r="F30" s="4">
        <v>2609.7141416687673</v>
      </c>
      <c r="G30" s="4">
        <v>627.50289891605746</v>
      </c>
      <c r="H30">
        <v>81</v>
      </c>
      <c r="I30" s="4">
        <f t="shared" si="1"/>
        <v>80</v>
      </c>
    </row>
    <row r="31" spans="1:9">
      <c r="A31" s="5">
        <v>43869</v>
      </c>
      <c r="B31" s="1" t="str">
        <f t="shared" si="0"/>
        <v>02/08</v>
      </c>
      <c r="C31">
        <v>1379</v>
      </c>
      <c r="D31">
        <v>1379</v>
      </c>
      <c r="E31" s="4">
        <f t="shared" si="2"/>
        <v>1601.1428571428571</v>
      </c>
      <c r="F31" s="4">
        <v>2631.5067403420185</v>
      </c>
      <c r="G31" s="4">
        <v>741.93959891392365</v>
      </c>
      <c r="H31">
        <v>81</v>
      </c>
      <c r="I31" s="4">
        <f t="shared" si="1"/>
        <v>84.142857142857139</v>
      </c>
    </row>
    <row r="32" spans="1:9">
      <c r="A32" s="5">
        <v>43870</v>
      </c>
      <c r="B32" s="1" t="str">
        <f t="shared" si="0"/>
        <v>02/09</v>
      </c>
      <c r="C32">
        <v>1921</v>
      </c>
      <c r="D32">
        <v>1921</v>
      </c>
      <c r="E32" s="4">
        <f t="shared" si="2"/>
        <v>1543.8571428571429</v>
      </c>
      <c r="F32" s="4">
        <v>2923.7641245487362</v>
      </c>
      <c r="G32" s="4">
        <v>846.5149819494585</v>
      </c>
      <c r="H32">
        <v>91</v>
      </c>
      <c r="I32" s="4">
        <f t="shared" si="1"/>
        <v>108.71428571428571</v>
      </c>
    </row>
    <row r="33" spans="1:9">
      <c r="A33" s="5">
        <v>43871</v>
      </c>
      <c r="B33" s="1" t="str">
        <f t="shared" si="0"/>
        <v>02/10</v>
      </c>
      <c r="C33">
        <v>1552</v>
      </c>
      <c r="D33">
        <v>1552</v>
      </c>
      <c r="E33" s="4">
        <f t="shared" si="2"/>
        <v>1888</v>
      </c>
      <c r="F33" s="4">
        <v>3318.8105393231558</v>
      </c>
      <c r="G33" s="4">
        <v>853.7090923585921</v>
      </c>
      <c r="H33">
        <v>103</v>
      </c>
      <c r="I33" s="4">
        <f t="shared" si="1"/>
        <v>115.42857142857143</v>
      </c>
    </row>
    <row r="34" spans="1:9">
      <c r="A34" s="5">
        <v>43872</v>
      </c>
      <c r="B34" s="1" t="str">
        <f t="shared" si="0"/>
        <v>02/11</v>
      </c>
      <c r="C34">
        <v>1104</v>
      </c>
      <c r="D34">
        <v>1104</v>
      </c>
      <c r="E34" s="4">
        <f t="shared" si="2"/>
        <v>1879.1428571428571</v>
      </c>
      <c r="F34" s="4">
        <v>3804.385896405191</v>
      </c>
      <c r="G34" s="4">
        <v>1008.2553118180774</v>
      </c>
      <c r="H34">
        <v>94</v>
      </c>
      <c r="I34" s="4">
        <f t="shared" si="1"/>
        <v>123.71428571428571</v>
      </c>
    </row>
    <row r="35" spans="1:9">
      <c r="A35" s="5">
        <v>43873</v>
      </c>
      <c r="B35" s="1" t="str">
        <f t="shared" si="0"/>
        <v>02/12</v>
      </c>
      <c r="C35" s="9">
        <v>1365</v>
      </c>
      <c r="D35" s="9">
        <v>13436</v>
      </c>
      <c r="E35" s="4">
        <f t="shared" si="2"/>
        <v>1903.2857142857142</v>
      </c>
      <c r="F35" s="4">
        <v>3904.1035784144515</v>
      </c>
      <c r="G35" s="4">
        <v>993.482706247843</v>
      </c>
      <c r="H35">
        <v>242</v>
      </c>
      <c r="I35" s="4">
        <f t="shared" si="1"/>
        <v>132</v>
      </c>
    </row>
    <row r="36" spans="1:9">
      <c r="A36" s="5">
        <v>43874</v>
      </c>
      <c r="B36" s="1" t="str">
        <f t="shared" si="0"/>
        <v>02/13</v>
      </c>
      <c r="C36">
        <v>3910</v>
      </c>
      <c r="D36">
        <v>3910</v>
      </c>
      <c r="E36" s="4">
        <f t="shared" si="2"/>
        <v>1870.2857142857142</v>
      </c>
      <c r="F36" s="4">
        <v>5346.7009998718113</v>
      </c>
      <c r="G36" s="4">
        <v>1186.5127334102465</v>
      </c>
      <c r="H36">
        <v>116</v>
      </c>
      <c r="I36" s="4">
        <f t="shared" si="1"/>
        <v>133.28571428571428</v>
      </c>
    </row>
    <row r="37" spans="1:9">
      <c r="A37" s="5">
        <v>43875</v>
      </c>
      <c r="B37" s="1" t="str">
        <f t="shared" si="0"/>
        <v>02/14</v>
      </c>
      <c r="C37">
        <v>1923</v>
      </c>
      <c r="D37">
        <v>1923</v>
      </c>
      <c r="E37" s="4">
        <f t="shared" si="2"/>
        <v>1877.1428571428571</v>
      </c>
      <c r="F37" s="4">
        <v>5890.5192319667876</v>
      </c>
      <c r="G37" s="4">
        <v>1335.2602802283343</v>
      </c>
      <c r="H37">
        <v>139</v>
      </c>
      <c r="I37" s="4">
        <f t="shared" si="1"/>
        <v>131.85714285714286</v>
      </c>
    </row>
    <row r="38" spans="1:9">
      <c r="A38" s="5">
        <v>43876</v>
      </c>
      <c r="B38" s="1" t="str">
        <f t="shared" si="0"/>
        <v>02/15</v>
      </c>
      <c r="C38">
        <v>1548</v>
      </c>
      <c r="D38">
        <v>1548</v>
      </c>
      <c r="E38" s="4">
        <f t="shared" si="2"/>
        <v>1956.5714285714287</v>
      </c>
      <c r="F38" s="4">
        <v>6078.2142769732818</v>
      </c>
      <c r="G38" s="4">
        <v>1409.534937793188</v>
      </c>
      <c r="H38">
        <v>139</v>
      </c>
      <c r="I38" s="4">
        <f t="shared" si="1"/>
        <v>137.28571428571428</v>
      </c>
    </row>
    <row r="39" spans="1:9">
      <c r="A39" s="5">
        <v>43877</v>
      </c>
      <c r="B39" s="1" t="str">
        <f t="shared" si="0"/>
        <v>02/16</v>
      </c>
      <c r="C39">
        <v>1690</v>
      </c>
      <c r="D39">
        <v>1690</v>
      </c>
      <c r="E39" s="4">
        <f t="shared" si="2"/>
        <v>1849.4285714285713</v>
      </c>
      <c r="F39" s="4">
        <v>5856.9871807731652</v>
      </c>
      <c r="G39" s="4">
        <v>1294.1722671374407</v>
      </c>
      <c r="H39">
        <v>100</v>
      </c>
      <c r="I39" s="4">
        <f t="shared" si="1"/>
        <v>118.14285714285714</v>
      </c>
    </row>
    <row r="40" spans="1:9">
      <c r="A40" s="5">
        <v>43878</v>
      </c>
      <c r="B40" s="1" t="str">
        <f t="shared" si="0"/>
        <v>02/17</v>
      </c>
      <c r="C40">
        <v>1600</v>
      </c>
      <c r="D40">
        <v>1600</v>
      </c>
      <c r="E40" s="4">
        <f t="shared" si="2"/>
        <v>1336.4285714285713</v>
      </c>
      <c r="F40" s="4">
        <v>6728.808931622234</v>
      </c>
      <c r="G40" s="4">
        <v>1367.6080893162223</v>
      </c>
      <c r="H40">
        <v>93</v>
      </c>
      <c r="I40" s="4">
        <f t="shared" si="1"/>
        <v>118</v>
      </c>
    </row>
    <row r="41" spans="1:9">
      <c r="A41" s="5">
        <v>43879</v>
      </c>
      <c r="B41" s="1" t="str">
        <f t="shared" si="0"/>
        <v>02/18</v>
      </c>
      <c r="C41">
        <v>1660</v>
      </c>
      <c r="D41">
        <v>1660</v>
      </c>
      <c r="E41" s="4">
        <f t="shared" si="2"/>
        <v>1106.5714285714287</v>
      </c>
      <c r="F41" s="4">
        <v>6975.051448659965</v>
      </c>
      <c r="G41" s="4">
        <v>1469.498943376849</v>
      </c>
      <c r="H41">
        <v>132</v>
      </c>
      <c r="I41" s="4">
        <f t="shared" si="1"/>
        <v>113.28571428571429</v>
      </c>
    </row>
    <row r="42" spans="1:9">
      <c r="A42" s="5">
        <v>43880</v>
      </c>
      <c r="B42" s="1" t="str">
        <f t="shared" si="0"/>
        <v>02/19</v>
      </c>
      <c r="C42">
        <v>615</v>
      </c>
      <c r="D42">
        <v>615</v>
      </c>
      <c r="E42" s="4">
        <f t="shared" si="2"/>
        <v>962.71428571428567</v>
      </c>
      <c r="F42" s="4">
        <v>6982.9705426356595</v>
      </c>
      <c r="G42" s="4">
        <v>1568.2613510520489</v>
      </c>
      <c r="H42">
        <v>108</v>
      </c>
      <c r="I42" s="4">
        <f t="shared" si="1"/>
        <v>107.14285714285714</v>
      </c>
    </row>
    <row r="43" spans="1:9">
      <c r="A43" s="5">
        <v>43881</v>
      </c>
      <c r="B43" s="1" t="str">
        <f t="shared" si="0"/>
        <v>02/20</v>
      </c>
      <c r="C43">
        <v>319</v>
      </c>
      <c r="D43">
        <v>319</v>
      </c>
      <c r="E43" s="4">
        <f t="shared" si="2"/>
        <v>771</v>
      </c>
      <c r="F43" s="4">
        <v>6900.1763184896363</v>
      </c>
      <c r="G43" s="4">
        <v>1550.7913810794171</v>
      </c>
      <c r="H43">
        <v>115</v>
      </c>
      <c r="I43" s="4">
        <f t="shared" si="1"/>
        <v>114.14285714285714</v>
      </c>
    </row>
    <row r="44" spans="1:9">
      <c r="A44" s="5">
        <v>43882</v>
      </c>
      <c r="B44" s="1" t="str">
        <f t="shared" si="0"/>
        <v>02/21</v>
      </c>
      <c r="C44">
        <v>314</v>
      </c>
      <c r="D44">
        <v>314</v>
      </c>
      <c r="E44" s="4">
        <f t="shared" si="2"/>
        <v>608.71428571428567</v>
      </c>
      <c r="F44" s="4">
        <v>7468</v>
      </c>
      <c r="G44" s="4">
        <v>2087</v>
      </c>
      <c r="H44">
        <v>106</v>
      </c>
      <c r="I44" s="4">
        <f t="shared" si="1"/>
        <v>110.57142857142857</v>
      </c>
    </row>
    <row r="45" spans="1:9">
      <c r="A45" s="5">
        <v>43883</v>
      </c>
      <c r="B45" s="1" t="str">
        <f t="shared" si="0"/>
        <v>02/22</v>
      </c>
      <c r="C45">
        <v>541</v>
      </c>
      <c r="D45">
        <v>541</v>
      </c>
      <c r="E45" s="4">
        <f t="shared" si="2"/>
        <v>424.42857142857144</v>
      </c>
      <c r="F45" s="4">
        <v>7774</v>
      </c>
      <c r="G45" s="4">
        <v>1454</v>
      </c>
      <c r="H45">
        <v>96</v>
      </c>
      <c r="I45" s="4">
        <f t="shared" ref="I45:I52" si="3">AVERAGE(H42:H48)</f>
        <v>99.142857142857139</v>
      </c>
    </row>
    <row r="46" spans="1:9">
      <c r="A46" s="5">
        <v>43884</v>
      </c>
      <c r="B46" s="1" t="str">
        <f t="shared" si="0"/>
        <v>02/23</v>
      </c>
      <c r="C46">
        <v>348</v>
      </c>
      <c r="D46">
        <v>348</v>
      </c>
      <c r="E46" s="4">
        <f t="shared" si="2"/>
        <v>391.28571428571428</v>
      </c>
      <c r="F46" s="4">
        <v>7024</v>
      </c>
      <c r="G46" s="4">
        <v>1305</v>
      </c>
      <c r="H46">
        <v>149</v>
      </c>
      <c r="I46" s="4">
        <f t="shared" si="3"/>
        <v>87.428571428571431</v>
      </c>
    </row>
    <row r="47" spans="1:9">
      <c r="A47" s="5">
        <v>43885</v>
      </c>
      <c r="B47" s="1" t="str">
        <f t="shared" si="0"/>
        <v>02/24</v>
      </c>
      <c r="C47">
        <v>464</v>
      </c>
      <c r="D47">
        <v>464</v>
      </c>
      <c r="E47" s="4">
        <f t="shared" si="2"/>
        <v>390.42857142857144</v>
      </c>
      <c r="F47" s="4">
        <v>6383</v>
      </c>
      <c r="G47" s="4">
        <v>1264</v>
      </c>
      <c r="H47">
        <v>68</v>
      </c>
      <c r="I47" s="4">
        <f t="shared" si="3"/>
        <v>76.857142857142861</v>
      </c>
    </row>
    <row r="48" spans="1:9">
      <c r="A48" s="5">
        <v>43886</v>
      </c>
      <c r="B48" s="1" t="str">
        <f t="shared" si="0"/>
        <v>02/25</v>
      </c>
      <c r="C48">
        <v>370</v>
      </c>
      <c r="D48">
        <v>370</v>
      </c>
      <c r="E48" s="4">
        <f t="shared" si="2"/>
        <v>405.57142857142856</v>
      </c>
      <c r="F48" s="4">
        <v>6173</v>
      </c>
      <c r="G48" s="4">
        <v>1182</v>
      </c>
      <c r="H48">
        <v>52</v>
      </c>
      <c r="I48" s="4">
        <f t="shared" si="3"/>
        <v>68.142857142857139</v>
      </c>
    </row>
    <row r="49" spans="1:9">
      <c r="A49" s="5">
        <v>43887</v>
      </c>
      <c r="B49" s="1" t="str">
        <f t="shared" si="0"/>
        <v>02/26</v>
      </c>
      <c r="C49">
        <v>383</v>
      </c>
      <c r="D49">
        <v>383</v>
      </c>
      <c r="E49" s="4">
        <f>AVERAGE(C46:C52)</f>
        <v>409</v>
      </c>
      <c r="F49" s="4">
        <v>5946</v>
      </c>
      <c r="G49" s="4">
        <v>1103</v>
      </c>
      <c r="H49">
        <v>26</v>
      </c>
      <c r="I49" s="4">
        <f t="shared" si="3"/>
        <v>59.285714285714285</v>
      </c>
    </row>
    <row r="50" spans="1:9">
      <c r="A50" s="5">
        <v>43888</v>
      </c>
      <c r="B50" s="1" t="str">
        <f t="shared" si="0"/>
        <v>02/27</v>
      </c>
      <c r="C50">
        <v>313</v>
      </c>
      <c r="D50">
        <v>313</v>
      </c>
      <c r="E50" s="4">
        <f t="shared" ref="E50:E67" si="4">AVERAGE(C47:C53)</f>
        <v>386.85714285714283</v>
      </c>
      <c r="F50" s="4">
        <v>5693</v>
      </c>
      <c r="G50" s="4">
        <v>1082</v>
      </c>
      <c r="H50">
        <v>41</v>
      </c>
      <c r="I50" s="4">
        <f t="shared" si="3"/>
        <v>42.571428571428569</v>
      </c>
    </row>
    <row r="51" spans="1:9">
      <c r="A51" s="5">
        <v>43889</v>
      </c>
      <c r="B51" s="1" t="str">
        <f t="shared" si="0"/>
        <v>02/28</v>
      </c>
      <c r="C51">
        <v>420</v>
      </c>
      <c r="D51">
        <v>420</v>
      </c>
      <c r="E51" s="4">
        <f t="shared" si="4"/>
        <v>336.42857142857144</v>
      </c>
      <c r="F51" s="4">
        <v>5529</v>
      </c>
      <c r="G51" s="4">
        <v>1056</v>
      </c>
      <c r="H51">
        <v>45</v>
      </c>
      <c r="I51" s="4">
        <f t="shared" si="3"/>
        <v>36.285714285714285</v>
      </c>
    </row>
    <row r="52" spans="1:9">
      <c r="A52" s="5">
        <v>43890</v>
      </c>
      <c r="B52" s="1" t="str">
        <f t="shared" si="0"/>
        <v>02/29</v>
      </c>
      <c r="C52">
        <v>565</v>
      </c>
      <c r="D52">
        <v>565</v>
      </c>
      <c r="E52" s="4">
        <f t="shared" si="4"/>
        <v>299.85714285714283</v>
      </c>
      <c r="F52" s="4">
        <v>5374</v>
      </c>
      <c r="G52" s="4">
        <v>1019</v>
      </c>
      <c r="H52">
        <v>34</v>
      </c>
      <c r="I52" s="4">
        <f t="shared" si="3"/>
        <v>33.285714285714285</v>
      </c>
    </row>
    <row r="53" spans="1:9">
      <c r="A53" s="5">
        <v>43891</v>
      </c>
      <c r="B53" s="1" t="str">
        <f t="shared" si="0"/>
        <v>03/01</v>
      </c>
      <c r="C53">
        <v>193</v>
      </c>
      <c r="D53">
        <v>193</v>
      </c>
      <c r="E53" s="4">
        <f t="shared" si="4"/>
        <v>263.85714285714283</v>
      </c>
      <c r="F53" s="4">
        <v>4802.4279381341739</v>
      </c>
      <c r="G53" s="4">
        <v>1042.8226447312252</v>
      </c>
      <c r="H53">
        <v>32</v>
      </c>
      <c r="I53" s="4">
        <f t="shared" ref="I53:I66" si="5">AVERAGE(H50:H56)</f>
        <v>32.857142857142854</v>
      </c>
    </row>
    <row r="54" spans="1:9">
      <c r="A54" s="5">
        <v>43892</v>
      </c>
      <c r="B54" s="1" t="str">
        <f t="shared" si="0"/>
        <v>03/02</v>
      </c>
      <c r="C54">
        <v>111</v>
      </c>
      <c r="D54">
        <v>111</v>
      </c>
      <c r="E54" s="4">
        <f t="shared" si="4"/>
        <v>237.14285714285714</v>
      </c>
      <c r="F54" s="4">
        <v>4626.6872696342498</v>
      </c>
      <c r="G54" s="4">
        <v>1014.8420754182025</v>
      </c>
      <c r="H54">
        <v>24</v>
      </c>
      <c r="I54" s="4">
        <f t="shared" si="5"/>
        <v>30.285714285714285</v>
      </c>
    </row>
    <row r="55" spans="1:9">
      <c r="A55" s="5">
        <v>43893</v>
      </c>
      <c r="B55" s="1" t="str">
        <f t="shared" si="0"/>
        <v>03/03</v>
      </c>
      <c r="C55">
        <v>114</v>
      </c>
      <c r="D55">
        <v>114</v>
      </c>
      <c r="E55" s="4">
        <f t="shared" si="4"/>
        <v>187.71428571428572</v>
      </c>
      <c r="F55" s="4">
        <v>4399.3422119281995</v>
      </c>
      <c r="G55" s="4">
        <v>981.75703532136652</v>
      </c>
      <c r="H55">
        <v>31</v>
      </c>
      <c r="I55" s="4">
        <f t="shared" si="5"/>
        <v>26.857142857142858</v>
      </c>
    </row>
    <row r="56" spans="1:9">
      <c r="A56" s="5">
        <v>43894</v>
      </c>
      <c r="B56" s="1" t="str">
        <f t="shared" si="0"/>
        <v>03/04</v>
      </c>
      <c r="C56">
        <v>131</v>
      </c>
      <c r="D56">
        <v>131</v>
      </c>
      <c r="E56" s="4">
        <f t="shared" si="4"/>
        <v>112.85714285714286</v>
      </c>
      <c r="F56" s="4">
        <v>4148.8208428482458</v>
      </c>
      <c r="G56" s="4">
        <v>909.82146564251616</v>
      </c>
      <c r="H56">
        <v>23</v>
      </c>
      <c r="I56" s="4">
        <f t="shared" si="5"/>
        <v>25</v>
      </c>
    </row>
    <row r="57" spans="1:9">
      <c r="A57" s="5">
        <v>43895</v>
      </c>
      <c r="B57" s="1" t="str">
        <f t="shared" si="0"/>
        <v>03/05</v>
      </c>
      <c r="C57">
        <v>126</v>
      </c>
      <c r="D57">
        <v>126</v>
      </c>
      <c r="E57" s="4">
        <f t="shared" si="4"/>
        <v>90.428571428571431</v>
      </c>
      <c r="F57" s="4">
        <v>4069.974884335757</v>
      </c>
      <c r="G57" s="4">
        <v>882.77329808327818</v>
      </c>
      <c r="H57">
        <v>23</v>
      </c>
      <c r="I57" s="4">
        <f t="shared" si="5"/>
        <v>23</v>
      </c>
    </row>
    <row r="58" spans="1:9">
      <c r="A58" s="5">
        <v>43896</v>
      </c>
      <c r="B58" s="1" t="str">
        <f t="shared" si="0"/>
        <v>03/06</v>
      </c>
      <c r="C58">
        <v>74</v>
      </c>
      <c r="D58">
        <v>74</v>
      </c>
      <c r="E58" s="4">
        <f t="shared" si="4"/>
        <v>77</v>
      </c>
      <c r="F58" s="4">
        <v>3933.9585197043175</v>
      </c>
      <c r="G58" s="4">
        <v>862.87508828099249</v>
      </c>
      <c r="H58">
        <v>21</v>
      </c>
      <c r="I58" s="4">
        <f t="shared" si="5"/>
        <v>21.857142857142858</v>
      </c>
    </row>
    <row r="59" spans="1:9">
      <c r="A59" s="5">
        <v>43897</v>
      </c>
      <c r="B59" s="1" t="str">
        <f t="shared" si="0"/>
        <v>03/07</v>
      </c>
      <c r="C59">
        <v>41</v>
      </c>
      <c r="D59">
        <v>41</v>
      </c>
      <c r="E59" s="4">
        <f t="shared" si="4"/>
        <v>62.571428571428569</v>
      </c>
      <c r="F59" s="4">
        <v>3792.44200913242</v>
      </c>
      <c r="G59" s="4">
        <v>842.16377473363775</v>
      </c>
      <c r="H59">
        <v>21</v>
      </c>
      <c r="I59" s="4">
        <f t="shared" si="5"/>
        <v>20.142857142857142</v>
      </c>
    </row>
    <row r="60" spans="1:9">
      <c r="A60" s="5">
        <v>43898</v>
      </c>
      <c r="B60" s="1" t="str">
        <f t="shared" si="0"/>
        <v>03/08</v>
      </c>
      <c r="C60">
        <v>36</v>
      </c>
      <c r="D60">
        <v>36</v>
      </c>
      <c r="E60" s="4">
        <f t="shared" si="4"/>
        <v>45</v>
      </c>
      <c r="F60" s="4">
        <v>3725.4727093919028</v>
      </c>
      <c r="G60" s="4">
        <v>808.50297765393645</v>
      </c>
      <c r="H60">
        <v>18</v>
      </c>
      <c r="I60" s="4">
        <f t="shared" si="5"/>
        <v>17.857142857142858</v>
      </c>
    </row>
    <row r="61" spans="1:9">
      <c r="A61" s="5">
        <v>43899</v>
      </c>
      <c r="B61" s="1" t="str">
        <f t="shared" si="0"/>
        <v>03/09</v>
      </c>
      <c r="C61">
        <v>17</v>
      </c>
      <c r="D61">
        <v>17</v>
      </c>
      <c r="E61" s="4">
        <f t="shared" si="4"/>
        <v>27.714285714285715</v>
      </c>
      <c r="F61" s="4">
        <v>3536.0538744096557</v>
      </c>
      <c r="G61" s="4">
        <v>776.00559734126296</v>
      </c>
      <c r="H61">
        <v>16</v>
      </c>
      <c r="I61" s="4">
        <f t="shared" si="5"/>
        <v>15.428571428571429</v>
      </c>
    </row>
    <row r="62" spans="1:9">
      <c r="A62" s="5">
        <v>43900</v>
      </c>
      <c r="B62" s="1" t="str">
        <f t="shared" si="0"/>
        <v>03/10</v>
      </c>
      <c r="C62">
        <v>13</v>
      </c>
      <c r="D62">
        <v>13</v>
      </c>
      <c r="E62" s="4">
        <f t="shared" si="4"/>
        <v>17.714285714285715</v>
      </c>
      <c r="F62" s="4">
        <v>3346.2498883287599</v>
      </c>
      <c r="G62" s="4">
        <v>740.00931657201193</v>
      </c>
      <c r="H62">
        <v>19</v>
      </c>
      <c r="I62" s="4">
        <f t="shared" si="5"/>
        <v>13.857142857142858</v>
      </c>
    </row>
    <row r="63" spans="1:9">
      <c r="A63" s="5">
        <v>43901</v>
      </c>
      <c r="B63" s="1" t="str">
        <f t="shared" si="0"/>
        <v>03/11</v>
      </c>
      <c r="C63">
        <v>8</v>
      </c>
      <c r="D63">
        <v>8</v>
      </c>
      <c r="E63" s="4">
        <f t="shared" si="4"/>
        <v>12.428571428571429</v>
      </c>
      <c r="F63" s="4">
        <v>3222.0341027240588</v>
      </c>
      <c r="G63" s="4">
        <v>678.37208012753865</v>
      </c>
      <c r="H63">
        <v>7</v>
      </c>
      <c r="I63" s="4">
        <f t="shared" si="5"/>
        <v>12.285714285714286</v>
      </c>
    </row>
    <row r="64" spans="1:9">
      <c r="A64" s="5">
        <v>43902</v>
      </c>
      <c r="B64" s="1" t="str">
        <f t="shared" si="0"/>
        <v>03/12</v>
      </c>
      <c r="C64">
        <v>5</v>
      </c>
      <c r="D64">
        <v>5</v>
      </c>
      <c r="E64" s="4">
        <f t="shared" si="4"/>
        <v>7.8571428571428568</v>
      </c>
      <c r="F64" s="4">
        <v>3056.9914964695163</v>
      </c>
      <c r="G64" s="4">
        <v>655.40543618555921</v>
      </c>
      <c r="H64">
        <v>6</v>
      </c>
      <c r="I64" s="4">
        <f t="shared" si="5"/>
        <v>11.571428571428571</v>
      </c>
    </row>
    <row r="65" spans="1:9">
      <c r="A65" s="5">
        <v>43903</v>
      </c>
      <c r="B65" s="1" t="str">
        <f t="shared" si="0"/>
        <v>03/13</v>
      </c>
      <c r="C65">
        <v>4</v>
      </c>
      <c r="D65">
        <v>4</v>
      </c>
      <c r="E65" s="4">
        <f t="shared" si="4"/>
        <v>5.5714285714285712</v>
      </c>
      <c r="F65" s="4">
        <v>2730.1909616038056</v>
      </c>
      <c r="G65" s="4">
        <v>609.95633707101592</v>
      </c>
      <c r="H65">
        <v>10</v>
      </c>
      <c r="I65" s="4">
        <f t="shared" si="5"/>
        <v>10.857142857142858</v>
      </c>
    </row>
    <row r="66" spans="1:9">
      <c r="A66" s="5">
        <v>43904</v>
      </c>
      <c r="B66" s="1" t="str">
        <f t="shared" si="0"/>
        <v>03/14</v>
      </c>
      <c r="C66">
        <v>4</v>
      </c>
      <c r="D66">
        <v>4</v>
      </c>
      <c r="E66" s="4">
        <f t="shared" si="4"/>
        <v>3.8571428571428572</v>
      </c>
      <c r="F66" s="4">
        <v>2423.8290672035278</v>
      </c>
      <c r="G66" s="4">
        <v>581.49094046591892</v>
      </c>
      <c r="H66">
        <v>10</v>
      </c>
      <c r="I66" s="4">
        <f t="shared" si="5"/>
        <v>9.5714285714285712</v>
      </c>
    </row>
    <row r="67" spans="1:9">
      <c r="A67" s="5">
        <v>43905</v>
      </c>
      <c r="B67" s="1" t="str">
        <f t="shared" ref="B67:B70" si="6">TEXT(A67,"MM/DD")</f>
        <v>03/15</v>
      </c>
      <c r="C67">
        <v>4</v>
      </c>
      <c r="D67">
        <v>4</v>
      </c>
      <c r="E67" s="4">
        <f t="shared" si="4"/>
        <v>2.7142857142857144</v>
      </c>
      <c r="F67" s="4">
        <v>2289.1671004685059</v>
      </c>
      <c r="G67" s="4">
        <v>544.90369599167104</v>
      </c>
      <c r="H67">
        <v>13</v>
      </c>
      <c r="I67" s="4">
        <f>AVERAGE(H64:H70)</f>
        <v>9.4285714285714288</v>
      </c>
    </row>
    <row r="68" spans="1:9">
      <c r="A68" s="5">
        <v>43906</v>
      </c>
      <c r="B68" s="1" t="str">
        <f t="shared" si="6"/>
        <v>03/16</v>
      </c>
      <c r="C68">
        <v>1</v>
      </c>
      <c r="D68">
        <v>1</v>
      </c>
      <c r="E68" s="4">
        <f>AVERAGE(C65:C70)</f>
        <v>2.3333333333333335</v>
      </c>
      <c r="F68" s="4">
        <v>2140.6587748534653</v>
      </c>
      <c r="G68" s="4">
        <v>514.40707964601768</v>
      </c>
      <c r="H68">
        <v>11</v>
      </c>
      <c r="I68" s="4">
        <f>AVERAGE(H65:H70)</f>
        <v>10</v>
      </c>
    </row>
    <row r="69" spans="1:9">
      <c r="A69" s="5">
        <v>43907</v>
      </c>
      <c r="B69" s="1" t="str">
        <f t="shared" si="6"/>
        <v>03/17</v>
      </c>
      <c r="C69">
        <v>1</v>
      </c>
      <c r="D69">
        <v>1</v>
      </c>
      <c r="E69" s="4">
        <f>AVERAGE(C66:C70)</f>
        <v>2</v>
      </c>
      <c r="F69" s="4">
        <v>1993.8667094291211</v>
      </c>
      <c r="G69" s="4">
        <v>482.86709429121237</v>
      </c>
      <c r="H69">
        <v>10</v>
      </c>
      <c r="I69" s="4">
        <f>AVERAGE(H66:H70)</f>
        <v>10</v>
      </c>
    </row>
    <row r="70" spans="1:9">
      <c r="A70" s="5">
        <v>43908</v>
      </c>
      <c r="B70" s="1" t="str">
        <f t="shared" si="6"/>
        <v>03/18</v>
      </c>
      <c r="C70">
        <v>0</v>
      </c>
      <c r="D70">
        <v>0</v>
      </c>
      <c r="E70" s="4">
        <f>AVERAGE(C67:C70)</f>
        <v>1.5</v>
      </c>
      <c r="F70" s="4">
        <v>1744.8363844393593</v>
      </c>
      <c r="G70" s="4">
        <v>448.50686498855833</v>
      </c>
      <c r="H70">
        <v>6</v>
      </c>
      <c r="I70" s="4">
        <f>AVERAGE(H67:H70)</f>
        <v>10</v>
      </c>
    </row>
    <row r="101" spans="24:25">
      <c r="X101" t="s">
        <v>46</v>
      </c>
      <c r="Y101">
        <f>LN(2)/0.041</f>
        <v>16.906028794145005</v>
      </c>
    </row>
    <row r="102" spans="24:25">
      <c r="Y102">
        <f>LN(2)/0.263</f>
        <v>2.6355406104940884</v>
      </c>
    </row>
  </sheetData>
  <pageMargins left="0.7" right="0.7" top="0.75" bottom="0.75" header="0.3" footer="0.3"/>
  <ignoredErrors>
    <ignoredError sqref="E5:E25 I5:I18 I20:I44 E27:E34 E37:E48 I51"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7479B-8D27-0B40-A2DF-309FF6B12C83}">
  <dimension ref="A1:AC93"/>
  <sheetViews>
    <sheetView workbookViewId="0">
      <selection activeCell="AC86" sqref="AC86:AC87"/>
    </sheetView>
  </sheetViews>
  <sheetFormatPr baseColWidth="10" defaultRowHeight="16"/>
  <cols>
    <col min="9" max="9" width="15.140625" customWidth="1"/>
    <col min="29" max="29" width="9.85546875" customWidth="1"/>
  </cols>
  <sheetData>
    <row r="1" spans="1:17">
      <c r="A1" t="s">
        <v>20</v>
      </c>
      <c r="C1" t="s">
        <v>21</v>
      </c>
      <c r="D1" t="s">
        <v>22</v>
      </c>
      <c r="E1" t="s">
        <v>24</v>
      </c>
      <c r="F1" t="s">
        <v>26</v>
      </c>
      <c r="H1" t="s">
        <v>28</v>
      </c>
      <c r="I1" t="s">
        <v>29</v>
      </c>
      <c r="J1" t="s">
        <v>29</v>
      </c>
      <c r="K1" t="s">
        <v>28</v>
      </c>
      <c r="M1" t="s">
        <v>28</v>
      </c>
      <c r="N1" t="s">
        <v>29</v>
      </c>
      <c r="O1" t="s">
        <v>29</v>
      </c>
      <c r="P1" t="s">
        <v>28</v>
      </c>
    </row>
    <row r="2" spans="1:17">
      <c r="A2" t="s">
        <v>18</v>
      </c>
      <c r="B2" t="s">
        <v>18</v>
      </c>
      <c r="C2" t="s">
        <v>15</v>
      </c>
      <c r="D2" t="s">
        <v>23</v>
      </c>
      <c r="E2" t="s">
        <v>25</v>
      </c>
      <c r="F2" t="s">
        <v>27</v>
      </c>
      <c r="H2" t="s">
        <v>13</v>
      </c>
      <c r="I2" t="s">
        <v>14</v>
      </c>
      <c r="J2" t="s">
        <v>15</v>
      </c>
      <c r="K2" t="s">
        <v>16</v>
      </c>
      <c r="M2" t="s">
        <v>33</v>
      </c>
      <c r="N2" t="s">
        <v>23</v>
      </c>
      <c r="O2" t="s">
        <v>37</v>
      </c>
      <c r="P2" t="s">
        <v>36</v>
      </c>
      <c r="Q2" t="s">
        <v>19</v>
      </c>
    </row>
    <row r="3" spans="1:17">
      <c r="A3" s="3">
        <v>43885</v>
      </c>
      <c r="B3" s="1" t="str">
        <f>TEXT(A3,"MM/DD")</f>
        <v>02/24</v>
      </c>
      <c r="C3">
        <v>19</v>
      </c>
      <c r="D3">
        <v>95</v>
      </c>
      <c r="E3">
        <v>6</v>
      </c>
      <c r="F3">
        <v>172</v>
      </c>
      <c r="H3">
        <f>F3</f>
        <v>172</v>
      </c>
      <c r="I3">
        <f>D3</f>
        <v>95</v>
      </c>
      <c r="J3">
        <f>C3</f>
        <v>19</v>
      </c>
      <c r="K3">
        <f>E3</f>
        <v>6</v>
      </c>
      <c r="M3" s="4">
        <f>AVERAGE(H3:H6)</f>
        <v>100.75</v>
      </c>
      <c r="N3">
        <f>I3</f>
        <v>95</v>
      </c>
      <c r="O3">
        <f>J3</f>
        <v>19</v>
      </c>
      <c r="P3" s="4">
        <f>AVERAGE(K3:K6)</f>
        <v>3.5</v>
      </c>
    </row>
    <row r="4" spans="1:17">
      <c r="A4" s="3">
        <v>43886</v>
      </c>
      <c r="B4" s="1" t="str">
        <f t="shared" ref="B4:B67" si="0">TEXT(A4,"MM/DD")</f>
        <v>02/25</v>
      </c>
      <c r="C4">
        <v>25</v>
      </c>
      <c r="D4">
        <v>104</v>
      </c>
      <c r="E4">
        <v>9</v>
      </c>
      <c r="F4">
        <v>240</v>
      </c>
      <c r="H4">
        <f>F4-F3</f>
        <v>68</v>
      </c>
      <c r="I4">
        <f t="shared" ref="I4:I67" si="1">D4</f>
        <v>104</v>
      </c>
      <c r="J4">
        <f t="shared" ref="J4:J67" si="2">C4</f>
        <v>25</v>
      </c>
      <c r="K4">
        <f t="shared" ref="K4:K35" si="3">E4-E3</f>
        <v>3</v>
      </c>
      <c r="M4" s="4">
        <f>AVERAGE(H3:H7)</f>
        <v>106.2</v>
      </c>
      <c r="N4">
        <f t="shared" ref="N4:N67" si="4">I4</f>
        <v>104</v>
      </c>
      <c r="O4">
        <f t="shared" ref="O4:O67" si="5">J4</f>
        <v>25</v>
      </c>
      <c r="P4" s="4">
        <f>AVERAGE(K3:K7)</f>
        <v>3.4</v>
      </c>
    </row>
    <row r="5" spans="1:17">
      <c r="A5" s="3">
        <v>43887</v>
      </c>
      <c r="B5" s="1" t="str">
        <f t="shared" si="0"/>
        <v>02/26</v>
      </c>
      <c r="C5">
        <v>25</v>
      </c>
      <c r="D5">
        <v>104</v>
      </c>
      <c r="E5">
        <v>9</v>
      </c>
      <c r="F5">
        <v>258</v>
      </c>
      <c r="H5">
        <f>F5-F4</f>
        <v>18</v>
      </c>
      <c r="I5">
        <f t="shared" si="1"/>
        <v>104</v>
      </c>
      <c r="J5">
        <f t="shared" si="2"/>
        <v>25</v>
      </c>
      <c r="K5">
        <f t="shared" si="3"/>
        <v>0</v>
      </c>
      <c r="M5" s="4">
        <f>AVERAGE(H3:H8)</f>
        <v>102.5</v>
      </c>
      <c r="N5">
        <f t="shared" si="4"/>
        <v>104</v>
      </c>
      <c r="O5">
        <f t="shared" si="5"/>
        <v>25</v>
      </c>
      <c r="P5" s="4">
        <f>AVERAGE(K3:K8)</f>
        <v>3.8333333333333335</v>
      </c>
    </row>
    <row r="6" spans="1:17">
      <c r="A6" s="3">
        <v>43888</v>
      </c>
      <c r="B6" s="1" t="str">
        <f t="shared" si="0"/>
        <v>02/27</v>
      </c>
      <c r="C6">
        <v>41</v>
      </c>
      <c r="D6">
        <v>213</v>
      </c>
      <c r="E6">
        <v>14</v>
      </c>
      <c r="F6">
        <v>403</v>
      </c>
      <c r="H6">
        <f>F6-F5</f>
        <v>145</v>
      </c>
      <c r="I6">
        <f t="shared" si="1"/>
        <v>213</v>
      </c>
      <c r="J6">
        <f t="shared" si="2"/>
        <v>41</v>
      </c>
      <c r="K6">
        <f t="shared" si="3"/>
        <v>5</v>
      </c>
      <c r="M6" s="4">
        <f>AVERAGE(H3:H9)</f>
        <v>140.57142857142858</v>
      </c>
      <c r="N6">
        <f t="shared" si="4"/>
        <v>213</v>
      </c>
      <c r="O6">
        <f t="shared" si="5"/>
        <v>41</v>
      </c>
      <c r="P6" s="4">
        <f>AVERAGE(K3:K9)</f>
        <v>3.4285714285714284</v>
      </c>
    </row>
    <row r="7" spans="1:17">
      <c r="A7" s="3">
        <v>43889</v>
      </c>
      <c r="B7" s="1" t="str">
        <f t="shared" si="0"/>
        <v>02/28</v>
      </c>
      <c r="C7">
        <v>47</v>
      </c>
      <c r="D7">
        <v>282</v>
      </c>
      <c r="E7">
        <v>17</v>
      </c>
      <c r="F7">
        <v>531</v>
      </c>
      <c r="H7">
        <f>F7-F6</f>
        <v>128</v>
      </c>
      <c r="I7">
        <f t="shared" si="1"/>
        <v>282</v>
      </c>
      <c r="J7">
        <f t="shared" si="2"/>
        <v>47</v>
      </c>
      <c r="K7">
        <f t="shared" si="3"/>
        <v>3</v>
      </c>
      <c r="M7" s="4">
        <f t="shared" ref="M7:M70" si="6">AVERAGE(H4:H10)</f>
        <v>154.57142857142858</v>
      </c>
      <c r="N7">
        <f t="shared" si="4"/>
        <v>282</v>
      </c>
      <c r="O7">
        <f t="shared" si="5"/>
        <v>47</v>
      </c>
      <c r="P7" s="4">
        <f>AVERAGE(K4:K10)</f>
        <v>4.5714285714285712</v>
      </c>
    </row>
    <row r="8" spans="1:17">
      <c r="A8" s="3">
        <v>43890</v>
      </c>
      <c r="B8" s="1" t="str">
        <f t="shared" si="0"/>
        <v>02/29</v>
      </c>
      <c r="C8">
        <v>80</v>
      </c>
      <c r="D8">
        <v>336</v>
      </c>
      <c r="E8">
        <v>23</v>
      </c>
      <c r="F8">
        <v>615</v>
      </c>
      <c r="H8">
        <f>F8-F7</f>
        <v>84</v>
      </c>
      <c r="I8">
        <f t="shared" si="1"/>
        <v>336</v>
      </c>
      <c r="J8">
        <f t="shared" si="2"/>
        <v>80</v>
      </c>
      <c r="K8">
        <f t="shared" si="3"/>
        <v>6</v>
      </c>
      <c r="M8" s="4">
        <f t="shared" si="6"/>
        <v>182.85714285714286</v>
      </c>
      <c r="N8">
        <f t="shared" si="4"/>
        <v>336</v>
      </c>
      <c r="O8">
        <f t="shared" si="5"/>
        <v>80</v>
      </c>
      <c r="P8" s="4">
        <f t="shared" ref="P8:P70" si="7">AVERAGE(K5:K11)</f>
        <v>6.5714285714285712</v>
      </c>
    </row>
    <row r="9" spans="1:17">
      <c r="A9" s="3">
        <v>43891</v>
      </c>
      <c r="B9" s="1" t="str">
        <f t="shared" si="0"/>
        <v>03/01</v>
      </c>
      <c r="C9">
        <v>106</v>
      </c>
      <c r="D9">
        <v>512</v>
      </c>
      <c r="E9">
        <v>24</v>
      </c>
      <c r="F9">
        <v>984</v>
      </c>
      <c r="H9">
        <f t="shared" ref="H9:H68" si="8">F9-F8</f>
        <v>369</v>
      </c>
      <c r="I9">
        <f t="shared" si="1"/>
        <v>512</v>
      </c>
      <c r="J9">
        <f t="shared" si="2"/>
        <v>106</v>
      </c>
      <c r="K9">
        <f t="shared" si="3"/>
        <v>1</v>
      </c>
      <c r="M9" s="4">
        <f t="shared" si="6"/>
        <v>223.14285714285714</v>
      </c>
      <c r="N9">
        <f t="shared" si="4"/>
        <v>512</v>
      </c>
      <c r="O9">
        <f t="shared" si="5"/>
        <v>106</v>
      </c>
      <c r="P9" s="4">
        <f t="shared" si="7"/>
        <v>9.1428571428571423</v>
      </c>
    </row>
    <row r="10" spans="1:17">
      <c r="A10" s="3">
        <v>43892</v>
      </c>
      <c r="B10" s="1" t="str">
        <f t="shared" si="0"/>
        <v>03/02</v>
      </c>
      <c r="C10">
        <v>127</v>
      </c>
      <c r="D10">
        <v>605</v>
      </c>
      <c r="E10">
        <v>38</v>
      </c>
      <c r="F10">
        <v>1254</v>
      </c>
      <c r="H10">
        <f t="shared" si="8"/>
        <v>270</v>
      </c>
      <c r="I10">
        <f t="shared" si="1"/>
        <v>605</v>
      </c>
      <c r="J10">
        <f t="shared" si="2"/>
        <v>127</v>
      </c>
      <c r="K10">
        <f t="shared" si="3"/>
        <v>14</v>
      </c>
      <c r="M10" s="4">
        <f t="shared" si="6"/>
        <v>264</v>
      </c>
      <c r="N10">
        <f t="shared" si="4"/>
        <v>605</v>
      </c>
      <c r="O10">
        <f t="shared" si="5"/>
        <v>127</v>
      </c>
      <c r="P10" s="4">
        <f t="shared" si="7"/>
        <v>12</v>
      </c>
    </row>
    <row r="11" spans="1:17">
      <c r="A11" s="3">
        <v>43893</v>
      </c>
      <c r="B11" s="1" t="str">
        <f t="shared" si="0"/>
        <v>03/03</v>
      </c>
      <c r="C11">
        <v>167</v>
      </c>
      <c r="D11">
        <v>865</v>
      </c>
      <c r="E11">
        <v>55</v>
      </c>
      <c r="F11">
        <v>1520</v>
      </c>
      <c r="H11">
        <f t="shared" si="8"/>
        <v>266</v>
      </c>
      <c r="I11">
        <f t="shared" si="1"/>
        <v>865</v>
      </c>
      <c r="J11">
        <f t="shared" si="2"/>
        <v>167</v>
      </c>
      <c r="K11">
        <f t="shared" si="3"/>
        <v>17</v>
      </c>
      <c r="M11" s="4">
        <f t="shared" si="6"/>
        <v>297.28571428571428</v>
      </c>
      <c r="N11">
        <f t="shared" si="4"/>
        <v>865</v>
      </c>
      <c r="O11">
        <f t="shared" si="5"/>
        <v>167</v>
      </c>
      <c r="P11" s="4">
        <f t="shared" si="7"/>
        <v>16.857142857142858</v>
      </c>
    </row>
    <row r="12" spans="1:17">
      <c r="A12" s="3">
        <v>43894</v>
      </c>
      <c r="B12" s="1" t="str">
        <f t="shared" si="0"/>
        <v>03/04</v>
      </c>
      <c r="C12">
        <v>209</v>
      </c>
      <c r="D12">
        <v>1086</v>
      </c>
      <c r="E12">
        <v>73</v>
      </c>
      <c r="F12">
        <v>1820</v>
      </c>
      <c r="H12">
        <f t="shared" si="8"/>
        <v>300</v>
      </c>
      <c r="I12">
        <f t="shared" si="1"/>
        <v>1086</v>
      </c>
      <c r="J12">
        <f t="shared" si="2"/>
        <v>209</v>
      </c>
      <c r="K12">
        <f t="shared" si="3"/>
        <v>18</v>
      </c>
      <c r="M12" s="4">
        <f t="shared" si="6"/>
        <v>400.71428571428572</v>
      </c>
      <c r="N12">
        <f t="shared" si="4"/>
        <v>1086</v>
      </c>
      <c r="O12">
        <f t="shared" si="5"/>
        <v>209</v>
      </c>
      <c r="P12" s="4">
        <f t="shared" si="7"/>
        <v>18.714285714285715</v>
      </c>
    </row>
    <row r="13" spans="1:17">
      <c r="A13" s="3">
        <v>43895</v>
      </c>
      <c r="B13" s="1" t="str">
        <f t="shared" si="0"/>
        <v>03/05</v>
      </c>
      <c r="C13">
        <v>244</v>
      </c>
      <c r="D13">
        <v>1413</v>
      </c>
      <c r="E13">
        <v>98</v>
      </c>
      <c r="F13">
        <v>2251</v>
      </c>
      <c r="H13">
        <f t="shared" si="8"/>
        <v>431</v>
      </c>
      <c r="I13">
        <f t="shared" si="1"/>
        <v>1413</v>
      </c>
      <c r="J13">
        <f t="shared" si="2"/>
        <v>244</v>
      </c>
      <c r="K13">
        <f t="shared" si="3"/>
        <v>25</v>
      </c>
      <c r="M13" s="4">
        <f t="shared" si="6"/>
        <v>457.85714285714283</v>
      </c>
      <c r="N13">
        <f t="shared" si="4"/>
        <v>1413</v>
      </c>
      <c r="O13">
        <f t="shared" si="5"/>
        <v>244</v>
      </c>
      <c r="P13" s="4">
        <f t="shared" si="7"/>
        <v>34.714285714285715</v>
      </c>
    </row>
    <row r="14" spans="1:17">
      <c r="A14" s="3">
        <v>43896</v>
      </c>
      <c r="B14" s="1" t="str">
        <f t="shared" si="0"/>
        <v>03/06</v>
      </c>
      <c r="C14">
        <v>309</v>
      </c>
      <c r="D14">
        <v>1931</v>
      </c>
      <c r="E14">
        <v>135</v>
      </c>
      <c r="F14">
        <v>2612</v>
      </c>
      <c r="H14">
        <f t="shared" si="8"/>
        <v>361</v>
      </c>
      <c r="I14">
        <f t="shared" si="1"/>
        <v>1931</v>
      </c>
      <c r="J14">
        <f t="shared" si="2"/>
        <v>309</v>
      </c>
      <c r="K14">
        <f t="shared" si="3"/>
        <v>37</v>
      </c>
      <c r="M14" s="4">
        <f t="shared" si="6"/>
        <v>602.14285714285711</v>
      </c>
      <c r="N14">
        <f t="shared" si="4"/>
        <v>1931</v>
      </c>
      <c r="O14">
        <f t="shared" si="5"/>
        <v>309</v>
      </c>
      <c r="P14" s="4">
        <f t="shared" si="7"/>
        <v>42.142857142857146</v>
      </c>
    </row>
    <row r="15" spans="1:17">
      <c r="A15" s="3">
        <v>43897</v>
      </c>
      <c r="B15" s="1" t="str">
        <f t="shared" si="0"/>
        <v>03/07</v>
      </c>
      <c r="C15">
        <v>359</v>
      </c>
      <c r="D15">
        <v>2020</v>
      </c>
      <c r="E15">
        <v>154</v>
      </c>
      <c r="F15">
        <v>3420</v>
      </c>
      <c r="H15">
        <f t="shared" si="8"/>
        <v>808</v>
      </c>
      <c r="I15">
        <f t="shared" si="1"/>
        <v>2020</v>
      </c>
      <c r="J15">
        <f t="shared" si="2"/>
        <v>359</v>
      </c>
      <c r="K15">
        <f t="shared" si="3"/>
        <v>19</v>
      </c>
      <c r="M15" s="4">
        <f t="shared" si="6"/>
        <v>610.14285714285711</v>
      </c>
      <c r="N15">
        <f t="shared" si="4"/>
        <v>2020</v>
      </c>
      <c r="O15">
        <f t="shared" si="5"/>
        <v>359</v>
      </c>
      <c r="P15" s="4">
        <f t="shared" si="7"/>
        <v>59</v>
      </c>
    </row>
    <row r="16" spans="1:17">
      <c r="A16" s="3">
        <v>43898</v>
      </c>
      <c r="B16" s="1" t="str">
        <f t="shared" si="0"/>
        <v>03/08</v>
      </c>
      <c r="C16">
        <v>399</v>
      </c>
      <c r="D16">
        <v>2616</v>
      </c>
      <c r="E16">
        <v>267</v>
      </c>
      <c r="F16">
        <v>4189</v>
      </c>
      <c r="H16">
        <f t="shared" si="8"/>
        <v>769</v>
      </c>
      <c r="I16">
        <f t="shared" si="1"/>
        <v>2616</v>
      </c>
      <c r="J16">
        <f t="shared" si="2"/>
        <v>399</v>
      </c>
      <c r="K16">
        <f t="shared" si="3"/>
        <v>113</v>
      </c>
      <c r="M16" s="4">
        <f t="shared" si="6"/>
        <v>780</v>
      </c>
      <c r="N16">
        <f t="shared" si="4"/>
        <v>2616</v>
      </c>
      <c r="O16">
        <f t="shared" si="5"/>
        <v>399</v>
      </c>
      <c r="P16" s="4">
        <f t="shared" si="7"/>
        <v>77.714285714285708</v>
      </c>
      <c r="Q16">
        <v>1</v>
      </c>
    </row>
    <row r="17" spans="1:17">
      <c r="A17" s="3">
        <v>43899</v>
      </c>
      <c r="B17" s="1" t="str">
        <f t="shared" si="0"/>
        <v>03/09</v>
      </c>
      <c r="C17">
        <v>440</v>
      </c>
      <c r="D17">
        <v>3242</v>
      </c>
      <c r="E17">
        <v>333</v>
      </c>
      <c r="F17">
        <v>5469</v>
      </c>
      <c r="H17">
        <f t="shared" si="8"/>
        <v>1280</v>
      </c>
      <c r="I17">
        <f t="shared" si="1"/>
        <v>3242</v>
      </c>
      <c r="J17">
        <f t="shared" si="2"/>
        <v>440</v>
      </c>
      <c r="K17">
        <f t="shared" si="3"/>
        <v>66</v>
      </c>
      <c r="M17" s="4">
        <f t="shared" si="6"/>
        <v>924.85714285714289</v>
      </c>
      <c r="N17">
        <f t="shared" si="4"/>
        <v>3242</v>
      </c>
      <c r="O17">
        <f t="shared" si="5"/>
        <v>440</v>
      </c>
      <c r="P17" s="4">
        <f t="shared" si="7"/>
        <v>92.285714285714292</v>
      </c>
      <c r="Q17">
        <v>99900</v>
      </c>
    </row>
    <row r="18" spans="1:17">
      <c r="A18" s="3">
        <v>43900</v>
      </c>
      <c r="B18" s="1" t="str">
        <f t="shared" si="0"/>
        <v>03/10</v>
      </c>
      <c r="C18">
        <v>466</v>
      </c>
      <c r="D18">
        <v>3785</v>
      </c>
      <c r="E18">
        <v>468</v>
      </c>
      <c r="F18">
        <v>5791</v>
      </c>
      <c r="H18">
        <f t="shared" si="8"/>
        <v>322</v>
      </c>
      <c r="I18">
        <f t="shared" si="1"/>
        <v>3785</v>
      </c>
      <c r="J18">
        <f t="shared" si="2"/>
        <v>466</v>
      </c>
      <c r="K18">
        <f t="shared" si="3"/>
        <v>135</v>
      </c>
      <c r="M18" s="4">
        <f t="shared" si="6"/>
        <v>1029.7142857142858</v>
      </c>
      <c r="N18">
        <f t="shared" si="4"/>
        <v>3785</v>
      </c>
      <c r="O18">
        <f t="shared" si="5"/>
        <v>466</v>
      </c>
      <c r="P18" s="4">
        <f t="shared" si="7"/>
        <v>107.85714285714286</v>
      </c>
    </row>
    <row r="19" spans="1:17">
      <c r="A19" s="3">
        <v>43901</v>
      </c>
      <c r="B19" s="1" t="str">
        <f t="shared" si="0"/>
        <v>03/11</v>
      </c>
      <c r="C19">
        <v>560</v>
      </c>
      <c r="D19">
        <v>4412</v>
      </c>
      <c r="E19">
        <v>617</v>
      </c>
      <c r="F19">
        <v>7280</v>
      </c>
      <c r="H19">
        <f t="shared" si="8"/>
        <v>1489</v>
      </c>
      <c r="I19">
        <f t="shared" si="1"/>
        <v>4412</v>
      </c>
      <c r="J19">
        <f t="shared" si="2"/>
        <v>560</v>
      </c>
      <c r="K19">
        <f t="shared" si="3"/>
        <v>149</v>
      </c>
      <c r="M19" s="4">
        <f t="shared" si="6"/>
        <v>1180.7142857142858</v>
      </c>
      <c r="N19">
        <f t="shared" si="4"/>
        <v>4412</v>
      </c>
      <c r="O19">
        <f t="shared" si="5"/>
        <v>560</v>
      </c>
      <c r="P19" s="4">
        <f t="shared" si="7"/>
        <v>116</v>
      </c>
    </row>
    <row r="20" spans="1:17">
      <c r="A20" s="3">
        <v>43902</v>
      </c>
      <c r="B20" s="1" t="str">
        <f t="shared" si="0"/>
        <v>03/12</v>
      </c>
      <c r="C20">
        <v>605</v>
      </c>
      <c r="D20">
        <v>4852</v>
      </c>
      <c r="E20">
        <v>744</v>
      </c>
      <c r="F20">
        <v>8725</v>
      </c>
      <c r="H20">
        <f t="shared" si="8"/>
        <v>1445</v>
      </c>
      <c r="I20">
        <f t="shared" si="1"/>
        <v>4852</v>
      </c>
      <c r="J20">
        <f t="shared" si="2"/>
        <v>605</v>
      </c>
      <c r="K20">
        <f t="shared" si="3"/>
        <v>127</v>
      </c>
      <c r="M20" s="4">
        <f t="shared" si="6"/>
        <v>1297.5714285714287</v>
      </c>
      <c r="N20">
        <f t="shared" si="4"/>
        <v>4852</v>
      </c>
      <c r="O20">
        <f t="shared" si="5"/>
        <v>605</v>
      </c>
      <c r="P20" s="4">
        <f t="shared" si="7"/>
        <v>135.85714285714286</v>
      </c>
    </row>
    <row r="21" spans="1:17">
      <c r="A21" s="3">
        <v>43903</v>
      </c>
      <c r="B21" s="1" t="str">
        <f t="shared" si="0"/>
        <v>03/13</v>
      </c>
      <c r="C21">
        <v>650</v>
      </c>
      <c r="D21">
        <v>5085</v>
      </c>
      <c r="E21">
        <v>890</v>
      </c>
      <c r="F21">
        <v>9820</v>
      </c>
      <c r="H21">
        <f t="shared" si="8"/>
        <v>1095</v>
      </c>
      <c r="I21">
        <f t="shared" si="1"/>
        <v>5085</v>
      </c>
      <c r="J21">
        <f t="shared" si="2"/>
        <v>650</v>
      </c>
      <c r="K21">
        <f t="shared" si="3"/>
        <v>146</v>
      </c>
      <c r="M21" s="4">
        <f t="shared" si="6"/>
        <v>1311.4285714285713</v>
      </c>
      <c r="N21">
        <f t="shared" si="4"/>
        <v>5085</v>
      </c>
      <c r="O21">
        <f t="shared" si="5"/>
        <v>650</v>
      </c>
      <c r="P21" s="4">
        <f t="shared" si="7"/>
        <v>155.28571428571428</v>
      </c>
    </row>
    <row r="22" spans="1:17">
      <c r="A22" s="3">
        <v>43904</v>
      </c>
      <c r="B22" s="1" t="str">
        <f t="shared" si="0"/>
        <v>03/14</v>
      </c>
      <c r="C22">
        <v>732</v>
      </c>
      <c r="D22">
        <v>5630</v>
      </c>
      <c r="E22">
        <v>966</v>
      </c>
      <c r="F22">
        <v>11685</v>
      </c>
      <c r="H22">
        <f t="shared" si="8"/>
        <v>1865</v>
      </c>
      <c r="I22">
        <f t="shared" si="1"/>
        <v>5630</v>
      </c>
      <c r="J22">
        <f t="shared" si="2"/>
        <v>732</v>
      </c>
      <c r="K22">
        <f t="shared" si="3"/>
        <v>76</v>
      </c>
      <c r="M22" s="4">
        <f t="shared" si="6"/>
        <v>1489.8571428571429</v>
      </c>
      <c r="N22">
        <f t="shared" si="4"/>
        <v>5630</v>
      </c>
      <c r="O22">
        <f t="shared" si="5"/>
        <v>732</v>
      </c>
      <c r="P22" s="4">
        <f t="shared" si="7"/>
        <v>167.42857142857142</v>
      </c>
    </row>
    <row r="23" spans="1:17">
      <c r="A23" s="3">
        <v>43905</v>
      </c>
      <c r="B23" s="1" t="str">
        <f t="shared" si="0"/>
        <v>03/15</v>
      </c>
      <c r="C23">
        <v>767</v>
      </c>
      <c r="D23">
        <v>6267</v>
      </c>
      <c r="E23">
        <v>1218</v>
      </c>
      <c r="F23">
        <v>13272</v>
      </c>
      <c r="H23">
        <f t="shared" si="8"/>
        <v>1587</v>
      </c>
      <c r="I23">
        <f t="shared" si="1"/>
        <v>6267</v>
      </c>
      <c r="J23">
        <f t="shared" si="2"/>
        <v>767</v>
      </c>
      <c r="K23">
        <f t="shared" si="3"/>
        <v>252</v>
      </c>
      <c r="M23" s="4">
        <f t="shared" si="6"/>
        <v>1490.4285714285713</v>
      </c>
      <c r="N23">
        <f t="shared" si="4"/>
        <v>6267</v>
      </c>
      <c r="O23">
        <f t="shared" si="5"/>
        <v>767</v>
      </c>
      <c r="P23" s="4">
        <f t="shared" si="7"/>
        <v>191.71428571428572</v>
      </c>
    </row>
    <row r="24" spans="1:17">
      <c r="A24" s="3">
        <v>43906</v>
      </c>
      <c r="B24" s="1" t="str">
        <f t="shared" si="0"/>
        <v>03/16</v>
      </c>
      <c r="C24">
        <v>823</v>
      </c>
      <c r="D24">
        <v>6994</v>
      </c>
      <c r="E24">
        <v>1420</v>
      </c>
      <c r="F24">
        <v>14649</v>
      </c>
      <c r="H24">
        <f t="shared" si="8"/>
        <v>1377</v>
      </c>
      <c r="I24">
        <f t="shared" si="1"/>
        <v>6994</v>
      </c>
      <c r="J24">
        <f t="shared" si="2"/>
        <v>823</v>
      </c>
      <c r="K24">
        <f t="shared" si="3"/>
        <v>202</v>
      </c>
      <c r="M24" s="4">
        <f t="shared" si="6"/>
        <v>1594.1428571428571</v>
      </c>
      <c r="N24">
        <f t="shared" si="4"/>
        <v>6994</v>
      </c>
      <c r="O24">
        <f t="shared" si="5"/>
        <v>823</v>
      </c>
      <c r="P24" s="4">
        <f t="shared" si="7"/>
        <v>203.42857142857142</v>
      </c>
    </row>
    <row r="25" spans="1:17">
      <c r="A25" s="3">
        <v>43907</v>
      </c>
      <c r="B25" s="1" t="str">
        <f t="shared" si="0"/>
        <v>03/17</v>
      </c>
      <c r="C25">
        <v>879</v>
      </c>
      <c r="D25">
        <v>7832</v>
      </c>
      <c r="E25">
        <v>1640</v>
      </c>
      <c r="F25">
        <v>16220</v>
      </c>
      <c r="H25">
        <f t="shared" si="8"/>
        <v>1571</v>
      </c>
      <c r="I25">
        <f t="shared" si="1"/>
        <v>7832</v>
      </c>
      <c r="J25">
        <f t="shared" si="2"/>
        <v>879</v>
      </c>
      <c r="K25">
        <f t="shared" si="3"/>
        <v>220</v>
      </c>
      <c r="M25" s="4">
        <f t="shared" si="6"/>
        <v>1777.7142857142858</v>
      </c>
      <c r="N25">
        <f t="shared" si="4"/>
        <v>7832</v>
      </c>
      <c r="O25">
        <f t="shared" si="5"/>
        <v>879</v>
      </c>
      <c r="P25" s="4">
        <f t="shared" si="7"/>
        <v>237</v>
      </c>
    </row>
    <row r="26" spans="1:17">
      <c r="A26" s="3">
        <v>43908</v>
      </c>
      <c r="B26" s="1" t="str">
        <f t="shared" si="0"/>
        <v>03/18</v>
      </c>
      <c r="C26">
        <v>924</v>
      </c>
      <c r="D26">
        <v>8209</v>
      </c>
      <c r="E26">
        <v>1959</v>
      </c>
      <c r="F26">
        <v>17713</v>
      </c>
      <c r="H26">
        <f t="shared" si="8"/>
        <v>1493</v>
      </c>
      <c r="I26">
        <f t="shared" si="1"/>
        <v>8209</v>
      </c>
      <c r="J26">
        <f t="shared" si="2"/>
        <v>924</v>
      </c>
      <c r="K26">
        <f t="shared" si="3"/>
        <v>319</v>
      </c>
      <c r="M26" s="4">
        <f t="shared" si="6"/>
        <v>1975.7142857142858</v>
      </c>
      <c r="N26">
        <f t="shared" si="4"/>
        <v>8209</v>
      </c>
      <c r="O26">
        <f t="shared" si="5"/>
        <v>924</v>
      </c>
      <c r="P26" s="4">
        <f t="shared" si="7"/>
        <v>304.14285714285717</v>
      </c>
    </row>
    <row r="27" spans="1:17">
      <c r="A27" s="3">
        <v>43909</v>
      </c>
      <c r="B27" s="1" t="str">
        <f t="shared" si="0"/>
        <v>03/19</v>
      </c>
      <c r="C27">
        <v>1006</v>
      </c>
      <c r="D27">
        <v>8393</v>
      </c>
      <c r="E27">
        <v>2168</v>
      </c>
      <c r="F27">
        <v>19884</v>
      </c>
      <c r="H27">
        <f t="shared" si="8"/>
        <v>2171</v>
      </c>
      <c r="I27">
        <f t="shared" si="1"/>
        <v>8393</v>
      </c>
      <c r="J27">
        <f t="shared" si="2"/>
        <v>1006</v>
      </c>
      <c r="K27">
        <f t="shared" si="3"/>
        <v>209</v>
      </c>
      <c r="M27" s="4">
        <f t="shared" si="6"/>
        <v>1990.5714285714287</v>
      </c>
      <c r="N27">
        <f t="shared" si="4"/>
        <v>8393</v>
      </c>
      <c r="O27">
        <f t="shared" si="5"/>
        <v>1006</v>
      </c>
      <c r="P27" s="4">
        <f t="shared" si="7"/>
        <v>319.71428571428572</v>
      </c>
    </row>
    <row r="28" spans="1:17">
      <c r="A28" s="3">
        <v>43910</v>
      </c>
      <c r="B28" s="1" t="str">
        <f t="shared" si="0"/>
        <v>03/20</v>
      </c>
      <c r="C28">
        <v>1050</v>
      </c>
      <c r="D28">
        <v>8785</v>
      </c>
      <c r="E28">
        <v>2549</v>
      </c>
      <c r="F28">
        <v>22264</v>
      </c>
      <c r="H28">
        <f t="shared" si="8"/>
        <v>2380</v>
      </c>
      <c r="I28">
        <f t="shared" si="1"/>
        <v>8785</v>
      </c>
      <c r="J28">
        <f t="shared" si="2"/>
        <v>1050</v>
      </c>
      <c r="K28">
        <f t="shared" si="3"/>
        <v>381</v>
      </c>
      <c r="M28" s="4">
        <f t="shared" si="6"/>
        <v>2016</v>
      </c>
      <c r="N28">
        <f t="shared" si="4"/>
        <v>8785</v>
      </c>
      <c r="O28">
        <f t="shared" si="5"/>
        <v>1050</v>
      </c>
      <c r="P28" s="4">
        <f t="shared" si="7"/>
        <v>336.57142857142856</v>
      </c>
    </row>
    <row r="29" spans="1:17">
      <c r="A29" s="3">
        <v>43911</v>
      </c>
      <c r="B29" s="1" t="str">
        <f t="shared" si="0"/>
        <v>03/21</v>
      </c>
      <c r="C29">
        <v>1093</v>
      </c>
      <c r="D29">
        <v>9351</v>
      </c>
      <c r="E29">
        <v>3095</v>
      </c>
      <c r="F29">
        <v>25515</v>
      </c>
      <c r="H29">
        <f t="shared" si="8"/>
        <v>3251</v>
      </c>
      <c r="I29">
        <f t="shared" si="1"/>
        <v>9351</v>
      </c>
      <c r="J29">
        <f t="shared" si="2"/>
        <v>1093</v>
      </c>
      <c r="K29">
        <f t="shared" si="3"/>
        <v>546</v>
      </c>
      <c r="M29" s="4">
        <f t="shared" si="6"/>
        <v>2069</v>
      </c>
      <c r="N29">
        <f t="shared" si="4"/>
        <v>9351</v>
      </c>
      <c r="O29">
        <f t="shared" si="5"/>
        <v>1093</v>
      </c>
      <c r="P29" s="4">
        <f t="shared" si="7"/>
        <v>362.57142857142856</v>
      </c>
    </row>
    <row r="30" spans="1:17">
      <c r="A30" s="3">
        <v>43912</v>
      </c>
      <c r="B30" s="1" t="str">
        <f t="shared" si="0"/>
        <v>03/22</v>
      </c>
      <c r="C30">
        <v>1142</v>
      </c>
      <c r="D30">
        <v>10581</v>
      </c>
      <c r="E30">
        <v>3456</v>
      </c>
      <c r="F30">
        <v>27206</v>
      </c>
      <c r="H30">
        <f t="shared" si="8"/>
        <v>1691</v>
      </c>
      <c r="I30">
        <f t="shared" si="1"/>
        <v>10581</v>
      </c>
      <c r="J30">
        <f t="shared" si="2"/>
        <v>1142</v>
      </c>
      <c r="K30">
        <f t="shared" si="3"/>
        <v>361</v>
      </c>
      <c r="M30" s="4">
        <f t="shared" si="6"/>
        <v>2090.4285714285716</v>
      </c>
      <c r="N30">
        <f t="shared" si="4"/>
        <v>10581</v>
      </c>
      <c r="O30">
        <f t="shared" si="5"/>
        <v>1142</v>
      </c>
      <c r="P30" s="4">
        <f t="shared" si="7"/>
        <v>359.28571428571428</v>
      </c>
    </row>
    <row r="31" spans="1:17">
      <c r="A31" s="3">
        <v>43913</v>
      </c>
      <c r="B31" s="1" t="str">
        <f t="shared" si="0"/>
        <v>03/23</v>
      </c>
      <c r="C31">
        <v>1183</v>
      </c>
      <c r="D31">
        <v>10449</v>
      </c>
      <c r="E31">
        <v>3776</v>
      </c>
      <c r="F31">
        <v>28761</v>
      </c>
      <c r="H31">
        <f t="shared" si="8"/>
        <v>1555</v>
      </c>
      <c r="I31">
        <f t="shared" si="1"/>
        <v>10449</v>
      </c>
      <c r="J31">
        <f t="shared" si="2"/>
        <v>1183</v>
      </c>
      <c r="K31">
        <f t="shared" si="3"/>
        <v>320</v>
      </c>
      <c r="M31" s="4">
        <f t="shared" si="6"/>
        <v>2143.5714285714284</v>
      </c>
      <c r="N31">
        <f t="shared" si="4"/>
        <v>10449</v>
      </c>
      <c r="O31">
        <f t="shared" si="5"/>
        <v>1183</v>
      </c>
      <c r="P31" s="4">
        <f t="shared" si="7"/>
        <v>384.71428571428572</v>
      </c>
    </row>
    <row r="32" spans="1:17">
      <c r="A32" s="3">
        <v>43914</v>
      </c>
      <c r="B32" s="1" t="str">
        <f t="shared" si="0"/>
        <v>03/24</v>
      </c>
      <c r="C32">
        <v>1194</v>
      </c>
      <c r="D32">
        <v>10905</v>
      </c>
      <c r="E32">
        <v>4178</v>
      </c>
      <c r="F32">
        <v>30703</v>
      </c>
      <c r="H32">
        <f t="shared" si="8"/>
        <v>1942</v>
      </c>
      <c r="I32">
        <f t="shared" si="1"/>
        <v>10905</v>
      </c>
      <c r="J32">
        <f t="shared" si="2"/>
        <v>1194</v>
      </c>
      <c r="K32">
        <f t="shared" si="3"/>
        <v>402</v>
      </c>
      <c r="M32" s="4">
        <f t="shared" si="6"/>
        <v>2147.7142857142858</v>
      </c>
      <c r="N32">
        <f t="shared" si="4"/>
        <v>10905</v>
      </c>
      <c r="O32">
        <f t="shared" si="5"/>
        <v>1194</v>
      </c>
      <c r="P32" s="4">
        <f t="shared" si="7"/>
        <v>407.57142857142856</v>
      </c>
    </row>
    <row r="33" spans="1:16">
      <c r="A33" s="3">
        <v>43915</v>
      </c>
      <c r="B33" s="1" t="str">
        <f t="shared" si="0"/>
        <v>03/25</v>
      </c>
      <c r="C33">
        <v>1236</v>
      </c>
      <c r="D33">
        <v>11262</v>
      </c>
      <c r="E33">
        <v>4474</v>
      </c>
      <c r="F33">
        <v>32346</v>
      </c>
      <c r="H33">
        <f t="shared" si="8"/>
        <v>1643</v>
      </c>
      <c r="I33">
        <f t="shared" si="1"/>
        <v>11262</v>
      </c>
      <c r="J33">
        <f t="shared" si="2"/>
        <v>1236</v>
      </c>
      <c r="K33">
        <f t="shared" si="3"/>
        <v>296</v>
      </c>
      <c r="M33" s="4">
        <f t="shared" si="6"/>
        <v>1985.7142857142858</v>
      </c>
      <c r="N33">
        <f t="shared" si="4"/>
        <v>11262</v>
      </c>
      <c r="O33">
        <f t="shared" si="5"/>
        <v>1236</v>
      </c>
      <c r="P33" s="4">
        <f t="shared" si="7"/>
        <v>407</v>
      </c>
    </row>
    <row r="34" spans="1:16">
      <c r="A34" s="3">
        <v>43916</v>
      </c>
      <c r="B34" s="1" t="str">
        <f t="shared" si="0"/>
        <v>03/26</v>
      </c>
      <c r="C34">
        <v>1263</v>
      </c>
      <c r="D34">
        <v>11944</v>
      </c>
      <c r="E34">
        <v>4861</v>
      </c>
      <c r="F34">
        <v>34889</v>
      </c>
      <c r="H34">
        <f t="shared" si="8"/>
        <v>2543</v>
      </c>
      <c r="I34">
        <f t="shared" si="1"/>
        <v>11944</v>
      </c>
      <c r="J34">
        <f t="shared" si="2"/>
        <v>1263</v>
      </c>
      <c r="K34">
        <f t="shared" si="3"/>
        <v>387</v>
      </c>
      <c r="M34" s="4">
        <f t="shared" si="6"/>
        <v>1971.5714285714287</v>
      </c>
      <c r="N34">
        <f t="shared" si="4"/>
        <v>11944</v>
      </c>
      <c r="O34">
        <f t="shared" si="5"/>
        <v>1263</v>
      </c>
      <c r="P34" s="4">
        <f t="shared" si="7"/>
        <v>414.85714285714283</v>
      </c>
    </row>
    <row r="35" spans="1:16">
      <c r="A35" s="3">
        <v>43917</v>
      </c>
      <c r="B35" s="1" t="str">
        <f t="shared" si="0"/>
        <v>03/27</v>
      </c>
      <c r="C35">
        <v>1292</v>
      </c>
      <c r="D35">
        <v>12429</v>
      </c>
      <c r="E35">
        <v>5402</v>
      </c>
      <c r="F35">
        <v>37298</v>
      </c>
      <c r="H35">
        <f t="shared" si="8"/>
        <v>2409</v>
      </c>
      <c r="I35">
        <f t="shared" si="1"/>
        <v>12429</v>
      </c>
      <c r="J35">
        <f t="shared" si="2"/>
        <v>1292</v>
      </c>
      <c r="K35">
        <f t="shared" si="3"/>
        <v>541</v>
      </c>
      <c r="M35" s="4">
        <f t="shared" si="6"/>
        <v>1914.2857142857142</v>
      </c>
      <c r="N35">
        <f t="shared" si="4"/>
        <v>12429</v>
      </c>
      <c r="O35">
        <f t="shared" si="5"/>
        <v>1292</v>
      </c>
      <c r="P35" s="4">
        <f t="shared" si="7"/>
        <v>434.57142857142856</v>
      </c>
    </row>
    <row r="36" spans="1:16">
      <c r="A36" s="3">
        <v>43918</v>
      </c>
      <c r="B36" s="1" t="str">
        <f t="shared" si="0"/>
        <v>03/28</v>
      </c>
      <c r="C36">
        <v>1319</v>
      </c>
      <c r="D36">
        <v>12471</v>
      </c>
      <c r="E36">
        <v>5944</v>
      </c>
      <c r="F36">
        <v>39415</v>
      </c>
      <c r="H36">
        <f t="shared" si="8"/>
        <v>2117</v>
      </c>
      <c r="I36">
        <f t="shared" si="1"/>
        <v>12471</v>
      </c>
      <c r="J36">
        <f t="shared" si="2"/>
        <v>1319</v>
      </c>
      <c r="K36">
        <f t="shared" ref="K36:K67" si="9">E36-E35</f>
        <v>542</v>
      </c>
      <c r="M36" s="4">
        <f t="shared" si="6"/>
        <v>1786.4285714285713</v>
      </c>
      <c r="N36">
        <f t="shared" si="4"/>
        <v>12471</v>
      </c>
      <c r="O36">
        <f t="shared" si="5"/>
        <v>1319</v>
      </c>
      <c r="P36" s="4">
        <f t="shared" si="7"/>
        <v>431.57142857142856</v>
      </c>
    </row>
    <row r="37" spans="1:16">
      <c r="A37" s="3">
        <v>43919</v>
      </c>
      <c r="B37" s="1" t="str">
        <f t="shared" si="0"/>
        <v>03/29</v>
      </c>
      <c r="C37">
        <v>1328</v>
      </c>
      <c r="D37">
        <v>12941</v>
      </c>
      <c r="E37">
        <v>6360</v>
      </c>
      <c r="F37">
        <v>41007</v>
      </c>
      <c r="H37">
        <f t="shared" si="8"/>
        <v>1592</v>
      </c>
      <c r="I37">
        <f t="shared" si="1"/>
        <v>12941</v>
      </c>
      <c r="J37">
        <f t="shared" si="2"/>
        <v>1328</v>
      </c>
      <c r="K37">
        <f t="shared" si="9"/>
        <v>416</v>
      </c>
      <c r="M37" s="4">
        <f t="shared" si="6"/>
        <v>1775.2857142857142</v>
      </c>
      <c r="N37">
        <f t="shared" si="4"/>
        <v>12941</v>
      </c>
      <c r="O37">
        <f t="shared" si="5"/>
        <v>1328</v>
      </c>
      <c r="P37" s="4">
        <f t="shared" si="7"/>
        <v>445.57142857142856</v>
      </c>
    </row>
    <row r="38" spans="1:16">
      <c r="A38" s="3">
        <v>43920</v>
      </c>
      <c r="B38" s="1" t="str">
        <f t="shared" si="0"/>
        <v>03/30</v>
      </c>
      <c r="C38">
        <v>1330</v>
      </c>
      <c r="D38">
        <v>13145</v>
      </c>
      <c r="E38">
        <v>6818</v>
      </c>
      <c r="F38">
        <v>42161</v>
      </c>
      <c r="H38">
        <f t="shared" si="8"/>
        <v>1154</v>
      </c>
      <c r="I38">
        <f t="shared" si="1"/>
        <v>13145</v>
      </c>
      <c r="J38">
        <f t="shared" si="2"/>
        <v>1330</v>
      </c>
      <c r="K38">
        <f t="shared" si="9"/>
        <v>458</v>
      </c>
      <c r="M38" s="4">
        <f t="shared" si="6"/>
        <v>1596.5714285714287</v>
      </c>
      <c r="N38">
        <f t="shared" si="4"/>
        <v>13145</v>
      </c>
      <c r="O38">
        <f t="shared" si="5"/>
        <v>1330</v>
      </c>
      <c r="P38" s="4">
        <f t="shared" si="7"/>
        <v>442.71428571428572</v>
      </c>
    </row>
    <row r="39" spans="1:16">
      <c r="A39" s="3">
        <v>43921</v>
      </c>
      <c r="B39" s="1" t="str">
        <f t="shared" si="0"/>
        <v>03/31</v>
      </c>
      <c r="C39">
        <v>1324</v>
      </c>
      <c r="D39">
        <v>13207</v>
      </c>
      <c r="E39">
        <v>7199</v>
      </c>
      <c r="F39">
        <v>43208</v>
      </c>
      <c r="H39">
        <f t="shared" si="8"/>
        <v>1047</v>
      </c>
      <c r="I39">
        <f t="shared" si="1"/>
        <v>13207</v>
      </c>
      <c r="J39">
        <f t="shared" si="2"/>
        <v>1324</v>
      </c>
      <c r="K39">
        <f t="shared" si="9"/>
        <v>381</v>
      </c>
      <c r="M39" s="4">
        <f t="shared" si="6"/>
        <v>1460.2857142857142</v>
      </c>
      <c r="N39">
        <f t="shared" si="4"/>
        <v>13207</v>
      </c>
      <c r="O39">
        <f t="shared" si="5"/>
        <v>1324</v>
      </c>
      <c r="P39" s="4">
        <f t="shared" si="7"/>
        <v>415.57142857142856</v>
      </c>
    </row>
    <row r="40" spans="1:16">
      <c r="A40" s="3">
        <v>43922</v>
      </c>
      <c r="B40" s="1" t="str">
        <f t="shared" si="0"/>
        <v>04/01</v>
      </c>
      <c r="C40">
        <v>1342</v>
      </c>
      <c r="D40">
        <v>13269</v>
      </c>
      <c r="E40">
        <v>7593</v>
      </c>
      <c r="F40">
        <v>44773</v>
      </c>
      <c r="H40">
        <f t="shared" si="8"/>
        <v>1565</v>
      </c>
      <c r="I40">
        <f t="shared" si="1"/>
        <v>13269</v>
      </c>
      <c r="J40">
        <f t="shared" si="2"/>
        <v>1342</v>
      </c>
      <c r="K40">
        <f t="shared" si="9"/>
        <v>394</v>
      </c>
      <c r="M40" s="4">
        <f t="shared" si="6"/>
        <v>1386.1428571428571</v>
      </c>
      <c r="N40">
        <f t="shared" si="4"/>
        <v>13269</v>
      </c>
      <c r="O40">
        <f t="shared" si="5"/>
        <v>1342</v>
      </c>
      <c r="P40" s="4">
        <f t="shared" si="7"/>
        <v>387.42857142857144</v>
      </c>
    </row>
    <row r="41" spans="1:16">
      <c r="A41" s="3">
        <v>43923</v>
      </c>
      <c r="B41" s="1" t="str">
        <f t="shared" si="0"/>
        <v>04/02</v>
      </c>
      <c r="C41">
        <v>1351</v>
      </c>
      <c r="D41">
        <v>13113</v>
      </c>
      <c r="E41">
        <v>7960</v>
      </c>
      <c r="F41">
        <v>46065</v>
      </c>
      <c r="H41">
        <f t="shared" si="8"/>
        <v>1292</v>
      </c>
      <c r="I41">
        <f t="shared" si="1"/>
        <v>13113</v>
      </c>
      <c r="J41">
        <f t="shared" si="2"/>
        <v>1351</v>
      </c>
      <c r="K41">
        <f t="shared" si="9"/>
        <v>367</v>
      </c>
      <c r="M41" s="4">
        <f t="shared" si="6"/>
        <v>1349.7142857142858</v>
      </c>
      <c r="N41">
        <f t="shared" si="4"/>
        <v>13113</v>
      </c>
      <c r="O41">
        <f t="shared" si="5"/>
        <v>1351</v>
      </c>
      <c r="P41" s="4">
        <f t="shared" si="7"/>
        <v>363.57142857142856</v>
      </c>
    </row>
    <row r="42" spans="1:16">
      <c r="A42" s="3">
        <v>43924</v>
      </c>
      <c r="B42" s="1" t="str">
        <f t="shared" si="0"/>
        <v>04/03</v>
      </c>
      <c r="C42">
        <v>1381</v>
      </c>
      <c r="D42">
        <v>13183</v>
      </c>
      <c r="E42">
        <v>8311</v>
      </c>
      <c r="F42">
        <v>47520</v>
      </c>
      <c r="H42">
        <f t="shared" si="8"/>
        <v>1455</v>
      </c>
      <c r="I42">
        <f t="shared" si="1"/>
        <v>13183</v>
      </c>
      <c r="J42">
        <f t="shared" si="2"/>
        <v>1381</v>
      </c>
      <c r="K42">
        <f t="shared" si="9"/>
        <v>351</v>
      </c>
      <c r="M42" s="4">
        <f t="shared" si="6"/>
        <v>1339</v>
      </c>
      <c r="N42">
        <f t="shared" si="4"/>
        <v>13183</v>
      </c>
      <c r="O42">
        <f t="shared" si="5"/>
        <v>1381</v>
      </c>
      <c r="P42" s="4">
        <f t="shared" si="7"/>
        <v>340.57142857142856</v>
      </c>
    </row>
    <row r="43" spans="1:16">
      <c r="A43" s="3">
        <v>43925</v>
      </c>
      <c r="B43" s="1" t="str">
        <f t="shared" si="0"/>
        <v>04/04</v>
      </c>
      <c r="C43">
        <v>1326</v>
      </c>
      <c r="D43">
        <v>13328</v>
      </c>
      <c r="E43">
        <v>8656</v>
      </c>
      <c r="F43">
        <v>49118</v>
      </c>
      <c r="H43">
        <f t="shared" si="8"/>
        <v>1598</v>
      </c>
      <c r="I43">
        <f t="shared" si="1"/>
        <v>13328</v>
      </c>
      <c r="J43">
        <f t="shared" si="2"/>
        <v>1326</v>
      </c>
      <c r="K43">
        <f t="shared" si="9"/>
        <v>345</v>
      </c>
      <c r="M43" s="4">
        <f t="shared" si="6"/>
        <v>1302.4285714285713</v>
      </c>
      <c r="N43">
        <f t="shared" si="4"/>
        <v>13328</v>
      </c>
      <c r="O43">
        <f t="shared" si="5"/>
        <v>1326</v>
      </c>
      <c r="P43" s="4">
        <f t="shared" si="7"/>
        <v>326.42857142857144</v>
      </c>
    </row>
    <row r="44" spans="1:16">
      <c r="A44" s="3">
        <v>43926</v>
      </c>
      <c r="B44" s="1" t="str">
        <f t="shared" si="0"/>
        <v>04/05</v>
      </c>
      <c r="C44">
        <v>1317</v>
      </c>
      <c r="D44">
        <v>13326</v>
      </c>
      <c r="E44">
        <v>8905</v>
      </c>
      <c r="F44">
        <v>50455</v>
      </c>
      <c r="H44">
        <f t="shared" si="8"/>
        <v>1337</v>
      </c>
      <c r="I44">
        <f t="shared" si="1"/>
        <v>13326</v>
      </c>
      <c r="J44">
        <f t="shared" si="2"/>
        <v>1317</v>
      </c>
      <c r="K44">
        <f t="shared" si="9"/>
        <v>249</v>
      </c>
      <c r="M44" s="4">
        <f t="shared" si="6"/>
        <v>1234.4285714285713</v>
      </c>
      <c r="N44">
        <f t="shared" si="4"/>
        <v>13326</v>
      </c>
      <c r="O44">
        <f t="shared" si="5"/>
        <v>1317</v>
      </c>
      <c r="P44" s="4">
        <f t="shared" si="7"/>
        <v>304.14285714285717</v>
      </c>
    </row>
    <row r="45" spans="1:16">
      <c r="A45" s="3">
        <v>43927</v>
      </c>
      <c r="B45" s="1" t="str">
        <f t="shared" si="0"/>
        <v>04/06</v>
      </c>
      <c r="C45">
        <v>1343</v>
      </c>
      <c r="D45">
        <v>13257</v>
      </c>
      <c r="E45">
        <v>9202</v>
      </c>
      <c r="F45">
        <v>51534</v>
      </c>
      <c r="H45">
        <f t="shared" si="8"/>
        <v>1079</v>
      </c>
      <c r="I45">
        <f t="shared" si="1"/>
        <v>13257</v>
      </c>
      <c r="J45">
        <f t="shared" si="2"/>
        <v>1343</v>
      </c>
      <c r="K45">
        <f t="shared" si="9"/>
        <v>297</v>
      </c>
      <c r="M45" s="4">
        <f t="shared" si="6"/>
        <v>1248.1428571428571</v>
      </c>
      <c r="N45">
        <f t="shared" si="4"/>
        <v>13257</v>
      </c>
      <c r="O45">
        <f t="shared" si="5"/>
        <v>1343</v>
      </c>
      <c r="P45" s="4">
        <f t="shared" si="7"/>
        <v>294.57142857142856</v>
      </c>
    </row>
    <row r="46" spans="1:16">
      <c r="A46" s="3">
        <v>43928</v>
      </c>
      <c r="B46" s="1" t="str">
        <f t="shared" si="0"/>
        <v>04/07</v>
      </c>
      <c r="C46">
        <v>1305</v>
      </c>
      <c r="D46">
        <v>13138</v>
      </c>
      <c r="E46">
        <v>9484</v>
      </c>
      <c r="F46">
        <v>52325</v>
      </c>
      <c r="H46">
        <f t="shared" si="8"/>
        <v>791</v>
      </c>
      <c r="I46">
        <f t="shared" si="1"/>
        <v>13138</v>
      </c>
      <c r="J46">
        <f t="shared" si="2"/>
        <v>1305</v>
      </c>
      <c r="K46">
        <f t="shared" si="9"/>
        <v>282</v>
      </c>
      <c r="M46" s="4">
        <f t="shared" si="6"/>
        <v>1218.2857142857142</v>
      </c>
      <c r="N46">
        <f t="shared" si="4"/>
        <v>13138</v>
      </c>
      <c r="O46">
        <f t="shared" si="5"/>
        <v>1305</v>
      </c>
      <c r="P46" s="4">
        <f t="shared" si="7"/>
        <v>275.28571428571428</v>
      </c>
    </row>
    <row r="47" spans="1:16">
      <c r="A47" s="3">
        <v>43929</v>
      </c>
      <c r="B47" s="1" t="str">
        <f t="shared" si="0"/>
        <v>04/08</v>
      </c>
      <c r="C47">
        <v>1257</v>
      </c>
      <c r="D47">
        <v>12976</v>
      </c>
      <c r="E47">
        <v>9722</v>
      </c>
      <c r="F47">
        <v>53414</v>
      </c>
      <c r="H47">
        <f t="shared" si="8"/>
        <v>1089</v>
      </c>
      <c r="I47">
        <f t="shared" si="1"/>
        <v>12976</v>
      </c>
      <c r="J47">
        <f t="shared" si="2"/>
        <v>1257</v>
      </c>
      <c r="K47">
        <f t="shared" si="9"/>
        <v>238</v>
      </c>
      <c r="M47" s="4">
        <f t="shared" si="6"/>
        <v>1210.5714285714287</v>
      </c>
      <c r="N47">
        <f t="shared" si="4"/>
        <v>12976</v>
      </c>
      <c r="O47">
        <f t="shared" si="5"/>
        <v>1257</v>
      </c>
      <c r="P47" s="4">
        <f t="shared" si="7"/>
        <v>265</v>
      </c>
    </row>
    <row r="48" spans="1:16">
      <c r="A48" s="3">
        <v>43930</v>
      </c>
      <c r="B48" s="1" t="str">
        <f t="shared" si="0"/>
        <v>04/09</v>
      </c>
      <c r="C48">
        <v>1236</v>
      </c>
      <c r="D48">
        <v>13032</v>
      </c>
      <c r="E48">
        <v>10022</v>
      </c>
      <c r="F48">
        <v>54802</v>
      </c>
      <c r="H48">
        <f t="shared" si="8"/>
        <v>1388</v>
      </c>
      <c r="I48">
        <f t="shared" si="1"/>
        <v>13032</v>
      </c>
      <c r="J48">
        <f t="shared" si="2"/>
        <v>1236</v>
      </c>
      <c r="K48">
        <f t="shared" si="9"/>
        <v>300</v>
      </c>
      <c r="M48" s="4">
        <f t="shared" si="6"/>
        <v>1228.1428571428571</v>
      </c>
      <c r="N48">
        <f t="shared" si="4"/>
        <v>13032</v>
      </c>
      <c r="O48">
        <f t="shared" si="5"/>
        <v>1236</v>
      </c>
      <c r="P48" s="4">
        <f t="shared" si="7"/>
        <v>245.14285714285714</v>
      </c>
    </row>
    <row r="49" spans="1:16">
      <c r="A49" s="3">
        <v>43931</v>
      </c>
      <c r="B49" s="1" t="str">
        <f t="shared" si="0"/>
        <v>04/10</v>
      </c>
      <c r="C49">
        <v>1202</v>
      </c>
      <c r="D49">
        <v>13079</v>
      </c>
      <c r="E49">
        <v>10238</v>
      </c>
      <c r="F49">
        <v>56048</v>
      </c>
      <c r="H49">
        <f t="shared" si="8"/>
        <v>1246</v>
      </c>
      <c r="I49">
        <f t="shared" si="1"/>
        <v>13079</v>
      </c>
      <c r="J49">
        <f t="shared" si="2"/>
        <v>1202</v>
      </c>
      <c r="K49">
        <f t="shared" si="9"/>
        <v>216</v>
      </c>
      <c r="M49" s="4">
        <f t="shared" si="6"/>
        <v>1254.2857142857142</v>
      </c>
      <c r="N49">
        <f t="shared" si="4"/>
        <v>13079</v>
      </c>
      <c r="O49">
        <f t="shared" si="5"/>
        <v>1202</v>
      </c>
      <c r="P49" s="4">
        <f t="shared" si="7"/>
        <v>242.71428571428572</v>
      </c>
    </row>
    <row r="50" spans="1:16">
      <c r="A50" s="3">
        <v>43932</v>
      </c>
      <c r="B50" s="1" t="str">
        <f t="shared" si="0"/>
        <v>04/11</v>
      </c>
      <c r="C50">
        <v>1174</v>
      </c>
      <c r="D50">
        <v>13200</v>
      </c>
      <c r="E50">
        <v>10511</v>
      </c>
      <c r="F50">
        <v>57592</v>
      </c>
      <c r="H50">
        <f t="shared" si="8"/>
        <v>1544</v>
      </c>
      <c r="I50">
        <f t="shared" si="1"/>
        <v>13200</v>
      </c>
      <c r="J50">
        <f t="shared" si="2"/>
        <v>1174</v>
      </c>
      <c r="K50">
        <f t="shared" si="9"/>
        <v>273</v>
      </c>
      <c r="M50" s="4">
        <f t="shared" si="6"/>
        <v>1285.8571428571429</v>
      </c>
      <c r="N50">
        <f t="shared" si="4"/>
        <v>13200</v>
      </c>
      <c r="O50">
        <f t="shared" si="5"/>
        <v>1174</v>
      </c>
      <c r="P50" s="4">
        <f t="shared" si="7"/>
        <v>236.85714285714286</v>
      </c>
    </row>
    <row r="51" spans="1:16">
      <c r="A51" s="3">
        <v>43933</v>
      </c>
      <c r="B51" s="1" t="str">
        <f t="shared" si="0"/>
        <v>04/12</v>
      </c>
      <c r="C51">
        <v>1176</v>
      </c>
      <c r="D51">
        <v>13145</v>
      </c>
      <c r="E51">
        <v>10621</v>
      </c>
      <c r="F51">
        <v>59052</v>
      </c>
      <c r="H51">
        <f t="shared" si="8"/>
        <v>1460</v>
      </c>
      <c r="I51">
        <f t="shared" si="1"/>
        <v>13145</v>
      </c>
      <c r="J51">
        <f t="shared" si="2"/>
        <v>1176</v>
      </c>
      <c r="K51">
        <f t="shared" si="9"/>
        <v>110</v>
      </c>
      <c r="M51" s="4">
        <f t="shared" si="6"/>
        <v>1248.4285714285713</v>
      </c>
      <c r="N51">
        <f t="shared" si="4"/>
        <v>13145</v>
      </c>
      <c r="O51">
        <f t="shared" si="5"/>
        <v>1176</v>
      </c>
      <c r="P51" s="4">
        <f t="shared" si="7"/>
        <v>236.42857142857142</v>
      </c>
    </row>
    <row r="52" spans="1:16">
      <c r="A52" s="3">
        <v>43934</v>
      </c>
      <c r="B52" s="1" t="str">
        <f t="shared" si="0"/>
        <v>04/13</v>
      </c>
      <c r="C52">
        <v>1143</v>
      </c>
      <c r="D52">
        <v>13171</v>
      </c>
      <c r="E52">
        <v>10901</v>
      </c>
      <c r="F52">
        <v>60314</v>
      </c>
      <c r="H52">
        <f t="shared" si="8"/>
        <v>1262</v>
      </c>
      <c r="I52">
        <f t="shared" si="1"/>
        <v>13171</v>
      </c>
      <c r="J52">
        <f t="shared" si="2"/>
        <v>1143</v>
      </c>
      <c r="K52">
        <f t="shared" si="9"/>
        <v>280</v>
      </c>
      <c r="M52" s="4">
        <f t="shared" si="6"/>
        <v>1184.5714285714287</v>
      </c>
      <c r="N52">
        <f t="shared" si="4"/>
        <v>13171</v>
      </c>
      <c r="O52">
        <f t="shared" si="5"/>
        <v>1143</v>
      </c>
      <c r="P52" s="4">
        <f t="shared" si="7"/>
        <v>226.57142857142858</v>
      </c>
    </row>
    <row r="53" spans="1:16">
      <c r="A53" s="3">
        <v>43935</v>
      </c>
      <c r="B53" s="1" t="str">
        <f t="shared" si="0"/>
        <v>04/14</v>
      </c>
      <c r="C53">
        <v>1122</v>
      </c>
      <c r="D53">
        <v>13199</v>
      </c>
      <c r="E53">
        <v>11142</v>
      </c>
      <c r="F53">
        <v>61326</v>
      </c>
      <c r="H53">
        <f t="shared" si="8"/>
        <v>1012</v>
      </c>
      <c r="I53">
        <f t="shared" si="1"/>
        <v>13199</v>
      </c>
      <c r="J53">
        <f t="shared" si="2"/>
        <v>1122</v>
      </c>
      <c r="K53">
        <f t="shared" si="9"/>
        <v>241</v>
      </c>
      <c r="M53" s="4">
        <f t="shared" si="6"/>
        <v>1155.2857142857142</v>
      </c>
      <c r="N53">
        <f t="shared" si="4"/>
        <v>13199</v>
      </c>
      <c r="O53">
        <f t="shared" si="5"/>
        <v>1122</v>
      </c>
      <c r="P53" s="4">
        <f t="shared" si="7"/>
        <v>230.42857142857142</v>
      </c>
    </row>
    <row r="54" spans="1:16">
      <c r="A54" s="3">
        <v>43936</v>
      </c>
      <c r="B54" s="1" t="str">
        <f t="shared" si="0"/>
        <v>04/15</v>
      </c>
      <c r="C54">
        <v>1074</v>
      </c>
      <c r="D54">
        <v>13117</v>
      </c>
      <c r="E54">
        <v>11377</v>
      </c>
      <c r="F54">
        <v>62153</v>
      </c>
      <c r="H54">
        <f t="shared" si="8"/>
        <v>827</v>
      </c>
      <c r="I54">
        <f t="shared" si="1"/>
        <v>13117</v>
      </c>
      <c r="J54">
        <f t="shared" si="2"/>
        <v>1074</v>
      </c>
      <c r="K54">
        <f t="shared" si="9"/>
        <v>235</v>
      </c>
      <c r="M54" s="4">
        <f t="shared" si="6"/>
        <v>1112.7142857142858</v>
      </c>
      <c r="N54">
        <f t="shared" si="4"/>
        <v>13117</v>
      </c>
      <c r="O54">
        <f t="shared" si="5"/>
        <v>1074</v>
      </c>
      <c r="P54" s="4">
        <f t="shared" si="7"/>
        <v>219.85714285714286</v>
      </c>
    </row>
    <row r="55" spans="1:16">
      <c r="A55" s="3">
        <v>43937</v>
      </c>
      <c r="B55" s="1" t="str">
        <f t="shared" si="0"/>
        <v>04/16</v>
      </c>
      <c r="C55">
        <v>1032</v>
      </c>
      <c r="D55">
        <v>12388</v>
      </c>
      <c r="E55">
        <v>11608</v>
      </c>
      <c r="F55">
        <v>63094</v>
      </c>
      <c r="H55">
        <f t="shared" si="8"/>
        <v>941</v>
      </c>
      <c r="I55">
        <f t="shared" si="1"/>
        <v>12388</v>
      </c>
      <c r="J55">
        <f t="shared" si="2"/>
        <v>1032</v>
      </c>
      <c r="K55">
        <f t="shared" si="9"/>
        <v>231</v>
      </c>
      <c r="M55" s="4">
        <f t="shared" si="6"/>
        <v>1026.2857142857142</v>
      </c>
      <c r="N55">
        <f t="shared" si="4"/>
        <v>12388</v>
      </c>
      <c r="O55">
        <f t="shared" si="5"/>
        <v>1032</v>
      </c>
      <c r="P55" s="4">
        <f t="shared" si="7"/>
        <v>227.42857142857142</v>
      </c>
    </row>
    <row r="56" spans="1:16">
      <c r="A56" s="3">
        <v>43938</v>
      </c>
      <c r="B56" s="1" t="str">
        <f t="shared" si="0"/>
        <v>04/17</v>
      </c>
      <c r="C56">
        <v>971</v>
      </c>
      <c r="D56">
        <v>11598</v>
      </c>
      <c r="E56">
        <v>11851</v>
      </c>
      <c r="F56">
        <v>64135</v>
      </c>
      <c r="H56">
        <f t="shared" si="8"/>
        <v>1041</v>
      </c>
      <c r="I56">
        <f t="shared" si="1"/>
        <v>11598</v>
      </c>
      <c r="J56">
        <f t="shared" si="2"/>
        <v>971</v>
      </c>
      <c r="K56">
        <f t="shared" si="9"/>
        <v>243</v>
      </c>
      <c r="M56" s="4">
        <f t="shared" si="6"/>
        <v>951</v>
      </c>
      <c r="N56">
        <f t="shared" si="4"/>
        <v>11598</v>
      </c>
      <c r="O56">
        <f t="shared" si="5"/>
        <v>971</v>
      </c>
      <c r="P56" s="4">
        <f t="shared" si="7"/>
        <v>210.71428571428572</v>
      </c>
    </row>
    <row r="57" spans="1:16">
      <c r="A57" s="3">
        <v>43939</v>
      </c>
      <c r="B57" s="1" t="str">
        <f t="shared" si="0"/>
        <v>04/18</v>
      </c>
      <c r="C57">
        <v>947</v>
      </c>
      <c r="D57">
        <v>10989</v>
      </c>
      <c r="E57">
        <v>12050</v>
      </c>
      <c r="F57">
        <v>65381</v>
      </c>
      <c r="H57">
        <f t="shared" si="8"/>
        <v>1246</v>
      </c>
      <c r="I57">
        <f t="shared" si="1"/>
        <v>10989</v>
      </c>
      <c r="J57">
        <f t="shared" si="2"/>
        <v>947</v>
      </c>
      <c r="K57">
        <f t="shared" si="9"/>
        <v>199</v>
      </c>
      <c r="M57" s="4">
        <f t="shared" si="6"/>
        <v>943.57142857142856</v>
      </c>
      <c r="N57">
        <f t="shared" si="4"/>
        <v>10989</v>
      </c>
      <c r="O57">
        <f t="shared" si="5"/>
        <v>947</v>
      </c>
      <c r="P57" s="4">
        <f t="shared" si="7"/>
        <v>205.28571428571428</v>
      </c>
    </row>
    <row r="58" spans="1:16">
      <c r="A58" s="3">
        <v>43940</v>
      </c>
      <c r="B58" s="1" t="str">
        <f t="shared" si="0"/>
        <v>04/19</v>
      </c>
      <c r="C58">
        <v>922</v>
      </c>
      <c r="D58">
        <v>11264</v>
      </c>
      <c r="E58">
        <v>12213</v>
      </c>
      <c r="F58">
        <v>66236</v>
      </c>
      <c r="H58">
        <f t="shared" si="8"/>
        <v>855</v>
      </c>
      <c r="I58">
        <f t="shared" si="1"/>
        <v>11264</v>
      </c>
      <c r="J58">
        <f t="shared" si="2"/>
        <v>922</v>
      </c>
      <c r="K58">
        <f t="shared" si="9"/>
        <v>163</v>
      </c>
      <c r="M58" s="4">
        <f t="shared" si="6"/>
        <v>991.28571428571433</v>
      </c>
      <c r="N58">
        <f t="shared" si="4"/>
        <v>11264</v>
      </c>
      <c r="O58">
        <f t="shared" si="5"/>
        <v>922</v>
      </c>
      <c r="P58" s="4">
        <f t="shared" si="7"/>
        <v>194.71428571428572</v>
      </c>
    </row>
    <row r="59" spans="1:16">
      <c r="A59" s="3">
        <v>43941</v>
      </c>
      <c r="B59" s="1" t="str">
        <f t="shared" si="0"/>
        <v>04/20</v>
      </c>
      <c r="C59">
        <v>901</v>
      </c>
      <c r="D59">
        <v>11039</v>
      </c>
      <c r="E59">
        <v>12376</v>
      </c>
      <c r="F59">
        <v>66971</v>
      </c>
      <c r="H59">
        <f t="shared" si="8"/>
        <v>735</v>
      </c>
      <c r="I59">
        <f t="shared" si="1"/>
        <v>11039</v>
      </c>
      <c r="J59">
        <f t="shared" si="2"/>
        <v>901</v>
      </c>
      <c r="K59">
        <f t="shared" si="9"/>
        <v>163</v>
      </c>
      <c r="M59" s="4">
        <f t="shared" si="6"/>
        <v>1010.1428571428571</v>
      </c>
      <c r="N59">
        <f t="shared" si="4"/>
        <v>11039</v>
      </c>
      <c r="O59">
        <f t="shared" si="5"/>
        <v>901</v>
      </c>
      <c r="P59" s="4">
        <f t="shared" si="7"/>
        <v>190.28571428571428</v>
      </c>
    </row>
    <row r="60" spans="1:16">
      <c r="A60" s="3">
        <v>43942</v>
      </c>
      <c r="B60" s="1" t="str">
        <f t="shared" si="0"/>
        <v>04/21</v>
      </c>
      <c r="C60">
        <v>851</v>
      </c>
      <c r="D60">
        <v>10656</v>
      </c>
      <c r="E60">
        <v>12579</v>
      </c>
      <c r="F60">
        <v>67931</v>
      </c>
      <c r="H60">
        <f t="shared" si="8"/>
        <v>960</v>
      </c>
      <c r="I60">
        <f t="shared" si="1"/>
        <v>10656</v>
      </c>
      <c r="J60">
        <f t="shared" si="2"/>
        <v>851</v>
      </c>
      <c r="K60">
        <f t="shared" si="9"/>
        <v>203</v>
      </c>
      <c r="M60" s="4">
        <f t="shared" si="6"/>
        <v>1017.2857142857143</v>
      </c>
      <c r="N60">
        <f t="shared" si="4"/>
        <v>10656</v>
      </c>
      <c r="O60">
        <f t="shared" si="5"/>
        <v>851</v>
      </c>
      <c r="P60" s="4">
        <f t="shared" si="7"/>
        <v>179.28571428571428</v>
      </c>
    </row>
    <row r="61" spans="1:16">
      <c r="A61" s="3">
        <v>43943</v>
      </c>
      <c r="B61" s="1" t="str">
        <f t="shared" si="0"/>
        <v>04/22</v>
      </c>
      <c r="C61">
        <v>817</v>
      </c>
      <c r="D61">
        <v>10509</v>
      </c>
      <c r="E61">
        <v>12740</v>
      </c>
      <c r="F61">
        <v>69092</v>
      </c>
      <c r="H61">
        <f t="shared" si="8"/>
        <v>1161</v>
      </c>
      <c r="I61">
        <f t="shared" si="1"/>
        <v>10509</v>
      </c>
      <c r="J61">
        <f t="shared" si="2"/>
        <v>817</v>
      </c>
      <c r="K61">
        <f t="shared" si="9"/>
        <v>161</v>
      </c>
      <c r="M61" s="4">
        <f t="shared" si="6"/>
        <v>941.14285714285711</v>
      </c>
      <c r="N61">
        <f t="shared" si="4"/>
        <v>10509</v>
      </c>
      <c r="O61">
        <f t="shared" si="5"/>
        <v>817</v>
      </c>
      <c r="P61" s="4">
        <f t="shared" si="7"/>
        <v>174.14285714285714</v>
      </c>
    </row>
    <row r="62" spans="1:16">
      <c r="A62" s="3">
        <v>43944</v>
      </c>
      <c r="B62" s="1" t="str">
        <f t="shared" si="0"/>
        <v>04/23</v>
      </c>
      <c r="C62">
        <v>790</v>
      </c>
      <c r="D62">
        <v>9982</v>
      </c>
      <c r="E62">
        <v>12940</v>
      </c>
      <c r="F62">
        <v>70165</v>
      </c>
      <c r="H62">
        <f t="shared" si="8"/>
        <v>1073</v>
      </c>
      <c r="I62">
        <f t="shared" si="1"/>
        <v>9982</v>
      </c>
      <c r="J62">
        <f t="shared" si="2"/>
        <v>790</v>
      </c>
      <c r="K62">
        <f t="shared" si="9"/>
        <v>200</v>
      </c>
      <c r="M62" s="4">
        <f t="shared" si="6"/>
        <v>950.42857142857144</v>
      </c>
      <c r="N62">
        <f t="shared" si="4"/>
        <v>9982</v>
      </c>
      <c r="O62">
        <f t="shared" si="5"/>
        <v>790</v>
      </c>
      <c r="P62" s="4">
        <f t="shared" si="7"/>
        <v>158.85714285714286</v>
      </c>
    </row>
    <row r="63" spans="1:16">
      <c r="A63" s="3">
        <v>43945</v>
      </c>
      <c r="B63" s="1" t="str">
        <f t="shared" si="0"/>
        <v>04/24</v>
      </c>
      <c r="C63">
        <v>756</v>
      </c>
      <c r="D63">
        <v>9547</v>
      </c>
      <c r="E63">
        <v>13106</v>
      </c>
      <c r="F63">
        <v>71256</v>
      </c>
      <c r="H63">
        <f t="shared" si="8"/>
        <v>1091</v>
      </c>
      <c r="I63">
        <f t="shared" si="1"/>
        <v>9547</v>
      </c>
      <c r="J63">
        <f t="shared" si="2"/>
        <v>756</v>
      </c>
      <c r="K63">
        <f t="shared" si="9"/>
        <v>166</v>
      </c>
      <c r="M63" s="4">
        <f t="shared" si="6"/>
        <v>929.71428571428567</v>
      </c>
      <c r="N63">
        <f t="shared" si="4"/>
        <v>9547</v>
      </c>
      <c r="O63">
        <f t="shared" si="5"/>
        <v>756</v>
      </c>
      <c r="P63" s="4">
        <f t="shared" si="7"/>
        <v>153.28571428571428</v>
      </c>
    </row>
    <row r="64" spans="1:16">
      <c r="A64" s="3">
        <v>43946</v>
      </c>
      <c r="B64" s="1" t="str">
        <f t="shared" si="0"/>
        <v>04/25</v>
      </c>
      <c r="C64">
        <v>724</v>
      </c>
      <c r="D64">
        <v>9213</v>
      </c>
      <c r="E64">
        <v>13269</v>
      </c>
      <c r="F64">
        <v>71969</v>
      </c>
      <c r="H64">
        <f t="shared" si="8"/>
        <v>713</v>
      </c>
      <c r="I64">
        <f t="shared" si="1"/>
        <v>9213</v>
      </c>
      <c r="J64">
        <f t="shared" si="2"/>
        <v>724</v>
      </c>
      <c r="K64">
        <f t="shared" si="9"/>
        <v>163</v>
      </c>
      <c r="M64" s="4">
        <f t="shared" si="6"/>
        <v>916.71428571428567</v>
      </c>
      <c r="N64">
        <f t="shared" si="4"/>
        <v>9213</v>
      </c>
      <c r="O64">
        <f t="shared" si="5"/>
        <v>724</v>
      </c>
      <c r="P64" s="4">
        <f t="shared" si="7"/>
        <v>142.28571428571428</v>
      </c>
    </row>
    <row r="65" spans="1:16">
      <c r="A65" s="3">
        <v>43947</v>
      </c>
      <c r="B65" s="1" t="str">
        <f t="shared" si="0"/>
        <v>04/26</v>
      </c>
      <c r="C65">
        <v>706</v>
      </c>
      <c r="D65">
        <v>9187</v>
      </c>
      <c r="E65">
        <v>13325</v>
      </c>
      <c r="F65">
        <v>72889</v>
      </c>
      <c r="H65">
        <f t="shared" si="8"/>
        <v>920</v>
      </c>
      <c r="I65">
        <f t="shared" si="1"/>
        <v>9187</v>
      </c>
      <c r="J65">
        <f t="shared" si="2"/>
        <v>706</v>
      </c>
      <c r="K65">
        <f t="shared" si="9"/>
        <v>56</v>
      </c>
      <c r="M65" s="4">
        <f t="shared" si="6"/>
        <v>863.14285714285711</v>
      </c>
      <c r="N65">
        <f t="shared" si="4"/>
        <v>9187</v>
      </c>
      <c r="O65">
        <f t="shared" si="5"/>
        <v>706</v>
      </c>
      <c r="P65" s="4">
        <f t="shared" si="7"/>
        <v>134.14285714285714</v>
      </c>
    </row>
    <row r="66" spans="1:16">
      <c r="A66" s="3">
        <v>43948</v>
      </c>
      <c r="B66" s="1" t="str">
        <f t="shared" si="0"/>
        <v>04/27</v>
      </c>
      <c r="C66">
        <v>680</v>
      </c>
      <c r="D66">
        <v>8205</v>
      </c>
      <c r="E66">
        <v>13449</v>
      </c>
      <c r="F66">
        <v>73479</v>
      </c>
      <c r="H66">
        <f t="shared" si="8"/>
        <v>590</v>
      </c>
      <c r="I66">
        <f t="shared" si="1"/>
        <v>8205</v>
      </c>
      <c r="J66">
        <f t="shared" si="2"/>
        <v>680</v>
      </c>
      <c r="K66">
        <f t="shared" si="9"/>
        <v>124</v>
      </c>
      <c r="M66" s="4">
        <f t="shared" si="6"/>
        <v>795.28571428571433</v>
      </c>
      <c r="N66">
        <f t="shared" si="4"/>
        <v>8205</v>
      </c>
      <c r="O66">
        <f t="shared" si="5"/>
        <v>680</v>
      </c>
      <c r="P66" s="4">
        <f t="shared" si="7"/>
        <v>118.85714285714286</v>
      </c>
    </row>
    <row r="67" spans="1:16">
      <c r="A67" s="3">
        <v>43949</v>
      </c>
      <c r="B67" s="1" t="str">
        <f t="shared" si="0"/>
        <v>04/28</v>
      </c>
      <c r="C67">
        <v>655</v>
      </c>
      <c r="D67">
        <v>7935</v>
      </c>
      <c r="E67">
        <v>13575</v>
      </c>
      <c r="F67">
        <v>74348</v>
      </c>
      <c r="H67">
        <f t="shared" si="8"/>
        <v>869</v>
      </c>
      <c r="I67">
        <f t="shared" si="1"/>
        <v>7935</v>
      </c>
      <c r="J67">
        <f t="shared" si="2"/>
        <v>655</v>
      </c>
      <c r="K67">
        <f t="shared" si="9"/>
        <v>126</v>
      </c>
      <c r="M67" s="4">
        <f t="shared" si="6"/>
        <v>744.71428571428567</v>
      </c>
      <c r="N67">
        <f t="shared" si="4"/>
        <v>7935</v>
      </c>
      <c r="O67">
        <f t="shared" si="5"/>
        <v>655</v>
      </c>
      <c r="P67" s="4">
        <f t="shared" si="7"/>
        <v>107.71428571428571</v>
      </c>
    </row>
    <row r="68" spans="1:16">
      <c r="A68" s="3">
        <v>43950</v>
      </c>
      <c r="B68" s="1" t="str">
        <f t="shared" ref="B68:B93" si="10">TEXT(A68,"MM/DD")</f>
        <v>04/29</v>
      </c>
      <c r="C68">
        <v>634</v>
      </c>
      <c r="D68">
        <v>7754</v>
      </c>
      <c r="E68">
        <v>13679</v>
      </c>
      <c r="F68">
        <v>75134</v>
      </c>
      <c r="H68">
        <f t="shared" si="8"/>
        <v>786</v>
      </c>
      <c r="I68">
        <f t="shared" ref="I68:I93" si="11">D68</f>
        <v>7754</v>
      </c>
      <c r="J68">
        <f t="shared" ref="J68:J93" si="12">C68</f>
        <v>634</v>
      </c>
      <c r="K68">
        <f t="shared" ref="K68:K93" si="13">E68-E67</f>
        <v>104</v>
      </c>
      <c r="M68" s="4">
        <f t="shared" si="6"/>
        <v>719</v>
      </c>
      <c r="N68">
        <f t="shared" ref="N68:N93" si="14">I68</f>
        <v>7754</v>
      </c>
      <c r="O68">
        <f t="shared" ref="O68:O93" si="15">J68</f>
        <v>634</v>
      </c>
      <c r="P68" s="4">
        <f t="shared" si="7"/>
        <v>131.42857142857142</v>
      </c>
    </row>
    <row r="69" spans="1:16">
      <c r="A69" s="3">
        <v>43951</v>
      </c>
      <c r="B69" s="1" t="str">
        <f t="shared" si="10"/>
        <v>04/30</v>
      </c>
      <c r="C69">
        <v>605</v>
      </c>
      <c r="D69">
        <v>7439</v>
      </c>
      <c r="E69">
        <v>13772</v>
      </c>
      <c r="F69">
        <v>75732</v>
      </c>
      <c r="H69">
        <f t="shared" ref="H69:H93" si="16">F69-F68</f>
        <v>598</v>
      </c>
      <c r="I69">
        <f t="shared" si="11"/>
        <v>7439</v>
      </c>
      <c r="J69">
        <f t="shared" si="12"/>
        <v>605</v>
      </c>
      <c r="K69">
        <f t="shared" si="13"/>
        <v>93</v>
      </c>
      <c r="M69" s="4">
        <f t="shared" si="6"/>
        <v>662.71428571428567</v>
      </c>
      <c r="N69">
        <f t="shared" si="14"/>
        <v>7439</v>
      </c>
      <c r="O69">
        <f t="shared" si="15"/>
        <v>605</v>
      </c>
      <c r="P69" s="4">
        <f t="shared" si="7"/>
        <v>129.42857142857142</v>
      </c>
    </row>
    <row r="70" spans="1:16">
      <c r="A70" s="3">
        <v>43952</v>
      </c>
      <c r="B70" s="1" t="str">
        <f t="shared" si="10"/>
        <v>05/01</v>
      </c>
      <c r="C70">
        <v>563</v>
      </c>
      <c r="D70">
        <v>7191</v>
      </c>
      <c r="E70">
        <v>13860</v>
      </c>
      <c r="F70">
        <v>76469</v>
      </c>
      <c r="H70">
        <f t="shared" si="16"/>
        <v>737</v>
      </c>
      <c r="I70">
        <f t="shared" si="11"/>
        <v>7191</v>
      </c>
      <c r="J70">
        <f t="shared" si="12"/>
        <v>563</v>
      </c>
      <c r="K70">
        <f t="shared" si="13"/>
        <v>88</v>
      </c>
      <c r="M70" s="4">
        <f t="shared" si="6"/>
        <v>660.85714285714289</v>
      </c>
      <c r="N70">
        <f t="shared" si="14"/>
        <v>7191</v>
      </c>
      <c r="O70">
        <f t="shared" si="15"/>
        <v>563</v>
      </c>
      <c r="P70" s="4">
        <f t="shared" si="7"/>
        <v>120.71428571428571</v>
      </c>
    </row>
    <row r="71" spans="1:16">
      <c r="A71" s="3">
        <v>43953</v>
      </c>
      <c r="B71" s="1" t="str">
        <f t="shared" si="10"/>
        <v>05/02</v>
      </c>
      <c r="C71">
        <v>545</v>
      </c>
      <c r="D71">
        <v>7074</v>
      </c>
      <c r="E71">
        <v>14189</v>
      </c>
      <c r="F71">
        <v>77002</v>
      </c>
      <c r="H71">
        <f t="shared" si="16"/>
        <v>533</v>
      </c>
      <c r="I71">
        <f t="shared" si="11"/>
        <v>7074</v>
      </c>
      <c r="J71">
        <f t="shared" si="12"/>
        <v>545</v>
      </c>
      <c r="K71">
        <f t="shared" si="13"/>
        <v>329</v>
      </c>
      <c r="M71" s="4">
        <f t="shared" ref="M71:M93" si="17">AVERAGE(H68:H74)</f>
        <v>608.14285714285711</v>
      </c>
      <c r="N71">
        <f t="shared" si="14"/>
        <v>7074</v>
      </c>
      <c r="O71">
        <f t="shared" si="15"/>
        <v>545</v>
      </c>
      <c r="P71" s="4">
        <f t="shared" ref="P71:P93" si="18">AVERAGE(K68:K74)</f>
        <v>116.28571428571429</v>
      </c>
    </row>
    <row r="72" spans="1:16">
      <c r="A72" s="3">
        <v>43954</v>
      </c>
      <c r="B72" s="1" t="str">
        <f t="shared" si="10"/>
        <v>05/03</v>
      </c>
      <c r="C72">
        <v>532</v>
      </c>
      <c r="D72">
        <v>7141</v>
      </c>
      <c r="E72">
        <v>14231</v>
      </c>
      <c r="F72">
        <v>77528</v>
      </c>
      <c r="H72">
        <f t="shared" si="16"/>
        <v>526</v>
      </c>
      <c r="I72">
        <f t="shared" si="11"/>
        <v>7141</v>
      </c>
      <c r="J72">
        <f t="shared" si="12"/>
        <v>532</v>
      </c>
      <c r="K72">
        <f t="shared" si="13"/>
        <v>42</v>
      </c>
      <c r="M72" s="4">
        <f t="shared" si="17"/>
        <v>605</v>
      </c>
      <c r="N72">
        <f t="shared" si="14"/>
        <v>7141</v>
      </c>
      <c r="O72">
        <f t="shared" si="15"/>
        <v>532</v>
      </c>
      <c r="P72" s="4">
        <f t="shared" si="18"/>
        <v>133.14285714285714</v>
      </c>
    </row>
    <row r="73" spans="1:16">
      <c r="A73" s="3">
        <v>43955</v>
      </c>
      <c r="B73" s="1" t="str">
        <f t="shared" si="10"/>
        <v>05/04</v>
      </c>
      <c r="C73">
        <v>532</v>
      </c>
      <c r="D73">
        <v>6946</v>
      </c>
      <c r="E73">
        <v>14294</v>
      </c>
      <c r="F73">
        <v>78105</v>
      </c>
      <c r="H73">
        <f t="shared" si="16"/>
        <v>577</v>
      </c>
      <c r="I73">
        <f t="shared" si="11"/>
        <v>6946</v>
      </c>
      <c r="J73">
        <f t="shared" si="12"/>
        <v>532</v>
      </c>
      <c r="K73">
        <f t="shared" si="13"/>
        <v>63</v>
      </c>
      <c r="M73" s="4">
        <f t="shared" si="17"/>
        <v>622.42857142857144</v>
      </c>
      <c r="N73">
        <f t="shared" si="14"/>
        <v>6946</v>
      </c>
      <c r="O73">
        <f t="shared" si="15"/>
        <v>532</v>
      </c>
      <c r="P73" s="4">
        <f t="shared" si="18"/>
        <v>139</v>
      </c>
    </row>
    <row r="74" spans="1:16">
      <c r="A74" s="3">
        <v>43956</v>
      </c>
      <c r="B74" s="1" t="str">
        <f t="shared" si="10"/>
        <v>05/05</v>
      </c>
      <c r="C74">
        <v>509</v>
      </c>
      <c r="D74">
        <v>6710</v>
      </c>
      <c r="E74">
        <v>14389</v>
      </c>
      <c r="F74">
        <v>78605</v>
      </c>
      <c r="H74">
        <f t="shared" si="16"/>
        <v>500</v>
      </c>
      <c r="I74">
        <f t="shared" si="11"/>
        <v>6710</v>
      </c>
      <c r="J74">
        <f t="shared" si="12"/>
        <v>509</v>
      </c>
      <c r="K74">
        <f t="shared" si="13"/>
        <v>95</v>
      </c>
      <c r="M74" s="4">
        <f t="shared" si="17"/>
        <v>607.71428571428567</v>
      </c>
      <c r="N74">
        <f t="shared" si="14"/>
        <v>6710</v>
      </c>
      <c r="O74">
        <f t="shared" si="15"/>
        <v>509</v>
      </c>
      <c r="P74" s="4">
        <f t="shared" si="18"/>
        <v>139.85714285714286</v>
      </c>
    </row>
    <row r="75" spans="1:16">
      <c r="A75" s="3">
        <v>43957</v>
      </c>
      <c r="B75" s="1" t="str">
        <f t="shared" si="10"/>
        <v>05/06</v>
      </c>
      <c r="C75">
        <v>480</v>
      </c>
      <c r="D75">
        <v>6559</v>
      </c>
      <c r="E75">
        <v>14611</v>
      </c>
      <c r="F75">
        <v>79369</v>
      </c>
      <c r="H75">
        <f t="shared" si="16"/>
        <v>764</v>
      </c>
      <c r="I75">
        <f t="shared" si="11"/>
        <v>6559</v>
      </c>
      <c r="J75">
        <f t="shared" si="12"/>
        <v>480</v>
      </c>
      <c r="K75">
        <f t="shared" si="13"/>
        <v>222</v>
      </c>
      <c r="M75" s="4">
        <f t="shared" si="17"/>
        <v>603.28571428571433</v>
      </c>
      <c r="N75">
        <f t="shared" si="14"/>
        <v>6559</v>
      </c>
      <c r="O75">
        <f t="shared" si="15"/>
        <v>480</v>
      </c>
      <c r="P75" s="4">
        <f t="shared" si="18"/>
        <v>105</v>
      </c>
    </row>
    <row r="76" spans="1:16">
      <c r="A76" s="3">
        <v>43958</v>
      </c>
      <c r="B76" s="1" t="str">
        <f t="shared" si="10"/>
        <v>05/07</v>
      </c>
      <c r="C76">
        <v>480</v>
      </c>
      <c r="D76">
        <v>6328</v>
      </c>
      <c r="E76">
        <v>14745</v>
      </c>
      <c r="F76">
        <v>80089</v>
      </c>
      <c r="H76">
        <f t="shared" si="16"/>
        <v>720</v>
      </c>
      <c r="I76">
        <f t="shared" si="11"/>
        <v>6328</v>
      </c>
      <c r="J76">
        <f t="shared" si="12"/>
        <v>480</v>
      </c>
      <c r="K76">
        <f t="shared" si="13"/>
        <v>134</v>
      </c>
      <c r="M76" s="4">
        <f t="shared" si="17"/>
        <v>568.42857142857144</v>
      </c>
      <c r="N76">
        <f t="shared" si="14"/>
        <v>6328</v>
      </c>
      <c r="O76">
        <f t="shared" si="15"/>
        <v>480</v>
      </c>
      <c r="P76" s="4">
        <f t="shared" si="18"/>
        <v>107.85714285714286</v>
      </c>
    </row>
    <row r="77" spans="1:16">
      <c r="A77" s="3">
        <v>43959</v>
      </c>
      <c r="B77" s="1" t="str">
        <f t="shared" si="10"/>
        <v>05/08</v>
      </c>
      <c r="C77">
        <v>400</v>
      </c>
      <c r="D77">
        <v>6102</v>
      </c>
      <c r="E77">
        <v>14839</v>
      </c>
      <c r="F77">
        <v>80723</v>
      </c>
      <c r="H77">
        <f t="shared" si="16"/>
        <v>634</v>
      </c>
      <c r="I77">
        <f t="shared" si="11"/>
        <v>6102</v>
      </c>
      <c r="J77">
        <f t="shared" si="12"/>
        <v>400</v>
      </c>
      <c r="K77">
        <f t="shared" si="13"/>
        <v>94</v>
      </c>
      <c r="M77" s="4">
        <f t="shared" si="17"/>
        <v>538</v>
      </c>
      <c r="N77">
        <f t="shared" si="14"/>
        <v>6102</v>
      </c>
      <c r="O77">
        <f t="shared" si="15"/>
        <v>400</v>
      </c>
      <c r="P77" s="4">
        <f t="shared" si="18"/>
        <v>108.57142857142857</v>
      </c>
    </row>
    <row r="78" spans="1:16">
      <c r="A78" s="3">
        <v>43960</v>
      </c>
      <c r="B78" s="1" t="str">
        <f t="shared" si="10"/>
        <v>05/09</v>
      </c>
      <c r="C78">
        <v>330</v>
      </c>
      <c r="D78">
        <v>5865</v>
      </c>
      <c r="E78">
        <v>14924</v>
      </c>
      <c r="F78">
        <v>81225</v>
      </c>
      <c r="H78">
        <f t="shared" si="16"/>
        <v>502</v>
      </c>
      <c r="I78">
        <f t="shared" si="11"/>
        <v>5865</v>
      </c>
      <c r="J78">
        <f t="shared" si="12"/>
        <v>330</v>
      </c>
      <c r="K78">
        <f t="shared" si="13"/>
        <v>85</v>
      </c>
      <c r="M78" s="4">
        <f t="shared" si="17"/>
        <v>614.14285714285711</v>
      </c>
      <c r="N78">
        <f t="shared" si="14"/>
        <v>5865</v>
      </c>
      <c r="O78">
        <f t="shared" si="15"/>
        <v>330</v>
      </c>
      <c r="P78" s="4">
        <f t="shared" si="18"/>
        <v>103.85714285714286</v>
      </c>
    </row>
    <row r="79" spans="1:16">
      <c r="A79" s="3">
        <v>43961</v>
      </c>
      <c r="B79" s="1" t="str">
        <f t="shared" si="10"/>
        <v>05/10</v>
      </c>
      <c r="C79">
        <v>348</v>
      </c>
      <c r="D79">
        <v>5776</v>
      </c>
      <c r="E79">
        <v>14986</v>
      </c>
      <c r="F79">
        <v>81507</v>
      </c>
      <c r="H79">
        <f t="shared" si="16"/>
        <v>282</v>
      </c>
      <c r="I79">
        <f t="shared" si="11"/>
        <v>5776</v>
      </c>
      <c r="J79">
        <f t="shared" si="12"/>
        <v>348</v>
      </c>
      <c r="K79">
        <f t="shared" si="13"/>
        <v>62</v>
      </c>
      <c r="M79" s="4">
        <f t="shared" si="17"/>
        <v>561.28571428571433</v>
      </c>
      <c r="N79">
        <f t="shared" si="14"/>
        <v>5776</v>
      </c>
      <c r="O79">
        <f t="shared" si="15"/>
        <v>348</v>
      </c>
      <c r="P79" s="4">
        <f t="shared" si="18"/>
        <v>82</v>
      </c>
    </row>
    <row r="80" spans="1:16">
      <c r="A80" s="3">
        <v>43962</v>
      </c>
      <c r="B80" s="1" t="str">
        <f t="shared" si="10"/>
        <v>05/11</v>
      </c>
      <c r="C80">
        <v>341</v>
      </c>
      <c r="D80">
        <v>5738</v>
      </c>
      <c r="E80">
        <v>15054</v>
      </c>
      <c r="F80">
        <v>81871</v>
      </c>
      <c r="H80">
        <f t="shared" si="16"/>
        <v>364</v>
      </c>
      <c r="I80">
        <f t="shared" si="11"/>
        <v>5738</v>
      </c>
      <c r="J80">
        <f t="shared" si="12"/>
        <v>341</v>
      </c>
      <c r="K80">
        <f t="shared" si="13"/>
        <v>68</v>
      </c>
      <c r="M80" s="4">
        <f t="shared" si="17"/>
        <v>533</v>
      </c>
      <c r="N80">
        <f t="shared" si="14"/>
        <v>5738</v>
      </c>
      <c r="O80">
        <f t="shared" si="15"/>
        <v>341</v>
      </c>
      <c r="P80" s="4">
        <f t="shared" si="18"/>
        <v>78.714285714285708</v>
      </c>
    </row>
    <row r="81" spans="1:29">
      <c r="A81" s="3">
        <v>43963</v>
      </c>
      <c r="B81" s="1" t="str">
        <f t="shared" si="10"/>
        <v>05/12</v>
      </c>
      <c r="C81">
        <v>322</v>
      </c>
      <c r="D81">
        <v>5544</v>
      </c>
      <c r="E81">
        <v>15116</v>
      </c>
      <c r="F81">
        <v>82904</v>
      </c>
      <c r="H81">
        <f t="shared" si="16"/>
        <v>1033</v>
      </c>
      <c r="I81">
        <f t="shared" si="11"/>
        <v>5544</v>
      </c>
      <c r="J81">
        <f t="shared" si="12"/>
        <v>322</v>
      </c>
      <c r="K81">
        <f t="shared" si="13"/>
        <v>62</v>
      </c>
      <c r="M81" s="4">
        <f t="shared" si="17"/>
        <v>485.14285714285717</v>
      </c>
      <c r="N81">
        <f t="shared" si="14"/>
        <v>5544</v>
      </c>
      <c r="O81">
        <f t="shared" si="15"/>
        <v>322</v>
      </c>
      <c r="P81" s="4">
        <f t="shared" si="18"/>
        <v>81.714285714285708</v>
      </c>
    </row>
    <row r="82" spans="1:29">
      <c r="A82" s="3">
        <v>43964</v>
      </c>
      <c r="B82" s="1" t="str">
        <f t="shared" si="10"/>
        <v>05/13</v>
      </c>
      <c r="C82">
        <v>307</v>
      </c>
      <c r="D82">
        <v>5314</v>
      </c>
      <c r="E82">
        <v>15185</v>
      </c>
      <c r="F82">
        <v>83298</v>
      </c>
      <c r="H82">
        <f t="shared" si="16"/>
        <v>394</v>
      </c>
      <c r="I82">
        <f t="shared" si="11"/>
        <v>5314</v>
      </c>
      <c r="J82">
        <f t="shared" si="12"/>
        <v>307</v>
      </c>
      <c r="K82">
        <f t="shared" si="13"/>
        <v>69</v>
      </c>
      <c r="M82" s="4">
        <f t="shared" si="17"/>
        <v>470.42857142857144</v>
      </c>
      <c r="N82">
        <f t="shared" si="14"/>
        <v>5314</v>
      </c>
      <c r="O82">
        <f t="shared" si="15"/>
        <v>307</v>
      </c>
      <c r="P82" s="4">
        <f t="shared" si="18"/>
        <v>75.142857142857139</v>
      </c>
    </row>
    <row r="83" spans="1:29">
      <c r="A83" s="3">
        <v>43965</v>
      </c>
      <c r="B83" s="1" t="str">
        <f t="shared" si="10"/>
        <v>05/14</v>
      </c>
      <c r="C83">
        <v>297</v>
      </c>
      <c r="D83">
        <v>5115</v>
      </c>
      <c r="E83">
        <v>15296</v>
      </c>
      <c r="F83">
        <v>83820</v>
      </c>
      <c r="H83">
        <f t="shared" si="16"/>
        <v>522</v>
      </c>
      <c r="I83">
        <f t="shared" si="11"/>
        <v>5115</v>
      </c>
      <c r="J83">
        <f t="shared" si="12"/>
        <v>297</v>
      </c>
      <c r="K83">
        <f t="shared" si="13"/>
        <v>111</v>
      </c>
      <c r="M83" s="4">
        <f t="shared" si="17"/>
        <v>476.71428571428572</v>
      </c>
      <c r="N83">
        <f t="shared" si="14"/>
        <v>5115</v>
      </c>
      <c r="O83">
        <f t="shared" si="15"/>
        <v>297</v>
      </c>
      <c r="P83" s="4">
        <f t="shared" si="18"/>
        <v>76.142857142857139</v>
      </c>
    </row>
    <row r="84" spans="1:29">
      <c r="A84" s="3">
        <v>43966</v>
      </c>
      <c r="B84" s="1" t="str">
        <f t="shared" si="10"/>
        <v>05/15</v>
      </c>
      <c r="C84">
        <v>276</v>
      </c>
      <c r="D84">
        <v>4981</v>
      </c>
      <c r="E84">
        <v>15411</v>
      </c>
      <c r="F84">
        <v>84119</v>
      </c>
      <c r="H84">
        <f t="shared" si="16"/>
        <v>299</v>
      </c>
      <c r="I84">
        <f t="shared" si="11"/>
        <v>4981</v>
      </c>
      <c r="J84">
        <f t="shared" si="12"/>
        <v>276</v>
      </c>
      <c r="K84">
        <f t="shared" si="13"/>
        <v>115</v>
      </c>
      <c r="M84" s="4">
        <f t="shared" si="17"/>
        <v>449.71428571428572</v>
      </c>
      <c r="N84">
        <f t="shared" si="14"/>
        <v>4981</v>
      </c>
      <c r="O84">
        <f t="shared" si="15"/>
        <v>276</v>
      </c>
      <c r="P84" s="4">
        <f t="shared" si="18"/>
        <v>69.857142857142861</v>
      </c>
    </row>
    <row r="85" spans="1:29">
      <c r="A85" s="3">
        <v>43967</v>
      </c>
      <c r="B85" s="1" t="str">
        <f t="shared" si="10"/>
        <v>05/16</v>
      </c>
      <c r="C85">
        <v>268</v>
      </c>
      <c r="D85">
        <v>4789</v>
      </c>
      <c r="E85">
        <v>15450</v>
      </c>
      <c r="F85">
        <v>84518</v>
      </c>
      <c r="H85">
        <f t="shared" si="16"/>
        <v>399</v>
      </c>
      <c r="I85">
        <f t="shared" si="11"/>
        <v>4789</v>
      </c>
      <c r="J85">
        <f t="shared" si="12"/>
        <v>268</v>
      </c>
      <c r="K85">
        <f t="shared" si="13"/>
        <v>39</v>
      </c>
      <c r="M85" s="4">
        <f t="shared" si="17"/>
        <v>368.14285714285717</v>
      </c>
      <c r="N85">
        <f t="shared" si="14"/>
        <v>4789</v>
      </c>
      <c r="O85">
        <f t="shared" si="15"/>
        <v>268</v>
      </c>
      <c r="P85" s="4">
        <f t="shared" si="18"/>
        <v>68.714285714285708</v>
      </c>
    </row>
    <row r="86" spans="1:29">
      <c r="A86" s="3">
        <v>43968</v>
      </c>
      <c r="B86" s="1" t="str">
        <f t="shared" si="10"/>
        <v>05/17</v>
      </c>
      <c r="C86">
        <v>255</v>
      </c>
      <c r="D86">
        <v>4735</v>
      </c>
      <c r="E86">
        <v>15519</v>
      </c>
      <c r="F86">
        <v>84844</v>
      </c>
      <c r="H86">
        <f t="shared" si="16"/>
        <v>326</v>
      </c>
      <c r="I86">
        <f t="shared" si="11"/>
        <v>4735</v>
      </c>
      <c r="J86">
        <f t="shared" si="12"/>
        <v>255</v>
      </c>
      <c r="K86">
        <f t="shared" si="13"/>
        <v>69</v>
      </c>
      <c r="M86" s="4">
        <f t="shared" si="17"/>
        <v>353.85714285714283</v>
      </c>
      <c r="N86">
        <f t="shared" si="14"/>
        <v>4735</v>
      </c>
      <c r="O86">
        <f t="shared" si="15"/>
        <v>255</v>
      </c>
      <c r="P86" s="4">
        <f t="shared" si="18"/>
        <v>68.142857142857139</v>
      </c>
      <c r="AB86" t="s">
        <v>45</v>
      </c>
      <c r="AC86" s="8">
        <f>LN(2)/0.03</f>
        <v>23.104906018664845</v>
      </c>
    </row>
    <row r="87" spans="1:29">
      <c r="A87" s="3">
        <v>43969</v>
      </c>
      <c r="B87" s="1" t="str">
        <f t="shared" si="10"/>
        <v>05/18</v>
      </c>
      <c r="C87">
        <v>252</v>
      </c>
      <c r="D87">
        <v>4734</v>
      </c>
      <c r="E87">
        <v>15543</v>
      </c>
      <c r="F87">
        <v>85019</v>
      </c>
      <c r="H87">
        <f t="shared" si="16"/>
        <v>175</v>
      </c>
      <c r="I87">
        <f t="shared" si="11"/>
        <v>4734</v>
      </c>
      <c r="J87">
        <f t="shared" si="12"/>
        <v>252</v>
      </c>
      <c r="K87">
        <f t="shared" si="13"/>
        <v>24</v>
      </c>
      <c r="M87" s="4">
        <f t="shared" si="17"/>
        <v>324.42857142857144</v>
      </c>
      <c r="N87">
        <f t="shared" si="14"/>
        <v>4734</v>
      </c>
      <c r="O87">
        <f t="shared" si="15"/>
        <v>252</v>
      </c>
      <c r="P87" s="4">
        <f t="shared" si="18"/>
        <v>61.571428571428569</v>
      </c>
      <c r="AC87" s="8">
        <f>LN(2)/0.045</f>
        <v>15.403270679109896</v>
      </c>
    </row>
    <row r="88" spans="1:29">
      <c r="A88" s="3">
        <v>43970</v>
      </c>
      <c r="B88" s="1" t="str">
        <f t="shared" si="10"/>
        <v>05/19</v>
      </c>
      <c r="C88">
        <v>244</v>
      </c>
      <c r="D88">
        <v>4670</v>
      </c>
      <c r="E88">
        <v>15597</v>
      </c>
      <c r="F88">
        <v>85481</v>
      </c>
      <c r="H88">
        <f t="shared" si="16"/>
        <v>462</v>
      </c>
      <c r="I88">
        <f t="shared" si="11"/>
        <v>4670</v>
      </c>
      <c r="J88">
        <f t="shared" si="12"/>
        <v>244</v>
      </c>
      <c r="K88">
        <f t="shared" si="13"/>
        <v>54</v>
      </c>
      <c r="M88" s="4">
        <f t="shared" si="17"/>
        <v>323.57142857142856</v>
      </c>
      <c r="N88">
        <f t="shared" si="14"/>
        <v>4670</v>
      </c>
      <c r="O88">
        <f t="shared" si="15"/>
        <v>244</v>
      </c>
      <c r="P88" s="4">
        <f t="shared" si="18"/>
        <v>53.285714285714285</v>
      </c>
    </row>
    <row r="89" spans="1:29">
      <c r="A89" s="3">
        <v>43971</v>
      </c>
      <c r="B89" s="1" t="str">
        <f t="shared" si="10"/>
        <v>05/20</v>
      </c>
      <c r="C89">
        <v>231</v>
      </c>
      <c r="D89">
        <v>4512</v>
      </c>
      <c r="E89">
        <v>15662</v>
      </c>
      <c r="F89">
        <v>85775</v>
      </c>
      <c r="H89">
        <f t="shared" si="16"/>
        <v>294</v>
      </c>
      <c r="I89">
        <f t="shared" si="11"/>
        <v>4512</v>
      </c>
      <c r="J89">
        <f t="shared" si="12"/>
        <v>231</v>
      </c>
      <c r="K89">
        <f t="shared" si="13"/>
        <v>65</v>
      </c>
      <c r="M89" s="4">
        <f t="shared" si="17"/>
        <v>329.57142857142856</v>
      </c>
      <c r="N89">
        <f t="shared" si="14"/>
        <v>4512</v>
      </c>
      <c r="O89">
        <f t="shared" si="15"/>
        <v>231</v>
      </c>
      <c r="P89" s="4">
        <f t="shared" si="18"/>
        <v>55.714285714285715</v>
      </c>
    </row>
    <row r="90" spans="1:29">
      <c r="A90" s="3">
        <v>43972</v>
      </c>
      <c r="B90" s="1" t="str">
        <f t="shared" si="10"/>
        <v>05/21</v>
      </c>
      <c r="C90">
        <v>226</v>
      </c>
      <c r="D90">
        <v>4345</v>
      </c>
      <c r="E90">
        <v>15727</v>
      </c>
      <c r="F90">
        <v>86091</v>
      </c>
      <c r="H90">
        <f t="shared" si="16"/>
        <v>316</v>
      </c>
      <c r="I90">
        <f t="shared" si="11"/>
        <v>4345</v>
      </c>
      <c r="J90">
        <f t="shared" si="12"/>
        <v>226</v>
      </c>
      <c r="K90">
        <f t="shared" si="13"/>
        <v>65</v>
      </c>
      <c r="M90" s="4">
        <f t="shared" si="17"/>
        <v>323.71428571428572</v>
      </c>
      <c r="N90">
        <f t="shared" si="14"/>
        <v>4345</v>
      </c>
      <c r="O90">
        <f t="shared" si="15"/>
        <v>226</v>
      </c>
      <c r="P90" s="4">
        <f t="shared" si="18"/>
        <v>45.857142857142854</v>
      </c>
    </row>
    <row r="91" spans="1:29">
      <c r="A91" s="3">
        <v>43973</v>
      </c>
      <c r="B91" s="1" t="str">
        <f t="shared" si="10"/>
        <v>05/22</v>
      </c>
      <c r="C91">
        <v>207</v>
      </c>
      <c r="D91">
        <v>4235</v>
      </c>
      <c r="E91">
        <v>15784</v>
      </c>
      <c r="F91">
        <v>86384</v>
      </c>
      <c r="H91">
        <f t="shared" si="16"/>
        <v>293</v>
      </c>
      <c r="I91">
        <f t="shared" si="11"/>
        <v>4235</v>
      </c>
      <c r="J91">
        <f t="shared" si="12"/>
        <v>207</v>
      </c>
      <c r="K91">
        <f t="shared" si="13"/>
        <v>57</v>
      </c>
      <c r="M91" s="4">
        <f t="shared" si="17"/>
        <v>348.5</v>
      </c>
      <c r="N91">
        <f t="shared" si="14"/>
        <v>4235</v>
      </c>
      <c r="O91">
        <f t="shared" si="15"/>
        <v>207</v>
      </c>
      <c r="P91" s="4">
        <f t="shared" si="18"/>
        <v>49.5</v>
      </c>
    </row>
    <row r="92" spans="1:29">
      <c r="A92" s="3">
        <v>43974</v>
      </c>
      <c r="B92" s="1" t="str">
        <f t="shared" si="10"/>
        <v>05/23</v>
      </c>
      <c r="C92">
        <v>199</v>
      </c>
      <c r="D92">
        <v>4225</v>
      </c>
      <c r="E92">
        <v>15840</v>
      </c>
      <c r="F92">
        <v>86825</v>
      </c>
      <c r="H92">
        <f t="shared" si="16"/>
        <v>441</v>
      </c>
      <c r="I92">
        <f t="shared" si="11"/>
        <v>4225</v>
      </c>
      <c r="J92">
        <f t="shared" si="12"/>
        <v>199</v>
      </c>
      <c r="K92">
        <f t="shared" si="13"/>
        <v>56</v>
      </c>
      <c r="M92" s="4">
        <f t="shared" si="17"/>
        <v>325.8</v>
      </c>
      <c r="N92">
        <f t="shared" si="14"/>
        <v>4225</v>
      </c>
      <c r="O92">
        <f t="shared" si="15"/>
        <v>199</v>
      </c>
      <c r="P92" s="4">
        <f t="shared" si="18"/>
        <v>48.6</v>
      </c>
    </row>
    <row r="93" spans="1:29">
      <c r="A93" s="3">
        <v>43975</v>
      </c>
      <c r="B93" s="1" t="str">
        <f t="shared" si="10"/>
        <v>05/24</v>
      </c>
      <c r="C93">
        <v>197</v>
      </c>
      <c r="D93">
        <v>4214</v>
      </c>
      <c r="E93">
        <v>15840</v>
      </c>
      <c r="F93">
        <v>87110</v>
      </c>
      <c r="H93">
        <f t="shared" si="16"/>
        <v>285</v>
      </c>
      <c r="I93">
        <f t="shared" si="11"/>
        <v>4214</v>
      </c>
      <c r="J93">
        <f t="shared" si="12"/>
        <v>197</v>
      </c>
      <c r="K93">
        <f t="shared" si="13"/>
        <v>0</v>
      </c>
      <c r="M93" s="4">
        <f t="shared" si="17"/>
        <v>333.75</v>
      </c>
      <c r="N93">
        <f t="shared" si="14"/>
        <v>4214</v>
      </c>
      <c r="O93">
        <f t="shared" si="15"/>
        <v>197</v>
      </c>
      <c r="P93" s="4">
        <f t="shared" si="18"/>
        <v>44.5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58D14-26BD-EB4D-A5F9-42F6854A4F25}">
  <dimension ref="A1:AF93"/>
  <sheetViews>
    <sheetView workbookViewId="0">
      <selection activeCell="T29" sqref="T29"/>
    </sheetView>
  </sheetViews>
  <sheetFormatPr baseColWidth="10" defaultRowHeight="16"/>
  <sheetData>
    <row r="1" spans="1:19">
      <c r="B1" t="s">
        <v>11</v>
      </c>
      <c r="K1" t="s">
        <v>12</v>
      </c>
      <c r="O1" t="s">
        <v>17</v>
      </c>
    </row>
    <row r="2" spans="1:19">
      <c r="A2" t="s">
        <v>0</v>
      </c>
      <c r="B2" t="s">
        <v>1</v>
      </c>
      <c r="C2" t="s">
        <v>18</v>
      </c>
      <c r="D2" t="s">
        <v>2</v>
      </c>
      <c r="E2" t="s">
        <v>3</v>
      </c>
      <c r="F2" t="s">
        <v>4</v>
      </c>
      <c r="G2" t="s">
        <v>5</v>
      </c>
      <c r="H2" t="s">
        <v>6</v>
      </c>
      <c r="I2" t="s">
        <v>7</v>
      </c>
      <c r="K2" t="s">
        <v>13</v>
      </c>
      <c r="L2" t="s">
        <v>14</v>
      </c>
      <c r="M2" t="s">
        <v>15</v>
      </c>
      <c r="N2" t="s">
        <v>16</v>
      </c>
      <c r="O2" t="s">
        <v>33</v>
      </c>
      <c r="P2" t="s">
        <v>34</v>
      </c>
      <c r="Q2" t="s">
        <v>35</v>
      </c>
      <c r="R2" t="s">
        <v>36</v>
      </c>
      <c r="S2" t="s">
        <v>19</v>
      </c>
    </row>
    <row r="3" spans="1:19">
      <c r="A3" t="s">
        <v>10</v>
      </c>
      <c r="B3" s="1">
        <v>43881</v>
      </c>
      <c r="C3" s="1" t="str">
        <f>TEXT(B3,"MM/DD")</f>
        <v>02/20</v>
      </c>
      <c r="E3">
        <v>1</v>
      </c>
      <c r="K3">
        <f>E3</f>
        <v>1</v>
      </c>
      <c r="L3">
        <f>G3</f>
        <v>0</v>
      </c>
      <c r="M3">
        <f>H3</f>
        <v>0</v>
      </c>
      <c r="N3">
        <f>I3</f>
        <v>0</v>
      </c>
      <c r="O3" s="2">
        <f>AVERAGE(K3:K6)</f>
        <v>0.25</v>
      </c>
      <c r="P3" s="2">
        <f>AVERAGE(L3:L6)</f>
        <v>0</v>
      </c>
      <c r="Q3" s="2">
        <f>AVERAGE(M3:M6)</f>
        <v>0</v>
      </c>
      <c r="R3" s="2">
        <f>AVERAGE(N3:N6)</f>
        <v>0</v>
      </c>
    </row>
    <row r="4" spans="1:19">
      <c r="A4" t="s">
        <v>10</v>
      </c>
      <c r="B4" s="1">
        <v>43882</v>
      </c>
      <c r="C4" s="1" t="str">
        <f t="shared" ref="C4:C67" si="0">TEXT(B4,"MM/DD")</f>
        <v>02/21</v>
      </c>
      <c r="E4">
        <v>1</v>
      </c>
      <c r="K4">
        <f>E4-E3</f>
        <v>0</v>
      </c>
      <c r="L4">
        <f>G4-G3</f>
        <v>0</v>
      </c>
      <c r="M4">
        <f>H4-H3</f>
        <v>0</v>
      </c>
      <c r="N4">
        <f>I4-I3</f>
        <v>0</v>
      </c>
      <c r="O4" s="2">
        <f>AVERAGE(K3:K7)</f>
        <v>0.2</v>
      </c>
      <c r="P4" s="2">
        <f>AVERAGE(L3:L7)</f>
        <v>0</v>
      </c>
      <c r="Q4" s="2">
        <f>AVERAGE(M3:M7)</f>
        <v>0</v>
      </c>
      <c r="R4" s="2">
        <f>AVERAGE(N3:N7)</f>
        <v>0</v>
      </c>
    </row>
    <row r="5" spans="1:19">
      <c r="A5" t="s">
        <v>10</v>
      </c>
      <c r="B5" s="1">
        <v>43883</v>
      </c>
      <c r="C5" s="1" t="str">
        <f t="shared" si="0"/>
        <v>02/22</v>
      </c>
      <c r="E5">
        <v>1</v>
      </c>
      <c r="K5">
        <f t="shared" ref="K5:K68" si="1">E5-E4</f>
        <v>0</v>
      </c>
      <c r="L5">
        <f t="shared" ref="L5:N68" si="2">G5-G4</f>
        <v>0</v>
      </c>
      <c r="M5">
        <f t="shared" si="2"/>
        <v>0</v>
      </c>
      <c r="N5">
        <f t="shared" si="2"/>
        <v>0</v>
      </c>
      <c r="O5" s="2">
        <f>AVERAGE(K3:K8)</f>
        <v>0.33333333333333331</v>
      </c>
      <c r="P5" s="2">
        <f>AVERAGE(L3:L8)</f>
        <v>0</v>
      </c>
      <c r="Q5" s="2">
        <f>AVERAGE(M3:M8)</f>
        <v>0</v>
      </c>
      <c r="R5" s="2">
        <f>AVERAGE(N3:N8)</f>
        <v>0</v>
      </c>
    </row>
    <row r="6" spans="1:19">
      <c r="A6" t="s">
        <v>10</v>
      </c>
      <c r="B6" s="1">
        <v>43884</v>
      </c>
      <c r="C6" s="1" t="str">
        <f t="shared" si="0"/>
        <v>02/23</v>
      </c>
      <c r="E6">
        <v>1</v>
      </c>
      <c r="K6">
        <f t="shared" si="1"/>
        <v>0</v>
      </c>
      <c r="L6">
        <f t="shared" si="2"/>
        <v>0</v>
      </c>
      <c r="M6">
        <f t="shared" si="2"/>
        <v>0</v>
      </c>
      <c r="N6">
        <f t="shared" si="2"/>
        <v>0</v>
      </c>
      <c r="O6" s="2">
        <f t="shared" ref="O6:O37" si="3">AVERAGE(K3:K9)</f>
        <v>0.8571428571428571</v>
      </c>
      <c r="P6" s="2">
        <f t="shared" ref="P6:P37" si="4">AVERAGE(L3:L9)</f>
        <v>0</v>
      </c>
      <c r="Q6" s="2">
        <f t="shared" ref="Q6:Q37" si="5">AVERAGE(M3:M9)</f>
        <v>0</v>
      </c>
      <c r="R6" s="2">
        <f t="shared" ref="R6:R37" si="6">AVERAGE(N3:N9)</f>
        <v>0</v>
      </c>
    </row>
    <row r="7" spans="1:19">
      <c r="A7" t="s">
        <v>10</v>
      </c>
      <c r="B7" s="1">
        <v>43885</v>
      </c>
      <c r="C7" s="1" t="str">
        <f t="shared" si="0"/>
        <v>02/24</v>
      </c>
      <c r="E7">
        <v>1</v>
      </c>
      <c r="K7">
        <f t="shared" si="1"/>
        <v>0</v>
      </c>
      <c r="L7">
        <f t="shared" si="2"/>
        <v>0</v>
      </c>
      <c r="M7">
        <f t="shared" si="2"/>
        <v>0</v>
      </c>
      <c r="N7">
        <f t="shared" si="2"/>
        <v>0</v>
      </c>
      <c r="O7" s="2">
        <f t="shared" si="3"/>
        <v>1.2857142857142858</v>
      </c>
      <c r="P7" s="2">
        <f t="shared" si="4"/>
        <v>0</v>
      </c>
      <c r="Q7" s="2">
        <f t="shared" si="5"/>
        <v>0</v>
      </c>
      <c r="R7" s="2">
        <f t="shared" si="6"/>
        <v>0</v>
      </c>
    </row>
    <row r="8" spans="1:19">
      <c r="A8" t="s">
        <v>10</v>
      </c>
      <c r="B8" s="1">
        <v>43886</v>
      </c>
      <c r="C8" s="1" t="str">
        <f t="shared" si="0"/>
        <v>02/25</v>
      </c>
      <c r="E8">
        <v>2</v>
      </c>
      <c r="K8">
        <f t="shared" si="1"/>
        <v>1</v>
      </c>
      <c r="L8">
        <f t="shared" si="2"/>
        <v>0</v>
      </c>
      <c r="M8">
        <f t="shared" si="2"/>
        <v>0</v>
      </c>
      <c r="N8">
        <f t="shared" si="2"/>
        <v>0</v>
      </c>
      <c r="O8" s="2">
        <f t="shared" si="3"/>
        <v>2.7142857142857144</v>
      </c>
      <c r="P8" s="2">
        <f t="shared" si="4"/>
        <v>0</v>
      </c>
      <c r="Q8" s="2">
        <f t="shared" si="5"/>
        <v>0</v>
      </c>
      <c r="R8" s="2">
        <f t="shared" si="6"/>
        <v>0</v>
      </c>
    </row>
    <row r="9" spans="1:19">
      <c r="A9" t="s">
        <v>10</v>
      </c>
      <c r="B9" s="1">
        <v>43887</v>
      </c>
      <c r="C9" s="1" t="str">
        <f t="shared" si="0"/>
        <v>02/26</v>
      </c>
      <c r="E9">
        <v>6</v>
      </c>
      <c r="K9">
        <f t="shared" si="1"/>
        <v>4</v>
      </c>
      <c r="L9">
        <f t="shared" si="2"/>
        <v>0</v>
      </c>
      <c r="M9">
        <f t="shared" si="2"/>
        <v>0</v>
      </c>
      <c r="N9">
        <f t="shared" si="2"/>
        <v>0</v>
      </c>
      <c r="O9" s="2">
        <f t="shared" si="3"/>
        <v>3.7142857142857144</v>
      </c>
      <c r="P9" s="2">
        <f t="shared" si="4"/>
        <v>0</v>
      </c>
      <c r="Q9" s="2">
        <f t="shared" si="5"/>
        <v>0</v>
      </c>
      <c r="R9" s="2">
        <f t="shared" si="6"/>
        <v>0</v>
      </c>
    </row>
    <row r="10" spans="1:19">
      <c r="A10" t="s">
        <v>10</v>
      </c>
      <c r="B10" s="1">
        <v>43888</v>
      </c>
      <c r="C10" s="1" t="str">
        <f t="shared" si="0"/>
        <v>02/27</v>
      </c>
      <c r="E10">
        <v>10</v>
      </c>
      <c r="K10">
        <f t="shared" si="1"/>
        <v>4</v>
      </c>
      <c r="L10">
        <f t="shared" si="2"/>
        <v>0</v>
      </c>
      <c r="M10">
        <f t="shared" si="2"/>
        <v>0</v>
      </c>
      <c r="N10">
        <f t="shared" si="2"/>
        <v>0</v>
      </c>
      <c r="O10" s="2">
        <f t="shared" si="3"/>
        <v>7.4285714285714288</v>
      </c>
      <c r="P10" s="2">
        <f t="shared" si="4"/>
        <v>0</v>
      </c>
      <c r="Q10" s="2">
        <f t="shared" si="5"/>
        <v>0</v>
      </c>
      <c r="R10" s="2">
        <f t="shared" si="6"/>
        <v>0</v>
      </c>
    </row>
    <row r="11" spans="1:19">
      <c r="A11" t="s">
        <v>10</v>
      </c>
      <c r="B11" s="1">
        <v>43889</v>
      </c>
      <c r="C11" s="1" t="str">
        <f t="shared" si="0"/>
        <v>02/28</v>
      </c>
      <c r="E11">
        <v>20</v>
      </c>
      <c r="K11">
        <f t="shared" si="1"/>
        <v>10</v>
      </c>
      <c r="L11">
        <f t="shared" si="2"/>
        <v>0</v>
      </c>
      <c r="M11">
        <f t="shared" si="2"/>
        <v>0</v>
      </c>
      <c r="N11">
        <f t="shared" si="2"/>
        <v>0</v>
      </c>
      <c r="O11" s="2">
        <f t="shared" si="3"/>
        <v>13.571428571428571</v>
      </c>
      <c r="P11" s="2">
        <f t="shared" si="4"/>
        <v>0</v>
      </c>
      <c r="Q11" s="2">
        <f t="shared" si="5"/>
        <v>0</v>
      </c>
      <c r="R11" s="2">
        <f t="shared" si="6"/>
        <v>0</v>
      </c>
    </row>
    <row r="12" spans="1:19">
      <c r="A12" t="s">
        <v>10</v>
      </c>
      <c r="B12" s="1">
        <v>43890</v>
      </c>
      <c r="C12" s="1" t="str">
        <f t="shared" si="0"/>
        <v>02/29</v>
      </c>
      <c r="E12">
        <v>27</v>
      </c>
      <c r="K12">
        <f t="shared" si="1"/>
        <v>7</v>
      </c>
      <c r="L12">
        <f t="shared" si="2"/>
        <v>0</v>
      </c>
      <c r="M12">
        <f t="shared" si="2"/>
        <v>0</v>
      </c>
      <c r="N12">
        <f t="shared" si="2"/>
        <v>0</v>
      </c>
      <c r="O12" s="2">
        <f t="shared" si="3"/>
        <v>20</v>
      </c>
      <c r="P12" s="2">
        <f t="shared" si="4"/>
        <v>0</v>
      </c>
      <c r="Q12" s="2">
        <f t="shared" si="5"/>
        <v>0</v>
      </c>
      <c r="R12" s="2">
        <f t="shared" si="6"/>
        <v>0</v>
      </c>
    </row>
    <row r="13" spans="1:19">
      <c r="A13" t="s">
        <v>10</v>
      </c>
      <c r="B13" s="1">
        <v>43891</v>
      </c>
      <c r="C13" s="1" t="str">
        <f t="shared" si="0"/>
        <v>03/01</v>
      </c>
      <c r="E13">
        <v>53</v>
      </c>
      <c r="K13">
        <f t="shared" si="1"/>
        <v>26</v>
      </c>
      <c r="L13">
        <f t="shared" si="2"/>
        <v>0</v>
      </c>
      <c r="M13">
        <f t="shared" si="2"/>
        <v>0</v>
      </c>
      <c r="N13">
        <f t="shared" si="2"/>
        <v>0</v>
      </c>
      <c r="O13" s="2">
        <f t="shared" si="3"/>
        <v>27.571428571428573</v>
      </c>
      <c r="P13" s="2">
        <f t="shared" si="4"/>
        <v>0</v>
      </c>
      <c r="Q13" s="2">
        <f t="shared" si="5"/>
        <v>0</v>
      </c>
      <c r="R13" s="2">
        <f t="shared" si="6"/>
        <v>0</v>
      </c>
    </row>
    <row r="14" spans="1:19">
      <c r="A14" t="s">
        <v>10</v>
      </c>
      <c r="B14" s="1">
        <v>43892</v>
      </c>
      <c r="C14" s="1" t="str">
        <f t="shared" si="0"/>
        <v>03/02</v>
      </c>
      <c r="E14">
        <v>96</v>
      </c>
      <c r="K14">
        <f t="shared" si="1"/>
        <v>43</v>
      </c>
      <c r="L14">
        <f t="shared" si="2"/>
        <v>0</v>
      </c>
      <c r="M14">
        <f t="shared" si="2"/>
        <v>0</v>
      </c>
      <c r="N14">
        <f t="shared" si="2"/>
        <v>0</v>
      </c>
      <c r="O14" s="2">
        <f t="shared" si="3"/>
        <v>43</v>
      </c>
      <c r="P14" s="2">
        <f t="shared" si="4"/>
        <v>0</v>
      </c>
      <c r="Q14" s="2">
        <f t="shared" si="5"/>
        <v>0</v>
      </c>
      <c r="R14" s="2">
        <f t="shared" si="6"/>
        <v>0</v>
      </c>
    </row>
    <row r="15" spans="1:19">
      <c r="A15" t="s">
        <v>10</v>
      </c>
      <c r="B15" s="1">
        <v>43893</v>
      </c>
      <c r="C15" s="1" t="str">
        <f t="shared" si="0"/>
        <v>03/03</v>
      </c>
      <c r="E15">
        <v>142</v>
      </c>
      <c r="K15">
        <f t="shared" si="1"/>
        <v>46</v>
      </c>
      <c r="L15">
        <f t="shared" si="2"/>
        <v>0</v>
      </c>
      <c r="M15">
        <f t="shared" si="2"/>
        <v>0</v>
      </c>
      <c r="N15">
        <f t="shared" si="2"/>
        <v>0</v>
      </c>
      <c r="O15" s="2">
        <f t="shared" si="3"/>
        <v>70.714285714285708</v>
      </c>
      <c r="P15" s="2">
        <f t="shared" si="4"/>
        <v>0</v>
      </c>
      <c r="Q15" s="2">
        <f t="shared" si="5"/>
        <v>0</v>
      </c>
      <c r="R15" s="2">
        <f t="shared" si="6"/>
        <v>0</v>
      </c>
    </row>
    <row r="16" spans="1:19">
      <c r="A16" t="s">
        <v>10</v>
      </c>
      <c r="B16" s="1">
        <v>43894</v>
      </c>
      <c r="C16" s="1" t="str">
        <f t="shared" si="0"/>
        <v>03/04</v>
      </c>
      <c r="E16">
        <v>199</v>
      </c>
      <c r="K16">
        <f t="shared" si="1"/>
        <v>57</v>
      </c>
      <c r="L16">
        <f t="shared" si="2"/>
        <v>0</v>
      </c>
      <c r="M16">
        <f t="shared" si="2"/>
        <v>0</v>
      </c>
      <c r="N16">
        <f t="shared" si="2"/>
        <v>0</v>
      </c>
      <c r="O16" s="2">
        <f t="shared" si="3"/>
        <v>101.57142857142857</v>
      </c>
      <c r="P16" s="2">
        <f t="shared" si="4"/>
        <v>0</v>
      </c>
      <c r="Q16" s="2">
        <f t="shared" si="5"/>
        <v>0</v>
      </c>
      <c r="R16" s="2">
        <f t="shared" si="6"/>
        <v>0</v>
      </c>
    </row>
    <row r="17" spans="1:19">
      <c r="A17" t="s">
        <v>10</v>
      </c>
      <c r="B17" s="1">
        <v>43895</v>
      </c>
      <c r="C17" s="1" t="str">
        <f t="shared" si="0"/>
        <v>03/05</v>
      </c>
      <c r="E17">
        <v>311</v>
      </c>
      <c r="K17">
        <f t="shared" si="1"/>
        <v>112</v>
      </c>
      <c r="L17">
        <f t="shared" si="2"/>
        <v>0</v>
      </c>
      <c r="M17">
        <f t="shared" si="2"/>
        <v>0</v>
      </c>
      <c r="N17">
        <f t="shared" si="2"/>
        <v>0</v>
      </c>
      <c r="O17" s="2">
        <f t="shared" si="3"/>
        <v>135.71428571428572</v>
      </c>
      <c r="P17" s="2">
        <f t="shared" si="4"/>
        <v>0</v>
      </c>
      <c r="Q17" s="2">
        <f t="shared" si="5"/>
        <v>8.7142857142857135</v>
      </c>
      <c r="R17" s="2">
        <f t="shared" si="6"/>
        <v>2.2857142857142856</v>
      </c>
    </row>
    <row r="18" spans="1:19">
      <c r="A18" t="s">
        <v>10</v>
      </c>
      <c r="B18" s="1">
        <v>43896</v>
      </c>
      <c r="C18" s="1" t="str">
        <f t="shared" si="0"/>
        <v>03/06</v>
      </c>
      <c r="E18">
        <v>515</v>
      </c>
      <c r="K18">
        <f t="shared" si="1"/>
        <v>204</v>
      </c>
      <c r="L18">
        <f t="shared" si="2"/>
        <v>0</v>
      </c>
      <c r="M18">
        <f t="shared" si="2"/>
        <v>0</v>
      </c>
      <c r="N18">
        <f t="shared" si="2"/>
        <v>0</v>
      </c>
      <c r="O18" s="2">
        <f t="shared" si="3"/>
        <v>201.71428571428572</v>
      </c>
      <c r="P18" s="2">
        <f t="shared" si="4"/>
        <v>0</v>
      </c>
      <c r="Q18" s="2">
        <f t="shared" si="5"/>
        <v>17.142857142857142</v>
      </c>
      <c r="R18" s="2">
        <f t="shared" si="6"/>
        <v>3</v>
      </c>
    </row>
    <row r="19" spans="1:19">
      <c r="A19" t="s">
        <v>10</v>
      </c>
      <c r="B19" s="1">
        <v>43897</v>
      </c>
      <c r="C19" s="1" t="str">
        <f t="shared" si="0"/>
        <v>03/07</v>
      </c>
      <c r="E19">
        <v>738</v>
      </c>
      <c r="K19">
        <f t="shared" si="1"/>
        <v>223</v>
      </c>
      <c r="L19">
        <f t="shared" si="2"/>
        <v>0</v>
      </c>
      <c r="M19">
        <f t="shared" si="2"/>
        <v>0</v>
      </c>
      <c r="N19">
        <f t="shared" si="2"/>
        <v>0</v>
      </c>
      <c r="O19" s="2">
        <f t="shared" si="3"/>
        <v>295.85714285714283</v>
      </c>
      <c r="P19" s="2">
        <f t="shared" si="4"/>
        <v>81.571428571428569</v>
      </c>
      <c r="Q19" s="2">
        <f t="shared" si="5"/>
        <v>26.285714285714285</v>
      </c>
      <c r="R19" s="2">
        <f t="shared" si="6"/>
        <v>4.4285714285714288</v>
      </c>
    </row>
    <row r="20" spans="1:19">
      <c r="A20" t="s">
        <v>10</v>
      </c>
      <c r="B20" s="1">
        <v>43898</v>
      </c>
      <c r="C20" s="1" t="str">
        <f t="shared" si="0"/>
        <v>03/08</v>
      </c>
      <c r="E20">
        <v>1003</v>
      </c>
      <c r="H20">
        <v>61</v>
      </c>
      <c r="I20">
        <v>16</v>
      </c>
      <c r="K20">
        <f t="shared" si="1"/>
        <v>265</v>
      </c>
      <c r="L20">
        <f t="shared" si="2"/>
        <v>0</v>
      </c>
      <c r="M20">
        <f t="shared" si="2"/>
        <v>61</v>
      </c>
      <c r="N20">
        <f t="shared" si="2"/>
        <v>16</v>
      </c>
      <c r="O20" s="2">
        <f t="shared" si="3"/>
        <v>392</v>
      </c>
      <c r="P20" s="2">
        <f t="shared" si="4"/>
        <v>124</v>
      </c>
      <c r="Q20" s="2">
        <f t="shared" si="5"/>
        <v>34</v>
      </c>
      <c r="R20" s="2">
        <f t="shared" si="6"/>
        <v>8</v>
      </c>
    </row>
    <row r="21" spans="1:19">
      <c r="A21" t="s">
        <v>10</v>
      </c>
      <c r="B21" s="1">
        <v>43899</v>
      </c>
      <c r="C21" s="1" t="str">
        <f t="shared" si="0"/>
        <v>03/09</v>
      </c>
      <c r="E21">
        <v>1508</v>
      </c>
      <c r="H21">
        <v>120</v>
      </c>
      <c r="I21">
        <v>21</v>
      </c>
      <c r="K21">
        <f t="shared" si="1"/>
        <v>505</v>
      </c>
      <c r="L21">
        <f t="shared" si="2"/>
        <v>0</v>
      </c>
      <c r="M21">
        <f t="shared" si="2"/>
        <v>59</v>
      </c>
      <c r="N21">
        <f t="shared" si="2"/>
        <v>5</v>
      </c>
      <c r="O21" s="2">
        <f t="shared" si="3"/>
        <v>488.71428571428572</v>
      </c>
      <c r="P21" s="2">
        <f t="shared" si="4"/>
        <v>184.28571428571428</v>
      </c>
      <c r="Q21" s="2">
        <f t="shared" si="5"/>
        <v>43.857142857142854</v>
      </c>
      <c r="R21" s="2">
        <f t="shared" si="6"/>
        <v>11.571428571428571</v>
      </c>
    </row>
    <row r="22" spans="1:19">
      <c r="A22" t="s">
        <v>10</v>
      </c>
      <c r="B22" s="1">
        <v>43900</v>
      </c>
      <c r="C22" s="1" t="str">
        <f t="shared" si="0"/>
        <v>03/10</v>
      </c>
      <c r="E22">
        <v>2213</v>
      </c>
      <c r="G22">
        <v>571</v>
      </c>
      <c r="H22">
        <v>184</v>
      </c>
      <c r="I22">
        <v>31</v>
      </c>
      <c r="K22">
        <f t="shared" si="1"/>
        <v>705</v>
      </c>
      <c r="L22">
        <f t="shared" si="2"/>
        <v>571</v>
      </c>
      <c r="M22">
        <f t="shared" si="2"/>
        <v>64</v>
      </c>
      <c r="N22">
        <f t="shared" si="2"/>
        <v>10</v>
      </c>
      <c r="O22" s="2">
        <f t="shared" si="3"/>
        <v>593.85714285714289</v>
      </c>
      <c r="P22" s="2">
        <f t="shared" si="4"/>
        <v>242.71428571428572</v>
      </c>
      <c r="Q22" s="2">
        <f t="shared" si="5"/>
        <v>52.857142857142854</v>
      </c>
      <c r="R22" s="2">
        <f t="shared" si="6"/>
        <v>12.285714285714286</v>
      </c>
    </row>
    <row r="23" spans="1:19">
      <c r="A23" t="s">
        <v>10</v>
      </c>
      <c r="B23" s="1">
        <v>43901</v>
      </c>
      <c r="C23" s="1" t="str">
        <f t="shared" si="0"/>
        <v>03/11</v>
      </c>
      <c r="E23">
        <v>2943</v>
      </c>
      <c r="G23">
        <v>868</v>
      </c>
      <c r="H23">
        <v>238</v>
      </c>
      <c r="I23">
        <v>56</v>
      </c>
      <c r="K23">
        <f t="shared" si="1"/>
        <v>730</v>
      </c>
      <c r="L23">
        <f t="shared" si="2"/>
        <v>297</v>
      </c>
      <c r="M23">
        <f t="shared" si="2"/>
        <v>54</v>
      </c>
      <c r="N23">
        <f t="shared" si="2"/>
        <v>25</v>
      </c>
      <c r="O23" s="2">
        <f t="shared" si="3"/>
        <v>691.14285714285711</v>
      </c>
      <c r="P23" s="2">
        <f t="shared" si="4"/>
        <v>315.28571428571428</v>
      </c>
      <c r="Q23" s="2">
        <f t="shared" si="5"/>
        <v>67</v>
      </c>
      <c r="R23" s="2">
        <f t="shared" si="6"/>
        <v>30.428571428571427</v>
      </c>
    </row>
    <row r="24" spans="1:19">
      <c r="A24" t="s">
        <v>10</v>
      </c>
      <c r="B24" s="1">
        <v>43902</v>
      </c>
      <c r="C24" s="1" t="str">
        <f t="shared" si="0"/>
        <v>03/12</v>
      </c>
      <c r="E24">
        <v>3732</v>
      </c>
      <c r="G24">
        <v>1290</v>
      </c>
      <c r="H24">
        <v>307</v>
      </c>
      <c r="I24">
        <v>81</v>
      </c>
      <c r="K24">
        <f t="shared" si="1"/>
        <v>789</v>
      </c>
      <c r="L24">
        <f t="shared" si="2"/>
        <v>422</v>
      </c>
      <c r="M24">
        <f t="shared" si="2"/>
        <v>69</v>
      </c>
      <c r="N24">
        <f t="shared" si="2"/>
        <v>25</v>
      </c>
      <c r="O24" s="2">
        <f t="shared" si="3"/>
        <v>769.85714285714289</v>
      </c>
      <c r="P24" s="2">
        <f t="shared" si="4"/>
        <v>392.42857142857144</v>
      </c>
      <c r="Q24" s="2">
        <f t="shared" si="5"/>
        <v>72.142857142857139</v>
      </c>
      <c r="R24" s="2">
        <f t="shared" si="6"/>
        <v>28.142857142857142</v>
      </c>
    </row>
    <row r="25" spans="1:19">
      <c r="A25" t="s">
        <v>10</v>
      </c>
      <c r="B25" s="1">
        <v>43903</v>
      </c>
      <c r="C25" s="1" t="str">
        <f t="shared" si="0"/>
        <v>03/13</v>
      </c>
      <c r="E25">
        <v>4672</v>
      </c>
      <c r="G25">
        <v>1699</v>
      </c>
      <c r="H25">
        <v>370</v>
      </c>
      <c r="I25">
        <v>86</v>
      </c>
      <c r="K25">
        <f t="shared" si="1"/>
        <v>940</v>
      </c>
      <c r="L25">
        <f t="shared" si="2"/>
        <v>409</v>
      </c>
      <c r="M25">
        <f t="shared" si="2"/>
        <v>63</v>
      </c>
      <c r="N25">
        <f t="shared" si="2"/>
        <v>5</v>
      </c>
      <c r="O25" s="2">
        <f t="shared" si="3"/>
        <v>877.85714285714289</v>
      </c>
      <c r="P25" s="2">
        <f t="shared" si="4"/>
        <v>473.42857142857144</v>
      </c>
      <c r="Q25" s="2">
        <f t="shared" si="5"/>
        <v>83.142857142857139</v>
      </c>
      <c r="R25" s="2">
        <f t="shared" si="6"/>
        <v>47.714285714285715</v>
      </c>
    </row>
    <row r="26" spans="1:19">
      <c r="A26" t="s">
        <v>10</v>
      </c>
      <c r="B26" s="1">
        <v>43904</v>
      </c>
      <c r="C26" s="1" t="str">
        <f t="shared" si="0"/>
        <v>03/14</v>
      </c>
      <c r="E26">
        <v>5576</v>
      </c>
      <c r="G26">
        <v>2207</v>
      </c>
      <c r="H26">
        <v>469</v>
      </c>
      <c r="I26">
        <v>213</v>
      </c>
      <c r="K26">
        <f t="shared" si="1"/>
        <v>904</v>
      </c>
      <c r="L26">
        <f t="shared" si="2"/>
        <v>508</v>
      </c>
      <c r="M26">
        <f t="shared" si="2"/>
        <v>99</v>
      </c>
      <c r="N26">
        <f t="shared" si="2"/>
        <v>127</v>
      </c>
      <c r="O26" s="2">
        <f t="shared" si="3"/>
        <v>1055.4285714285713</v>
      </c>
      <c r="P26" s="2">
        <f t="shared" si="4"/>
        <v>480.42857142857144</v>
      </c>
      <c r="Q26" s="2">
        <f t="shared" si="5"/>
        <v>95.142857142857139</v>
      </c>
      <c r="R26" s="2">
        <f t="shared" si="6"/>
        <v>51.285714285714285</v>
      </c>
      <c r="S26">
        <v>1</v>
      </c>
    </row>
    <row r="27" spans="1:19">
      <c r="A27" t="s">
        <v>10</v>
      </c>
      <c r="B27" s="1">
        <v>43905</v>
      </c>
      <c r="C27" s="1" t="str">
        <f t="shared" si="0"/>
        <v>03/15</v>
      </c>
      <c r="E27">
        <v>6392</v>
      </c>
      <c r="G27">
        <v>2747</v>
      </c>
      <c r="H27">
        <v>566</v>
      </c>
      <c r="I27">
        <v>213</v>
      </c>
      <c r="K27">
        <f t="shared" si="1"/>
        <v>816</v>
      </c>
      <c r="L27">
        <f t="shared" si="2"/>
        <v>540</v>
      </c>
      <c r="M27">
        <f t="shared" si="2"/>
        <v>97</v>
      </c>
      <c r="N27">
        <f t="shared" si="2"/>
        <v>0</v>
      </c>
      <c r="O27" s="2">
        <f t="shared" si="3"/>
        <v>1201.8571428571429</v>
      </c>
      <c r="P27" s="2">
        <f t="shared" si="4"/>
        <v>572.28571428571433</v>
      </c>
      <c r="Q27" s="2">
        <f t="shared" si="5"/>
        <v>110.42857142857143</v>
      </c>
      <c r="R27" s="2">
        <f t="shared" si="6"/>
        <v>63.142857142857146</v>
      </c>
      <c r="S27">
        <v>99000</v>
      </c>
    </row>
    <row r="28" spans="1:19">
      <c r="A28" t="s">
        <v>10</v>
      </c>
      <c r="B28" s="1">
        <v>43906</v>
      </c>
      <c r="C28" s="1" t="str">
        <f t="shared" si="0"/>
        <v>03/16</v>
      </c>
      <c r="E28">
        <v>7653</v>
      </c>
      <c r="G28">
        <v>3314</v>
      </c>
      <c r="H28">
        <v>702</v>
      </c>
      <c r="I28">
        <v>355</v>
      </c>
      <c r="K28">
        <f t="shared" si="1"/>
        <v>1261</v>
      </c>
      <c r="L28">
        <f t="shared" si="2"/>
        <v>567</v>
      </c>
      <c r="M28">
        <f t="shared" si="2"/>
        <v>136</v>
      </c>
      <c r="N28">
        <f t="shared" si="2"/>
        <v>142</v>
      </c>
      <c r="O28" s="2">
        <f t="shared" si="3"/>
        <v>1381</v>
      </c>
      <c r="P28" s="2">
        <f t="shared" si="4"/>
        <v>699.85714285714289</v>
      </c>
      <c r="Q28" s="2">
        <f t="shared" si="5"/>
        <v>127</v>
      </c>
      <c r="R28" s="2">
        <f t="shared" si="6"/>
        <v>78.142857142857139</v>
      </c>
    </row>
    <row r="29" spans="1:19">
      <c r="A29" t="s">
        <v>10</v>
      </c>
      <c r="B29" s="1">
        <v>43907</v>
      </c>
      <c r="C29" s="1" t="str">
        <f t="shared" si="0"/>
        <v>03/17</v>
      </c>
      <c r="E29">
        <v>9601</v>
      </c>
      <c r="G29">
        <v>3934</v>
      </c>
      <c r="H29">
        <v>850</v>
      </c>
      <c r="I29">
        <v>390</v>
      </c>
      <c r="K29">
        <f t="shared" si="1"/>
        <v>1948</v>
      </c>
      <c r="L29">
        <f t="shared" si="2"/>
        <v>620</v>
      </c>
      <c r="M29">
        <f t="shared" si="2"/>
        <v>148</v>
      </c>
      <c r="N29">
        <f t="shared" si="2"/>
        <v>35</v>
      </c>
      <c r="O29" s="2">
        <f t="shared" si="3"/>
        <v>1578.5714285714287</v>
      </c>
      <c r="P29" s="2">
        <f t="shared" si="4"/>
        <v>833.71428571428567</v>
      </c>
      <c r="Q29" s="2">
        <f t="shared" si="5"/>
        <v>147.28571428571428</v>
      </c>
      <c r="R29" s="2">
        <f t="shared" si="6"/>
        <v>102.57142857142857</v>
      </c>
    </row>
    <row r="30" spans="1:19">
      <c r="A30" t="s">
        <v>10</v>
      </c>
      <c r="B30" s="1">
        <v>43908</v>
      </c>
      <c r="C30" s="1" t="str">
        <f t="shared" si="0"/>
        <v>03/18</v>
      </c>
      <c r="E30">
        <v>11356</v>
      </c>
      <c r="G30">
        <v>4874</v>
      </c>
      <c r="H30">
        <v>1011</v>
      </c>
      <c r="I30">
        <v>498</v>
      </c>
      <c r="K30">
        <f t="shared" si="1"/>
        <v>1755</v>
      </c>
      <c r="L30">
        <f t="shared" si="2"/>
        <v>940</v>
      </c>
      <c r="M30">
        <f t="shared" si="2"/>
        <v>161</v>
      </c>
      <c r="N30">
        <f t="shared" si="2"/>
        <v>108</v>
      </c>
      <c r="O30" s="2">
        <f t="shared" si="3"/>
        <v>1688.7142857142858</v>
      </c>
      <c r="P30" s="2">
        <f t="shared" si="4"/>
        <v>979.42857142857144</v>
      </c>
      <c r="Q30" s="2">
        <f t="shared" si="5"/>
        <v>151.85714285714286</v>
      </c>
      <c r="R30" s="2">
        <f t="shared" si="6"/>
        <v>115.42857142857143</v>
      </c>
    </row>
    <row r="31" spans="1:19">
      <c r="A31" t="s">
        <v>10</v>
      </c>
      <c r="B31" s="1">
        <v>43909</v>
      </c>
      <c r="C31" s="1" t="str">
        <f t="shared" si="0"/>
        <v>03/19</v>
      </c>
      <c r="E31">
        <v>13399</v>
      </c>
      <c r="G31">
        <v>6189</v>
      </c>
      <c r="H31">
        <v>1196</v>
      </c>
      <c r="I31">
        <v>628</v>
      </c>
      <c r="K31">
        <f t="shared" si="1"/>
        <v>2043</v>
      </c>
      <c r="L31">
        <f t="shared" si="2"/>
        <v>1315</v>
      </c>
      <c r="M31">
        <f t="shared" si="2"/>
        <v>185</v>
      </c>
      <c r="N31">
        <f t="shared" si="2"/>
        <v>130</v>
      </c>
      <c r="O31" s="2">
        <f t="shared" si="3"/>
        <v>1786.8571428571429</v>
      </c>
      <c r="P31" s="2">
        <f t="shared" si="4"/>
        <v>1146.2857142857142</v>
      </c>
      <c r="Q31" s="2">
        <f t="shared" si="5"/>
        <v>156.85714285714286</v>
      </c>
      <c r="R31" s="2">
        <f t="shared" si="6"/>
        <v>150</v>
      </c>
    </row>
    <row r="32" spans="1:19">
      <c r="A32" t="s">
        <v>10</v>
      </c>
      <c r="B32" s="1">
        <v>43910</v>
      </c>
      <c r="C32" s="1" t="str">
        <f t="shared" si="0"/>
        <v>03/20</v>
      </c>
      <c r="E32">
        <v>15722</v>
      </c>
      <c r="G32">
        <v>7535</v>
      </c>
      <c r="H32">
        <v>1401</v>
      </c>
      <c r="I32">
        <v>804</v>
      </c>
      <c r="K32">
        <f t="shared" si="1"/>
        <v>2323</v>
      </c>
      <c r="L32">
        <f t="shared" si="2"/>
        <v>1346</v>
      </c>
      <c r="M32">
        <f t="shared" si="2"/>
        <v>205</v>
      </c>
      <c r="N32">
        <f t="shared" si="2"/>
        <v>176</v>
      </c>
      <c r="O32" s="2">
        <f t="shared" si="3"/>
        <v>1988</v>
      </c>
      <c r="P32" s="2">
        <f t="shared" si="4"/>
        <v>1248.4285714285713</v>
      </c>
      <c r="Q32" s="2">
        <f t="shared" si="5"/>
        <v>158.71428571428572</v>
      </c>
      <c r="R32" s="2">
        <f t="shared" si="6"/>
        <v>168.57142857142858</v>
      </c>
    </row>
    <row r="33" spans="1:18">
      <c r="A33" t="s">
        <v>10</v>
      </c>
      <c r="B33" s="1">
        <v>43911</v>
      </c>
      <c r="C33" s="1" t="str">
        <f t="shared" si="0"/>
        <v>03/21</v>
      </c>
      <c r="E33">
        <v>17397</v>
      </c>
      <c r="G33">
        <v>9063</v>
      </c>
      <c r="H33">
        <v>1532</v>
      </c>
      <c r="I33">
        <v>1021</v>
      </c>
      <c r="K33">
        <f t="shared" si="1"/>
        <v>1675</v>
      </c>
      <c r="L33">
        <f t="shared" si="2"/>
        <v>1528</v>
      </c>
      <c r="M33">
        <f t="shared" si="2"/>
        <v>131</v>
      </c>
      <c r="N33">
        <f t="shared" si="2"/>
        <v>217</v>
      </c>
      <c r="O33" s="2">
        <f t="shared" si="3"/>
        <v>2124.8571428571427</v>
      </c>
      <c r="P33" s="2">
        <f t="shared" si="4"/>
        <v>1337.5714285714287</v>
      </c>
      <c r="Q33" s="2">
        <f t="shared" si="5"/>
        <v>158.85714285714286</v>
      </c>
      <c r="R33" s="2">
        <f t="shared" si="6"/>
        <v>205</v>
      </c>
    </row>
    <row r="34" spans="1:18">
      <c r="A34" t="s">
        <v>10</v>
      </c>
      <c r="B34" s="1">
        <v>43912</v>
      </c>
      <c r="C34" s="1" t="str">
        <f t="shared" si="0"/>
        <v>03/22</v>
      </c>
      <c r="E34">
        <v>18900</v>
      </c>
      <c r="G34">
        <v>10771</v>
      </c>
      <c r="H34">
        <v>1664</v>
      </c>
      <c r="I34">
        <v>1263</v>
      </c>
      <c r="K34">
        <f t="shared" si="1"/>
        <v>1503</v>
      </c>
      <c r="L34">
        <f t="shared" si="2"/>
        <v>1708</v>
      </c>
      <c r="M34">
        <f t="shared" si="2"/>
        <v>132</v>
      </c>
      <c r="N34">
        <f t="shared" si="2"/>
        <v>242</v>
      </c>
      <c r="O34" s="2">
        <f t="shared" si="3"/>
        <v>2295.1428571428573</v>
      </c>
      <c r="P34" s="2">
        <f t="shared" si="4"/>
        <v>1450</v>
      </c>
      <c r="Q34" s="2">
        <f t="shared" si="5"/>
        <v>158</v>
      </c>
      <c r="R34" s="2">
        <f t="shared" si="6"/>
        <v>227.42857142857142</v>
      </c>
    </row>
    <row r="35" spans="1:18">
      <c r="A35" t="s">
        <v>10</v>
      </c>
      <c r="B35" s="1">
        <v>43913</v>
      </c>
      <c r="C35" s="1" t="str">
        <f t="shared" si="0"/>
        <v>03/23</v>
      </c>
      <c r="E35">
        <v>21569</v>
      </c>
      <c r="G35">
        <v>12053</v>
      </c>
      <c r="H35">
        <v>1813</v>
      </c>
      <c r="I35">
        <v>1535</v>
      </c>
      <c r="K35">
        <f t="shared" si="1"/>
        <v>2669</v>
      </c>
      <c r="L35">
        <f t="shared" si="2"/>
        <v>1282</v>
      </c>
      <c r="M35">
        <f t="shared" si="2"/>
        <v>149</v>
      </c>
      <c r="N35">
        <f t="shared" si="2"/>
        <v>272</v>
      </c>
      <c r="O35" s="2">
        <f t="shared" si="3"/>
        <v>2485.2857142857142</v>
      </c>
      <c r="P35" s="2">
        <f t="shared" si="4"/>
        <v>1557.7142857142858</v>
      </c>
      <c r="Q35" s="2">
        <f t="shared" si="5"/>
        <v>153.71428571428572</v>
      </c>
      <c r="R35" s="2">
        <f t="shared" si="6"/>
        <v>254.85714285714286</v>
      </c>
    </row>
    <row r="36" spans="1:18">
      <c r="A36" t="s">
        <v>10</v>
      </c>
      <c r="B36" s="1">
        <v>43914</v>
      </c>
      <c r="C36" s="1" t="str">
        <f t="shared" si="0"/>
        <v>03/24</v>
      </c>
      <c r="E36">
        <v>24475</v>
      </c>
      <c r="G36">
        <v>13297</v>
      </c>
      <c r="H36">
        <v>1962</v>
      </c>
      <c r="I36">
        <v>1825</v>
      </c>
      <c r="K36">
        <f t="shared" si="1"/>
        <v>2906</v>
      </c>
      <c r="L36">
        <f t="shared" si="2"/>
        <v>1244</v>
      </c>
      <c r="M36">
        <f t="shared" si="2"/>
        <v>149</v>
      </c>
      <c r="N36">
        <f t="shared" si="2"/>
        <v>290</v>
      </c>
      <c r="O36" s="2">
        <f t="shared" si="3"/>
        <v>2491.4285714285716</v>
      </c>
      <c r="P36" s="2">
        <f t="shared" si="4"/>
        <v>1651.8571428571429</v>
      </c>
      <c r="Q36" s="2">
        <f t="shared" si="5"/>
        <v>138.28571428571428</v>
      </c>
      <c r="R36" s="2">
        <f t="shared" si="6"/>
        <v>279</v>
      </c>
    </row>
    <row r="37" spans="1:18">
      <c r="A37" t="s">
        <v>10</v>
      </c>
      <c r="B37" s="1">
        <v>43915</v>
      </c>
      <c r="C37" s="1" t="str">
        <f t="shared" si="0"/>
        <v>03/25</v>
      </c>
      <c r="E37">
        <v>27422</v>
      </c>
      <c r="G37">
        <v>15024</v>
      </c>
      <c r="H37">
        <v>2117</v>
      </c>
      <c r="I37">
        <v>2090</v>
      </c>
      <c r="K37">
        <f t="shared" si="1"/>
        <v>2947</v>
      </c>
      <c r="L37">
        <f t="shared" si="2"/>
        <v>1727</v>
      </c>
      <c r="M37">
        <f t="shared" si="2"/>
        <v>155</v>
      </c>
      <c r="N37">
        <f t="shared" si="2"/>
        <v>265</v>
      </c>
      <c r="O37" s="2">
        <f t="shared" si="3"/>
        <v>2398.8571428571427</v>
      </c>
      <c r="P37" s="2">
        <f t="shared" si="4"/>
        <v>1749.7142857142858</v>
      </c>
      <c r="Q37" s="2">
        <f t="shared" si="5"/>
        <v>127.28571428571429</v>
      </c>
      <c r="R37" s="2">
        <f t="shared" si="6"/>
        <v>294.42857142857144</v>
      </c>
    </row>
    <row r="38" spans="1:18">
      <c r="A38" t="s">
        <v>10</v>
      </c>
      <c r="B38" s="1">
        <v>43916</v>
      </c>
      <c r="C38" s="1" t="str">
        <f t="shared" si="0"/>
        <v>03/26</v>
      </c>
      <c r="E38">
        <v>30796</v>
      </c>
      <c r="G38">
        <v>17093</v>
      </c>
      <c r="H38">
        <v>2272</v>
      </c>
      <c r="I38">
        <v>2412</v>
      </c>
      <c r="K38">
        <f t="shared" si="1"/>
        <v>3374</v>
      </c>
      <c r="L38">
        <f t="shared" si="2"/>
        <v>2069</v>
      </c>
      <c r="M38">
        <f t="shared" si="2"/>
        <v>155</v>
      </c>
      <c r="N38">
        <f t="shared" si="2"/>
        <v>322</v>
      </c>
      <c r="O38" s="2">
        <f t="shared" ref="O38:O69" si="7">AVERAGE(K35:K41)</f>
        <v>2308.7142857142858</v>
      </c>
      <c r="P38" s="2">
        <f t="shared" ref="P38:P69" si="8">AVERAGE(L35:L41)</f>
        <v>1764.8571428571429</v>
      </c>
      <c r="Q38" s="2">
        <f t="shared" ref="Q38:Q69" si="9">AVERAGE(M35:M41)</f>
        <v>114.28571428571429</v>
      </c>
      <c r="R38" s="2">
        <f t="shared" ref="R38:R69" si="10">AVERAGE(N35:N41)</f>
        <v>304.14285714285717</v>
      </c>
    </row>
    <row r="39" spans="1:18">
      <c r="A39" t="s">
        <v>10</v>
      </c>
      <c r="B39" s="1">
        <v>43917</v>
      </c>
      <c r="C39" s="1" t="str">
        <f t="shared" si="0"/>
        <v>03/27</v>
      </c>
      <c r="E39">
        <v>33162</v>
      </c>
      <c r="G39">
        <v>19098</v>
      </c>
      <c r="H39">
        <v>2369</v>
      </c>
      <c r="I39">
        <v>2757</v>
      </c>
      <c r="K39">
        <f t="shared" si="1"/>
        <v>2366</v>
      </c>
      <c r="L39">
        <f t="shared" si="2"/>
        <v>2005</v>
      </c>
      <c r="M39">
        <f t="shared" si="2"/>
        <v>97</v>
      </c>
      <c r="N39">
        <f t="shared" si="2"/>
        <v>345</v>
      </c>
      <c r="O39" s="2">
        <f t="shared" si="7"/>
        <v>2291.1428571428573</v>
      </c>
      <c r="P39" s="2">
        <f t="shared" si="8"/>
        <v>1694.2857142857142</v>
      </c>
      <c r="Q39" s="2">
        <f t="shared" si="9"/>
        <v>105.85714285714286</v>
      </c>
      <c r="R39" s="2">
        <f t="shared" si="10"/>
        <v>295.42857142857144</v>
      </c>
    </row>
    <row r="40" spans="1:18">
      <c r="A40" t="s">
        <v>10</v>
      </c>
      <c r="B40" s="1">
        <v>43918</v>
      </c>
      <c r="C40" s="1" t="str">
        <f t="shared" si="0"/>
        <v>03/28</v>
      </c>
      <c r="E40">
        <v>34189</v>
      </c>
      <c r="G40">
        <v>21311</v>
      </c>
      <c r="H40">
        <v>2423</v>
      </c>
      <c r="I40">
        <v>3082</v>
      </c>
      <c r="K40">
        <f t="shared" si="1"/>
        <v>1027</v>
      </c>
      <c r="L40">
        <f t="shared" si="2"/>
        <v>2213</v>
      </c>
      <c r="M40">
        <f t="shared" si="2"/>
        <v>54</v>
      </c>
      <c r="N40">
        <f t="shared" si="2"/>
        <v>325</v>
      </c>
      <c r="O40" s="2">
        <f t="shared" si="7"/>
        <v>2133.4285714285716</v>
      </c>
      <c r="P40" s="2">
        <f t="shared" si="8"/>
        <v>1608</v>
      </c>
      <c r="Q40" s="2">
        <f t="shared" si="9"/>
        <v>95</v>
      </c>
      <c r="R40" s="2">
        <f t="shared" si="10"/>
        <v>291.42857142857144</v>
      </c>
    </row>
    <row r="41" spans="1:18">
      <c r="A41" t="s">
        <v>10</v>
      </c>
      <c r="B41" s="1">
        <v>43919</v>
      </c>
      <c r="C41" s="1" t="str">
        <f t="shared" si="0"/>
        <v>03/29</v>
      </c>
      <c r="E41">
        <v>35061</v>
      </c>
      <c r="G41">
        <v>23125</v>
      </c>
      <c r="H41">
        <v>2464</v>
      </c>
      <c r="I41">
        <v>3392</v>
      </c>
      <c r="K41">
        <f t="shared" si="1"/>
        <v>872</v>
      </c>
      <c r="L41">
        <f t="shared" si="2"/>
        <v>1814</v>
      </c>
      <c r="M41">
        <f t="shared" si="2"/>
        <v>41</v>
      </c>
      <c r="N41">
        <f t="shared" si="2"/>
        <v>310</v>
      </c>
      <c r="O41" s="2">
        <f t="shared" si="7"/>
        <v>1968.1428571428571</v>
      </c>
      <c r="P41" s="2">
        <f t="shared" si="8"/>
        <v>1584</v>
      </c>
      <c r="Q41" s="2">
        <f t="shared" si="9"/>
        <v>82.428571428571431</v>
      </c>
      <c r="R41" s="2">
        <f t="shared" si="10"/>
        <v>297.85714285714283</v>
      </c>
    </row>
    <row r="42" spans="1:18">
      <c r="A42" t="s">
        <v>10</v>
      </c>
      <c r="B42" s="1">
        <v>43920</v>
      </c>
      <c r="C42" s="1" t="str">
        <f t="shared" si="0"/>
        <v>03/30</v>
      </c>
      <c r="E42">
        <v>37607</v>
      </c>
      <c r="G42">
        <v>23913</v>
      </c>
      <c r="H42">
        <v>2554</v>
      </c>
      <c r="I42">
        <v>3603</v>
      </c>
      <c r="K42">
        <f t="shared" si="1"/>
        <v>2546</v>
      </c>
      <c r="L42">
        <f t="shared" si="2"/>
        <v>788</v>
      </c>
      <c r="M42">
        <f t="shared" si="2"/>
        <v>90</v>
      </c>
      <c r="N42">
        <f t="shared" si="2"/>
        <v>211</v>
      </c>
      <c r="O42" s="2">
        <f t="shared" si="7"/>
        <v>1748.8571428571429</v>
      </c>
      <c r="P42" s="2">
        <f t="shared" si="8"/>
        <v>1461.7142857142858</v>
      </c>
      <c r="Q42" s="2">
        <f t="shared" si="9"/>
        <v>70.285714285714292</v>
      </c>
      <c r="R42" s="2">
        <f t="shared" si="10"/>
        <v>295.85714285714283</v>
      </c>
    </row>
    <row r="43" spans="1:18">
      <c r="A43" t="s">
        <v>10</v>
      </c>
      <c r="B43" s="1">
        <v>43921</v>
      </c>
      <c r="C43" s="1" t="str">
        <f t="shared" si="0"/>
        <v>03/31</v>
      </c>
      <c r="E43">
        <v>39409</v>
      </c>
      <c r="G43">
        <v>24553</v>
      </c>
      <c r="H43">
        <v>2627</v>
      </c>
      <c r="I43">
        <v>3865</v>
      </c>
      <c r="K43">
        <f t="shared" si="1"/>
        <v>1802</v>
      </c>
      <c r="L43">
        <f t="shared" si="2"/>
        <v>640</v>
      </c>
      <c r="M43">
        <f t="shared" si="2"/>
        <v>73</v>
      </c>
      <c r="N43">
        <f t="shared" si="2"/>
        <v>262</v>
      </c>
      <c r="O43" s="2">
        <f t="shared" si="7"/>
        <v>1659.5714285714287</v>
      </c>
      <c r="P43" s="2">
        <f t="shared" si="8"/>
        <v>1331.7142857142858</v>
      </c>
      <c r="Q43" s="2">
        <f t="shared" si="9"/>
        <v>64.571428571428569</v>
      </c>
      <c r="R43" s="2">
        <f t="shared" si="10"/>
        <v>280.85714285714283</v>
      </c>
    </row>
    <row r="44" spans="1:18">
      <c r="A44" t="s">
        <v>10</v>
      </c>
      <c r="B44" s="1">
        <v>43922</v>
      </c>
      <c r="C44" s="1" t="str">
        <f t="shared" si="0"/>
        <v>04/01</v>
      </c>
      <c r="E44">
        <v>41199</v>
      </c>
      <c r="G44">
        <v>26112</v>
      </c>
      <c r="H44">
        <v>2694</v>
      </c>
      <c r="I44">
        <v>4175</v>
      </c>
      <c r="K44">
        <f t="shared" si="1"/>
        <v>1790</v>
      </c>
      <c r="L44">
        <f t="shared" si="2"/>
        <v>1559</v>
      </c>
      <c r="M44">
        <f t="shared" si="2"/>
        <v>67</v>
      </c>
      <c r="N44">
        <f t="shared" si="2"/>
        <v>310</v>
      </c>
      <c r="O44" s="2">
        <f t="shared" si="7"/>
        <v>1640.2857142857142</v>
      </c>
      <c r="P44" s="2">
        <f t="shared" si="8"/>
        <v>1175.8571428571429</v>
      </c>
      <c r="Q44" s="2">
        <f t="shared" si="9"/>
        <v>61.571428571428569</v>
      </c>
      <c r="R44" s="2">
        <f t="shared" si="10"/>
        <v>265.57142857142856</v>
      </c>
    </row>
    <row r="45" spans="1:18">
      <c r="A45" t="s">
        <v>10</v>
      </c>
      <c r="B45" s="1">
        <v>43923</v>
      </c>
      <c r="C45" s="1" t="str">
        <f t="shared" si="0"/>
        <v>04/02</v>
      </c>
      <c r="E45">
        <v>43038</v>
      </c>
      <c r="G45">
        <v>27325</v>
      </c>
      <c r="H45">
        <v>2764</v>
      </c>
      <c r="I45">
        <v>4483</v>
      </c>
      <c r="K45">
        <f t="shared" si="1"/>
        <v>1839</v>
      </c>
      <c r="L45">
        <f t="shared" si="2"/>
        <v>1213</v>
      </c>
      <c r="M45">
        <f t="shared" si="2"/>
        <v>70</v>
      </c>
      <c r="N45">
        <f t="shared" si="2"/>
        <v>308</v>
      </c>
      <c r="O45" s="2">
        <f t="shared" si="7"/>
        <v>1590.8571428571429</v>
      </c>
      <c r="P45" s="2">
        <f t="shared" si="8"/>
        <v>1052.1428571428571</v>
      </c>
      <c r="Q45" s="2">
        <f t="shared" si="9"/>
        <v>59.285714285714285</v>
      </c>
      <c r="R45" s="2">
        <f t="shared" si="10"/>
        <v>249.14285714285714</v>
      </c>
    </row>
    <row r="46" spans="1:18">
      <c r="A46" t="s">
        <v>10</v>
      </c>
      <c r="B46" s="1">
        <v>43924</v>
      </c>
      <c r="C46" s="1" t="str">
        <f t="shared" si="0"/>
        <v>04/03</v>
      </c>
      <c r="E46">
        <v>44779</v>
      </c>
      <c r="G46">
        <v>28420</v>
      </c>
      <c r="H46">
        <v>2821</v>
      </c>
      <c r="I46">
        <v>4723</v>
      </c>
      <c r="K46">
        <f t="shared" si="1"/>
        <v>1741</v>
      </c>
      <c r="L46">
        <f t="shared" si="2"/>
        <v>1095</v>
      </c>
      <c r="M46">
        <f t="shared" si="2"/>
        <v>57</v>
      </c>
      <c r="N46">
        <f t="shared" si="2"/>
        <v>240</v>
      </c>
      <c r="O46" s="2">
        <f t="shared" si="7"/>
        <v>1450.8571428571429</v>
      </c>
      <c r="P46" s="2">
        <f t="shared" si="8"/>
        <v>1028</v>
      </c>
      <c r="Q46" s="2">
        <f t="shared" si="9"/>
        <v>57.714285714285715</v>
      </c>
      <c r="R46" s="2">
        <f t="shared" si="10"/>
        <v>252.57142857142858</v>
      </c>
    </row>
    <row r="47" spans="1:18">
      <c r="A47" t="s">
        <v>10</v>
      </c>
      <c r="B47" s="1">
        <v>43925</v>
      </c>
      <c r="C47" s="1" t="str">
        <f t="shared" si="0"/>
        <v>04/04</v>
      </c>
      <c r="E47">
        <v>45671</v>
      </c>
      <c r="G47">
        <v>29542</v>
      </c>
      <c r="H47">
        <v>2854</v>
      </c>
      <c r="I47">
        <v>4941</v>
      </c>
      <c r="K47">
        <f t="shared" si="1"/>
        <v>892</v>
      </c>
      <c r="L47">
        <f t="shared" si="2"/>
        <v>1122</v>
      </c>
      <c r="M47">
        <f t="shared" si="2"/>
        <v>33</v>
      </c>
      <c r="N47">
        <f t="shared" si="2"/>
        <v>218</v>
      </c>
      <c r="O47" s="2">
        <f t="shared" si="7"/>
        <v>1393</v>
      </c>
      <c r="P47" s="2">
        <f t="shared" si="8"/>
        <v>1000.1428571428571</v>
      </c>
      <c r="Q47" s="2">
        <f t="shared" si="9"/>
        <v>53.571428571428569</v>
      </c>
      <c r="R47" s="2">
        <f t="shared" si="10"/>
        <v>245.85714285714286</v>
      </c>
    </row>
    <row r="48" spans="1:18">
      <c r="A48" t="s">
        <v>10</v>
      </c>
      <c r="B48" s="1">
        <v>43926</v>
      </c>
      <c r="C48" s="1" t="str">
        <f t="shared" si="0"/>
        <v>04/05</v>
      </c>
      <c r="E48">
        <v>46197</v>
      </c>
      <c r="G48">
        <v>30490</v>
      </c>
      <c r="H48">
        <v>2879</v>
      </c>
      <c r="I48">
        <v>5136</v>
      </c>
      <c r="K48">
        <f t="shared" si="1"/>
        <v>526</v>
      </c>
      <c r="L48">
        <f t="shared" si="2"/>
        <v>948</v>
      </c>
      <c r="M48">
        <f t="shared" si="2"/>
        <v>25</v>
      </c>
      <c r="N48">
        <f t="shared" si="2"/>
        <v>195</v>
      </c>
      <c r="O48" s="2">
        <f t="shared" si="7"/>
        <v>1340.1428571428571</v>
      </c>
      <c r="P48" s="2">
        <f t="shared" si="8"/>
        <v>910.71428571428567</v>
      </c>
      <c r="Q48" s="2">
        <f t="shared" si="9"/>
        <v>49.142857142857146</v>
      </c>
      <c r="R48" s="2">
        <f t="shared" si="10"/>
        <v>232.14285714285714</v>
      </c>
    </row>
    <row r="49" spans="1:32">
      <c r="A49" t="s">
        <v>10</v>
      </c>
      <c r="B49" s="1">
        <v>43927</v>
      </c>
      <c r="C49" s="1" t="str">
        <f t="shared" si="0"/>
        <v>04/06</v>
      </c>
      <c r="E49">
        <v>47763</v>
      </c>
      <c r="G49">
        <v>31109</v>
      </c>
      <c r="H49">
        <v>2958</v>
      </c>
      <c r="I49">
        <v>5371</v>
      </c>
      <c r="K49">
        <f t="shared" si="1"/>
        <v>1566</v>
      </c>
      <c r="L49">
        <f t="shared" si="2"/>
        <v>619</v>
      </c>
      <c r="M49">
        <f t="shared" si="2"/>
        <v>79</v>
      </c>
      <c r="N49">
        <f t="shared" si="2"/>
        <v>235</v>
      </c>
      <c r="O49" s="2">
        <f t="shared" si="7"/>
        <v>1213.8571428571429</v>
      </c>
      <c r="P49" s="2">
        <f t="shared" si="8"/>
        <v>850.42857142857144</v>
      </c>
      <c r="Q49" s="2">
        <f t="shared" si="9"/>
        <v>42.428571428571431</v>
      </c>
      <c r="R49" s="2">
        <f t="shared" si="10"/>
        <v>212.71428571428572</v>
      </c>
    </row>
    <row r="50" spans="1:32">
      <c r="A50" t="s">
        <v>10</v>
      </c>
      <c r="B50" s="1">
        <v>43928</v>
      </c>
      <c r="C50" s="1" t="str">
        <f t="shared" si="0"/>
        <v>04/07</v>
      </c>
      <c r="E50">
        <v>49160</v>
      </c>
      <c r="G50">
        <v>31554</v>
      </c>
      <c r="H50">
        <v>3002</v>
      </c>
      <c r="I50">
        <v>5586</v>
      </c>
      <c r="K50">
        <f t="shared" si="1"/>
        <v>1397</v>
      </c>
      <c r="L50">
        <f t="shared" si="2"/>
        <v>445</v>
      </c>
      <c r="M50">
        <f t="shared" si="2"/>
        <v>44</v>
      </c>
      <c r="N50">
        <f t="shared" si="2"/>
        <v>215</v>
      </c>
      <c r="O50" s="2">
        <f t="shared" si="7"/>
        <v>1088.7142857142858</v>
      </c>
      <c r="P50" s="2">
        <f t="shared" si="8"/>
        <v>795.14285714285711</v>
      </c>
      <c r="Q50" s="2">
        <f t="shared" si="9"/>
        <v>38.571428571428569</v>
      </c>
      <c r="R50" s="2">
        <f t="shared" si="10"/>
        <v>194.42857142857142</v>
      </c>
    </row>
    <row r="51" spans="1:32">
      <c r="A51" t="s">
        <v>10</v>
      </c>
      <c r="B51" s="1">
        <v>43929</v>
      </c>
      <c r="C51" s="1" t="str">
        <f t="shared" si="0"/>
        <v>04/08</v>
      </c>
      <c r="E51">
        <v>50580</v>
      </c>
      <c r="G51">
        <v>32487</v>
      </c>
      <c r="H51">
        <v>3038</v>
      </c>
      <c r="I51">
        <v>5800</v>
      </c>
      <c r="K51">
        <f t="shared" si="1"/>
        <v>1420</v>
      </c>
      <c r="L51">
        <f t="shared" si="2"/>
        <v>933</v>
      </c>
      <c r="M51">
        <f t="shared" si="2"/>
        <v>36</v>
      </c>
      <c r="N51">
        <f t="shared" si="2"/>
        <v>214</v>
      </c>
      <c r="O51" s="2">
        <f t="shared" si="7"/>
        <v>1039</v>
      </c>
      <c r="P51" s="2">
        <f t="shared" si="8"/>
        <v>714.71428571428567</v>
      </c>
      <c r="Q51" s="2">
        <f t="shared" si="9"/>
        <v>35.857142857142854</v>
      </c>
      <c r="R51" s="2">
        <f t="shared" si="10"/>
        <v>191</v>
      </c>
    </row>
    <row r="52" spans="1:32">
      <c r="A52" t="s">
        <v>10</v>
      </c>
      <c r="B52" s="1">
        <v>43930</v>
      </c>
      <c r="C52" s="1" t="str">
        <f t="shared" si="0"/>
        <v>04/09</v>
      </c>
      <c r="E52">
        <v>51535</v>
      </c>
      <c r="G52">
        <v>33278</v>
      </c>
      <c r="H52">
        <v>3061</v>
      </c>
      <c r="I52">
        <v>5972</v>
      </c>
      <c r="K52">
        <f t="shared" si="1"/>
        <v>955</v>
      </c>
      <c r="L52">
        <f t="shared" si="2"/>
        <v>791</v>
      </c>
      <c r="M52">
        <f t="shared" si="2"/>
        <v>23</v>
      </c>
      <c r="N52">
        <f t="shared" si="2"/>
        <v>172</v>
      </c>
      <c r="O52" s="2">
        <f t="shared" si="7"/>
        <v>1012.5714285714286</v>
      </c>
      <c r="P52" s="2">
        <f t="shared" si="8"/>
        <v>651.85714285714289</v>
      </c>
      <c r="Q52" s="2">
        <f t="shared" si="9"/>
        <v>34.714285714285715</v>
      </c>
      <c r="R52" s="2">
        <f t="shared" si="10"/>
        <v>183.85714285714286</v>
      </c>
    </row>
    <row r="53" spans="1:32">
      <c r="A53" t="s">
        <v>10</v>
      </c>
      <c r="B53" s="1">
        <v>43931</v>
      </c>
      <c r="C53" s="1" t="str">
        <f t="shared" si="0"/>
        <v>04/10</v>
      </c>
      <c r="E53">
        <v>52400</v>
      </c>
      <c r="G53">
        <v>33986</v>
      </c>
      <c r="H53">
        <v>3091</v>
      </c>
      <c r="I53">
        <v>6084</v>
      </c>
      <c r="K53">
        <f t="shared" si="1"/>
        <v>865</v>
      </c>
      <c r="L53">
        <f t="shared" si="2"/>
        <v>708</v>
      </c>
      <c r="M53">
        <f t="shared" si="2"/>
        <v>30</v>
      </c>
      <c r="N53">
        <f t="shared" si="2"/>
        <v>112</v>
      </c>
      <c r="O53" s="2">
        <f t="shared" si="7"/>
        <v>932</v>
      </c>
      <c r="P53" s="2">
        <f t="shared" si="8"/>
        <v>613</v>
      </c>
      <c r="Q53" s="2">
        <f t="shared" si="9"/>
        <v>27.857142857142858</v>
      </c>
      <c r="R53" s="2">
        <f t="shared" si="10"/>
        <v>171</v>
      </c>
    </row>
    <row r="54" spans="1:32">
      <c r="A54" t="s">
        <v>10</v>
      </c>
      <c r="B54" s="1">
        <v>43932</v>
      </c>
      <c r="C54" s="1" t="str">
        <f t="shared" si="0"/>
        <v>04/11</v>
      </c>
      <c r="E54">
        <v>52944</v>
      </c>
      <c r="G54">
        <v>34545</v>
      </c>
      <c r="H54">
        <v>3105</v>
      </c>
      <c r="I54">
        <v>6278</v>
      </c>
      <c r="K54">
        <f t="shared" si="1"/>
        <v>544</v>
      </c>
      <c r="L54">
        <f t="shared" si="2"/>
        <v>559</v>
      </c>
      <c r="M54">
        <f t="shared" si="2"/>
        <v>14</v>
      </c>
      <c r="N54">
        <f t="shared" si="2"/>
        <v>194</v>
      </c>
      <c r="O54" s="2">
        <f t="shared" si="7"/>
        <v>891.14285714285711</v>
      </c>
      <c r="P54" s="2">
        <f t="shared" si="8"/>
        <v>590.57142857142856</v>
      </c>
      <c r="Q54" s="2">
        <f t="shared" si="9"/>
        <v>25.428571428571427</v>
      </c>
      <c r="R54" s="2">
        <f t="shared" si="10"/>
        <v>162.57142857142858</v>
      </c>
    </row>
    <row r="55" spans="1:32">
      <c r="A55" t="s">
        <v>10</v>
      </c>
      <c r="B55" s="1">
        <v>43933</v>
      </c>
      <c r="C55" s="1" t="str">
        <f t="shared" si="0"/>
        <v>04/12</v>
      </c>
      <c r="E55">
        <v>53285</v>
      </c>
      <c r="G55">
        <v>35053</v>
      </c>
      <c r="H55">
        <v>3122</v>
      </c>
      <c r="I55">
        <v>6423</v>
      </c>
      <c r="K55">
        <f t="shared" si="1"/>
        <v>341</v>
      </c>
      <c r="L55">
        <f t="shared" si="2"/>
        <v>508</v>
      </c>
      <c r="M55">
        <f t="shared" si="2"/>
        <v>17</v>
      </c>
      <c r="N55">
        <f t="shared" si="2"/>
        <v>145</v>
      </c>
      <c r="O55" s="2">
        <f t="shared" si="7"/>
        <v>817.71428571428567</v>
      </c>
      <c r="P55" s="2">
        <f t="shared" si="8"/>
        <v>537.71428571428567</v>
      </c>
      <c r="Q55" s="2">
        <f t="shared" si="9"/>
        <v>23.571428571428573</v>
      </c>
      <c r="R55" s="2">
        <f t="shared" si="10"/>
        <v>153.85714285714286</v>
      </c>
    </row>
    <row r="56" spans="1:32">
      <c r="A56" t="s">
        <v>10</v>
      </c>
      <c r="B56" s="1">
        <v>43934</v>
      </c>
      <c r="C56" s="1" t="str">
        <f t="shared" si="0"/>
        <v>04/13</v>
      </c>
      <c r="E56">
        <v>54287</v>
      </c>
      <c r="G56">
        <v>35400</v>
      </c>
      <c r="H56">
        <v>3153</v>
      </c>
      <c r="I56">
        <v>6568</v>
      </c>
      <c r="K56">
        <f t="shared" si="1"/>
        <v>1002</v>
      </c>
      <c r="L56">
        <f t="shared" si="2"/>
        <v>347</v>
      </c>
      <c r="M56">
        <f t="shared" si="2"/>
        <v>31</v>
      </c>
      <c r="N56">
        <f t="shared" si="2"/>
        <v>145</v>
      </c>
      <c r="O56" s="2">
        <f t="shared" si="7"/>
        <v>803.14285714285711</v>
      </c>
      <c r="P56" s="2">
        <f t="shared" si="8"/>
        <v>510.42857142857144</v>
      </c>
      <c r="Q56" s="2">
        <f t="shared" si="9"/>
        <v>21.857142857142858</v>
      </c>
      <c r="R56" s="2">
        <f t="shared" si="10"/>
        <v>147.85714285714286</v>
      </c>
    </row>
    <row r="57" spans="1:32">
      <c r="A57" t="s">
        <v>10</v>
      </c>
      <c r="B57" s="1">
        <v>43935</v>
      </c>
      <c r="C57" s="1" t="str">
        <f t="shared" si="0"/>
        <v>04/14</v>
      </c>
      <c r="E57">
        <v>55398</v>
      </c>
      <c r="G57">
        <v>35688</v>
      </c>
      <c r="H57">
        <v>3180</v>
      </c>
      <c r="I57">
        <v>6724</v>
      </c>
      <c r="K57">
        <f t="shared" si="1"/>
        <v>1111</v>
      </c>
      <c r="L57">
        <f t="shared" si="2"/>
        <v>288</v>
      </c>
      <c r="M57">
        <f t="shared" si="2"/>
        <v>27</v>
      </c>
      <c r="N57">
        <f t="shared" si="2"/>
        <v>156</v>
      </c>
      <c r="O57" s="2">
        <f t="shared" si="7"/>
        <v>796.85714285714289</v>
      </c>
      <c r="P57" s="2">
        <f t="shared" si="8"/>
        <v>466</v>
      </c>
      <c r="Q57" s="2">
        <f t="shared" si="9"/>
        <v>19.571428571428573</v>
      </c>
      <c r="R57" s="2">
        <f t="shared" si="10"/>
        <v>149.71428571428572</v>
      </c>
    </row>
    <row r="58" spans="1:32">
      <c r="A58" t="s">
        <v>10</v>
      </c>
      <c r="B58" s="1">
        <v>43936</v>
      </c>
      <c r="C58" s="1" t="str">
        <f t="shared" si="0"/>
        <v>04/15</v>
      </c>
      <c r="E58">
        <v>56304</v>
      </c>
      <c r="G58">
        <v>36251</v>
      </c>
      <c r="H58">
        <v>3203</v>
      </c>
      <c r="I58">
        <v>6877</v>
      </c>
      <c r="K58">
        <f t="shared" si="1"/>
        <v>906</v>
      </c>
      <c r="L58">
        <f t="shared" si="2"/>
        <v>563</v>
      </c>
      <c r="M58">
        <f t="shared" si="2"/>
        <v>23</v>
      </c>
      <c r="N58">
        <f t="shared" si="2"/>
        <v>153</v>
      </c>
      <c r="O58" s="2">
        <f t="shared" si="7"/>
        <v>788.85714285714289</v>
      </c>
      <c r="P58" s="2">
        <f t="shared" si="8"/>
        <v>440.14285714285717</v>
      </c>
      <c r="Q58" s="2">
        <f t="shared" si="9"/>
        <v>19</v>
      </c>
      <c r="R58" s="2">
        <f t="shared" si="10"/>
        <v>137.28571428571428</v>
      </c>
      <c r="AE58" t="s">
        <v>45</v>
      </c>
      <c r="AF58" s="7">
        <f>LN(2)/0.055</f>
        <v>12.602676010180824</v>
      </c>
    </row>
    <row r="59" spans="1:32">
      <c r="A59" t="s">
        <v>10</v>
      </c>
      <c r="B59" s="1">
        <v>43937</v>
      </c>
      <c r="C59" s="1" t="str">
        <f t="shared" si="0"/>
        <v>04/16</v>
      </c>
      <c r="E59">
        <v>57157</v>
      </c>
      <c r="G59">
        <v>36851</v>
      </c>
      <c r="H59">
        <v>3214</v>
      </c>
      <c r="I59">
        <v>7007</v>
      </c>
      <c r="K59">
        <f t="shared" si="1"/>
        <v>853</v>
      </c>
      <c r="L59">
        <f t="shared" si="2"/>
        <v>600</v>
      </c>
      <c r="M59">
        <f t="shared" si="2"/>
        <v>11</v>
      </c>
      <c r="N59">
        <f t="shared" si="2"/>
        <v>130</v>
      </c>
      <c r="O59" s="2">
        <f t="shared" si="7"/>
        <v>769.71428571428567</v>
      </c>
      <c r="P59" s="2">
        <f t="shared" si="8"/>
        <v>416.71428571428572</v>
      </c>
      <c r="Q59" s="2">
        <f t="shared" si="9"/>
        <v>18</v>
      </c>
      <c r="R59" s="2">
        <f t="shared" si="10"/>
        <v>132.57142857142858</v>
      </c>
      <c r="AF59" s="7">
        <f>LN(2)/0.05</f>
        <v>13.862943611198904</v>
      </c>
    </row>
    <row r="60" spans="1:32">
      <c r="A60" t="s">
        <v>10</v>
      </c>
      <c r="B60" s="1">
        <v>43938</v>
      </c>
      <c r="C60" s="1" t="str">
        <f t="shared" si="0"/>
        <v>04/17</v>
      </c>
      <c r="E60">
        <v>57978</v>
      </c>
      <c r="F60">
        <v>0</v>
      </c>
      <c r="G60">
        <v>37248</v>
      </c>
      <c r="H60">
        <v>3228</v>
      </c>
      <c r="I60">
        <v>7132</v>
      </c>
      <c r="K60">
        <f t="shared" si="1"/>
        <v>821</v>
      </c>
      <c r="L60">
        <f t="shared" si="2"/>
        <v>397</v>
      </c>
      <c r="M60">
        <f t="shared" si="2"/>
        <v>14</v>
      </c>
      <c r="N60">
        <f t="shared" si="2"/>
        <v>125</v>
      </c>
      <c r="O60" s="2">
        <f t="shared" si="7"/>
        <v>716.14285714285711</v>
      </c>
      <c r="P60" s="2">
        <f t="shared" si="8"/>
        <v>394.42857142857144</v>
      </c>
      <c r="Q60" s="2">
        <f t="shared" si="9"/>
        <v>17.857142857142858</v>
      </c>
      <c r="R60" s="2">
        <f t="shared" si="10"/>
        <v>127.42857142857143</v>
      </c>
      <c r="AF60" s="7">
        <f>LN(2)/0.059</f>
        <v>11.748257297626193</v>
      </c>
    </row>
    <row r="61" spans="1:32">
      <c r="A61" t="s">
        <v>10</v>
      </c>
      <c r="B61" s="1">
        <v>43939</v>
      </c>
      <c r="C61" s="1" t="str">
        <f t="shared" si="0"/>
        <v>04/18</v>
      </c>
      <c r="E61">
        <v>58466</v>
      </c>
      <c r="F61">
        <v>2475</v>
      </c>
      <c r="G61">
        <v>37626</v>
      </c>
      <c r="H61">
        <v>3238</v>
      </c>
      <c r="I61">
        <v>7239</v>
      </c>
      <c r="K61">
        <f t="shared" si="1"/>
        <v>488</v>
      </c>
      <c r="L61">
        <f t="shared" si="2"/>
        <v>378</v>
      </c>
      <c r="M61">
        <f t="shared" si="2"/>
        <v>10</v>
      </c>
      <c r="N61">
        <f t="shared" si="2"/>
        <v>107</v>
      </c>
      <c r="O61" s="2">
        <f t="shared" si="7"/>
        <v>650.28571428571433</v>
      </c>
      <c r="P61" s="2">
        <f t="shared" si="8"/>
        <v>377.14285714285717</v>
      </c>
      <c r="Q61" s="2">
        <f t="shared" si="9"/>
        <v>14.714285714285714</v>
      </c>
      <c r="R61" s="2">
        <f t="shared" si="10"/>
        <v>121.85714285714286</v>
      </c>
    </row>
    <row r="62" spans="1:32">
      <c r="A62" t="s">
        <v>10</v>
      </c>
      <c r="B62" s="1">
        <v>43940</v>
      </c>
      <c r="C62" s="1" t="str">
        <f t="shared" si="0"/>
        <v>04/19</v>
      </c>
      <c r="E62">
        <v>58673</v>
      </c>
      <c r="F62">
        <v>2663</v>
      </c>
      <c r="G62">
        <v>37970</v>
      </c>
      <c r="H62">
        <v>3248</v>
      </c>
      <c r="I62">
        <v>7351</v>
      </c>
      <c r="K62">
        <f t="shared" si="1"/>
        <v>207</v>
      </c>
      <c r="L62">
        <f t="shared" si="2"/>
        <v>344</v>
      </c>
      <c r="M62">
        <f t="shared" si="2"/>
        <v>10</v>
      </c>
      <c r="N62">
        <f t="shared" si="2"/>
        <v>112</v>
      </c>
      <c r="O62" s="2">
        <f t="shared" si="7"/>
        <v>621.85714285714289</v>
      </c>
      <c r="P62" s="2">
        <f t="shared" si="8"/>
        <v>338.42857142857144</v>
      </c>
      <c r="Q62" s="2">
        <f t="shared" si="9"/>
        <v>12.142857142857142</v>
      </c>
      <c r="R62" s="2">
        <f t="shared" si="10"/>
        <v>115.28571428571429</v>
      </c>
    </row>
    <row r="63" spans="1:32">
      <c r="A63" t="s">
        <v>10</v>
      </c>
      <c r="B63" s="1">
        <v>43941</v>
      </c>
      <c r="C63" s="1" t="str">
        <f t="shared" si="0"/>
        <v>04/20</v>
      </c>
      <c r="E63">
        <v>59300</v>
      </c>
      <c r="F63">
        <v>2672</v>
      </c>
      <c r="G63">
        <v>38161</v>
      </c>
      <c r="H63">
        <v>3278</v>
      </c>
      <c r="I63">
        <v>7460</v>
      </c>
      <c r="K63">
        <f t="shared" si="1"/>
        <v>627</v>
      </c>
      <c r="L63">
        <f t="shared" si="2"/>
        <v>191</v>
      </c>
      <c r="M63">
        <f t="shared" si="2"/>
        <v>30</v>
      </c>
      <c r="N63">
        <f t="shared" si="2"/>
        <v>109</v>
      </c>
      <c r="O63" s="2">
        <f t="shared" si="7"/>
        <v>563.14285714285711</v>
      </c>
      <c r="P63" s="2">
        <f t="shared" si="8"/>
        <v>283.71428571428572</v>
      </c>
      <c r="Q63" s="2">
        <f t="shared" si="9"/>
        <v>13</v>
      </c>
      <c r="R63" s="2">
        <f t="shared" si="10"/>
        <v>108.28571428571429</v>
      </c>
    </row>
    <row r="64" spans="1:32">
      <c r="A64" t="s">
        <v>10</v>
      </c>
      <c r="B64" s="1">
        <v>43942</v>
      </c>
      <c r="C64" s="1" t="str">
        <f t="shared" si="0"/>
        <v>04/21</v>
      </c>
      <c r="E64">
        <v>59950</v>
      </c>
      <c r="F64">
        <v>2954</v>
      </c>
      <c r="G64">
        <v>38328</v>
      </c>
      <c r="H64">
        <v>3283</v>
      </c>
      <c r="I64">
        <v>7577</v>
      </c>
      <c r="K64">
        <f t="shared" si="1"/>
        <v>650</v>
      </c>
      <c r="L64">
        <f t="shared" si="2"/>
        <v>167</v>
      </c>
      <c r="M64">
        <f t="shared" si="2"/>
        <v>5</v>
      </c>
      <c r="N64">
        <f t="shared" si="2"/>
        <v>117</v>
      </c>
      <c r="O64" s="2">
        <f t="shared" si="7"/>
        <v>520.14285714285711</v>
      </c>
      <c r="P64" s="2">
        <f t="shared" si="8"/>
        <v>259.42857142857144</v>
      </c>
      <c r="Q64" s="2">
        <f t="shared" si="9"/>
        <v>11.285714285714286</v>
      </c>
      <c r="R64" s="2">
        <f t="shared" si="10"/>
        <v>102.28571428571429</v>
      </c>
    </row>
    <row r="65" spans="1:18">
      <c r="A65" t="s">
        <v>10</v>
      </c>
      <c r="B65" s="1">
        <v>43943</v>
      </c>
      <c r="C65" s="1" t="str">
        <f t="shared" si="0"/>
        <v>04/22</v>
      </c>
      <c r="E65">
        <v>60657</v>
      </c>
      <c r="F65">
        <v>3393</v>
      </c>
      <c r="G65">
        <v>38620</v>
      </c>
      <c r="H65">
        <v>3288</v>
      </c>
      <c r="I65">
        <v>7684</v>
      </c>
      <c r="K65">
        <f t="shared" si="1"/>
        <v>707</v>
      </c>
      <c r="L65">
        <f t="shared" si="2"/>
        <v>292</v>
      </c>
      <c r="M65">
        <f t="shared" si="2"/>
        <v>5</v>
      </c>
      <c r="N65">
        <f t="shared" si="2"/>
        <v>107</v>
      </c>
      <c r="O65" s="2">
        <f t="shared" si="7"/>
        <v>484.14285714285717</v>
      </c>
      <c r="P65" s="2">
        <f t="shared" si="8"/>
        <v>227.28571428571428</v>
      </c>
      <c r="Q65" s="2">
        <f t="shared" si="9"/>
        <v>10</v>
      </c>
      <c r="R65" s="2">
        <f t="shared" si="10"/>
        <v>97.571428571428569</v>
      </c>
    </row>
    <row r="66" spans="1:18">
      <c r="A66" t="s">
        <v>10</v>
      </c>
      <c r="B66" s="1">
        <v>43944</v>
      </c>
      <c r="C66" s="1" t="str">
        <f t="shared" si="0"/>
        <v>04/23</v>
      </c>
      <c r="E66">
        <v>61099</v>
      </c>
      <c r="F66">
        <v>3535</v>
      </c>
      <c r="G66">
        <v>38837</v>
      </c>
      <c r="H66">
        <v>3305</v>
      </c>
      <c r="I66">
        <v>7765</v>
      </c>
      <c r="K66">
        <f t="shared" si="1"/>
        <v>442</v>
      </c>
      <c r="L66">
        <f t="shared" si="2"/>
        <v>217</v>
      </c>
      <c r="M66">
        <f t="shared" si="2"/>
        <v>17</v>
      </c>
      <c r="N66">
        <f t="shared" si="2"/>
        <v>81</v>
      </c>
      <c r="O66" s="2">
        <f t="shared" si="7"/>
        <v>473.14285714285717</v>
      </c>
      <c r="P66" s="2">
        <f t="shared" si="8"/>
        <v>197.14285714285714</v>
      </c>
      <c r="Q66" s="2">
        <f t="shared" si="9"/>
        <v>8.7142857142857135</v>
      </c>
      <c r="R66" s="2">
        <f t="shared" si="10"/>
        <v>90.714285714285708</v>
      </c>
    </row>
    <row r="67" spans="1:18">
      <c r="A67" t="s">
        <v>10</v>
      </c>
      <c r="B67" s="1">
        <v>43945</v>
      </c>
      <c r="C67" s="1" t="str">
        <f t="shared" si="0"/>
        <v>04/24</v>
      </c>
      <c r="E67">
        <v>61619</v>
      </c>
      <c r="F67">
        <v>3691</v>
      </c>
      <c r="G67">
        <v>39064</v>
      </c>
      <c r="H67">
        <v>3307</v>
      </c>
      <c r="I67">
        <v>7848</v>
      </c>
      <c r="K67">
        <f t="shared" si="1"/>
        <v>520</v>
      </c>
      <c r="L67">
        <f t="shared" si="2"/>
        <v>227</v>
      </c>
      <c r="M67">
        <f t="shared" si="2"/>
        <v>2</v>
      </c>
      <c r="N67">
        <f t="shared" si="2"/>
        <v>83</v>
      </c>
      <c r="O67" s="2">
        <f t="shared" si="7"/>
        <v>468.42857142857144</v>
      </c>
      <c r="P67" s="2">
        <f t="shared" si="8"/>
        <v>180.28571428571428</v>
      </c>
      <c r="Q67" s="2">
        <f t="shared" si="9"/>
        <v>8.5714285714285712</v>
      </c>
      <c r="R67" s="2">
        <f t="shared" si="10"/>
        <v>84</v>
      </c>
    </row>
    <row r="68" spans="1:18">
      <c r="A68" t="s">
        <v>10</v>
      </c>
      <c r="B68" s="1">
        <v>43946</v>
      </c>
      <c r="C68" s="1" t="str">
        <f t="shared" ref="C68:C93" si="11">TEXT(B68,"MM/DD")</f>
        <v>04/25</v>
      </c>
      <c r="E68">
        <v>61855</v>
      </c>
      <c r="F68">
        <v>3691</v>
      </c>
      <c r="G68">
        <v>39217</v>
      </c>
      <c r="H68">
        <v>3308</v>
      </c>
      <c r="I68">
        <v>7922</v>
      </c>
      <c r="K68">
        <f t="shared" si="1"/>
        <v>236</v>
      </c>
      <c r="L68">
        <f t="shared" si="2"/>
        <v>153</v>
      </c>
      <c r="M68">
        <f t="shared" si="2"/>
        <v>1</v>
      </c>
      <c r="N68">
        <f t="shared" si="2"/>
        <v>74</v>
      </c>
      <c r="O68" s="2">
        <f t="shared" si="7"/>
        <v>447</v>
      </c>
      <c r="P68" s="2">
        <f t="shared" si="8"/>
        <v>217.42857142857142</v>
      </c>
      <c r="Q68" s="2">
        <f t="shared" si="9"/>
        <v>10.285714285714286</v>
      </c>
      <c r="R68" s="2">
        <f t="shared" si="10"/>
        <v>75.428571428571431</v>
      </c>
    </row>
    <row r="69" spans="1:18">
      <c r="A69" t="s">
        <v>10</v>
      </c>
      <c r="B69" s="1">
        <v>43947</v>
      </c>
      <c r="C69" s="1" t="str">
        <f t="shared" si="11"/>
        <v>04/26</v>
      </c>
      <c r="E69">
        <v>61985</v>
      </c>
      <c r="F69">
        <v>4022</v>
      </c>
      <c r="G69">
        <v>39350</v>
      </c>
      <c r="H69">
        <v>3309</v>
      </c>
      <c r="I69">
        <v>7986</v>
      </c>
      <c r="K69">
        <f t="shared" ref="K69:K93" si="12">E69-E68</f>
        <v>130</v>
      </c>
      <c r="L69">
        <f t="shared" ref="L69:N93" si="13">G69-G68</f>
        <v>133</v>
      </c>
      <c r="M69">
        <f t="shared" si="13"/>
        <v>1</v>
      </c>
      <c r="N69">
        <f t="shared" si="13"/>
        <v>64</v>
      </c>
      <c r="O69" s="2">
        <f t="shared" si="7"/>
        <v>399.57142857142856</v>
      </c>
      <c r="P69" s="2">
        <f t="shared" si="8"/>
        <v>208</v>
      </c>
      <c r="Q69" s="2">
        <f t="shared" si="9"/>
        <v>12.714285714285714</v>
      </c>
      <c r="R69" s="2">
        <f t="shared" si="10"/>
        <v>70.285714285714292</v>
      </c>
    </row>
    <row r="70" spans="1:18">
      <c r="A70" t="s">
        <v>10</v>
      </c>
      <c r="B70" s="1">
        <v>43948</v>
      </c>
      <c r="C70" s="1" t="str">
        <f t="shared" si="11"/>
        <v>04/27</v>
      </c>
      <c r="E70">
        <v>62579</v>
      </c>
      <c r="F70">
        <v>4205</v>
      </c>
      <c r="G70">
        <v>39423</v>
      </c>
      <c r="H70">
        <v>3338</v>
      </c>
      <c r="I70">
        <v>8048</v>
      </c>
      <c r="K70">
        <f t="shared" si="12"/>
        <v>594</v>
      </c>
      <c r="L70">
        <f t="shared" si="13"/>
        <v>73</v>
      </c>
      <c r="M70">
        <f t="shared" si="13"/>
        <v>29</v>
      </c>
      <c r="N70">
        <f t="shared" si="13"/>
        <v>62</v>
      </c>
      <c r="O70" s="2">
        <f t="shared" ref="O70:O90" si="14">AVERAGE(K67:K73)</f>
        <v>378.28571428571428</v>
      </c>
      <c r="P70" s="2">
        <f t="shared" ref="P70:P90" si="15">AVERAGE(L67:L73)</f>
        <v>208</v>
      </c>
      <c r="Q70" s="2">
        <f t="shared" ref="Q70:Q90" si="16">AVERAGE(M67:M73)</f>
        <v>12.428571428571429</v>
      </c>
      <c r="R70" s="2">
        <f t="shared" ref="R70:R90" si="17">AVERAGE(N67:N73)</f>
        <v>65.285714285714292</v>
      </c>
    </row>
    <row r="71" spans="1:18">
      <c r="A71" t="s">
        <v>10</v>
      </c>
      <c r="B71" s="1">
        <v>43949</v>
      </c>
      <c r="C71" s="1" t="str">
        <f t="shared" si="11"/>
        <v>04/28</v>
      </c>
      <c r="E71">
        <v>63079</v>
      </c>
      <c r="F71">
        <v>4381</v>
      </c>
      <c r="G71">
        <v>39850</v>
      </c>
      <c r="H71">
        <v>3355</v>
      </c>
      <c r="I71">
        <v>8105</v>
      </c>
      <c r="K71">
        <f t="shared" si="12"/>
        <v>500</v>
      </c>
      <c r="L71">
        <f t="shared" si="13"/>
        <v>427</v>
      </c>
      <c r="M71">
        <f t="shared" si="13"/>
        <v>17</v>
      </c>
      <c r="N71">
        <f t="shared" si="13"/>
        <v>57</v>
      </c>
      <c r="O71" s="2">
        <f t="shared" si="14"/>
        <v>329.85714285714283</v>
      </c>
      <c r="P71" s="2">
        <f t="shared" si="15"/>
        <v>199</v>
      </c>
      <c r="Q71" s="2">
        <f t="shared" si="16"/>
        <v>13.857142857142858</v>
      </c>
      <c r="R71" s="2">
        <f t="shared" si="17"/>
        <v>63.428571428571431</v>
      </c>
    </row>
    <row r="72" spans="1:18">
      <c r="A72" t="s">
        <v>10</v>
      </c>
      <c r="B72" s="1">
        <v>43950</v>
      </c>
      <c r="C72" s="1" t="str">
        <f t="shared" si="11"/>
        <v>04/29</v>
      </c>
      <c r="E72">
        <v>63454</v>
      </c>
      <c r="F72">
        <v>4488</v>
      </c>
      <c r="G72">
        <v>40076</v>
      </c>
      <c r="H72">
        <v>3377</v>
      </c>
      <c r="I72">
        <v>8176</v>
      </c>
      <c r="K72">
        <f t="shared" si="12"/>
        <v>375</v>
      </c>
      <c r="L72">
        <f t="shared" si="13"/>
        <v>226</v>
      </c>
      <c r="M72">
        <f t="shared" si="13"/>
        <v>22</v>
      </c>
      <c r="N72">
        <f t="shared" si="13"/>
        <v>71</v>
      </c>
      <c r="O72" s="2">
        <f t="shared" si="14"/>
        <v>312.85714285714283</v>
      </c>
      <c r="P72" s="2">
        <f t="shared" si="15"/>
        <v>197.14285714285714</v>
      </c>
      <c r="Q72" s="2">
        <f t="shared" si="16"/>
        <v>16.142857142857142</v>
      </c>
      <c r="R72" s="2">
        <f t="shared" si="17"/>
        <v>58.571428571428569</v>
      </c>
    </row>
    <row r="73" spans="1:18">
      <c r="A73" t="s">
        <v>10</v>
      </c>
      <c r="B73" s="1">
        <v>43951</v>
      </c>
      <c r="C73" s="1" t="str">
        <f t="shared" si="11"/>
        <v>04/30</v>
      </c>
      <c r="E73">
        <v>63747</v>
      </c>
      <c r="F73">
        <v>4609</v>
      </c>
      <c r="G73">
        <v>40293</v>
      </c>
      <c r="H73">
        <v>3392</v>
      </c>
      <c r="I73">
        <v>8222</v>
      </c>
      <c r="K73">
        <f t="shared" si="12"/>
        <v>293</v>
      </c>
      <c r="L73">
        <f t="shared" si="13"/>
        <v>217</v>
      </c>
      <c r="M73">
        <f t="shared" si="13"/>
        <v>15</v>
      </c>
      <c r="N73">
        <f t="shared" si="13"/>
        <v>46</v>
      </c>
      <c r="O73" s="2">
        <f t="shared" si="14"/>
        <v>310.28571428571428</v>
      </c>
      <c r="P73" s="2">
        <f t="shared" si="15"/>
        <v>198.71428571428572</v>
      </c>
      <c r="Q73" s="2">
        <f t="shared" si="16"/>
        <v>17.428571428571427</v>
      </c>
      <c r="R73" s="2">
        <f t="shared" si="17"/>
        <v>55.714285714285715</v>
      </c>
    </row>
    <row r="74" spans="1:18">
      <c r="A74" t="s">
        <v>10</v>
      </c>
      <c r="B74" s="1">
        <v>43952</v>
      </c>
      <c r="C74" s="1" t="str">
        <f t="shared" si="11"/>
        <v>05/01</v>
      </c>
      <c r="E74">
        <v>63928</v>
      </c>
      <c r="F74">
        <v>4609</v>
      </c>
      <c r="G74">
        <v>40457</v>
      </c>
      <c r="H74">
        <v>3404</v>
      </c>
      <c r="I74">
        <v>8292</v>
      </c>
      <c r="K74">
        <f t="shared" si="12"/>
        <v>181</v>
      </c>
      <c r="L74">
        <f t="shared" si="13"/>
        <v>164</v>
      </c>
      <c r="M74">
        <f t="shared" si="13"/>
        <v>12</v>
      </c>
      <c r="N74">
        <f t="shared" si="13"/>
        <v>70</v>
      </c>
      <c r="O74" s="2">
        <f t="shared" si="14"/>
        <v>272.85714285714283</v>
      </c>
      <c r="P74" s="2">
        <f t="shared" si="15"/>
        <v>204</v>
      </c>
      <c r="Q74" s="2">
        <f t="shared" si="16"/>
        <v>14.857142857142858</v>
      </c>
      <c r="R74" s="2">
        <f t="shared" si="17"/>
        <v>53.142857142857146</v>
      </c>
    </row>
    <row r="75" spans="1:18">
      <c r="A75" t="s">
        <v>10</v>
      </c>
      <c r="B75" s="1">
        <v>43953</v>
      </c>
      <c r="C75" s="1" t="str">
        <f t="shared" si="11"/>
        <v>05/02</v>
      </c>
      <c r="E75">
        <v>64045</v>
      </c>
      <c r="F75">
        <v>4609</v>
      </c>
      <c r="G75">
        <v>40597</v>
      </c>
      <c r="H75">
        <v>3421</v>
      </c>
      <c r="I75">
        <v>8332</v>
      </c>
      <c r="K75">
        <f t="shared" si="12"/>
        <v>117</v>
      </c>
      <c r="L75">
        <f t="shared" si="13"/>
        <v>140</v>
      </c>
      <c r="M75">
        <f t="shared" si="13"/>
        <v>17</v>
      </c>
      <c r="N75">
        <f t="shared" si="13"/>
        <v>40</v>
      </c>
      <c r="O75" s="2">
        <f t="shared" si="14"/>
        <v>248.71428571428572</v>
      </c>
      <c r="P75" s="2">
        <f t="shared" si="15"/>
        <v>168.71428571428572</v>
      </c>
      <c r="Q75" s="2">
        <f t="shared" si="16"/>
        <v>15.714285714285714</v>
      </c>
      <c r="R75" s="2">
        <f t="shared" si="17"/>
        <v>51.571428571428569</v>
      </c>
    </row>
    <row r="76" spans="1:18">
      <c r="A76" t="s">
        <v>10</v>
      </c>
      <c r="B76" s="1">
        <v>43954</v>
      </c>
      <c r="C76" s="1" t="str">
        <f t="shared" si="11"/>
        <v>05/03</v>
      </c>
      <c r="E76">
        <v>64157</v>
      </c>
      <c r="F76">
        <v>4609</v>
      </c>
      <c r="G76">
        <v>40741</v>
      </c>
      <c r="H76">
        <v>3431</v>
      </c>
      <c r="I76">
        <v>8376</v>
      </c>
      <c r="K76">
        <f t="shared" si="12"/>
        <v>112</v>
      </c>
      <c r="L76">
        <f t="shared" si="13"/>
        <v>144</v>
      </c>
      <c r="M76">
        <f t="shared" si="13"/>
        <v>10</v>
      </c>
      <c r="N76">
        <f t="shared" si="13"/>
        <v>44</v>
      </c>
      <c r="O76" s="2">
        <f t="shared" si="14"/>
        <v>234.14285714285714</v>
      </c>
      <c r="P76" s="2">
        <f t="shared" si="15"/>
        <v>154.71428571428572</v>
      </c>
      <c r="Q76" s="2">
        <f t="shared" si="16"/>
        <v>15.428571428571429</v>
      </c>
      <c r="R76" s="2">
        <f t="shared" si="17"/>
        <v>46.857142857142854</v>
      </c>
    </row>
    <row r="77" spans="1:18">
      <c r="A77" t="s">
        <v>10</v>
      </c>
      <c r="B77" s="1">
        <v>43955</v>
      </c>
      <c r="C77" s="1" t="str">
        <f t="shared" si="11"/>
        <v>05/04</v>
      </c>
      <c r="E77">
        <v>64489</v>
      </c>
      <c r="F77">
        <v>4689</v>
      </c>
      <c r="G77">
        <v>40851</v>
      </c>
      <c r="H77">
        <v>3442</v>
      </c>
      <c r="I77">
        <v>8420</v>
      </c>
      <c r="K77">
        <f t="shared" si="12"/>
        <v>332</v>
      </c>
      <c r="L77">
        <f t="shared" si="13"/>
        <v>110</v>
      </c>
      <c r="M77">
        <f t="shared" si="13"/>
        <v>11</v>
      </c>
      <c r="N77">
        <f t="shared" si="13"/>
        <v>44</v>
      </c>
      <c r="O77" s="2">
        <f t="shared" si="14"/>
        <v>226.57142857142858</v>
      </c>
      <c r="P77" s="2">
        <f t="shared" si="15"/>
        <v>144.42857142857142</v>
      </c>
      <c r="Q77" s="2">
        <f t="shared" si="16"/>
        <v>14.428571428571429</v>
      </c>
      <c r="R77" s="2">
        <f t="shared" si="17"/>
        <v>47.142857142857146</v>
      </c>
    </row>
    <row r="78" spans="1:18">
      <c r="A78" t="s">
        <v>10</v>
      </c>
      <c r="B78" s="1">
        <v>43956</v>
      </c>
      <c r="C78" s="1" t="str">
        <f t="shared" si="11"/>
        <v>05/05</v>
      </c>
      <c r="E78">
        <v>64820</v>
      </c>
      <c r="F78">
        <v>4689</v>
      </c>
      <c r="G78">
        <v>41031</v>
      </c>
      <c r="H78">
        <v>3465</v>
      </c>
      <c r="I78">
        <v>8466</v>
      </c>
      <c r="K78">
        <f t="shared" si="12"/>
        <v>331</v>
      </c>
      <c r="L78">
        <f t="shared" si="13"/>
        <v>180</v>
      </c>
      <c r="M78">
        <f t="shared" si="13"/>
        <v>23</v>
      </c>
      <c r="N78">
        <f t="shared" si="13"/>
        <v>46</v>
      </c>
      <c r="O78" s="2">
        <f t="shared" si="14"/>
        <v>232.42857142857142</v>
      </c>
      <c r="P78" s="2">
        <f t="shared" si="15"/>
        <v>139.85714285714286</v>
      </c>
      <c r="Q78" s="2">
        <f t="shared" si="16"/>
        <v>14.857142857142858</v>
      </c>
      <c r="R78" s="2">
        <f t="shared" si="17"/>
        <v>43.714285714285715</v>
      </c>
    </row>
    <row r="79" spans="1:18">
      <c r="A79" t="s">
        <v>10</v>
      </c>
      <c r="B79" s="1">
        <v>43957</v>
      </c>
      <c r="C79" s="1" t="str">
        <f t="shared" si="11"/>
        <v>05/06</v>
      </c>
      <c r="E79">
        <v>65093</v>
      </c>
      <c r="F79">
        <v>4792</v>
      </c>
      <c r="G79">
        <v>41159</v>
      </c>
      <c r="H79">
        <v>3485</v>
      </c>
      <c r="I79">
        <v>8504</v>
      </c>
      <c r="K79">
        <f t="shared" si="12"/>
        <v>273</v>
      </c>
      <c r="L79">
        <f t="shared" si="13"/>
        <v>128</v>
      </c>
      <c r="M79">
        <f t="shared" si="13"/>
        <v>20</v>
      </c>
      <c r="N79">
        <f t="shared" si="13"/>
        <v>38</v>
      </c>
      <c r="O79" s="2">
        <f t="shared" si="14"/>
        <v>228</v>
      </c>
      <c r="P79" s="2">
        <f t="shared" si="15"/>
        <v>137.42857142857142</v>
      </c>
      <c r="Q79" s="2">
        <f t="shared" si="16"/>
        <v>14.142857142857142</v>
      </c>
      <c r="R79" s="2">
        <f t="shared" si="17"/>
        <v>44.571428571428569</v>
      </c>
    </row>
    <row r="80" spans="1:18">
      <c r="A80" t="s">
        <v>10</v>
      </c>
      <c r="B80" s="1">
        <v>43958</v>
      </c>
      <c r="C80" s="1" t="str">
        <f t="shared" si="11"/>
        <v>05/07</v>
      </c>
      <c r="E80">
        <v>65333</v>
      </c>
      <c r="F80">
        <v>4792</v>
      </c>
      <c r="G80">
        <v>41304</v>
      </c>
      <c r="H80">
        <v>3493</v>
      </c>
      <c r="I80">
        <v>8552</v>
      </c>
      <c r="K80">
        <f t="shared" si="12"/>
        <v>240</v>
      </c>
      <c r="L80">
        <f t="shared" si="13"/>
        <v>145</v>
      </c>
      <c r="M80">
        <f t="shared" si="13"/>
        <v>8</v>
      </c>
      <c r="N80">
        <f t="shared" si="13"/>
        <v>48</v>
      </c>
      <c r="O80" s="2">
        <f t="shared" si="14"/>
        <v>219.42857142857142</v>
      </c>
      <c r="P80" s="2">
        <f t="shared" si="15"/>
        <v>129.85714285714286</v>
      </c>
      <c r="Q80" s="2">
        <f t="shared" si="16"/>
        <v>14</v>
      </c>
      <c r="R80" s="2">
        <f t="shared" si="17"/>
        <v>43.857142857142854</v>
      </c>
    </row>
    <row r="81" spans="1:18">
      <c r="A81" t="s">
        <v>10</v>
      </c>
      <c r="B81" s="1">
        <v>43959</v>
      </c>
      <c r="C81" s="1" t="str">
        <f t="shared" si="11"/>
        <v>05/08</v>
      </c>
      <c r="E81">
        <v>65555</v>
      </c>
      <c r="F81">
        <v>4852</v>
      </c>
      <c r="G81">
        <v>41436</v>
      </c>
      <c r="H81">
        <v>3508</v>
      </c>
      <c r="I81">
        <v>8598</v>
      </c>
      <c r="K81">
        <f t="shared" si="12"/>
        <v>222</v>
      </c>
      <c r="L81">
        <f t="shared" si="13"/>
        <v>132</v>
      </c>
      <c r="M81">
        <f t="shared" si="13"/>
        <v>15</v>
      </c>
      <c r="N81">
        <f t="shared" si="13"/>
        <v>46</v>
      </c>
      <c r="O81" s="2">
        <f t="shared" si="14"/>
        <v>199.71428571428572</v>
      </c>
      <c r="P81" s="2">
        <f t="shared" si="15"/>
        <v>126.28571428571429</v>
      </c>
      <c r="Q81" s="2">
        <f t="shared" si="16"/>
        <v>14.428571428571429</v>
      </c>
      <c r="R81" s="2">
        <f t="shared" si="17"/>
        <v>42.857142857142854</v>
      </c>
    </row>
    <row r="82" spans="1:18">
      <c r="A82" t="s">
        <v>10</v>
      </c>
      <c r="B82" s="1">
        <v>43960</v>
      </c>
      <c r="C82" s="1" t="str">
        <f t="shared" si="11"/>
        <v>05/09</v>
      </c>
      <c r="E82">
        <v>65641</v>
      </c>
      <c r="F82">
        <v>4875</v>
      </c>
      <c r="G82">
        <v>41559</v>
      </c>
      <c r="H82">
        <v>3520</v>
      </c>
      <c r="I82">
        <v>8644</v>
      </c>
      <c r="K82">
        <f t="shared" si="12"/>
        <v>86</v>
      </c>
      <c r="L82">
        <f t="shared" si="13"/>
        <v>123</v>
      </c>
      <c r="M82">
        <f t="shared" si="13"/>
        <v>12</v>
      </c>
      <c r="N82">
        <f t="shared" si="13"/>
        <v>46</v>
      </c>
      <c r="O82" s="2">
        <f t="shared" si="14"/>
        <v>183.71428571428572</v>
      </c>
      <c r="P82" s="2">
        <f t="shared" si="15"/>
        <v>117.85714285714286</v>
      </c>
      <c r="Q82" s="2">
        <f t="shared" si="16"/>
        <v>12.857142857142858</v>
      </c>
      <c r="R82" s="2">
        <f t="shared" si="17"/>
        <v>42</v>
      </c>
    </row>
    <row r="83" spans="1:18">
      <c r="A83" t="s">
        <v>10</v>
      </c>
      <c r="B83" s="1">
        <v>43961</v>
      </c>
      <c r="C83" s="1" t="str">
        <f t="shared" si="11"/>
        <v>05/10</v>
      </c>
      <c r="E83">
        <v>65693</v>
      </c>
      <c r="F83">
        <v>4877</v>
      </c>
      <c r="G83">
        <v>41650</v>
      </c>
      <c r="H83">
        <v>3529</v>
      </c>
      <c r="I83">
        <v>8683</v>
      </c>
      <c r="K83">
        <f t="shared" si="12"/>
        <v>52</v>
      </c>
      <c r="L83">
        <f t="shared" si="13"/>
        <v>91</v>
      </c>
      <c r="M83">
        <f t="shared" si="13"/>
        <v>9</v>
      </c>
      <c r="N83">
        <f t="shared" si="13"/>
        <v>39</v>
      </c>
      <c r="O83" s="2">
        <f t="shared" si="14"/>
        <v>174.57142857142858</v>
      </c>
      <c r="P83" s="2">
        <f t="shared" si="15"/>
        <v>114.71428571428571</v>
      </c>
      <c r="Q83" s="2">
        <f t="shared" si="16"/>
        <v>11.285714285714286</v>
      </c>
      <c r="R83" s="2">
        <f t="shared" si="17"/>
        <v>39.285714285714285</v>
      </c>
    </row>
    <row r="84" spans="1:18">
      <c r="A84" t="s">
        <v>10</v>
      </c>
      <c r="B84" s="1">
        <v>43962</v>
      </c>
      <c r="C84" s="1" t="str">
        <f t="shared" si="11"/>
        <v>05/11</v>
      </c>
      <c r="E84">
        <v>65887</v>
      </c>
      <c r="F84">
        <v>4877</v>
      </c>
      <c r="G84">
        <v>41735</v>
      </c>
      <c r="H84">
        <v>3543</v>
      </c>
      <c r="I84">
        <v>8720</v>
      </c>
      <c r="K84">
        <f t="shared" si="12"/>
        <v>194</v>
      </c>
      <c r="L84">
        <f t="shared" si="13"/>
        <v>85</v>
      </c>
      <c r="M84">
        <f t="shared" si="13"/>
        <v>14</v>
      </c>
      <c r="N84">
        <f t="shared" si="13"/>
        <v>37</v>
      </c>
      <c r="O84" s="2">
        <f t="shared" si="14"/>
        <v>170</v>
      </c>
      <c r="P84" s="2">
        <f t="shared" si="15"/>
        <v>107.57142857142857</v>
      </c>
      <c r="Q84" s="2">
        <f t="shared" si="16"/>
        <v>11.571428571428571</v>
      </c>
      <c r="R84" s="2">
        <f t="shared" si="17"/>
        <v>36.714285714285715</v>
      </c>
    </row>
    <row r="85" spans="1:18">
      <c r="A85" t="s">
        <v>10</v>
      </c>
      <c r="B85" s="1">
        <v>43963</v>
      </c>
      <c r="C85" s="1" t="str">
        <f t="shared" si="11"/>
        <v>05/12</v>
      </c>
      <c r="E85">
        <v>66106</v>
      </c>
      <c r="F85">
        <v>4958</v>
      </c>
      <c r="G85">
        <v>41856</v>
      </c>
      <c r="H85">
        <v>3555</v>
      </c>
      <c r="I85">
        <v>8760</v>
      </c>
      <c r="K85">
        <f t="shared" si="12"/>
        <v>219</v>
      </c>
      <c r="L85">
        <f t="shared" si="13"/>
        <v>121</v>
      </c>
      <c r="M85">
        <f t="shared" si="13"/>
        <v>12</v>
      </c>
      <c r="N85">
        <f t="shared" si="13"/>
        <v>40</v>
      </c>
      <c r="O85" s="2">
        <f t="shared" si="14"/>
        <v>154.85714285714286</v>
      </c>
      <c r="P85" s="2">
        <f t="shared" si="15"/>
        <v>103</v>
      </c>
      <c r="Q85" s="2">
        <f t="shared" si="16"/>
        <v>9.8571428571428577</v>
      </c>
      <c r="R85" s="2">
        <f t="shared" si="17"/>
        <v>32.571428571428569</v>
      </c>
    </row>
    <row r="86" spans="1:18">
      <c r="A86" t="s">
        <v>10</v>
      </c>
      <c r="B86" s="1">
        <v>43964</v>
      </c>
      <c r="C86" s="1" t="str">
        <f t="shared" si="11"/>
        <v>05/13</v>
      </c>
      <c r="E86">
        <v>66315</v>
      </c>
      <c r="F86">
        <v>4958</v>
      </c>
      <c r="G86">
        <v>41962</v>
      </c>
      <c r="H86">
        <v>3564</v>
      </c>
      <c r="I86">
        <v>8779</v>
      </c>
      <c r="K86">
        <f t="shared" si="12"/>
        <v>209</v>
      </c>
      <c r="L86">
        <f t="shared" si="13"/>
        <v>106</v>
      </c>
      <c r="M86">
        <f t="shared" si="13"/>
        <v>9</v>
      </c>
      <c r="N86">
        <f t="shared" si="13"/>
        <v>19</v>
      </c>
      <c r="O86" s="2">
        <f t="shared" si="14"/>
        <v>146</v>
      </c>
      <c r="P86" s="2">
        <f t="shared" si="15"/>
        <v>95.428571428571431</v>
      </c>
      <c r="Q86" s="2">
        <f t="shared" si="16"/>
        <v>9.1428571428571423</v>
      </c>
      <c r="R86" s="2">
        <f t="shared" si="17"/>
        <v>29</v>
      </c>
    </row>
    <row r="87" spans="1:18">
      <c r="A87" t="s">
        <v>10</v>
      </c>
      <c r="B87" s="1">
        <v>43965</v>
      </c>
      <c r="C87" s="1" t="str">
        <f t="shared" si="11"/>
        <v>05/14</v>
      </c>
      <c r="E87">
        <v>66523</v>
      </c>
      <c r="F87">
        <v>5093</v>
      </c>
      <c r="G87">
        <v>42057</v>
      </c>
      <c r="H87">
        <v>3574</v>
      </c>
      <c r="I87">
        <v>8809</v>
      </c>
      <c r="K87">
        <f t="shared" si="12"/>
        <v>208</v>
      </c>
      <c r="L87">
        <f t="shared" si="13"/>
        <v>95</v>
      </c>
      <c r="M87">
        <f t="shared" si="13"/>
        <v>10</v>
      </c>
      <c r="N87">
        <f t="shared" si="13"/>
        <v>30</v>
      </c>
      <c r="O87" s="2">
        <f t="shared" si="14"/>
        <v>144.14285714285714</v>
      </c>
      <c r="P87" s="2">
        <f t="shared" si="15"/>
        <v>90.428571428571431</v>
      </c>
      <c r="Q87" s="2">
        <f t="shared" si="16"/>
        <v>9.2857142857142865</v>
      </c>
      <c r="R87" s="2">
        <f t="shared" si="17"/>
        <v>25.714285714285715</v>
      </c>
    </row>
    <row r="88" spans="1:18">
      <c r="A88" t="s">
        <v>10</v>
      </c>
      <c r="B88" s="1">
        <v>43966</v>
      </c>
      <c r="C88" s="1" t="str">
        <f t="shared" si="11"/>
        <v>05/15</v>
      </c>
      <c r="E88">
        <v>66639</v>
      </c>
      <c r="F88">
        <v>5293</v>
      </c>
      <c r="G88">
        <v>42157</v>
      </c>
      <c r="H88">
        <v>3577</v>
      </c>
      <c r="I88">
        <v>8826</v>
      </c>
      <c r="K88">
        <f t="shared" si="12"/>
        <v>116</v>
      </c>
      <c r="L88">
        <f t="shared" si="13"/>
        <v>100</v>
      </c>
      <c r="M88">
        <f t="shared" si="13"/>
        <v>3</v>
      </c>
      <c r="N88">
        <f t="shared" si="13"/>
        <v>17</v>
      </c>
      <c r="O88" s="2">
        <f t="shared" si="14"/>
        <v>134.42857142857142</v>
      </c>
      <c r="P88" s="2">
        <f t="shared" si="15"/>
        <v>87.857142857142861</v>
      </c>
      <c r="Q88" s="2">
        <f t="shared" si="16"/>
        <v>8.1428571428571423</v>
      </c>
      <c r="R88" s="2">
        <f t="shared" si="17"/>
        <v>24.857142857142858</v>
      </c>
    </row>
    <row r="89" spans="1:18">
      <c r="A89" t="s">
        <v>10</v>
      </c>
      <c r="B89" s="1">
        <v>43967</v>
      </c>
      <c r="C89" s="1" t="str">
        <f t="shared" si="11"/>
        <v>05/16</v>
      </c>
      <c r="E89">
        <v>66663</v>
      </c>
      <c r="F89">
        <v>5293</v>
      </c>
      <c r="G89">
        <v>42227</v>
      </c>
      <c r="H89">
        <v>3584</v>
      </c>
      <c r="I89">
        <v>8847</v>
      </c>
      <c r="K89">
        <f t="shared" si="12"/>
        <v>24</v>
      </c>
      <c r="L89">
        <f t="shared" si="13"/>
        <v>70</v>
      </c>
      <c r="M89">
        <f t="shared" si="13"/>
        <v>7</v>
      </c>
      <c r="N89">
        <f t="shared" si="13"/>
        <v>21</v>
      </c>
      <c r="O89" s="2">
        <f t="shared" si="14"/>
        <v>123</v>
      </c>
      <c r="P89" s="2">
        <f t="shared" si="15"/>
        <v>80.857142857142861</v>
      </c>
      <c r="Q89" s="2">
        <f t="shared" si="16"/>
        <v>7.8571428571428568</v>
      </c>
      <c r="R89" s="2">
        <f t="shared" si="17"/>
        <v>21.714285714285715</v>
      </c>
    </row>
    <row r="90" spans="1:18">
      <c r="A90" t="s">
        <v>10</v>
      </c>
      <c r="B90" s="1">
        <v>43968</v>
      </c>
      <c r="C90" s="1" t="str">
        <f t="shared" si="11"/>
        <v>05/17</v>
      </c>
      <c r="E90">
        <v>66702</v>
      </c>
      <c r="F90">
        <v>5293</v>
      </c>
      <c r="G90">
        <v>42283</v>
      </c>
      <c r="H90">
        <v>3594</v>
      </c>
      <c r="I90">
        <v>8863</v>
      </c>
      <c r="K90">
        <f t="shared" si="12"/>
        <v>39</v>
      </c>
      <c r="L90">
        <f t="shared" si="13"/>
        <v>56</v>
      </c>
      <c r="M90">
        <f t="shared" si="13"/>
        <v>10</v>
      </c>
      <c r="N90">
        <f t="shared" si="13"/>
        <v>16</v>
      </c>
      <c r="O90" s="2">
        <f t="shared" si="14"/>
        <v>104.85714285714286</v>
      </c>
      <c r="P90" s="2">
        <f t="shared" si="15"/>
        <v>76.428571428571431</v>
      </c>
      <c r="Q90" s="2">
        <f t="shared" si="16"/>
        <v>7.5714285714285712</v>
      </c>
      <c r="R90" s="2">
        <f t="shared" si="17"/>
        <v>21.714285714285715</v>
      </c>
    </row>
    <row r="91" spans="1:18">
      <c r="A91" t="s">
        <v>10</v>
      </c>
      <c r="B91" s="1">
        <v>43969</v>
      </c>
      <c r="C91" s="1" t="str">
        <f t="shared" si="11"/>
        <v>05/18</v>
      </c>
      <c r="E91">
        <v>66828</v>
      </c>
      <c r="F91">
        <v>5293</v>
      </c>
      <c r="G91">
        <v>42350</v>
      </c>
      <c r="H91">
        <v>3600</v>
      </c>
      <c r="I91">
        <v>8894</v>
      </c>
      <c r="K91">
        <f t="shared" si="12"/>
        <v>126</v>
      </c>
      <c r="L91">
        <f t="shared" si="13"/>
        <v>67</v>
      </c>
      <c r="M91">
        <f t="shared" si="13"/>
        <v>6</v>
      </c>
      <c r="N91">
        <f t="shared" si="13"/>
        <v>31</v>
      </c>
      <c r="O91" s="2">
        <f>AVERAGE(K88:K93)</f>
        <v>87.666666666666671</v>
      </c>
      <c r="P91" s="2">
        <f>AVERAGE(L88:L93)</f>
        <v>73.333333333333329</v>
      </c>
      <c r="Q91" s="2">
        <f>AVERAGE(M88:M93)</f>
        <v>7.166666666666667</v>
      </c>
      <c r="R91" s="2">
        <f>AVERAGE(N88:N93)</f>
        <v>20.333333333333332</v>
      </c>
    </row>
    <row r="92" spans="1:18">
      <c r="A92" t="s">
        <v>10</v>
      </c>
      <c r="B92" s="1">
        <v>43970</v>
      </c>
      <c r="C92" s="1" t="str">
        <f t="shared" si="11"/>
        <v>05/19</v>
      </c>
      <c r="E92">
        <v>66967</v>
      </c>
      <c r="F92">
        <v>5293</v>
      </c>
      <c r="G92">
        <v>42422</v>
      </c>
      <c r="H92">
        <v>3610</v>
      </c>
      <c r="I92">
        <v>8912</v>
      </c>
      <c r="K92">
        <f t="shared" si="12"/>
        <v>139</v>
      </c>
      <c r="L92">
        <f t="shared" si="13"/>
        <v>72</v>
      </c>
      <c r="M92">
        <f t="shared" si="13"/>
        <v>10</v>
      </c>
      <c r="N92">
        <f t="shared" si="13"/>
        <v>18</v>
      </c>
      <c r="O92" s="2">
        <f>AVERAGE(K89:K93)</f>
        <v>82</v>
      </c>
      <c r="P92" s="2">
        <f>AVERAGE(L89:L93)</f>
        <v>68</v>
      </c>
      <c r="Q92" s="2">
        <f>AVERAGE(M89:M93)</f>
        <v>8</v>
      </c>
      <c r="R92" s="2">
        <f>AVERAGE(N89:N93)</f>
        <v>21</v>
      </c>
    </row>
    <row r="93" spans="1:18">
      <c r="A93" t="s">
        <v>10</v>
      </c>
      <c r="B93" s="1">
        <v>43971</v>
      </c>
      <c r="C93" s="1" t="str">
        <f t="shared" si="11"/>
        <v>05/20</v>
      </c>
      <c r="E93">
        <v>67049</v>
      </c>
      <c r="F93">
        <v>5293</v>
      </c>
      <c r="G93">
        <v>42497</v>
      </c>
      <c r="H93">
        <v>3617</v>
      </c>
      <c r="I93">
        <v>8931</v>
      </c>
      <c r="K93">
        <f t="shared" si="12"/>
        <v>82</v>
      </c>
      <c r="L93">
        <f t="shared" si="13"/>
        <v>75</v>
      </c>
      <c r="M93">
        <f t="shared" si="13"/>
        <v>7</v>
      </c>
      <c r="N93">
        <f t="shared" si="13"/>
        <v>19</v>
      </c>
      <c r="O93" s="2">
        <f>AVERAGE(K90:K93)</f>
        <v>96.5</v>
      </c>
      <c r="P93" s="2">
        <f>AVERAGE(L90:L93)</f>
        <v>67.5</v>
      </c>
      <c r="Q93" s="2">
        <f>AVERAGE(M90:M93)</f>
        <v>8.25</v>
      </c>
      <c r="R93" s="2">
        <f>AVERAGE(N90:N93)</f>
        <v>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8D02-5CDB-7942-BDCF-6DB7EF234E9F}">
  <dimension ref="A1:AA87"/>
  <sheetViews>
    <sheetView workbookViewId="0">
      <selection activeCell="AA59" sqref="AA59"/>
    </sheetView>
  </sheetViews>
  <sheetFormatPr baseColWidth="10" defaultRowHeight="16"/>
  <cols>
    <col min="1" max="1" width="18.42578125" bestFit="1" customWidth="1"/>
    <col min="2" max="2" width="18.42578125" customWidth="1"/>
    <col min="3" max="3" width="12.85546875" bestFit="1" customWidth="1"/>
    <col min="4" max="4" width="20.5703125" bestFit="1" customWidth="1"/>
    <col min="5" max="5" width="20.5703125" customWidth="1"/>
    <col min="6" max="6" width="14" bestFit="1" customWidth="1"/>
    <col min="8" max="8" width="9" bestFit="1" customWidth="1"/>
    <col min="9" max="9" width="10.42578125" bestFit="1" customWidth="1"/>
    <col min="10" max="10" width="5" bestFit="1" customWidth="1"/>
  </cols>
  <sheetData>
    <row r="1" spans="1:16">
      <c r="L1" t="s">
        <v>28</v>
      </c>
      <c r="M1" t="s">
        <v>29</v>
      </c>
      <c r="N1" t="s">
        <v>29</v>
      </c>
      <c r="O1" t="s">
        <v>28</v>
      </c>
    </row>
    <row r="2" spans="1:16">
      <c r="A2" t="s">
        <v>30</v>
      </c>
      <c r="B2" t="s">
        <v>18</v>
      </c>
      <c r="C2" t="s">
        <v>8</v>
      </c>
      <c r="D2" t="s">
        <v>32</v>
      </c>
      <c r="F2" t="s">
        <v>9</v>
      </c>
      <c r="H2" t="s">
        <v>31</v>
      </c>
      <c r="I2" t="s">
        <v>23</v>
      </c>
      <c r="J2" t="s">
        <v>15</v>
      </c>
      <c r="L2" t="s">
        <v>33</v>
      </c>
      <c r="M2" t="s">
        <v>23</v>
      </c>
      <c r="N2" t="s">
        <v>37</v>
      </c>
      <c r="O2" t="s">
        <v>36</v>
      </c>
      <c r="P2" t="s">
        <v>19</v>
      </c>
    </row>
    <row r="3" spans="1:16">
      <c r="A3" s="3">
        <v>43890</v>
      </c>
      <c r="B3" s="1" t="str">
        <f>TEXT(A3,"MM/DD")</f>
        <v>02/29</v>
      </c>
      <c r="C3">
        <v>1</v>
      </c>
      <c r="D3">
        <v>14</v>
      </c>
      <c r="F3">
        <v>0</v>
      </c>
      <c r="L3" s="4">
        <f>AVERAGE(C3:C6)</f>
        <v>1</v>
      </c>
      <c r="O3" s="4">
        <f>AVERAGE(F3:F6)</f>
        <v>0</v>
      </c>
    </row>
    <row r="4" spans="1:16">
      <c r="A4" s="3">
        <v>43891</v>
      </c>
      <c r="B4" s="1" t="str">
        <f t="shared" ref="B4:B67" si="0">TEXT(A4,"MM/DD")</f>
        <v>03/01</v>
      </c>
      <c r="C4">
        <v>1</v>
      </c>
      <c r="D4">
        <v>4</v>
      </c>
      <c r="F4">
        <v>0</v>
      </c>
      <c r="L4" s="4">
        <f>AVERAGE(C3:C7)</f>
        <v>1.8</v>
      </c>
      <c r="O4" s="4">
        <f>AVERAGE(F3:F7)</f>
        <v>0</v>
      </c>
    </row>
    <row r="5" spans="1:16">
      <c r="A5" s="3">
        <v>43892</v>
      </c>
      <c r="B5" s="1" t="str">
        <f t="shared" si="0"/>
        <v>03/02</v>
      </c>
      <c r="C5">
        <v>0</v>
      </c>
      <c r="D5">
        <v>23</v>
      </c>
      <c r="F5">
        <v>0</v>
      </c>
      <c r="L5" s="4">
        <f>AVERAGE(C3:C8)</f>
        <v>2</v>
      </c>
      <c r="O5" s="4">
        <f>AVERAGE(F3:F8)</f>
        <v>0</v>
      </c>
    </row>
    <row r="6" spans="1:16">
      <c r="A6" s="3">
        <v>43893</v>
      </c>
      <c r="B6" s="1" t="str">
        <f t="shared" si="0"/>
        <v>03/03</v>
      </c>
      <c r="C6">
        <v>2</v>
      </c>
      <c r="D6">
        <v>22</v>
      </c>
      <c r="F6">
        <v>0</v>
      </c>
      <c r="L6" s="4">
        <f>AVERAGE(C3:C9)</f>
        <v>2.8571428571428572</v>
      </c>
      <c r="O6" s="4">
        <f>AVERAGE(F3:F9)</f>
        <v>0</v>
      </c>
    </row>
    <row r="7" spans="1:16">
      <c r="A7" s="3">
        <v>43894</v>
      </c>
      <c r="B7" s="1" t="str">
        <f t="shared" si="0"/>
        <v>03/04</v>
      </c>
      <c r="C7">
        <v>5</v>
      </c>
      <c r="D7">
        <v>22</v>
      </c>
      <c r="F7">
        <v>0</v>
      </c>
      <c r="L7" s="4">
        <f t="shared" ref="L7:L70" si="1">AVERAGE(C4:C10)</f>
        <v>3.7142857142857144</v>
      </c>
      <c r="O7" s="4">
        <f t="shared" ref="O7:O70" si="2">AVERAGE(F4:F10)</f>
        <v>0</v>
      </c>
    </row>
    <row r="8" spans="1:16">
      <c r="A8" s="3">
        <v>43895</v>
      </c>
      <c r="B8" s="1" t="str">
        <f t="shared" si="0"/>
        <v>03/05</v>
      </c>
      <c r="C8">
        <v>3</v>
      </c>
      <c r="D8">
        <v>21</v>
      </c>
      <c r="F8">
        <v>0</v>
      </c>
      <c r="L8" s="4">
        <f t="shared" si="1"/>
        <v>6.5714285714285712</v>
      </c>
      <c r="O8" s="4">
        <f t="shared" si="2"/>
        <v>0</v>
      </c>
    </row>
    <row r="9" spans="1:16">
      <c r="A9" s="3">
        <v>43896</v>
      </c>
      <c r="B9" s="1" t="str">
        <f t="shared" si="0"/>
        <v>03/06</v>
      </c>
      <c r="C9">
        <v>8</v>
      </c>
      <c r="D9">
        <v>23</v>
      </c>
      <c r="F9">
        <v>0</v>
      </c>
      <c r="L9" s="4">
        <f t="shared" si="1"/>
        <v>14.714285714285714</v>
      </c>
      <c r="O9" s="4">
        <f t="shared" si="2"/>
        <v>0</v>
      </c>
    </row>
    <row r="10" spans="1:16">
      <c r="A10" s="3">
        <v>43897</v>
      </c>
      <c r="B10" s="1" t="str">
        <f t="shared" si="0"/>
        <v>03/07</v>
      </c>
      <c r="C10">
        <v>7</v>
      </c>
      <c r="D10">
        <v>16</v>
      </c>
      <c r="F10">
        <v>0</v>
      </c>
      <c r="L10" s="4">
        <f t="shared" si="1"/>
        <v>24.428571428571427</v>
      </c>
      <c r="O10" s="4">
        <f t="shared" si="2"/>
        <v>0</v>
      </c>
    </row>
    <row r="11" spans="1:16">
      <c r="A11" s="3">
        <v>43898</v>
      </c>
      <c r="B11" s="1" t="str">
        <f t="shared" si="0"/>
        <v>03/08</v>
      </c>
      <c r="C11">
        <v>21</v>
      </c>
      <c r="D11">
        <v>17</v>
      </c>
      <c r="F11">
        <v>0</v>
      </c>
      <c r="L11" s="4">
        <f t="shared" si="1"/>
        <v>45.857142857142854</v>
      </c>
      <c r="O11" s="4">
        <f t="shared" si="2"/>
        <v>0.14285714285714285</v>
      </c>
    </row>
    <row r="12" spans="1:16">
      <c r="A12" s="3">
        <v>43899</v>
      </c>
      <c r="B12" s="1" t="str">
        <f t="shared" si="0"/>
        <v>03/09</v>
      </c>
      <c r="C12">
        <v>57</v>
      </c>
      <c r="D12">
        <v>52</v>
      </c>
      <c r="F12">
        <v>0</v>
      </c>
      <c r="L12" s="4">
        <f t="shared" si="1"/>
        <v>96.428571428571431</v>
      </c>
      <c r="O12" s="4">
        <f t="shared" si="2"/>
        <v>0.14285714285714285</v>
      </c>
    </row>
    <row r="13" spans="1:16">
      <c r="A13" s="3">
        <v>43900</v>
      </c>
      <c r="B13" s="1" t="str">
        <f t="shared" si="0"/>
        <v>03/10</v>
      </c>
      <c r="C13">
        <v>70</v>
      </c>
      <c r="D13">
        <v>65</v>
      </c>
      <c r="F13">
        <v>0</v>
      </c>
      <c r="L13" s="4">
        <f t="shared" si="1"/>
        <v>183.85714285714286</v>
      </c>
      <c r="O13" s="4">
        <f t="shared" si="2"/>
        <v>0.14285714285714285</v>
      </c>
    </row>
    <row r="14" spans="1:16">
      <c r="A14" s="3">
        <v>43901</v>
      </c>
      <c r="B14" s="1" t="str">
        <f t="shared" si="0"/>
        <v>03/11</v>
      </c>
      <c r="C14">
        <v>155</v>
      </c>
      <c r="D14">
        <v>86</v>
      </c>
      <c r="F14">
        <v>1</v>
      </c>
      <c r="L14" s="4">
        <f t="shared" si="1"/>
        <v>274.57142857142856</v>
      </c>
      <c r="O14" s="4">
        <f t="shared" si="2"/>
        <v>0.42857142857142855</v>
      </c>
    </row>
    <row r="15" spans="1:16">
      <c r="A15" s="3">
        <v>43902</v>
      </c>
      <c r="B15" s="1" t="str">
        <f t="shared" si="0"/>
        <v>03/12</v>
      </c>
      <c r="C15">
        <v>357</v>
      </c>
      <c r="D15">
        <v>90</v>
      </c>
      <c r="F15">
        <v>0</v>
      </c>
      <c r="H15" s="3">
        <v>43902</v>
      </c>
      <c r="I15">
        <v>22</v>
      </c>
      <c r="L15" s="4">
        <f t="shared" si="1"/>
        <v>419.14285714285717</v>
      </c>
      <c r="M15">
        <f t="shared" ref="M15:M67" si="3">I15</f>
        <v>22</v>
      </c>
      <c r="O15" s="4">
        <f t="shared" si="2"/>
        <v>1.1428571428571428</v>
      </c>
    </row>
    <row r="16" spans="1:16">
      <c r="A16" s="3">
        <v>43903</v>
      </c>
      <c r="B16" s="1" t="str">
        <f t="shared" si="0"/>
        <v>03/13</v>
      </c>
      <c r="C16">
        <v>620</v>
      </c>
      <c r="D16">
        <v>148</v>
      </c>
      <c r="F16">
        <v>0</v>
      </c>
      <c r="H16" s="3">
        <v>43903</v>
      </c>
      <c r="I16">
        <v>30</v>
      </c>
      <c r="J16">
        <v>19</v>
      </c>
      <c r="L16" s="4">
        <f t="shared" si="1"/>
        <v>714.14285714285711</v>
      </c>
      <c r="M16">
        <f t="shared" si="3"/>
        <v>30</v>
      </c>
      <c r="N16">
        <f t="shared" ref="N16:N67" si="4">J16</f>
        <v>19</v>
      </c>
      <c r="O16" s="4">
        <f t="shared" si="2"/>
        <v>2.4285714285714284</v>
      </c>
    </row>
    <row r="17" spans="1:16">
      <c r="A17" s="3">
        <v>43904</v>
      </c>
      <c r="B17" s="1" t="str">
        <f t="shared" si="0"/>
        <v>03/14</v>
      </c>
      <c r="C17">
        <v>642</v>
      </c>
      <c r="D17">
        <v>158</v>
      </c>
      <c r="F17">
        <v>2</v>
      </c>
      <c r="L17" s="4">
        <f t="shared" si="1"/>
        <v>1055.1428571428571</v>
      </c>
      <c r="O17" s="4">
        <f t="shared" si="2"/>
        <v>3.5714285714285716</v>
      </c>
    </row>
    <row r="18" spans="1:16">
      <c r="A18" s="3">
        <v>43905</v>
      </c>
      <c r="B18" s="1" t="str">
        <f t="shared" si="0"/>
        <v>03/15</v>
      </c>
      <c r="C18">
        <v>1033</v>
      </c>
      <c r="D18">
        <v>192</v>
      </c>
      <c r="F18">
        <v>5</v>
      </c>
      <c r="L18" s="4">
        <f t="shared" si="1"/>
        <v>1458.7142857142858</v>
      </c>
      <c r="O18" s="4">
        <f t="shared" si="2"/>
        <v>6.2857142857142856</v>
      </c>
    </row>
    <row r="19" spans="1:16">
      <c r="A19" s="3">
        <v>43906</v>
      </c>
      <c r="B19" s="1" t="str">
        <f t="shared" si="0"/>
        <v>03/16</v>
      </c>
      <c r="C19">
        <v>2122</v>
      </c>
      <c r="D19">
        <v>307</v>
      </c>
      <c r="F19">
        <v>9</v>
      </c>
      <c r="H19" s="3">
        <v>43906</v>
      </c>
      <c r="I19">
        <v>102</v>
      </c>
      <c r="J19">
        <v>36</v>
      </c>
      <c r="L19" s="4">
        <f t="shared" si="1"/>
        <v>1938.1428571428571</v>
      </c>
      <c r="M19">
        <f t="shared" si="3"/>
        <v>102</v>
      </c>
      <c r="N19">
        <f t="shared" si="4"/>
        <v>36</v>
      </c>
      <c r="O19" s="4">
        <f t="shared" si="2"/>
        <v>9.7142857142857135</v>
      </c>
    </row>
    <row r="20" spans="1:16">
      <c r="A20" s="3">
        <v>43907</v>
      </c>
      <c r="B20" s="1" t="str">
        <f t="shared" si="0"/>
        <v>03/17</v>
      </c>
      <c r="C20">
        <v>2457</v>
      </c>
      <c r="D20">
        <v>354</v>
      </c>
      <c r="F20">
        <v>8</v>
      </c>
      <c r="H20" s="3">
        <v>43907</v>
      </c>
      <c r="I20">
        <v>124</v>
      </c>
      <c r="J20">
        <v>60</v>
      </c>
      <c r="L20" s="4">
        <f t="shared" si="1"/>
        <v>2422.8571428571427</v>
      </c>
      <c r="M20">
        <f t="shared" si="3"/>
        <v>124</v>
      </c>
      <c r="N20">
        <f t="shared" si="4"/>
        <v>60</v>
      </c>
      <c r="O20" s="4">
        <f t="shared" si="2"/>
        <v>16.285714285714285</v>
      </c>
    </row>
    <row r="21" spans="1:16">
      <c r="A21" s="3">
        <v>43908</v>
      </c>
      <c r="B21" s="1" t="str">
        <f t="shared" si="0"/>
        <v>03/18</v>
      </c>
      <c r="C21">
        <v>2980</v>
      </c>
      <c r="D21">
        <v>464</v>
      </c>
      <c r="F21">
        <v>20</v>
      </c>
      <c r="L21" s="4">
        <f t="shared" si="1"/>
        <v>2708.1428571428573</v>
      </c>
      <c r="O21" s="4">
        <f t="shared" si="2"/>
        <v>22.428571428571427</v>
      </c>
    </row>
    <row r="22" spans="1:16">
      <c r="A22" s="3">
        <v>43909</v>
      </c>
      <c r="B22" s="1" t="str">
        <f t="shared" si="0"/>
        <v>03/19</v>
      </c>
      <c r="C22">
        <v>3713</v>
      </c>
      <c r="D22">
        <v>550</v>
      </c>
      <c r="F22">
        <v>24</v>
      </c>
      <c r="H22" s="3">
        <v>43909</v>
      </c>
      <c r="I22">
        <v>554</v>
      </c>
      <c r="J22">
        <v>169</v>
      </c>
      <c r="L22" s="4">
        <f t="shared" si="1"/>
        <v>2928.8571428571427</v>
      </c>
      <c r="M22">
        <f t="shared" si="3"/>
        <v>554</v>
      </c>
      <c r="N22">
        <f t="shared" si="4"/>
        <v>169</v>
      </c>
      <c r="O22" s="4">
        <f t="shared" si="2"/>
        <v>28.857142857142858</v>
      </c>
    </row>
    <row r="23" spans="1:16">
      <c r="A23" s="3">
        <v>43910</v>
      </c>
      <c r="B23" s="1" t="str">
        <f t="shared" si="0"/>
        <v>03/20</v>
      </c>
      <c r="C23">
        <v>4013</v>
      </c>
      <c r="D23">
        <v>661</v>
      </c>
      <c r="F23">
        <v>46</v>
      </c>
      <c r="H23" s="3">
        <v>43910</v>
      </c>
      <c r="I23">
        <v>1160</v>
      </c>
      <c r="J23">
        <v>260</v>
      </c>
      <c r="L23" s="4">
        <f t="shared" si="1"/>
        <v>3135.2857142857142</v>
      </c>
      <c r="M23">
        <f t="shared" si="3"/>
        <v>1160</v>
      </c>
      <c r="N23">
        <f t="shared" si="4"/>
        <v>260</v>
      </c>
      <c r="O23" s="4">
        <f t="shared" si="2"/>
        <v>39.142857142857146</v>
      </c>
    </row>
    <row r="24" spans="1:16">
      <c r="A24" s="3">
        <v>43911</v>
      </c>
      <c r="B24" s="1" t="str">
        <f t="shared" si="0"/>
        <v>03/21</v>
      </c>
      <c r="C24">
        <v>2639</v>
      </c>
      <c r="D24">
        <v>689</v>
      </c>
      <c r="F24">
        <v>45</v>
      </c>
      <c r="H24" s="3">
        <v>43911</v>
      </c>
      <c r="I24">
        <v>1450</v>
      </c>
      <c r="J24">
        <v>370</v>
      </c>
      <c r="L24" s="4">
        <f t="shared" si="1"/>
        <v>3426.4285714285716</v>
      </c>
      <c r="M24">
        <f t="shared" si="3"/>
        <v>1450</v>
      </c>
      <c r="N24">
        <f t="shared" si="4"/>
        <v>370</v>
      </c>
      <c r="O24" s="4">
        <f t="shared" si="2"/>
        <v>51.428571428571431</v>
      </c>
      <c r="P24">
        <v>1</v>
      </c>
    </row>
    <row r="25" spans="1:16">
      <c r="A25" s="3">
        <v>43912</v>
      </c>
      <c r="B25" s="1" t="str">
        <f t="shared" si="0"/>
        <v>03/22</v>
      </c>
      <c r="C25">
        <v>2578</v>
      </c>
      <c r="D25">
        <v>725</v>
      </c>
      <c r="F25">
        <v>50</v>
      </c>
      <c r="H25" s="3">
        <v>43912</v>
      </c>
      <c r="I25">
        <v>1800</v>
      </c>
      <c r="J25">
        <v>450</v>
      </c>
      <c r="L25" s="4">
        <f t="shared" si="1"/>
        <v>3692</v>
      </c>
      <c r="M25">
        <f t="shared" si="3"/>
        <v>1800</v>
      </c>
      <c r="N25">
        <f t="shared" si="4"/>
        <v>450</v>
      </c>
      <c r="O25" s="4">
        <f t="shared" si="2"/>
        <v>65.857142857142861</v>
      </c>
      <c r="P25">
        <v>99900</v>
      </c>
    </row>
    <row r="26" spans="1:16">
      <c r="A26" s="3">
        <v>43913</v>
      </c>
      <c r="B26" s="1" t="str">
        <f t="shared" si="0"/>
        <v>03/23</v>
      </c>
      <c r="C26">
        <v>3567</v>
      </c>
      <c r="D26">
        <v>1032</v>
      </c>
      <c r="F26">
        <v>81</v>
      </c>
      <c r="H26" s="3">
        <v>43913</v>
      </c>
      <c r="I26">
        <v>2213</v>
      </c>
      <c r="J26">
        <v>525</v>
      </c>
      <c r="L26" s="4">
        <f t="shared" si="1"/>
        <v>3879.2857142857142</v>
      </c>
      <c r="M26">
        <f t="shared" si="3"/>
        <v>2213</v>
      </c>
      <c r="N26">
        <f t="shared" si="4"/>
        <v>525</v>
      </c>
      <c r="O26" s="4">
        <f t="shared" si="2"/>
        <v>89</v>
      </c>
    </row>
    <row r="27" spans="1:16">
      <c r="A27" s="3">
        <v>43914</v>
      </c>
      <c r="B27" s="1" t="str">
        <f t="shared" si="0"/>
        <v>03/24</v>
      </c>
      <c r="C27">
        <v>4495</v>
      </c>
      <c r="D27">
        <v>1144</v>
      </c>
      <c r="F27">
        <v>94</v>
      </c>
      <c r="H27" s="3">
        <v>43914</v>
      </c>
      <c r="I27">
        <v>2850</v>
      </c>
      <c r="J27">
        <v>660</v>
      </c>
      <c r="L27" s="4">
        <f t="shared" si="1"/>
        <v>4033.8571428571427</v>
      </c>
      <c r="M27">
        <f t="shared" si="3"/>
        <v>2850</v>
      </c>
      <c r="N27">
        <f t="shared" si="4"/>
        <v>660</v>
      </c>
      <c r="O27" s="4">
        <f t="shared" si="2"/>
        <v>112.85714285714286</v>
      </c>
    </row>
    <row r="28" spans="1:16">
      <c r="A28" s="3">
        <v>43915</v>
      </c>
      <c r="B28" s="1" t="str">
        <f t="shared" si="0"/>
        <v>03/25</v>
      </c>
      <c r="C28">
        <v>4839</v>
      </c>
      <c r="D28">
        <v>1297</v>
      </c>
      <c r="F28">
        <v>121</v>
      </c>
      <c r="H28" s="3">
        <v>43915</v>
      </c>
      <c r="I28">
        <v>3750</v>
      </c>
      <c r="J28">
        <v>840</v>
      </c>
      <c r="L28" s="4">
        <f t="shared" si="1"/>
        <v>4150.4285714285716</v>
      </c>
      <c r="M28">
        <f t="shared" si="3"/>
        <v>3750</v>
      </c>
      <c r="N28">
        <f t="shared" si="4"/>
        <v>840</v>
      </c>
      <c r="O28" s="4">
        <f t="shared" si="2"/>
        <v>144.28571428571428</v>
      </c>
    </row>
    <row r="29" spans="1:16">
      <c r="A29" s="3">
        <v>43916</v>
      </c>
      <c r="B29" s="1" t="str">
        <f t="shared" si="0"/>
        <v>03/26</v>
      </c>
      <c r="C29">
        <v>5024</v>
      </c>
      <c r="D29">
        <v>1420</v>
      </c>
      <c r="F29">
        <v>186</v>
      </c>
      <c r="H29" s="3">
        <v>43916</v>
      </c>
      <c r="I29">
        <v>4733</v>
      </c>
      <c r="J29">
        <v>1084</v>
      </c>
      <c r="L29" s="4">
        <f t="shared" si="1"/>
        <v>4285.4285714285716</v>
      </c>
      <c r="M29">
        <f t="shared" si="3"/>
        <v>4733</v>
      </c>
      <c r="N29">
        <f t="shared" si="4"/>
        <v>1084</v>
      </c>
      <c r="O29" s="4">
        <f t="shared" si="2"/>
        <v>178.14285714285714</v>
      </c>
    </row>
    <row r="30" spans="1:16">
      <c r="A30" s="3">
        <v>43917</v>
      </c>
      <c r="B30" s="1" t="str">
        <f t="shared" si="0"/>
        <v>03/27</v>
      </c>
      <c r="C30">
        <v>5095</v>
      </c>
      <c r="D30">
        <v>1382</v>
      </c>
      <c r="F30">
        <v>213</v>
      </c>
      <c r="H30" s="3">
        <v>43917</v>
      </c>
      <c r="I30">
        <v>5256</v>
      </c>
      <c r="J30">
        <v>1175</v>
      </c>
      <c r="L30" s="4">
        <f t="shared" si="1"/>
        <v>4647.4285714285716</v>
      </c>
      <c r="M30">
        <f t="shared" si="3"/>
        <v>5256</v>
      </c>
      <c r="N30">
        <f t="shared" si="4"/>
        <v>1175</v>
      </c>
      <c r="O30" s="4">
        <f t="shared" si="2"/>
        <v>212.57142857142858</v>
      </c>
    </row>
    <row r="31" spans="1:16">
      <c r="A31" s="3">
        <v>43918</v>
      </c>
      <c r="B31" s="1" t="str">
        <f t="shared" si="0"/>
        <v>03/28</v>
      </c>
      <c r="C31">
        <v>3455</v>
      </c>
      <c r="D31">
        <v>1339</v>
      </c>
      <c r="F31">
        <v>265</v>
      </c>
      <c r="H31" s="3">
        <v>43918</v>
      </c>
      <c r="I31">
        <v>6002</v>
      </c>
      <c r="J31">
        <v>1337</v>
      </c>
      <c r="L31" s="4">
        <f t="shared" si="1"/>
        <v>4780.2857142857147</v>
      </c>
      <c r="M31">
        <f t="shared" si="3"/>
        <v>6002</v>
      </c>
      <c r="N31">
        <f t="shared" si="4"/>
        <v>1337</v>
      </c>
      <c r="O31" s="4">
        <f t="shared" si="2"/>
        <v>252.28571428571428</v>
      </c>
    </row>
    <row r="32" spans="1:16">
      <c r="A32" s="3">
        <v>43919</v>
      </c>
      <c r="B32" s="1" t="str">
        <f t="shared" si="0"/>
        <v>03/29</v>
      </c>
      <c r="C32">
        <v>3523</v>
      </c>
      <c r="D32">
        <v>1384</v>
      </c>
      <c r="F32">
        <v>287</v>
      </c>
      <c r="H32" s="3">
        <v>43919</v>
      </c>
      <c r="I32">
        <v>6631</v>
      </c>
      <c r="J32">
        <v>1520</v>
      </c>
      <c r="L32" s="4">
        <f t="shared" si="1"/>
        <v>4864.8571428571431</v>
      </c>
      <c r="M32">
        <f t="shared" si="3"/>
        <v>6631</v>
      </c>
      <c r="N32">
        <f t="shared" si="4"/>
        <v>1520</v>
      </c>
      <c r="O32" s="4">
        <f t="shared" si="2"/>
        <v>296.57142857142856</v>
      </c>
    </row>
    <row r="33" spans="1:15">
      <c r="A33" s="3">
        <v>43920</v>
      </c>
      <c r="B33" s="1" t="str">
        <f t="shared" si="0"/>
        <v>03/30</v>
      </c>
      <c r="C33">
        <v>6101</v>
      </c>
      <c r="D33">
        <v>1692</v>
      </c>
      <c r="F33">
        <v>322</v>
      </c>
      <c r="H33" s="3">
        <v>43920</v>
      </c>
      <c r="I33">
        <v>7630</v>
      </c>
      <c r="J33">
        <v>1724</v>
      </c>
      <c r="L33" s="4">
        <f t="shared" si="1"/>
        <v>4969</v>
      </c>
      <c r="M33">
        <f t="shared" si="3"/>
        <v>7630</v>
      </c>
      <c r="N33">
        <f t="shared" si="4"/>
        <v>1724</v>
      </c>
      <c r="O33" s="4">
        <f t="shared" si="2"/>
        <v>339.42857142857144</v>
      </c>
    </row>
    <row r="34" spans="1:15">
      <c r="A34" s="3">
        <v>43921</v>
      </c>
      <c r="B34" s="1" t="str">
        <f t="shared" si="0"/>
        <v>03/31</v>
      </c>
      <c r="C34">
        <v>5425</v>
      </c>
      <c r="D34">
        <v>1630</v>
      </c>
      <c r="F34">
        <v>372</v>
      </c>
      <c r="H34" s="3">
        <v>43921</v>
      </c>
      <c r="I34">
        <v>8403</v>
      </c>
      <c r="J34">
        <v>1888</v>
      </c>
      <c r="L34" s="4">
        <f t="shared" si="1"/>
        <v>5048.4285714285716</v>
      </c>
      <c r="M34">
        <f t="shared" si="3"/>
        <v>8403</v>
      </c>
      <c r="N34">
        <f t="shared" si="4"/>
        <v>1888</v>
      </c>
      <c r="O34" s="4">
        <f t="shared" si="2"/>
        <v>377.85714285714283</v>
      </c>
    </row>
    <row r="35" spans="1:15">
      <c r="A35" s="3">
        <v>43922</v>
      </c>
      <c r="B35" s="1" t="str">
        <f t="shared" si="0"/>
        <v>04/01</v>
      </c>
      <c r="C35">
        <v>5431</v>
      </c>
      <c r="D35">
        <v>1536</v>
      </c>
      <c r="F35">
        <v>431</v>
      </c>
      <c r="H35" s="3">
        <v>43922</v>
      </c>
      <c r="I35">
        <v>9091</v>
      </c>
      <c r="J35">
        <v>2124</v>
      </c>
      <c r="L35" s="4">
        <f t="shared" si="1"/>
        <v>5105.2857142857147</v>
      </c>
      <c r="M35">
        <f t="shared" si="3"/>
        <v>9091</v>
      </c>
      <c r="N35">
        <f t="shared" si="4"/>
        <v>2124</v>
      </c>
      <c r="O35" s="4">
        <f t="shared" si="2"/>
        <v>409.57142857142856</v>
      </c>
    </row>
    <row r="36" spans="1:15">
      <c r="A36" s="3">
        <v>43923</v>
      </c>
      <c r="B36" s="1" t="str">
        <f t="shared" si="0"/>
        <v>04/02</v>
      </c>
      <c r="C36">
        <v>5753</v>
      </c>
      <c r="D36">
        <v>1594</v>
      </c>
      <c r="F36">
        <v>486</v>
      </c>
      <c r="H36" s="3">
        <v>43923</v>
      </c>
      <c r="I36">
        <v>9681</v>
      </c>
      <c r="J36">
        <v>2248</v>
      </c>
      <c r="L36" s="4">
        <f t="shared" si="1"/>
        <v>5140.8571428571431</v>
      </c>
      <c r="M36">
        <f t="shared" si="3"/>
        <v>9681</v>
      </c>
      <c r="N36">
        <f t="shared" si="4"/>
        <v>2248</v>
      </c>
      <c r="O36" s="4">
        <f t="shared" si="2"/>
        <v>449.14285714285717</v>
      </c>
    </row>
    <row r="37" spans="1:15">
      <c r="A37" s="3">
        <v>43924</v>
      </c>
      <c r="B37" s="1" t="str">
        <f t="shared" si="0"/>
        <v>04/03</v>
      </c>
      <c r="C37">
        <v>5651</v>
      </c>
      <c r="D37">
        <v>1595</v>
      </c>
      <c r="F37">
        <v>482</v>
      </c>
      <c r="H37" s="3">
        <v>43924</v>
      </c>
      <c r="I37">
        <v>10370</v>
      </c>
      <c r="J37">
        <v>2477</v>
      </c>
      <c r="L37" s="4">
        <f t="shared" si="1"/>
        <v>5177.7142857142853</v>
      </c>
      <c r="M37">
        <f t="shared" si="3"/>
        <v>10370</v>
      </c>
      <c r="N37">
        <f t="shared" si="4"/>
        <v>2477</v>
      </c>
      <c r="O37" s="4">
        <f t="shared" si="2"/>
        <v>483.71428571428572</v>
      </c>
    </row>
    <row r="38" spans="1:15">
      <c r="A38" s="3">
        <v>43925</v>
      </c>
      <c r="B38" s="1" t="str">
        <f t="shared" si="0"/>
        <v>04/04</v>
      </c>
      <c r="C38">
        <v>3853</v>
      </c>
      <c r="D38">
        <v>1331</v>
      </c>
      <c r="F38">
        <v>487</v>
      </c>
      <c r="H38" s="3">
        <v>43925</v>
      </c>
      <c r="I38">
        <v>10726</v>
      </c>
      <c r="J38">
        <v>2562</v>
      </c>
      <c r="L38" s="4">
        <f t="shared" si="1"/>
        <v>5266.7142857142853</v>
      </c>
      <c r="M38">
        <f t="shared" si="3"/>
        <v>10726</v>
      </c>
      <c r="N38">
        <f t="shared" si="4"/>
        <v>2562</v>
      </c>
      <c r="O38" s="4">
        <f t="shared" si="2"/>
        <v>514.85714285714289</v>
      </c>
    </row>
    <row r="39" spans="1:15">
      <c r="A39" s="3">
        <v>43926</v>
      </c>
      <c r="B39" s="1" t="str">
        <f t="shared" si="0"/>
        <v>04/05</v>
      </c>
      <c r="C39">
        <v>3772</v>
      </c>
      <c r="D39">
        <v>1315</v>
      </c>
      <c r="F39">
        <v>564</v>
      </c>
      <c r="H39" s="3">
        <v>43926</v>
      </c>
      <c r="I39">
        <v>10843</v>
      </c>
      <c r="J39">
        <v>2613</v>
      </c>
      <c r="L39" s="4">
        <f t="shared" si="1"/>
        <v>5285.1428571428569</v>
      </c>
      <c r="M39">
        <f t="shared" si="3"/>
        <v>10843</v>
      </c>
      <c r="N39">
        <f t="shared" si="4"/>
        <v>2613</v>
      </c>
      <c r="O39" s="4">
        <f t="shared" si="2"/>
        <v>531</v>
      </c>
    </row>
    <row r="40" spans="1:15">
      <c r="A40" s="3">
        <v>43927</v>
      </c>
      <c r="B40" s="1" t="str">
        <f t="shared" si="0"/>
        <v>04/06</v>
      </c>
      <c r="C40">
        <v>6359</v>
      </c>
      <c r="D40">
        <v>1687</v>
      </c>
      <c r="F40">
        <v>564</v>
      </c>
      <c r="H40" s="3">
        <v>43927</v>
      </c>
      <c r="I40">
        <v>11301</v>
      </c>
      <c r="J40">
        <v>2660</v>
      </c>
      <c r="L40" s="4">
        <f t="shared" si="1"/>
        <v>5181.8571428571431</v>
      </c>
      <c r="M40">
        <f t="shared" si="3"/>
        <v>11301</v>
      </c>
      <c r="N40">
        <f t="shared" si="4"/>
        <v>2660</v>
      </c>
      <c r="O40" s="4">
        <f t="shared" si="2"/>
        <v>537.85714285714289</v>
      </c>
    </row>
    <row r="41" spans="1:15">
      <c r="A41" s="3">
        <v>43928</v>
      </c>
      <c r="B41" s="1" t="str">
        <f t="shared" si="0"/>
        <v>04/07</v>
      </c>
      <c r="C41">
        <v>6048</v>
      </c>
      <c r="D41">
        <v>1565</v>
      </c>
      <c r="F41">
        <v>590</v>
      </c>
      <c r="H41" s="3">
        <v>43928</v>
      </c>
      <c r="I41">
        <v>11741</v>
      </c>
      <c r="J41">
        <v>2886</v>
      </c>
      <c r="L41" s="4">
        <f t="shared" si="1"/>
        <v>5016.8571428571431</v>
      </c>
      <c r="M41">
        <f t="shared" si="3"/>
        <v>11741</v>
      </c>
      <c r="N41">
        <f t="shared" si="4"/>
        <v>2886</v>
      </c>
      <c r="O41" s="4">
        <f t="shared" si="2"/>
        <v>542.71428571428567</v>
      </c>
    </row>
    <row r="42" spans="1:15">
      <c r="A42" s="3">
        <v>43929</v>
      </c>
      <c r="B42" s="1" t="str">
        <f t="shared" si="0"/>
        <v>04/08</v>
      </c>
      <c r="C42">
        <v>5560</v>
      </c>
      <c r="D42">
        <v>1514</v>
      </c>
      <c r="F42">
        <v>544</v>
      </c>
      <c r="H42" s="3">
        <v>43929</v>
      </c>
      <c r="I42">
        <v>11836</v>
      </c>
      <c r="J42">
        <v>2901</v>
      </c>
      <c r="L42" s="4">
        <f t="shared" si="1"/>
        <v>4995.5714285714284</v>
      </c>
      <c r="M42">
        <f t="shared" si="3"/>
        <v>11836</v>
      </c>
      <c r="N42">
        <f t="shared" si="4"/>
        <v>2901</v>
      </c>
      <c r="O42" s="4">
        <f t="shared" si="2"/>
        <v>547.71428571428567</v>
      </c>
    </row>
    <row r="43" spans="1:15">
      <c r="A43" s="3">
        <v>43930</v>
      </c>
      <c r="B43" s="1" t="str">
        <f t="shared" si="0"/>
        <v>04/09</v>
      </c>
      <c r="C43">
        <v>5030</v>
      </c>
      <c r="D43">
        <v>1388</v>
      </c>
      <c r="F43">
        <v>534</v>
      </c>
      <c r="H43" s="3">
        <v>43930</v>
      </c>
      <c r="I43">
        <v>11962</v>
      </c>
      <c r="J43">
        <v>2899</v>
      </c>
      <c r="L43" s="4">
        <f t="shared" si="1"/>
        <v>4866.1428571428569</v>
      </c>
      <c r="M43">
        <f t="shared" si="3"/>
        <v>11962</v>
      </c>
      <c r="N43">
        <f t="shared" si="4"/>
        <v>2899</v>
      </c>
      <c r="O43" s="4">
        <f t="shared" si="2"/>
        <v>546.14285714285711</v>
      </c>
    </row>
    <row r="44" spans="1:15">
      <c r="A44" s="3">
        <v>43931</v>
      </c>
      <c r="B44" s="1" t="str">
        <f t="shared" si="0"/>
        <v>04/10</v>
      </c>
      <c r="C44">
        <v>4496</v>
      </c>
      <c r="D44">
        <v>1307</v>
      </c>
      <c r="F44">
        <v>516</v>
      </c>
      <c r="H44" s="3">
        <v>43931</v>
      </c>
      <c r="I44">
        <v>12006</v>
      </c>
      <c r="J44">
        <v>2973</v>
      </c>
      <c r="L44" s="4">
        <f t="shared" si="1"/>
        <v>4428</v>
      </c>
      <c r="M44">
        <f t="shared" si="3"/>
        <v>12006</v>
      </c>
      <c r="N44">
        <f t="shared" si="4"/>
        <v>2973</v>
      </c>
      <c r="O44" s="4">
        <f t="shared" si="2"/>
        <v>544</v>
      </c>
    </row>
    <row r="45" spans="1:15">
      <c r="A45" s="3">
        <v>43932</v>
      </c>
      <c r="B45" s="1" t="str">
        <f t="shared" si="0"/>
        <v>04/11</v>
      </c>
      <c r="C45">
        <v>3704</v>
      </c>
      <c r="D45">
        <v>1074</v>
      </c>
      <c r="F45">
        <v>522</v>
      </c>
      <c r="H45" s="3">
        <v>43932</v>
      </c>
      <c r="I45">
        <v>12026</v>
      </c>
      <c r="J45">
        <v>3141</v>
      </c>
      <c r="L45" s="4">
        <f t="shared" si="1"/>
        <v>4153.5714285714284</v>
      </c>
      <c r="M45">
        <f t="shared" si="3"/>
        <v>12026</v>
      </c>
      <c r="N45">
        <f t="shared" si="4"/>
        <v>3141</v>
      </c>
      <c r="O45" s="4">
        <f t="shared" si="2"/>
        <v>531.28571428571433</v>
      </c>
    </row>
    <row r="46" spans="1:15">
      <c r="A46" s="3">
        <v>43933</v>
      </c>
      <c r="B46" s="1" t="str">
        <f t="shared" si="0"/>
        <v>04/12</v>
      </c>
      <c r="C46">
        <v>2866</v>
      </c>
      <c r="D46">
        <v>965</v>
      </c>
      <c r="F46">
        <v>553</v>
      </c>
      <c r="H46" s="3">
        <v>43933</v>
      </c>
      <c r="I46">
        <v>12184</v>
      </c>
      <c r="J46">
        <v>3122</v>
      </c>
      <c r="L46" s="4">
        <f t="shared" si="1"/>
        <v>3911.5714285714284</v>
      </c>
      <c r="M46">
        <f t="shared" si="3"/>
        <v>12184</v>
      </c>
      <c r="N46">
        <f t="shared" si="4"/>
        <v>3122</v>
      </c>
      <c r="O46" s="4">
        <f t="shared" si="2"/>
        <v>516</v>
      </c>
    </row>
    <row r="47" spans="1:15">
      <c r="A47" s="3">
        <v>43934</v>
      </c>
      <c r="B47" s="1" t="str">
        <f t="shared" si="0"/>
        <v>04/13</v>
      </c>
      <c r="C47">
        <v>3292</v>
      </c>
      <c r="D47">
        <v>1193</v>
      </c>
      <c r="F47">
        <v>549</v>
      </c>
      <c r="H47" s="3">
        <v>43934</v>
      </c>
      <c r="I47">
        <v>12006</v>
      </c>
      <c r="J47">
        <v>3125</v>
      </c>
      <c r="L47" s="4">
        <f t="shared" si="1"/>
        <v>3695.1428571428573</v>
      </c>
      <c r="M47">
        <f t="shared" si="3"/>
        <v>12006</v>
      </c>
      <c r="N47">
        <f t="shared" si="4"/>
        <v>3125</v>
      </c>
      <c r="O47" s="4">
        <f t="shared" si="2"/>
        <v>496.57142857142856</v>
      </c>
    </row>
    <row r="48" spans="1:15">
      <c r="A48" s="3">
        <v>43935</v>
      </c>
      <c r="B48" s="1" t="str">
        <f t="shared" si="0"/>
        <v>04/14</v>
      </c>
      <c r="C48">
        <v>4127</v>
      </c>
      <c r="D48">
        <v>1058</v>
      </c>
      <c r="F48">
        <v>501</v>
      </c>
      <c r="H48" s="3">
        <v>43935</v>
      </c>
      <c r="I48">
        <v>11727</v>
      </c>
      <c r="J48">
        <v>3091</v>
      </c>
      <c r="L48" s="4">
        <f t="shared" si="1"/>
        <v>3563.1428571428573</v>
      </c>
      <c r="M48">
        <f t="shared" si="3"/>
        <v>11727</v>
      </c>
      <c r="N48">
        <f t="shared" si="4"/>
        <v>3091</v>
      </c>
      <c r="O48" s="4">
        <f t="shared" si="2"/>
        <v>475</v>
      </c>
    </row>
    <row r="49" spans="1:27">
      <c r="A49" s="3">
        <v>43936</v>
      </c>
      <c r="B49" s="1" t="str">
        <f t="shared" si="0"/>
        <v>04/15</v>
      </c>
      <c r="C49">
        <v>3866</v>
      </c>
      <c r="D49">
        <v>964</v>
      </c>
      <c r="F49">
        <v>437</v>
      </c>
      <c r="H49" s="3">
        <v>43936</v>
      </c>
      <c r="I49">
        <v>11277</v>
      </c>
      <c r="J49">
        <v>3078</v>
      </c>
      <c r="L49" s="4">
        <f t="shared" si="1"/>
        <v>3342.8571428571427</v>
      </c>
      <c r="M49">
        <f t="shared" si="3"/>
        <v>11277</v>
      </c>
      <c r="N49">
        <f t="shared" si="4"/>
        <v>3078</v>
      </c>
      <c r="O49" s="4">
        <f t="shared" si="2"/>
        <v>452</v>
      </c>
    </row>
    <row r="50" spans="1:27">
      <c r="A50" s="3">
        <v>43937</v>
      </c>
      <c r="B50" s="1" t="str">
        <f t="shared" si="0"/>
        <v>04/16</v>
      </c>
      <c r="C50">
        <v>3515</v>
      </c>
      <c r="D50">
        <v>851</v>
      </c>
      <c r="F50">
        <v>398</v>
      </c>
      <c r="H50" s="3">
        <v>43937</v>
      </c>
      <c r="I50">
        <v>11035</v>
      </c>
      <c r="J50">
        <v>3087</v>
      </c>
      <c r="L50" s="4">
        <f t="shared" si="1"/>
        <v>3268.7142857142858</v>
      </c>
      <c r="M50">
        <f t="shared" si="3"/>
        <v>11035</v>
      </c>
      <c r="N50">
        <f t="shared" si="4"/>
        <v>3087</v>
      </c>
      <c r="O50" s="4">
        <f t="shared" si="2"/>
        <v>426.14285714285717</v>
      </c>
    </row>
    <row r="51" spans="1:27">
      <c r="A51" s="3">
        <v>43938</v>
      </c>
      <c r="B51" s="1" t="str">
        <f t="shared" si="0"/>
        <v>04/17</v>
      </c>
      <c r="C51">
        <v>3572</v>
      </c>
      <c r="D51">
        <v>895</v>
      </c>
      <c r="F51">
        <v>365</v>
      </c>
      <c r="H51" s="3">
        <v>43938</v>
      </c>
      <c r="I51">
        <v>10812</v>
      </c>
      <c r="J51">
        <v>3053</v>
      </c>
      <c r="L51" s="4">
        <f t="shared" si="1"/>
        <v>3337.7142857142858</v>
      </c>
      <c r="M51">
        <f t="shared" si="3"/>
        <v>10812</v>
      </c>
      <c r="N51">
        <f t="shared" si="4"/>
        <v>3053</v>
      </c>
      <c r="O51" s="4">
        <f t="shared" si="2"/>
        <v>397</v>
      </c>
    </row>
    <row r="52" spans="1:27">
      <c r="A52" s="3">
        <v>43939</v>
      </c>
      <c r="B52" s="1" t="str">
        <f t="shared" si="0"/>
        <v>04/18</v>
      </c>
      <c r="C52">
        <v>2162</v>
      </c>
      <c r="D52">
        <v>644</v>
      </c>
      <c r="F52">
        <v>361</v>
      </c>
      <c r="H52" s="3">
        <v>43939</v>
      </c>
      <c r="I52">
        <v>10295</v>
      </c>
      <c r="J52">
        <v>3006</v>
      </c>
      <c r="L52" s="4">
        <f t="shared" si="1"/>
        <v>3184.5714285714284</v>
      </c>
      <c r="M52">
        <f t="shared" si="3"/>
        <v>10295</v>
      </c>
      <c r="N52">
        <f t="shared" si="4"/>
        <v>3006</v>
      </c>
      <c r="O52" s="4">
        <f t="shared" si="2"/>
        <v>369</v>
      </c>
    </row>
    <row r="53" spans="1:27">
      <c r="A53" s="3">
        <v>43940</v>
      </c>
      <c r="B53" s="1" t="str">
        <f t="shared" si="0"/>
        <v>04/19</v>
      </c>
      <c r="C53">
        <v>2347</v>
      </c>
      <c r="D53">
        <v>589</v>
      </c>
      <c r="F53">
        <v>372</v>
      </c>
      <c r="H53" s="3">
        <v>43940</v>
      </c>
      <c r="I53">
        <v>10237</v>
      </c>
      <c r="J53">
        <v>2950</v>
      </c>
      <c r="L53" s="4">
        <f t="shared" si="1"/>
        <v>3126.1428571428573</v>
      </c>
      <c r="M53">
        <f t="shared" si="3"/>
        <v>10237</v>
      </c>
      <c r="N53">
        <f t="shared" si="4"/>
        <v>2950</v>
      </c>
      <c r="O53" s="4">
        <f t="shared" si="2"/>
        <v>348.85714285714283</v>
      </c>
    </row>
    <row r="54" spans="1:27">
      <c r="A54" s="3">
        <v>43941</v>
      </c>
      <c r="B54" s="1" t="str">
        <f t="shared" si="0"/>
        <v>04/20</v>
      </c>
      <c r="C54">
        <v>3775</v>
      </c>
      <c r="D54">
        <v>712</v>
      </c>
      <c r="F54">
        <v>345</v>
      </c>
      <c r="H54" s="3">
        <v>43941</v>
      </c>
      <c r="I54">
        <v>10279</v>
      </c>
      <c r="J54">
        <v>2915</v>
      </c>
      <c r="L54" s="4">
        <f t="shared" si="1"/>
        <v>3030.1428571428573</v>
      </c>
      <c r="M54">
        <f t="shared" si="3"/>
        <v>10279</v>
      </c>
      <c r="N54">
        <f t="shared" si="4"/>
        <v>2915</v>
      </c>
      <c r="O54" s="4">
        <f t="shared" si="2"/>
        <v>335.85714285714283</v>
      </c>
    </row>
    <row r="55" spans="1:27">
      <c r="A55" s="3">
        <v>43942</v>
      </c>
      <c r="B55" s="1" t="str">
        <f t="shared" si="0"/>
        <v>04/21</v>
      </c>
      <c r="C55">
        <v>3055</v>
      </c>
      <c r="D55">
        <v>649</v>
      </c>
      <c r="F55">
        <v>305</v>
      </c>
      <c r="H55" s="3">
        <v>43942</v>
      </c>
      <c r="I55">
        <v>9928</v>
      </c>
      <c r="J55">
        <v>2897</v>
      </c>
      <c r="L55" s="4">
        <f t="shared" si="1"/>
        <v>2882.1428571428573</v>
      </c>
      <c r="M55">
        <f t="shared" si="3"/>
        <v>9928</v>
      </c>
      <c r="N55">
        <f t="shared" si="4"/>
        <v>2897</v>
      </c>
      <c r="O55" s="4">
        <f t="shared" si="2"/>
        <v>326.28571428571428</v>
      </c>
    </row>
    <row r="56" spans="1:27">
      <c r="A56" s="3">
        <v>43943</v>
      </c>
      <c r="B56" s="1" t="str">
        <f t="shared" si="0"/>
        <v>04/22</v>
      </c>
      <c r="C56">
        <v>3457</v>
      </c>
      <c r="D56">
        <v>593</v>
      </c>
      <c r="F56">
        <v>296</v>
      </c>
      <c r="H56" s="3">
        <v>43943</v>
      </c>
      <c r="I56">
        <v>9606</v>
      </c>
      <c r="J56">
        <v>2848</v>
      </c>
      <c r="L56" s="4">
        <f t="shared" si="1"/>
        <v>2801</v>
      </c>
      <c r="M56">
        <f t="shared" si="3"/>
        <v>9606</v>
      </c>
      <c r="N56">
        <f t="shared" si="4"/>
        <v>2848</v>
      </c>
      <c r="O56" s="4">
        <f t="shared" si="2"/>
        <v>308.71428571428572</v>
      </c>
    </row>
    <row r="57" spans="1:27">
      <c r="A57" s="3">
        <v>43944</v>
      </c>
      <c r="B57" s="1" t="str">
        <f t="shared" si="0"/>
        <v>04/23</v>
      </c>
      <c r="C57">
        <v>2843</v>
      </c>
      <c r="D57">
        <v>516</v>
      </c>
      <c r="F57">
        <v>307</v>
      </c>
      <c r="H57" s="3">
        <v>43944</v>
      </c>
      <c r="I57">
        <v>9070</v>
      </c>
      <c r="J57">
        <v>2849</v>
      </c>
      <c r="L57" s="4">
        <f t="shared" si="1"/>
        <v>2609.4285714285716</v>
      </c>
      <c r="M57">
        <f t="shared" si="3"/>
        <v>9070</v>
      </c>
      <c r="N57">
        <f t="shared" si="4"/>
        <v>2849</v>
      </c>
      <c r="O57" s="4">
        <f t="shared" si="2"/>
        <v>288.42857142857144</v>
      </c>
    </row>
    <row r="58" spans="1:27">
      <c r="A58" s="3">
        <v>43945</v>
      </c>
      <c r="B58" s="1" t="str">
        <f t="shared" si="0"/>
        <v>04/24</v>
      </c>
      <c r="C58">
        <v>2536</v>
      </c>
      <c r="D58">
        <v>559</v>
      </c>
      <c r="F58">
        <v>298</v>
      </c>
      <c r="H58" s="3">
        <v>43945</v>
      </c>
      <c r="I58">
        <v>8621</v>
      </c>
      <c r="J58">
        <v>2783</v>
      </c>
      <c r="L58" s="4">
        <f t="shared" si="1"/>
        <v>2399.8571428571427</v>
      </c>
      <c r="M58">
        <f t="shared" si="3"/>
        <v>8621</v>
      </c>
      <c r="N58">
        <f t="shared" si="4"/>
        <v>2783</v>
      </c>
      <c r="O58" s="4">
        <f t="shared" si="2"/>
        <v>275.28571428571428</v>
      </c>
      <c r="Z58" t="s">
        <v>45</v>
      </c>
      <c r="AA58">
        <f>LN(2)/0.03</f>
        <v>23.104906018664845</v>
      </c>
    </row>
    <row r="59" spans="1:27">
      <c r="A59" s="3">
        <v>43946</v>
      </c>
      <c r="B59" s="1" t="str">
        <f t="shared" si="0"/>
        <v>04/25</v>
      </c>
      <c r="C59">
        <v>1594</v>
      </c>
      <c r="D59">
        <v>402</v>
      </c>
      <c r="F59">
        <v>238</v>
      </c>
      <c r="H59" s="3">
        <v>43946</v>
      </c>
      <c r="I59">
        <v>8114</v>
      </c>
      <c r="J59">
        <v>2708</v>
      </c>
      <c r="L59" s="4">
        <f t="shared" si="1"/>
        <v>2351.4285714285716</v>
      </c>
      <c r="M59">
        <f t="shared" si="3"/>
        <v>8114</v>
      </c>
      <c r="N59">
        <f t="shared" si="4"/>
        <v>2708</v>
      </c>
      <c r="O59" s="4">
        <f t="shared" si="2"/>
        <v>262.42857142857144</v>
      </c>
      <c r="AA59">
        <f>LN(2)/0.064</f>
        <v>10.830424696249144</v>
      </c>
    </row>
    <row r="60" spans="1:27">
      <c r="A60" s="3">
        <v>43947</v>
      </c>
      <c r="B60" s="1" t="str">
        <f t="shared" si="0"/>
        <v>04/26</v>
      </c>
      <c r="C60">
        <v>1006</v>
      </c>
      <c r="D60">
        <v>377</v>
      </c>
      <c r="F60">
        <v>230</v>
      </c>
      <c r="H60" s="3">
        <v>43947</v>
      </c>
      <c r="I60">
        <v>8130</v>
      </c>
      <c r="J60">
        <v>2629</v>
      </c>
      <c r="L60" s="4">
        <f t="shared" si="1"/>
        <v>2191.4285714285716</v>
      </c>
      <c r="M60">
        <f t="shared" si="3"/>
        <v>8130</v>
      </c>
      <c r="N60">
        <f t="shared" si="4"/>
        <v>2629</v>
      </c>
      <c r="O60" s="4">
        <f t="shared" si="2"/>
        <v>252.57142857142858</v>
      </c>
    </row>
    <row r="61" spans="1:27">
      <c r="A61" s="3">
        <v>43948</v>
      </c>
      <c r="B61" s="1" t="str">
        <f t="shared" si="0"/>
        <v>04/27</v>
      </c>
      <c r="C61">
        <v>2308</v>
      </c>
      <c r="D61">
        <v>444</v>
      </c>
      <c r="F61">
        <v>253</v>
      </c>
      <c r="H61" s="3">
        <v>43948</v>
      </c>
      <c r="I61">
        <v>7995</v>
      </c>
      <c r="J61">
        <v>2583</v>
      </c>
      <c r="L61" s="4">
        <f t="shared" si="1"/>
        <v>2072.7142857142858</v>
      </c>
      <c r="M61">
        <f t="shared" si="3"/>
        <v>7995</v>
      </c>
      <c r="N61">
        <f t="shared" si="4"/>
        <v>2583</v>
      </c>
      <c r="O61" s="4">
        <f t="shared" si="2"/>
        <v>238.14285714285714</v>
      </c>
    </row>
    <row r="62" spans="1:27">
      <c r="A62" s="3">
        <v>43949</v>
      </c>
      <c r="B62" s="1" t="str">
        <f t="shared" si="0"/>
        <v>04/28</v>
      </c>
      <c r="C62">
        <v>2716</v>
      </c>
      <c r="D62">
        <v>440</v>
      </c>
      <c r="F62">
        <v>215</v>
      </c>
      <c r="H62" s="3">
        <v>43949</v>
      </c>
      <c r="I62">
        <v>7667</v>
      </c>
      <c r="J62">
        <v>2497</v>
      </c>
      <c r="L62" s="4">
        <f t="shared" si="1"/>
        <v>1977.8571428571429</v>
      </c>
      <c r="M62">
        <f t="shared" si="3"/>
        <v>7667</v>
      </c>
      <c r="N62">
        <f t="shared" si="4"/>
        <v>2497</v>
      </c>
      <c r="O62" s="4">
        <f t="shared" si="2"/>
        <v>224</v>
      </c>
    </row>
    <row r="63" spans="1:27">
      <c r="A63" s="3">
        <v>43950</v>
      </c>
      <c r="B63" s="1" t="str">
        <f t="shared" si="0"/>
        <v>04/29</v>
      </c>
      <c r="C63">
        <v>2337</v>
      </c>
      <c r="D63">
        <v>401</v>
      </c>
      <c r="F63">
        <v>227</v>
      </c>
      <c r="H63" s="3">
        <v>43950</v>
      </c>
      <c r="I63">
        <v>7338</v>
      </c>
      <c r="J63">
        <v>2405</v>
      </c>
      <c r="L63" s="4">
        <f t="shared" si="1"/>
        <v>1900.5714285714287</v>
      </c>
      <c r="M63">
        <f t="shared" si="3"/>
        <v>7338</v>
      </c>
      <c r="N63">
        <f t="shared" si="4"/>
        <v>2405</v>
      </c>
      <c r="O63" s="4">
        <f t="shared" si="2"/>
        <v>216.14285714285714</v>
      </c>
    </row>
    <row r="64" spans="1:27">
      <c r="A64" s="3">
        <v>43951</v>
      </c>
      <c r="B64" s="1" t="str">
        <f t="shared" si="0"/>
        <v>04/30</v>
      </c>
      <c r="C64">
        <v>2012</v>
      </c>
      <c r="D64">
        <v>331</v>
      </c>
      <c r="F64">
        <v>206</v>
      </c>
      <c r="H64" s="3">
        <v>43951</v>
      </c>
      <c r="I64">
        <v>6962</v>
      </c>
      <c r="J64">
        <v>2327</v>
      </c>
      <c r="L64" s="4">
        <f t="shared" si="1"/>
        <v>1868</v>
      </c>
      <c r="M64">
        <f t="shared" si="3"/>
        <v>6962</v>
      </c>
      <c r="N64">
        <f t="shared" si="4"/>
        <v>2327</v>
      </c>
      <c r="O64" s="4">
        <f t="shared" si="2"/>
        <v>207</v>
      </c>
    </row>
    <row r="65" spans="1:15">
      <c r="A65" s="3">
        <v>43952</v>
      </c>
      <c r="B65" s="1" t="str">
        <f t="shared" si="0"/>
        <v>05/01</v>
      </c>
      <c r="C65">
        <v>1872</v>
      </c>
      <c r="D65">
        <v>349</v>
      </c>
      <c r="F65">
        <v>199</v>
      </c>
      <c r="H65" s="3">
        <v>43952</v>
      </c>
      <c r="I65">
        <v>6497</v>
      </c>
      <c r="J65">
        <v>2227</v>
      </c>
      <c r="L65" s="4">
        <f t="shared" si="1"/>
        <v>1759.2857142857142</v>
      </c>
      <c r="M65">
        <f t="shared" si="3"/>
        <v>6497</v>
      </c>
      <c r="N65">
        <f t="shared" si="4"/>
        <v>2227</v>
      </c>
      <c r="O65" s="4">
        <f t="shared" si="2"/>
        <v>191.42857142857142</v>
      </c>
    </row>
    <row r="66" spans="1:15">
      <c r="A66" s="3">
        <v>43953</v>
      </c>
      <c r="B66" s="1" t="str">
        <f t="shared" si="0"/>
        <v>05/02</v>
      </c>
      <c r="C66">
        <v>1053</v>
      </c>
      <c r="D66">
        <v>269</v>
      </c>
      <c r="F66">
        <v>183</v>
      </c>
      <c r="H66" s="3">
        <v>43953</v>
      </c>
      <c r="I66">
        <v>6109</v>
      </c>
      <c r="J66">
        <v>2181</v>
      </c>
      <c r="L66" s="4">
        <f t="shared" si="1"/>
        <v>1586.5714285714287</v>
      </c>
      <c r="M66">
        <f t="shared" si="3"/>
        <v>6109</v>
      </c>
      <c r="N66">
        <f t="shared" si="4"/>
        <v>2181</v>
      </c>
      <c r="O66" s="4">
        <f t="shared" si="2"/>
        <v>180.57142857142858</v>
      </c>
    </row>
    <row r="67" spans="1:15">
      <c r="A67" s="3">
        <v>43954</v>
      </c>
      <c r="B67" s="1" t="str">
        <f t="shared" si="0"/>
        <v>05/03</v>
      </c>
      <c r="C67">
        <v>778</v>
      </c>
      <c r="D67">
        <v>250</v>
      </c>
      <c r="F67">
        <v>166</v>
      </c>
      <c r="H67" s="3">
        <v>43954</v>
      </c>
      <c r="I67">
        <v>6021</v>
      </c>
      <c r="J67">
        <v>2096</v>
      </c>
      <c r="L67" s="4">
        <f t="shared" si="1"/>
        <v>1453.1428571428571</v>
      </c>
      <c r="M67">
        <f t="shared" si="3"/>
        <v>6021</v>
      </c>
      <c r="N67">
        <f t="shared" si="4"/>
        <v>2096</v>
      </c>
      <c r="O67" s="4">
        <f t="shared" si="2"/>
        <v>167.57142857142858</v>
      </c>
    </row>
    <row r="68" spans="1:15">
      <c r="A68" s="3">
        <v>43955</v>
      </c>
      <c r="B68" s="1" t="str">
        <f t="shared" ref="B68:B87" si="5">TEXT(A68,"MM/DD")</f>
        <v>05/04</v>
      </c>
      <c r="C68">
        <v>1547</v>
      </c>
      <c r="D68">
        <v>292</v>
      </c>
      <c r="F68">
        <v>144</v>
      </c>
      <c r="H68" s="3">
        <v>43955</v>
      </c>
      <c r="I68">
        <v>5954</v>
      </c>
      <c r="J68">
        <v>2090</v>
      </c>
      <c r="L68" s="4">
        <f t="shared" si="1"/>
        <v>1342.2857142857142</v>
      </c>
      <c r="M68">
        <f t="shared" ref="M68:M87" si="6">I68</f>
        <v>5954</v>
      </c>
      <c r="N68">
        <f t="shared" ref="N68:N87" si="7">J68</f>
        <v>2090</v>
      </c>
      <c r="O68" s="4">
        <f t="shared" si="2"/>
        <v>156</v>
      </c>
    </row>
    <row r="69" spans="1:15">
      <c r="A69" s="3">
        <v>43956</v>
      </c>
      <c r="B69" s="1" t="str">
        <f t="shared" si="5"/>
        <v>05/05</v>
      </c>
      <c r="C69">
        <v>1507</v>
      </c>
      <c r="D69">
        <v>266</v>
      </c>
      <c r="F69">
        <v>139</v>
      </c>
      <c r="H69" s="3">
        <v>43956</v>
      </c>
      <c r="I69">
        <v>5739</v>
      </c>
      <c r="J69">
        <v>1947</v>
      </c>
      <c r="L69" s="4">
        <f t="shared" si="1"/>
        <v>1229.8571428571429</v>
      </c>
      <c r="M69">
        <f t="shared" si="6"/>
        <v>5739</v>
      </c>
      <c r="N69">
        <f t="shared" si="7"/>
        <v>1947</v>
      </c>
      <c r="O69" s="4">
        <f t="shared" si="2"/>
        <v>144.57142857142858</v>
      </c>
    </row>
    <row r="70" spans="1:15">
      <c r="A70" s="3">
        <v>43957</v>
      </c>
      <c r="B70" s="1" t="str">
        <f t="shared" si="5"/>
        <v>05/06</v>
      </c>
      <c r="C70">
        <v>1403</v>
      </c>
      <c r="D70">
        <v>252</v>
      </c>
      <c r="F70">
        <v>136</v>
      </c>
      <c r="H70" s="3">
        <v>43957</v>
      </c>
      <c r="I70">
        <v>5427</v>
      </c>
      <c r="J70">
        <v>1869</v>
      </c>
      <c r="L70" s="4">
        <f t="shared" si="1"/>
        <v>1175.2857142857142</v>
      </c>
      <c r="M70">
        <f t="shared" si="6"/>
        <v>5427</v>
      </c>
      <c r="N70">
        <f t="shared" si="7"/>
        <v>1869</v>
      </c>
      <c r="O70" s="4">
        <f t="shared" si="2"/>
        <v>132.14285714285714</v>
      </c>
    </row>
    <row r="71" spans="1:15">
      <c r="A71" s="3">
        <v>43958</v>
      </c>
      <c r="B71" s="1" t="str">
        <f t="shared" si="5"/>
        <v>05/07</v>
      </c>
      <c r="C71">
        <v>1236</v>
      </c>
      <c r="D71">
        <v>233</v>
      </c>
      <c r="F71">
        <v>125</v>
      </c>
      <c r="H71" s="3">
        <v>43958</v>
      </c>
      <c r="I71">
        <v>5100</v>
      </c>
      <c r="J71">
        <v>1782</v>
      </c>
      <c r="L71" s="4">
        <f t="shared" ref="L71:L83" si="8">AVERAGE(C68:C74)</f>
        <v>1130</v>
      </c>
      <c r="M71">
        <f t="shared" si="6"/>
        <v>5100</v>
      </c>
      <c r="N71">
        <f t="shared" si="7"/>
        <v>1782</v>
      </c>
      <c r="O71" s="4">
        <f t="shared" ref="O71:O82" si="9">AVERAGE(F68:F74)</f>
        <v>120.71428571428571</v>
      </c>
    </row>
    <row r="72" spans="1:15">
      <c r="A72" s="3">
        <v>43959</v>
      </c>
      <c r="B72" s="1" t="str">
        <f t="shared" si="5"/>
        <v>05/08</v>
      </c>
      <c r="C72">
        <v>1085</v>
      </c>
      <c r="D72">
        <v>243</v>
      </c>
      <c r="F72">
        <v>119</v>
      </c>
      <c r="H72" s="3">
        <v>43959</v>
      </c>
      <c r="I72">
        <v>4826</v>
      </c>
      <c r="J72">
        <v>1701</v>
      </c>
      <c r="L72" s="4">
        <f t="shared" si="8"/>
        <v>1085</v>
      </c>
      <c r="M72">
        <f t="shared" si="6"/>
        <v>4826</v>
      </c>
      <c r="N72">
        <f t="shared" si="7"/>
        <v>1701</v>
      </c>
      <c r="O72" s="4">
        <f t="shared" si="9"/>
        <v>114</v>
      </c>
    </row>
    <row r="73" spans="1:15">
      <c r="A73" s="3">
        <v>43960</v>
      </c>
      <c r="B73" s="1" t="str">
        <f t="shared" si="5"/>
        <v>05/09</v>
      </c>
      <c r="C73">
        <v>671</v>
      </c>
      <c r="D73">
        <v>163</v>
      </c>
      <c r="F73">
        <v>96</v>
      </c>
      <c r="H73" s="3">
        <v>43960</v>
      </c>
      <c r="I73">
        <v>4533</v>
      </c>
      <c r="J73">
        <v>1561</v>
      </c>
      <c r="L73" s="4">
        <f t="shared" si="8"/>
        <v>1053.4285714285713</v>
      </c>
      <c r="M73">
        <f t="shared" si="6"/>
        <v>4533</v>
      </c>
      <c r="N73">
        <f t="shared" si="7"/>
        <v>1561</v>
      </c>
      <c r="O73" s="4">
        <f t="shared" si="9"/>
        <v>105.71428571428571</v>
      </c>
    </row>
    <row r="74" spans="1:15">
      <c r="A74" s="3">
        <v>43961</v>
      </c>
      <c r="B74" s="1" t="str">
        <f t="shared" si="5"/>
        <v>05/10</v>
      </c>
      <c r="C74">
        <v>461</v>
      </c>
      <c r="D74">
        <v>140</v>
      </c>
      <c r="F74">
        <v>86</v>
      </c>
      <c r="H74" s="3">
        <v>43961</v>
      </c>
      <c r="I74">
        <v>4527</v>
      </c>
      <c r="J74">
        <v>1547</v>
      </c>
      <c r="L74" s="4">
        <f t="shared" si="8"/>
        <v>1043</v>
      </c>
      <c r="M74">
        <f t="shared" si="6"/>
        <v>4527</v>
      </c>
      <c r="N74">
        <f t="shared" si="7"/>
        <v>1547</v>
      </c>
      <c r="O74" s="4">
        <f t="shared" si="9"/>
        <v>96.428571428571431</v>
      </c>
    </row>
    <row r="75" spans="1:15">
      <c r="A75" s="3">
        <v>43962</v>
      </c>
      <c r="B75" s="1" t="str">
        <f t="shared" si="5"/>
        <v>05/11</v>
      </c>
      <c r="C75">
        <v>1232</v>
      </c>
      <c r="D75">
        <v>245</v>
      </c>
      <c r="F75">
        <v>97</v>
      </c>
      <c r="H75" s="3">
        <v>43962</v>
      </c>
      <c r="I75">
        <v>4365</v>
      </c>
      <c r="J75">
        <v>1507</v>
      </c>
      <c r="L75" s="4">
        <f t="shared" si="8"/>
        <v>1024.1428571428571</v>
      </c>
      <c r="M75">
        <f t="shared" si="6"/>
        <v>4365</v>
      </c>
      <c r="N75">
        <f t="shared" si="7"/>
        <v>1507</v>
      </c>
      <c r="O75" s="4">
        <f t="shared" si="9"/>
        <v>87.142857142857139</v>
      </c>
    </row>
    <row r="76" spans="1:15">
      <c r="A76" s="3">
        <v>43963</v>
      </c>
      <c r="B76" s="1" t="str">
        <f t="shared" si="5"/>
        <v>05/12</v>
      </c>
      <c r="C76">
        <v>1286</v>
      </c>
      <c r="D76">
        <v>201</v>
      </c>
      <c r="F76">
        <v>81</v>
      </c>
      <c r="H76" s="3">
        <v>43963</v>
      </c>
      <c r="I76">
        <v>4263</v>
      </c>
      <c r="J76">
        <v>1482</v>
      </c>
      <c r="L76" s="4">
        <f t="shared" si="8"/>
        <v>992.85714285714289</v>
      </c>
      <c r="M76">
        <f t="shared" si="6"/>
        <v>4263</v>
      </c>
      <c r="N76">
        <f t="shared" si="7"/>
        <v>1482</v>
      </c>
      <c r="O76" s="4">
        <f t="shared" si="9"/>
        <v>81.142857142857139</v>
      </c>
    </row>
    <row r="77" spans="1:15">
      <c r="A77" s="3">
        <v>43964</v>
      </c>
      <c r="B77" s="1" t="str">
        <f t="shared" si="5"/>
        <v>05/13</v>
      </c>
      <c r="C77">
        <v>1330</v>
      </c>
      <c r="D77">
        <v>200</v>
      </c>
      <c r="F77">
        <v>71</v>
      </c>
      <c r="H77" s="3">
        <v>43964</v>
      </c>
      <c r="I77">
        <v>4086</v>
      </c>
      <c r="J77">
        <v>1400</v>
      </c>
      <c r="L77" s="4">
        <f t="shared" si="8"/>
        <v>966.42857142857144</v>
      </c>
      <c r="M77">
        <f t="shared" si="6"/>
        <v>4086</v>
      </c>
      <c r="N77">
        <f t="shared" si="7"/>
        <v>1400</v>
      </c>
      <c r="O77" s="4">
        <f t="shared" si="9"/>
        <v>76.571428571428569</v>
      </c>
    </row>
    <row r="78" spans="1:15">
      <c r="A78" s="3">
        <v>43965</v>
      </c>
      <c r="B78" s="1" t="str">
        <f t="shared" si="5"/>
        <v>05/14</v>
      </c>
      <c r="C78">
        <v>1104</v>
      </c>
      <c r="D78">
        <v>187</v>
      </c>
      <c r="F78">
        <v>60</v>
      </c>
      <c r="H78" s="3">
        <v>43965</v>
      </c>
      <c r="I78">
        <v>3820</v>
      </c>
      <c r="J78">
        <v>1350</v>
      </c>
      <c r="L78" s="4">
        <f t="shared" si="8"/>
        <v>951.85714285714289</v>
      </c>
      <c r="M78">
        <f t="shared" si="6"/>
        <v>3820</v>
      </c>
      <c r="N78">
        <f t="shared" si="7"/>
        <v>1350</v>
      </c>
      <c r="O78" s="4">
        <f t="shared" si="9"/>
        <v>73.142857142857139</v>
      </c>
    </row>
    <row r="79" spans="1:15">
      <c r="A79" s="3">
        <v>43966</v>
      </c>
      <c r="B79" s="1" t="str">
        <f t="shared" si="5"/>
        <v>05/15</v>
      </c>
      <c r="C79">
        <v>866</v>
      </c>
      <c r="D79">
        <v>192</v>
      </c>
      <c r="F79">
        <v>77</v>
      </c>
      <c r="H79" s="3">
        <v>43966</v>
      </c>
      <c r="I79">
        <v>3685</v>
      </c>
      <c r="J79">
        <v>1309</v>
      </c>
      <c r="L79" s="4">
        <f t="shared" si="8"/>
        <v>896.42857142857144</v>
      </c>
      <c r="M79">
        <f t="shared" si="6"/>
        <v>3685</v>
      </c>
      <c r="N79">
        <f t="shared" si="7"/>
        <v>1309</v>
      </c>
      <c r="O79" s="4">
        <f t="shared" si="9"/>
        <v>64.428571428571431</v>
      </c>
    </row>
    <row r="80" spans="1:15">
      <c r="A80" s="3">
        <v>43967</v>
      </c>
      <c r="B80" s="1" t="str">
        <f t="shared" si="5"/>
        <v>05/16</v>
      </c>
      <c r="C80">
        <v>486</v>
      </c>
      <c r="D80">
        <v>139</v>
      </c>
      <c r="F80">
        <v>64</v>
      </c>
      <c r="H80" s="3">
        <v>43967</v>
      </c>
      <c r="I80">
        <v>3420</v>
      </c>
      <c r="J80">
        <v>1245</v>
      </c>
      <c r="L80" s="4">
        <f t="shared" si="8"/>
        <v>835.14285714285711</v>
      </c>
      <c r="M80">
        <f t="shared" si="6"/>
        <v>3420</v>
      </c>
      <c r="N80">
        <f t="shared" si="7"/>
        <v>1245</v>
      </c>
      <c r="O80" s="4">
        <f t="shared" si="9"/>
        <v>58.857142857142854</v>
      </c>
    </row>
    <row r="81" spans="1:15">
      <c r="A81" s="3">
        <v>43968</v>
      </c>
      <c r="B81" s="1" t="str">
        <f t="shared" si="5"/>
        <v>05/17</v>
      </c>
      <c r="C81">
        <v>359</v>
      </c>
      <c r="D81">
        <v>110</v>
      </c>
      <c r="F81">
        <v>62</v>
      </c>
      <c r="H81" s="3">
        <v>43968</v>
      </c>
      <c r="I81">
        <v>3385</v>
      </c>
      <c r="J81">
        <v>1207</v>
      </c>
      <c r="L81" s="4">
        <f t="shared" si="8"/>
        <v>747.71428571428567</v>
      </c>
      <c r="M81">
        <f t="shared" si="6"/>
        <v>3385</v>
      </c>
      <c r="N81">
        <f t="shared" si="7"/>
        <v>1207</v>
      </c>
      <c r="O81" s="4">
        <f t="shared" si="9"/>
        <v>55.857142857142854</v>
      </c>
    </row>
    <row r="82" spans="1:15">
      <c r="A82" s="3">
        <v>43969</v>
      </c>
      <c r="B82" s="1" t="str">
        <f t="shared" si="5"/>
        <v>05/18</v>
      </c>
      <c r="C82">
        <v>844</v>
      </c>
      <c r="D82">
        <v>142</v>
      </c>
      <c r="F82">
        <v>36</v>
      </c>
      <c r="H82" s="3">
        <v>43969</v>
      </c>
      <c r="I82">
        <v>3337</v>
      </c>
      <c r="J82">
        <v>1158</v>
      </c>
      <c r="L82" s="4">
        <f t="shared" si="8"/>
        <v>657.71428571428567</v>
      </c>
      <c r="M82">
        <f t="shared" si="6"/>
        <v>3337</v>
      </c>
      <c r="N82">
        <f t="shared" si="7"/>
        <v>1158</v>
      </c>
      <c r="O82" s="4">
        <f t="shared" si="9"/>
        <v>50.571428571428569</v>
      </c>
    </row>
    <row r="83" spans="1:15">
      <c r="A83" s="3">
        <v>43970</v>
      </c>
      <c r="B83" s="1" t="str">
        <f t="shared" si="5"/>
        <v>05/19</v>
      </c>
      <c r="C83">
        <v>857</v>
      </c>
      <c r="D83">
        <v>164</v>
      </c>
      <c r="F83">
        <v>42</v>
      </c>
      <c r="H83" s="3">
        <v>43970</v>
      </c>
      <c r="I83">
        <v>3204</v>
      </c>
      <c r="J83">
        <v>1116</v>
      </c>
      <c r="L83" s="4">
        <f t="shared" si="8"/>
        <v>564.57142857142856</v>
      </c>
      <c r="M83">
        <f t="shared" si="6"/>
        <v>3204</v>
      </c>
      <c r="N83">
        <f t="shared" si="7"/>
        <v>1116</v>
      </c>
      <c r="O83" s="4">
        <f>AVERAGE(F80:F86)</f>
        <v>41.428571428571431</v>
      </c>
    </row>
    <row r="84" spans="1:15">
      <c r="A84" s="3">
        <v>43971</v>
      </c>
      <c r="B84" s="1" t="str">
        <f t="shared" si="5"/>
        <v>05/20</v>
      </c>
      <c r="C84">
        <v>718</v>
      </c>
      <c r="D84">
        <v>74</v>
      </c>
      <c r="F84">
        <v>50</v>
      </c>
      <c r="H84" s="3">
        <v>43971</v>
      </c>
      <c r="I84">
        <v>2924</v>
      </c>
      <c r="J84">
        <v>1061</v>
      </c>
      <c r="L84" s="4">
        <f>AVERAGE(C81:C87)</f>
        <v>497.71428571428572</v>
      </c>
      <c r="M84">
        <f t="shared" si="6"/>
        <v>2924</v>
      </c>
      <c r="N84">
        <f t="shared" si="7"/>
        <v>1061</v>
      </c>
      <c r="O84" s="4">
        <f>AVERAGE(F81:F87)</f>
        <v>32.285714285714285</v>
      </c>
    </row>
    <row r="85" spans="1:15">
      <c r="A85" s="3">
        <v>43972</v>
      </c>
      <c r="B85" s="1" t="str">
        <f t="shared" si="5"/>
        <v>05/21</v>
      </c>
      <c r="C85">
        <v>474</v>
      </c>
      <c r="D85">
        <v>38</v>
      </c>
      <c r="F85">
        <v>23</v>
      </c>
      <c r="H85" s="3">
        <v>43972</v>
      </c>
      <c r="I85">
        <v>2730</v>
      </c>
      <c r="J85">
        <v>1000</v>
      </c>
      <c r="L85" s="4">
        <f>AVERAGE(C82:C87)</f>
        <v>520.83333333333337</v>
      </c>
      <c r="M85">
        <f t="shared" si="6"/>
        <v>2730</v>
      </c>
      <c r="N85">
        <f t="shared" si="7"/>
        <v>1000</v>
      </c>
      <c r="O85" s="4">
        <f>AVERAGE(F82:F87)</f>
        <v>27.333333333333332</v>
      </c>
    </row>
    <row r="86" spans="1:15">
      <c r="A86" s="3">
        <v>43973</v>
      </c>
      <c r="B86" s="1" t="str">
        <f t="shared" si="5"/>
        <v>05/22</v>
      </c>
      <c r="C86">
        <v>214</v>
      </c>
      <c r="D86">
        <v>7</v>
      </c>
      <c r="F86">
        <v>13</v>
      </c>
      <c r="H86" s="3">
        <v>43973</v>
      </c>
      <c r="I86">
        <v>2593</v>
      </c>
      <c r="J86">
        <v>930</v>
      </c>
      <c r="L86" s="4">
        <f>AVERAGE(C83:C87)</f>
        <v>456.2</v>
      </c>
      <c r="M86">
        <f t="shared" si="6"/>
        <v>2593</v>
      </c>
      <c r="N86">
        <f t="shared" si="7"/>
        <v>930</v>
      </c>
      <c r="O86" s="4">
        <f>AVERAGE(F83:F87)</f>
        <v>25.6</v>
      </c>
    </row>
    <row r="87" spans="1:15">
      <c r="A87" s="3">
        <v>43974</v>
      </c>
      <c r="B87" s="1" t="str">
        <f t="shared" si="5"/>
        <v>05/23</v>
      </c>
      <c r="C87">
        <v>18</v>
      </c>
      <c r="D87">
        <v>0</v>
      </c>
      <c r="F87">
        <v>0</v>
      </c>
      <c r="H87" s="3">
        <v>43974</v>
      </c>
      <c r="I87">
        <v>2460</v>
      </c>
      <c r="J87">
        <v>893</v>
      </c>
      <c r="L87" s="4">
        <f>AVERAGE(C84:C87)</f>
        <v>356</v>
      </c>
      <c r="M87">
        <f t="shared" si="6"/>
        <v>2460</v>
      </c>
      <c r="N87">
        <f t="shared" si="7"/>
        <v>893</v>
      </c>
      <c r="O87" s="4">
        <f>AVERAGE(F84:F87)</f>
        <v>21.5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8FABC-F210-184F-9627-90A776F003EC}">
  <dimension ref="A1:M85"/>
  <sheetViews>
    <sheetView tabSelected="1" workbookViewId="0">
      <selection activeCell="M22" sqref="M22"/>
    </sheetView>
  </sheetViews>
  <sheetFormatPr baseColWidth="10" defaultRowHeight="16"/>
  <cols>
    <col min="1" max="1" width="13.85546875" bestFit="1" customWidth="1"/>
    <col min="2" max="2" width="13.85546875" customWidth="1"/>
    <col min="3" max="3" width="14.85546875" bestFit="1" customWidth="1"/>
    <col min="4" max="4" width="22.5703125" bestFit="1" customWidth="1"/>
    <col min="5" max="5" width="26" bestFit="1" customWidth="1"/>
    <col min="6" max="6" width="36" customWidth="1"/>
    <col min="7" max="7" width="32.85546875" customWidth="1"/>
    <col min="8" max="8" width="27.140625" customWidth="1"/>
    <col min="9" max="9" width="19.7109375" customWidth="1"/>
    <col min="10" max="10" width="11.7109375" customWidth="1"/>
    <col min="11" max="11" width="14" customWidth="1"/>
    <col min="12" max="12" width="13.42578125" customWidth="1"/>
  </cols>
  <sheetData>
    <row r="1" spans="1:13">
      <c r="A1" t="s">
        <v>18</v>
      </c>
      <c r="B1" t="s">
        <v>18</v>
      </c>
      <c r="C1" t="s">
        <v>33</v>
      </c>
      <c r="D1" t="s">
        <v>36</v>
      </c>
      <c r="E1" t="s">
        <v>38</v>
      </c>
      <c r="F1" t="s">
        <v>39</v>
      </c>
      <c r="G1" t="s">
        <v>40</v>
      </c>
      <c r="H1" t="s">
        <v>41</v>
      </c>
      <c r="I1" t="s">
        <v>33</v>
      </c>
      <c r="J1" t="s">
        <v>23</v>
      </c>
      <c r="K1" t="s">
        <v>15</v>
      </c>
      <c r="L1" t="s">
        <v>36</v>
      </c>
      <c r="M1" t="s">
        <v>19</v>
      </c>
    </row>
    <row r="2" spans="1:13">
      <c r="A2" s="3">
        <v>43891</v>
      </c>
      <c r="B2" s="1" t="str">
        <f>TEXT(A2,"MM/DD")</f>
        <v>03/01</v>
      </c>
      <c r="C2">
        <v>0</v>
      </c>
      <c r="D2">
        <v>0</v>
      </c>
      <c r="I2" s="4">
        <f>AVERAGE(C2:C5)</f>
        <v>1.5</v>
      </c>
      <c r="L2" s="4">
        <f>AVERAGE(D2:D5)</f>
        <v>0</v>
      </c>
    </row>
    <row r="3" spans="1:13">
      <c r="A3" s="3">
        <v>43892</v>
      </c>
      <c r="B3" s="1" t="str">
        <f t="shared" ref="B3:B66" si="0">TEXT(A3,"MM/DD")</f>
        <v>03/02</v>
      </c>
      <c r="C3">
        <v>0</v>
      </c>
      <c r="D3">
        <v>0</v>
      </c>
      <c r="I3" s="4">
        <f>AVERAGE(C2:C6)</f>
        <v>2</v>
      </c>
      <c r="L3" s="4">
        <f>AVERAGE(D2:D6)</f>
        <v>0</v>
      </c>
    </row>
    <row r="4" spans="1:13">
      <c r="A4" s="3">
        <v>43893</v>
      </c>
      <c r="B4" s="1" t="str">
        <f t="shared" si="0"/>
        <v>03/03</v>
      </c>
      <c r="C4">
        <v>0</v>
      </c>
      <c r="D4">
        <v>0</v>
      </c>
      <c r="I4" s="4">
        <f>AVERAGE(C2:C7)</f>
        <v>2</v>
      </c>
      <c r="L4" s="4">
        <f>AVERAGE(D2:D7)</f>
        <v>0</v>
      </c>
    </row>
    <row r="5" spans="1:13">
      <c r="A5" s="3">
        <v>43894</v>
      </c>
      <c r="B5" s="1" t="str">
        <f t="shared" si="0"/>
        <v>03/04</v>
      </c>
      <c r="C5">
        <v>6</v>
      </c>
      <c r="D5">
        <v>0</v>
      </c>
      <c r="I5" s="4">
        <f>AVERAGE(C2:C8)</f>
        <v>1.8571428571428572</v>
      </c>
      <c r="L5" s="4">
        <f t="shared" ref="L5:L36" si="1">AVERAGE(D2:D8)</f>
        <v>0</v>
      </c>
    </row>
    <row r="6" spans="1:13">
      <c r="A6" s="3">
        <v>43895</v>
      </c>
      <c r="B6" s="1" t="str">
        <f t="shared" si="0"/>
        <v>03/05</v>
      </c>
      <c r="C6">
        <v>4</v>
      </c>
      <c r="D6">
        <v>0</v>
      </c>
      <c r="I6" s="4">
        <f t="shared" ref="I6" si="2">AVERAGE(C3:C9)</f>
        <v>1.8571428571428572</v>
      </c>
      <c r="L6" s="4">
        <f t="shared" si="1"/>
        <v>0</v>
      </c>
    </row>
    <row r="7" spans="1:13">
      <c r="A7" s="3">
        <v>43896</v>
      </c>
      <c r="B7" s="1" t="str">
        <f t="shared" si="0"/>
        <v>03/06</v>
      </c>
      <c r="C7">
        <v>2</v>
      </c>
      <c r="D7">
        <v>0</v>
      </c>
      <c r="I7" s="4">
        <f t="shared" ref="I7" si="3">AVERAGE(C4:C10)</f>
        <v>2.5714285714285716</v>
      </c>
      <c r="L7" s="4">
        <f t="shared" si="1"/>
        <v>0</v>
      </c>
    </row>
    <row r="8" spans="1:13">
      <c r="A8" s="3">
        <v>43897</v>
      </c>
      <c r="B8" s="1" t="str">
        <f t="shared" si="0"/>
        <v>03/07</v>
      </c>
      <c r="C8">
        <v>1</v>
      </c>
      <c r="D8">
        <v>0</v>
      </c>
      <c r="I8" s="4">
        <f t="shared" ref="I8" si="4">AVERAGE(C5:C11)</f>
        <v>2.7142857142857144</v>
      </c>
      <c r="L8" s="4">
        <f t="shared" si="1"/>
        <v>0</v>
      </c>
    </row>
    <row r="9" spans="1:13">
      <c r="A9" s="3">
        <v>43898</v>
      </c>
      <c r="B9" s="1" t="str">
        <f t="shared" si="0"/>
        <v>03/08</v>
      </c>
      <c r="C9">
        <v>0</v>
      </c>
      <c r="D9">
        <v>0</v>
      </c>
      <c r="I9" s="4">
        <f t="shared" ref="I9" si="5">AVERAGE(C6:C12)</f>
        <v>3.1428571428571428</v>
      </c>
      <c r="L9" s="4">
        <f t="shared" si="1"/>
        <v>0.14285714285714285</v>
      </c>
    </row>
    <row r="10" spans="1:13">
      <c r="A10" s="3">
        <v>43899</v>
      </c>
      <c r="B10" s="1" t="str">
        <f t="shared" si="0"/>
        <v>03/09</v>
      </c>
      <c r="C10">
        <v>5</v>
      </c>
      <c r="D10">
        <v>0</v>
      </c>
      <c r="I10" s="4">
        <f t="shared" ref="I10" si="6">AVERAGE(C7:C13)</f>
        <v>3</v>
      </c>
      <c r="L10" s="4">
        <f t="shared" si="1"/>
        <v>0.14285714285714285</v>
      </c>
    </row>
    <row r="11" spans="1:13">
      <c r="A11" s="3">
        <v>43900</v>
      </c>
      <c r="B11" s="1" t="str">
        <f t="shared" si="0"/>
        <v>03/10</v>
      </c>
      <c r="C11">
        <v>1</v>
      </c>
      <c r="D11">
        <v>0</v>
      </c>
      <c r="I11" s="4">
        <f t="shared" ref="I11" si="7">AVERAGE(C8:C14)</f>
        <v>3.8571428571428572</v>
      </c>
      <c r="L11" s="4">
        <f t="shared" si="1"/>
        <v>0.14285714285714285</v>
      </c>
    </row>
    <row r="12" spans="1:13">
      <c r="A12" s="3">
        <v>43901</v>
      </c>
      <c r="B12" s="1" t="str">
        <f t="shared" si="0"/>
        <v>03/11</v>
      </c>
      <c r="C12">
        <v>9</v>
      </c>
      <c r="D12">
        <v>1</v>
      </c>
      <c r="I12" s="4">
        <f t="shared" ref="I12" si="8">AVERAGE(C9:C15)</f>
        <v>5.7142857142857144</v>
      </c>
      <c r="L12" s="4">
        <f t="shared" si="1"/>
        <v>0.14285714285714285</v>
      </c>
    </row>
    <row r="13" spans="1:13">
      <c r="A13" s="3">
        <v>43902</v>
      </c>
      <c r="B13" s="1" t="str">
        <f t="shared" si="0"/>
        <v>03/12</v>
      </c>
      <c r="C13">
        <v>3</v>
      </c>
      <c r="D13">
        <v>0</v>
      </c>
      <c r="I13" s="4">
        <f t="shared" ref="I13" si="9">AVERAGE(C10:C16)</f>
        <v>7.8571428571428568</v>
      </c>
      <c r="L13" s="4">
        <f t="shared" si="1"/>
        <v>0.14285714285714285</v>
      </c>
    </row>
    <row r="14" spans="1:13">
      <c r="A14" s="3">
        <v>43903</v>
      </c>
      <c r="B14" s="1" t="str">
        <f t="shared" si="0"/>
        <v>03/13</v>
      </c>
      <c r="C14">
        <v>8</v>
      </c>
      <c r="D14">
        <v>0</v>
      </c>
      <c r="I14" s="4">
        <f t="shared" ref="I14" si="10">AVERAGE(C11:C17)</f>
        <v>10.714285714285714</v>
      </c>
      <c r="L14" s="4">
        <f t="shared" si="1"/>
        <v>0.14285714285714285</v>
      </c>
    </row>
    <row r="15" spans="1:13">
      <c r="A15" s="3">
        <v>43904</v>
      </c>
      <c r="B15" s="1" t="str">
        <f t="shared" si="0"/>
        <v>03/14</v>
      </c>
      <c r="C15">
        <v>14</v>
      </c>
      <c r="D15">
        <v>0</v>
      </c>
      <c r="I15" s="4">
        <f t="shared" ref="I15" si="11">AVERAGE(C12:C18)</f>
        <v>18.142857142857142</v>
      </c>
      <c r="L15" s="4">
        <f t="shared" si="1"/>
        <v>0.14285714285714285</v>
      </c>
    </row>
    <row r="16" spans="1:13">
      <c r="A16" s="3">
        <v>43905</v>
      </c>
      <c r="B16" s="1" t="str">
        <f t="shared" si="0"/>
        <v>03/15</v>
      </c>
      <c r="C16">
        <v>15</v>
      </c>
      <c r="D16">
        <v>0</v>
      </c>
      <c r="I16" s="4">
        <f t="shared" ref="I16" si="12">AVERAGE(C13:C19)</f>
        <v>23.285714285714285</v>
      </c>
      <c r="L16" s="4">
        <f t="shared" si="1"/>
        <v>0</v>
      </c>
    </row>
    <row r="17" spans="1:13">
      <c r="A17" s="3">
        <v>43906</v>
      </c>
      <c r="B17" s="1" t="str">
        <f t="shared" si="0"/>
        <v>03/16</v>
      </c>
      <c r="C17">
        <v>25</v>
      </c>
      <c r="D17">
        <v>0</v>
      </c>
      <c r="I17" s="4">
        <f t="shared" ref="I17" si="13">AVERAGE(C14:C20)</f>
        <v>28.428571428571427</v>
      </c>
      <c r="L17" s="4">
        <f t="shared" si="1"/>
        <v>0.14285714285714285</v>
      </c>
    </row>
    <row r="18" spans="1:13">
      <c r="A18" s="3">
        <v>43907</v>
      </c>
      <c r="B18" s="1" t="str">
        <f t="shared" si="0"/>
        <v>03/17</v>
      </c>
      <c r="C18">
        <v>53</v>
      </c>
      <c r="D18">
        <v>0</v>
      </c>
      <c r="I18" s="4">
        <f t="shared" ref="I18" si="14">AVERAGE(C15:C21)</f>
        <v>36.428571428571431</v>
      </c>
      <c r="L18" s="4">
        <f t="shared" si="1"/>
        <v>0.14285714285714285</v>
      </c>
    </row>
    <row r="19" spans="1:13">
      <c r="A19" s="3">
        <v>43908</v>
      </c>
      <c r="B19" s="1" t="str">
        <f t="shared" si="0"/>
        <v>03/18</v>
      </c>
      <c r="C19">
        <v>45</v>
      </c>
      <c r="D19">
        <v>0</v>
      </c>
      <c r="I19" s="4">
        <f t="shared" ref="I19" si="15">AVERAGE(C16:C22)</f>
        <v>42.714285714285715</v>
      </c>
      <c r="L19" s="4">
        <f t="shared" si="1"/>
        <v>0.42857142857142855</v>
      </c>
    </row>
    <row r="20" spans="1:13">
      <c r="A20" s="3">
        <v>43909</v>
      </c>
      <c r="B20" s="1" t="str">
        <f t="shared" si="0"/>
        <v>03/19</v>
      </c>
      <c r="C20">
        <v>39</v>
      </c>
      <c r="D20">
        <v>1</v>
      </c>
      <c r="I20" s="4">
        <f t="shared" ref="I20" si="16">AVERAGE(C17:C23)</f>
        <v>48.857142857142854</v>
      </c>
      <c r="L20" s="4">
        <f t="shared" si="1"/>
        <v>0.5714285714285714</v>
      </c>
      <c r="M20">
        <v>1</v>
      </c>
    </row>
    <row r="21" spans="1:13">
      <c r="A21" s="3">
        <v>43910</v>
      </c>
      <c r="B21" s="1" t="str">
        <f t="shared" si="0"/>
        <v>03/20</v>
      </c>
      <c r="C21">
        <v>64</v>
      </c>
      <c r="D21">
        <v>0</v>
      </c>
      <c r="I21" s="4">
        <f t="shared" ref="I21" si="17">AVERAGE(C18:C24)</f>
        <v>64.142857142857139</v>
      </c>
      <c r="L21" s="4">
        <f t="shared" si="1"/>
        <v>1</v>
      </c>
      <c r="M21">
        <v>99900</v>
      </c>
    </row>
    <row r="22" spans="1:13">
      <c r="A22" s="3">
        <v>43911</v>
      </c>
      <c r="B22" s="1" t="str">
        <f t="shared" si="0"/>
        <v>03/21</v>
      </c>
      <c r="C22">
        <v>58</v>
      </c>
      <c r="D22">
        <v>2</v>
      </c>
      <c r="I22" s="4">
        <f t="shared" ref="I22" si="18">AVERAGE(C19:C25)</f>
        <v>74.714285714285708</v>
      </c>
      <c r="L22" s="4">
        <f t="shared" si="1"/>
        <v>1.2857142857142858</v>
      </c>
    </row>
    <row r="23" spans="1:13">
      <c r="A23" s="3">
        <v>43912</v>
      </c>
      <c r="B23" s="1" t="str">
        <f t="shared" si="0"/>
        <v>03/22</v>
      </c>
      <c r="C23">
        <v>58</v>
      </c>
      <c r="D23">
        <v>1</v>
      </c>
      <c r="I23" s="4">
        <f t="shared" ref="I23" si="19">AVERAGE(C20:C26)</f>
        <v>88.857142857142861</v>
      </c>
      <c r="L23" s="4">
        <f t="shared" si="1"/>
        <v>1.7142857142857142</v>
      </c>
    </row>
    <row r="24" spans="1:13">
      <c r="A24" s="3">
        <v>43913</v>
      </c>
      <c r="B24" s="1" t="str">
        <f t="shared" si="0"/>
        <v>03/23</v>
      </c>
      <c r="C24">
        <v>132</v>
      </c>
      <c r="D24">
        <v>3</v>
      </c>
      <c r="I24" s="4">
        <f t="shared" ref="I24" si="20">AVERAGE(C21:C27)</f>
        <v>142.71428571428572</v>
      </c>
      <c r="L24" s="4">
        <f t="shared" si="1"/>
        <v>2.7142857142857144</v>
      </c>
    </row>
    <row r="25" spans="1:13">
      <c r="A25" s="3">
        <v>43914</v>
      </c>
      <c r="B25" s="1" t="str">
        <f t="shared" si="0"/>
        <v>03/24</v>
      </c>
      <c r="C25">
        <v>127</v>
      </c>
      <c r="D25">
        <v>2</v>
      </c>
      <c r="I25" s="4">
        <f t="shared" ref="I25" si="21">AVERAGE(C22:C28)</f>
        <v>169.57142857142858</v>
      </c>
      <c r="L25" s="4">
        <f t="shared" si="1"/>
        <v>3.4285714285714284</v>
      </c>
    </row>
    <row r="26" spans="1:13">
      <c r="A26" s="3">
        <v>43915</v>
      </c>
      <c r="B26" s="1" t="str">
        <f t="shared" si="0"/>
        <v>03/25</v>
      </c>
      <c r="C26">
        <v>144</v>
      </c>
      <c r="D26">
        <v>3</v>
      </c>
      <c r="I26" s="4">
        <f t="shared" ref="I26" si="22">AVERAGE(C23:C29)</f>
        <v>209.28571428571428</v>
      </c>
      <c r="L26" s="4">
        <f t="shared" si="1"/>
        <v>4</v>
      </c>
    </row>
    <row r="27" spans="1:13">
      <c r="A27" s="3">
        <v>43916</v>
      </c>
      <c r="B27" s="1" t="str">
        <f t="shared" si="0"/>
        <v>03/26</v>
      </c>
      <c r="C27">
        <v>416</v>
      </c>
      <c r="D27">
        <v>8</v>
      </c>
      <c r="I27" s="4">
        <f t="shared" ref="I27" si="23">AVERAGE(C24:C30)</f>
        <v>248</v>
      </c>
      <c r="L27" s="4">
        <f t="shared" si="1"/>
        <v>4.5714285714285712</v>
      </c>
    </row>
    <row r="28" spans="1:13">
      <c r="A28" s="3">
        <v>43917</v>
      </c>
      <c r="B28" s="1" t="str">
        <f t="shared" si="0"/>
        <v>03/27</v>
      </c>
      <c r="C28">
        <v>252</v>
      </c>
      <c r="D28">
        <v>5</v>
      </c>
      <c r="I28" s="4">
        <f t="shared" ref="I28" si="24">AVERAGE(C25:C31)</f>
        <v>280.28571428571428</v>
      </c>
      <c r="L28" s="4">
        <f t="shared" si="1"/>
        <v>5.1428571428571432</v>
      </c>
    </row>
    <row r="29" spans="1:13">
      <c r="A29" s="3">
        <v>43918</v>
      </c>
      <c r="B29" s="1" t="str">
        <f t="shared" si="0"/>
        <v>03/28</v>
      </c>
      <c r="C29">
        <v>336</v>
      </c>
      <c r="D29">
        <v>6</v>
      </c>
      <c r="I29" s="4">
        <f t="shared" ref="I29" si="25">AVERAGE(C26:C32)</f>
        <v>338.14285714285717</v>
      </c>
      <c r="L29" s="4">
        <f t="shared" si="1"/>
        <v>6.2857142857142856</v>
      </c>
    </row>
    <row r="30" spans="1:13">
      <c r="A30" s="3">
        <v>43919</v>
      </c>
      <c r="B30" s="1" t="str">
        <f t="shared" si="0"/>
        <v>03/29</v>
      </c>
      <c r="C30">
        <v>329</v>
      </c>
      <c r="D30">
        <v>5</v>
      </c>
      <c r="I30" s="4">
        <f t="shared" ref="I30" si="26">AVERAGE(C27:C33)</f>
        <v>387.71428571428572</v>
      </c>
      <c r="L30" s="4">
        <f t="shared" si="1"/>
        <v>7.5714285714285712</v>
      </c>
    </row>
    <row r="31" spans="1:13">
      <c r="A31" s="3">
        <v>43920</v>
      </c>
      <c r="B31" s="1" t="str">
        <f t="shared" si="0"/>
        <v>03/30</v>
      </c>
      <c r="C31">
        <v>358</v>
      </c>
      <c r="D31">
        <v>7</v>
      </c>
      <c r="I31" s="4">
        <f t="shared" ref="I31" si="27">AVERAGE(C28:C34)</f>
        <v>405.85714285714283</v>
      </c>
      <c r="L31" s="4">
        <f t="shared" si="1"/>
        <v>8.4285714285714288</v>
      </c>
    </row>
    <row r="32" spans="1:13">
      <c r="A32" s="3">
        <v>43921</v>
      </c>
      <c r="B32" s="1" t="str">
        <f t="shared" si="0"/>
        <v>03/31</v>
      </c>
      <c r="C32">
        <v>532</v>
      </c>
      <c r="D32">
        <v>10</v>
      </c>
      <c r="I32" s="4">
        <f t="shared" ref="I32" si="28">AVERAGE(C29:C35)</f>
        <v>446.14285714285717</v>
      </c>
      <c r="L32" s="4">
        <f t="shared" si="1"/>
        <v>9.5714285714285712</v>
      </c>
    </row>
    <row r="33" spans="1:12">
      <c r="A33" s="3">
        <v>43922</v>
      </c>
      <c r="B33" s="1" t="str">
        <f t="shared" si="0"/>
        <v>04/01</v>
      </c>
      <c r="C33">
        <v>491</v>
      </c>
      <c r="D33">
        <v>12</v>
      </c>
      <c r="E33">
        <v>739</v>
      </c>
      <c r="F33">
        <v>1332</v>
      </c>
      <c r="G33">
        <v>335</v>
      </c>
      <c r="H33">
        <v>220</v>
      </c>
      <c r="I33" s="4">
        <f t="shared" ref="I33" si="29">AVERAGE(C30:C36)</f>
        <v>501</v>
      </c>
      <c r="J33">
        <f>E33+F33</f>
        <v>2071</v>
      </c>
      <c r="K33">
        <f>G33+H33</f>
        <v>555</v>
      </c>
      <c r="L33" s="4">
        <f t="shared" si="1"/>
        <v>12.428571428571429</v>
      </c>
    </row>
    <row r="34" spans="1:12">
      <c r="A34" s="3">
        <v>43923</v>
      </c>
      <c r="B34" s="1" t="str">
        <f t="shared" si="0"/>
        <v>04/02</v>
      </c>
      <c r="C34">
        <v>543</v>
      </c>
      <c r="D34">
        <v>14</v>
      </c>
      <c r="E34">
        <v>818</v>
      </c>
      <c r="F34">
        <v>1270</v>
      </c>
      <c r="G34">
        <v>346</v>
      </c>
      <c r="H34">
        <v>193</v>
      </c>
      <c r="I34" s="4">
        <f t="shared" ref="I34" si="30">AVERAGE(C31:C37)</f>
        <v>544</v>
      </c>
      <c r="J34">
        <f t="shared" ref="J34:J85" si="31">E34+F34</f>
        <v>2088</v>
      </c>
      <c r="K34">
        <f t="shared" ref="K34:K85" si="32">G34+H34</f>
        <v>539</v>
      </c>
      <c r="L34" s="4">
        <f t="shared" si="1"/>
        <v>13.571428571428571</v>
      </c>
    </row>
    <row r="35" spans="1:12">
      <c r="A35" s="3">
        <v>43924</v>
      </c>
      <c r="B35" s="1" t="str">
        <f t="shared" si="0"/>
        <v>04/03</v>
      </c>
      <c r="C35">
        <v>534</v>
      </c>
      <c r="D35">
        <v>13</v>
      </c>
      <c r="E35">
        <v>962</v>
      </c>
      <c r="F35">
        <v>1239</v>
      </c>
      <c r="G35">
        <v>422</v>
      </c>
      <c r="H35">
        <v>209</v>
      </c>
      <c r="I35" s="4">
        <f t="shared" ref="I35" si="33">AVERAGE(C32:C38)</f>
        <v>555.14285714285711</v>
      </c>
      <c r="J35">
        <f t="shared" si="31"/>
        <v>2201</v>
      </c>
      <c r="K35">
        <f t="shared" si="32"/>
        <v>631</v>
      </c>
      <c r="L35" s="4">
        <f t="shared" si="1"/>
        <v>14.714285714285714</v>
      </c>
    </row>
    <row r="36" spans="1:12">
      <c r="A36" s="3">
        <v>43925</v>
      </c>
      <c r="B36" s="1" t="str">
        <f t="shared" si="0"/>
        <v>04/04</v>
      </c>
      <c r="C36">
        <v>720</v>
      </c>
      <c r="D36">
        <v>26</v>
      </c>
      <c r="E36">
        <v>1007</v>
      </c>
      <c r="F36">
        <v>1190</v>
      </c>
      <c r="G36">
        <v>449</v>
      </c>
      <c r="H36">
        <v>181</v>
      </c>
      <c r="I36" s="4">
        <f t="shared" ref="I36" si="34">AVERAGE(C33:C39)</f>
        <v>558.14285714285711</v>
      </c>
      <c r="J36">
        <f t="shared" si="31"/>
        <v>2197</v>
      </c>
      <c r="K36">
        <f t="shared" si="32"/>
        <v>630</v>
      </c>
      <c r="L36" s="4">
        <f t="shared" si="1"/>
        <v>17</v>
      </c>
    </row>
    <row r="37" spans="1:12">
      <c r="A37" s="3">
        <v>43926</v>
      </c>
      <c r="B37" s="1" t="str">
        <f t="shared" si="0"/>
        <v>04/05</v>
      </c>
      <c r="C37">
        <v>630</v>
      </c>
      <c r="D37">
        <v>13</v>
      </c>
      <c r="E37">
        <v>1094</v>
      </c>
      <c r="F37">
        <v>1082</v>
      </c>
      <c r="G37">
        <v>473</v>
      </c>
      <c r="H37">
        <v>166</v>
      </c>
      <c r="I37" s="4">
        <f t="shared" ref="I37" si="35">AVERAGE(C34:C40)</f>
        <v>577.85714285714289</v>
      </c>
      <c r="J37">
        <f t="shared" si="31"/>
        <v>2176</v>
      </c>
      <c r="K37">
        <f t="shared" si="32"/>
        <v>639</v>
      </c>
      <c r="L37" s="4">
        <f t="shared" ref="L37:L68" si="36">AVERAGE(D34:D40)</f>
        <v>19.142857142857142</v>
      </c>
    </row>
    <row r="38" spans="1:12">
      <c r="A38" s="3">
        <v>43927</v>
      </c>
      <c r="B38" s="1" t="str">
        <f t="shared" si="0"/>
        <v>04/06</v>
      </c>
      <c r="C38">
        <v>436</v>
      </c>
      <c r="D38">
        <v>15</v>
      </c>
      <c r="E38">
        <v>1166</v>
      </c>
      <c r="F38">
        <v>1070</v>
      </c>
      <c r="G38">
        <v>486</v>
      </c>
      <c r="H38">
        <v>175</v>
      </c>
      <c r="I38" s="4">
        <f t="shared" ref="I38" si="37">AVERAGE(C35:C41)</f>
        <v>559</v>
      </c>
      <c r="J38">
        <f t="shared" si="31"/>
        <v>2236</v>
      </c>
      <c r="K38">
        <f t="shared" si="32"/>
        <v>661</v>
      </c>
      <c r="L38" s="4">
        <f t="shared" si="36"/>
        <v>20.714285714285715</v>
      </c>
    </row>
    <row r="39" spans="1:12">
      <c r="A39" s="3">
        <v>43928</v>
      </c>
      <c r="B39" s="1" t="str">
        <f t="shared" si="0"/>
        <v>04/07</v>
      </c>
      <c r="C39">
        <v>553</v>
      </c>
      <c r="D39">
        <v>26</v>
      </c>
      <c r="E39">
        <v>1251</v>
      </c>
      <c r="F39">
        <v>1350</v>
      </c>
      <c r="G39">
        <v>517</v>
      </c>
      <c r="H39">
        <v>162</v>
      </c>
      <c r="I39" s="4">
        <f t="shared" ref="I39" si="38">AVERAGE(C36:C42)</f>
        <v>549.71428571428567</v>
      </c>
      <c r="J39">
        <f t="shared" si="31"/>
        <v>2601</v>
      </c>
      <c r="K39">
        <f t="shared" si="32"/>
        <v>679</v>
      </c>
      <c r="L39" s="4">
        <f t="shared" si="36"/>
        <v>21.571428571428573</v>
      </c>
    </row>
    <row r="40" spans="1:12">
      <c r="A40" s="3">
        <v>43929</v>
      </c>
      <c r="B40" s="1" t="str">
        <f t="shared" si="0"/>
        <v>04/08</v>
      </c>
      <c r="C40">
        <v>629</v>
      </c>
      <c r="D40">
        <v>27</v>
      </c>
      <c r="E40">
        <v>1331</v>
      </c>
      <c r="F40">
        <v>1077</v>
      </c>
      <c r="G40">
        <v>532</v>
      </c>
      <c r="H40">
        <v>211</v>
      </c>
      <c r="I40" s="4">
        <f t="shared" ref="I40" si="39">AVERAGE(C37:C43)</f>
        <v>509.14285714285717</v>
      </c>
      <c r="J40">
        <f t="shared" si="31"/>
        <v>2408</v>
      </c>
      <c r="K40">
        <f t="shared" si="32"/>
        <v>743</v>
      </c>
      <c r="L40" s="4">
        <f t="shared" si="36"/>
        <v>21.142857142857142</v>
      </c>
    </row>
    <row r="41" spans="1:12">
      <c r="A41" s="3">
        <v>43930</v>
      </c>
      <c r="B41" s="1" t="str">
        <f t="shared" si="0"/>
        <v>04/09</v>
      </c>
      <c r="C41">
        <v>411</v>
      </c>
      <c r="D41">
        <v>25</v>
      </c>
      <c r="E41">
        <v>1368</v>
      </c>
      <c r="F41">
        <v>758</v>
      </c>
      <c r="G41">
        <v>541</v>
      </c>
      <c r="H41">
        <v>156</v>
      </c>
      <c r="I41" s="4">
        <f t="shared" ref="I41" si="40">AVERAGE(C38:C44)</f>
        <v>463.14285714285717</v>
      </c>
      <c r="J41">
        <f t="shared" si="31"/>
        <v>2126</v>
      </c>
      <c r="K41">
        <f t="shared" si="32"/>
        <v>697</v>
      </c>
      <c r="L41" s="4">
        <f t="shared" si="36"/>
        <v>24</v>
      </c>
    </row>
    <row r="42" spans="1:12">
      <c r="A42" s="3">
        <v>43931</v>
      </c>
      <c r="B42" s="1" t="str">
        <f t="shared" si="0"/>
        <v>04/10</v>
      </c>
      <c r="C42">
        <v>469</v>
      </c>
      <c r="D42">
        <v>19</v>
      </c>
      <c r="E42">
        <v>1299</v>
      </c>
      <c r="F42">
        <v>754</v>
      </c>
      <c r="G42">
        <v>514</v>
      </c>
      <c r="H42">
        <v>142</v>
      </c>
      <c r="I42" s="4">
        <f t="shared" ref="I42" si="41">AVERAGE(C39:C45)</f>
        <v>441.28571428571428</v>
      </c>
      <c r="J42">
        <f t="shared" si="31"/>
        <v>2053</v>
      </c>
      <c r="K42">
        <f t="shared" si="32"/>
        <v>656</v>
      </c>
      <c r="L42" s="4">
        <f t="shared" si="36"/>
        <v>25.571428571428573</v>
      </c>
    </row>
    <row r="43" spans="1:12">
      <c r="A43" s="3">
        <v>43932</v>
      </c>
      <c r="B43" s="1" t="str">
        <f t="shared" si="0"/>
        <v>04/11</v>
      </c>
      <c r="C43">
        <v>436</v>
      </c>
      <c r="D43">
        <v>23</v>
      </c>
      <c r="E43">
        <v>1362</v>
      </c>
      <c r="F43">
        <v>905</v>
      </c>
      <c r="G43">
        <v>555</v>
      </c>
      <c r="H43">
        <v>135</v>
      </c>
      <c r="I43" s="4">
        <f t="shared" ref="I43" si="42">AVERAGE(C40:C46)</f>
        <v>447.28571428571428</v>
      </c>
      <c r="J43">
        <f t="shared" si="31"/>
        <v>2267</v>
      </c>
      <c r="K43">
        <f t="shared" si="32"/>
        <v>690</v>
      </c>
      <c r="L43" s="4">
        <f t="shared" si="36"/>
        <v>27.571428571428573</v>
      </c>
    </row>
    <row r="44" spans="1:12">
      <c r="A44" s="3">
        <v>43933</v>
      </c>
      <c r="B44" s="1" t="str">
        <f t="shared" si="0"/>
        <v>04/12</v>
      </c>
      <c r="C44">
        <v>308</v>
      </c>
      <c r="D44">
        <v>33</v>
      </c>
      <c r="E44">
        <v>1433</v>
      </c>
      <c r="F44">
        <v>715</v>
      </c>
      <c r="G44">
        <v>559</v>
      </c>
      <c r="H44">
        <v>144</v>
      </c>
      <c r="I44" s="4">
        <f t="shared" ref="I44" si="43">AVERAGE(C41:C47)</f>
        <v>420.57142857142856</v>
      </c>
      <c r="J44">
        <f t="shared" si="31"/>
        <v>2148</v>
      </c>
      <c r="K44">
        <f t="shared" si="32"/>
        <v>703</v>
      </c>
      <c r="L44" s="4">
        <f t="shared" si="36"/>
        <v>29.285714285714285</v>
      </c>
    </row>
    <row r="45" spans="1:12">
      <c r="A45" s="3">
        <v>43934</v>
      </c>
      <c r="B45" s="1" t="str">
        <f t="shared" si="0"/>
        <v>04/13</v>
      </c>
      <c r="C45">
        <v>283</v>
      </c>
      <c r="D45">
        <v>26</v>
      </c>
      <c r="E45">
        <v>1501</v>
      </c>
      <c r="F45">
        <v>793</v>
      </c>
      <c r="G45">
        <v>570</v>
      </c>
      <c r="H45">
        <v>150</v>
      </c>
      <c r="I45" s="4">
        <f t="shared" ref="I45" si="44">AVERAGE(C42:C48)</f>
        <v>415.85714285714283</v>
      </c>
      <c r="J45">
        <f t="shared" si="31"/>
        <v>2294</v>
      </c>
      <c r="K45">
        <f t="shared" si="32"/>
        <v>720</v>
      </c>
      <c r="L45" s="4">
        <f t="shared" si="36"/>
        <v>33.142857142857146</v>
      </c>
    </row>
    <row r="46" spans="1:12">
      <c r="A46" s="3">
        <v>43935</v>
      </c>
      <c r="B46" s="1" t="str">
        <f t="shared" si="0"/>
        <v>04/14</v>
      </c>
      <c r="C46">
        <v>595</v>
      </c>
      <c r="D46">
        <v>40</v>
      </c>
      <c r="E46">
        <v>1587</v>
      </c>
      <c r="F46">
        <v>613</v>
      </c>
      <c r="G46">
        <v>588</v>
      </c>
      <c r="H46">
        <v>115</v>
      </c>
      <c r="I46" s="4">
        <f t="shared" ref="I46" si="45">AVERAGE(C43:C49)</f>
        <v>424</v>
      </c>
      <c r="J46">
        <f t="shared" si="31"/>
        <v>2200</v>
      </c>
      <c r="K46">
        <f t="shared" si="32"/>
        <v>703</v>
      </c>
      <c r="L46" s="4">
        <f t="shared" si="36"/>
        <v>36.714285714285715</v>
      </c>
    </row>
    <row r="47" spans="1:12">
      <c r="A47" s="3">
        <v>43936</v>
      </c>
      <c r="B47" s="1" t="str">
        <f t="shared" si="0"/>
        <v>04/15</v>
      </c>
      <c r="C47">
        <v>442</v>
      </c>
      <c r="D47">
        <v>39</v>
      </c>
      <c r="E47">
        <v>1624</v>
      </c>
      <c r="F47">
        <v>632</v>
      </c>
      <c r="G47">
        <v>600</v>
      </c>
      <c r="H47">
        <v>139</v>
      </c>
      <c r="I47" s="4">
        <f t="shared" ref="I47" si="46">AVERAGE(C44:C50)</f>
        <v>451.71428571428572</v>
      </c>
      <c r="J47">
        <f t="shared" si="31"/>
        <v>2256</v>
      </c>
      <c r="K47">
        <f t="shared" si="32"/>
        <v>739</v>
      </c>
      <c r="L47" s="4">
        <f t="shared" si="36"/>
        <v>44.285714285714285</v>
      </c>
    </row>
    <row r="48" spans="1:12">
      <c r="A48" s="3">
        <v>43937</v>
      </c>
      <c r="B48" s="1" t="str">
        <f t="shared" si="0"/>
        <v>04/16</v>
      </c>
      <c r="C48">
        <v>378</v>
      </c>
      <c r="D48">
        <v>52</v>
      </c>
      <c r="E48">
        <v>1679</v>
      </c>
      <c r="F48">
        <v>620</v>
      </c>
      <c r="G48">
        <v>594</v>
      </c>
      <c r="H48">
        <v>108</v>
      </c>
      <c r="I48" s="4">
        <f t="shared" ref="I48" si="47">AVERAGE(C45:C51)</f>
        <v>450.28571428571428</v>
      </c>
      <c r="J48">
        <f t="shared" si="31"/>
        <v>2299</v>
      </c>
      <c r="K48">
        <f t="shared" si="32"/>
        <v>702</v>
      </c>
      <c r="L48" s="4">
        <f t="shared" si="36"/>
        <v>43</v>
      </c>
    </row>
    <row r="49" spans="1:12">
      <c r="A49" s="3">
        <v>43938</v>
      </c>
      <c r="B49" s="1" t="str">
        <f t="shared" si="0"/>
        <v>04/17</v>
      </c>
      <c r="C49">
        <v>526</v>
      </c>
      <c r="D49">
        <v>44</v>
      </c>
      <c r="E49">
        <v>1720</v>
      </c>
      <c r="F49">
        <v>634</v>
      </c>
      <c r="G49">
        <v>594</v>
      </c>
      <c r="H49">
        <v>105</v>
      </c>
      <c r="I49" s="4">
        <f t="shared" ref="I49" si="48">AVERAGE(C46:C52)</f>
        <v>620.42857142857144</v>
      </c>
      <c r="J49">
        <f t="shared" si="31"/>
        <v>2354</v>
      </c>
      <c r="K49">
        <f t="shared" si="32"/>
        <v>699</v>
      </c>
      <c r="L49" s="4">
        <f t="shared" si="36"/>
        <v>41.857142857142854</v>
      </c>
    </row>
    <row r="50" spans="1:12">
      <c r="A50" s="3">
        <v>43939</v>
      </c>
      <c r="B50" s="1" t="str">
        <f t="shared" si="0"/>
        <v>04/18</v>
      </c>
      <c r="C50">
        <v>630</v>
      </c>
      <c r="D50">
        <v>76</v>
      </c>
      <c r="E50">
        <v>1709</v>
      </c>
      <c r="F50">
        <v>578</v>
      </c>
      <c r="G50">
        <v>586</v>
      </c>
      <c r="H50">
        <v>110</v>
      </c>
      <c r="I50" s="4">
        <f t="shared" ref="I50" si="49">AVERAGE(C47:C53)</f>
        <v>727.14285714285711</v>
      </c>
      <c r="J50">
        <f t="shared" si="31"/>
        <v>2287</v>
      </c>
      <c r="K50">
        <f t="shared" si="32"/>
        <v>696</v>
      </c>
      <c r="L50" s="4">
        <f t="shared" si="36"/>
        <v>42.857142857142854</v>
      </c>
    </row>
    <row r="51" spans="1:12">
      <c r="A51" s="3">
        <v>43940</v>
      </c>
      <c r="B51" s="1" t="str">
        <f t="shared" si="0"/>
        <v>04/19</v>
      </c>
      <c r="C51">
        <v>298</v>
      </c>
      <c r="D51">
        <v>24</v>
      </c>
      <c r="E51">
        <v>1739</v>
      </c>
      <c r="F51">
        <v>549</v>
      </c>
      <c r="G51">
        <v>595</v>
      </c>
      <c r="H51">
        <v>115</v>
      </c>
      <c r="I51" s="4">
        <f t="shared" ref="I51" si="50">AVERAGE(C48:C54)</f>
        <v>847.42857142857144</v>
      </c>
      <c r="J51">
        <f t="shared" si="31"/>
        <v>2288</v>
      </c>
      <c r="K51">
        <f t="shared" si="32"/>
        <v>710</v>
      </c>
      <c r="L51" s="4">
        <f t="shared" si="36"/>
        <v>46.714285714285715</v>
      </c>
    </row>
    <row r="52" spans="1:12">
      <c r="A52" s="3">
        <v>43941</v>
      </c>
      <c r="B52" s="1" t="str">
        <f t="shared" si="0"/>
        <v>04/20</v>
      </c>
      <c r="C52">
        <v>1474</v>
      </c>
      <c r="D52">
        <v>18</v>
      </c>
      <c r="E52">
        <v>1791</v>
      </c>
      <c r="F52">
        <v>602</v>
      </c>
      <c r="G52">
        <v>625</v>
      </c>
      <c r="H52">
        <v>93</v>
      </c>
      <c r="I52" s="4">
        <f t="shared" ref="I52" si="51">AVERAGE(C49:C55)</f>
        <v>953.14285714285711</v>
      </c>
      <c r="J52">
        <f t="shared" si="31"/>
        <v>2393</v>
      </c>
      <c r="K52">
        <f t="shared" si="32"/>
        <v>718</v>
      </c>
      <c r="L52" s="4">
        <f t="shared" si="36"/>
        <v>48.714285714285715</v>
      </c>
    </row>
    <row r="53" spans="1:12">
      <c r="A53" s="3">
        <v>43942</v>
      </c>
      <c r="B53" s="1" t="str">
        <f t="shared" si="0"/>
        <v>04/21</v>
      </c>
      <c r="C53">
        <v>1342</v>
      </c>
      <c r="D53">
        <v>47</v>
      </c>
      <c r="E53">
        <v>1854</v>
      </c>
      <c r="F53">
        <v>617</v>
      </c>
      <c r="G53">
        <v>613</v>
      </c>
      <c r="H53">
        <v>111</v>
      </c>
      <c r="I53" s="4">
        <f t="shared" ref="I53" si="52">AVERAGE(C50:C56)</f>
        <v>1017.7142857142857</v>
      </c>
      <c r="J53">
        <f t="shared" si="31"/>
        <v>2471</v>
      </c>
      <c r="K53">
        <f t="shared" si="32"/>
        <v>724</v>
      </c>
      <c r="L53" s="4">
        <f t="shared" si="36"/>
        <v>49.857142857142854</v>
      </c>
    </row>
    <row r="54" spans="1:12">
      <c r="A54" s="3">
        <v>43943</v>
      </c>
      <c r="B54" s="1" t="str">
        <f t="shared" si="0"/>
        <v>04/22</v>
      </c>
      <c r="C54">
        <v>1284</v>
      </c>
      <c r="D54">
        <v>66</v>
      </c>
      <c r="E54">
        <v>1858</v>
      </c>
      <c r="F54">
        <v>590</v>
      </c>
      <c r="G54">
        <v>602</v>
      </c>
      <c r="H54">
        <v>125</v>
      </c>
      <c r="I54" s="4">
        <f t="shared" ref="I54" si="53">AVERAGE(C51:C57)</f>
        <v>1015.4285714285714</v>
      </c>
      <c r="J54">
        <f t="shared" si="31"/>
        <v>2448</v>
      </c>
      <c r="K54">
        <f t="shared" si="32"/>
        <v>727</v>
      </c>
      <c r="L54" s="4">
        <f t="shared" si="36"/>
        <v>45.571428571428569</v>
      </c>
    </row>
    <row r="55" spans="1:12">
      <c r="A55" s="3">
        <v>43944</v>
      </c>
      <c r="B55" s="1" t="str">
        <f t="shared" si="0"/>
        <v>04/23</v>
      </c>
      <c r="C55">
        <v>1118</v>
      </c>
      <c r="D55">
        <v>66</v>
      </c>
      <c r="E55">
        <v>1863</v>
      </c>
      <c r="F55">
        <v>595</v>
      </c>
      <c r="G55">
        <v>600</v>
      </c>
      <c r="H55">
        <v>118</v>
      </c>
      <c r="I55" s="4">
        <f t="shared" ref="I55" si="54">AVERAGE(C52:C58)</f>
        <v>1031.1428571428571</v>
      </c>
      <c r="J55">
        <f t="shared" si="31"/>
        <v>2458</v>
      </c>
      <c r="K55">
        <f t="shared" si="32"/>
        <v>718</v>
      </c>
      <c r="L55" s="4">
        <f t="shared" si="36"/>
        <v>45</v>
      </c>
    </row>
    <row r="56" spans="1:12">
      <c r="A56" s="3">
        <v>43945</v>
      </c>
      <c r="B56" s="1" t="str">
        <f t="shared" si="0"/>
        <v>04/24</v>
      </c>
      <c r="C56">
        <v>978</v>
      </c>
      <c r="D56">
        <v>52</v>
      </c>
      <c r="E56">
        <v>1860</v>
      </c>
      <c r="F56">
        <v>546</v>
      </c>
      <c r="G56">
        <v>600</v>
      </c>
      <c r="H56">
        <v>87</v>
      </c>
      <c r="I56" s="4">
        <f t="shared" ref="I56" si="55">AVERAGE(C53:C59)</f>
        <v>948.14285714285711</v>
      </c>
      <c r="J56">
        <f t="shared" si="31"/>
        <v>2406</v>
      </c>
      <c r="K56">
        <f t="shared" si="32"/>
        <v>687</v>
      </c>
      <c r="L56" s="4">
        <f t="shared" si="36"/>
        <v>47</v>
      </c>
    </row>
    <row r="57" spans="1:12">
      <c r="A57" s="3">
        <v>43946</v>
      </c>
      <c r="B57" s="1" t="str">
        <f t="shared" si="0"/>
        <v>04/25</v>
      </c>
      <c r="C57">
        <v>614</v>
      </c>
      <c r="D57">
        <v>46</v>
      </c>
      <c r="E57">
        <v>1845</v>
      </c>
      <c r="F57">
        <v>572</v>
      </c>
      <c r="G57">
        <v>579</v>
      </c>
      <c r="H57">
        <v>99</v>
      </c>
      <c r="I57" s="4">
        <f t="shared" ref="I57" si="56">AVERAGE(C54:C60)</f>
        <v>836</v>
      </c>
      <c r="J57">
        <f t="shared" si="31"/>
        <v>2417</v>
      </c>
      <c r="K57">
        <f t="shared" si="32"/>
        <v>678</v>
      </c>
      <c r="L57" s="4">
        <f t="shared" si="36"/>
        <v>48.285714285714285</v>
      </c>
    </row>
    <row r="58" spans="1:12">
      <c r="A58" s="3">
        <v>43947</v>
      </c>
      <c r="B58" s="1" t="str">
        <f t="shared" si="0"/>
        <v>04/26</v>
      </c>
      <c r="C58">
        <v>408</v>
      </c>
      <c r="D58">
        <v>20</v>
      </c>
      <c r="E58">
        <v>1887</v>
      </c>
      <c r="F58">
        <v>575</v>
      </c>
      <c r="G58">
        <v>588</v>
      </c>
      <c r="H58">
        <v>122</v>
      </c>
      <c r="I58" s="4">
        <f t="shared" ref="I58" si="57">AVERAGE(C55:C61)</f>
        <v>867.57142857142856</v>
      </c>
      <c r="J58">
        <f t="shared" si="31"/>
        <v>2462</v>
      </c>
      <c r="K58">
        <f t="shared" si="32"/>
        <v>710</v>
      </c>
      <c r="L58" s="4">
        <f t="shared" si="36"/>
        <v>47.571428571428569</v>
      </c>
    </row>
    <row r="59" spans="1:12">
      <c r="A59" s="3">
        <v>43948</v>
      </c>
      <c r="B59" s="1" t="str">
        <f t="shared" si="0"/>
        <v>04/27</v>
      </c>
      <c r="C59">
        <v>893</v>
      </c>
      <c r="D59">
        <v>32</v>
      </c>
      <c r="E59">
        <v>1940</v>
      </c>
      <c r="F59">
        <v>609</v>
      </c>
      <c r="G59">
        <v>592</v>
      </c>
      <c r="H59">
        <v>117</v>
      </c>
      <c r="I59" s="4">
        <f t="shared" ref="I59" si="58">AVERAGE(C56:C62)</f>
        <v>809.42857142857144</v>
      </c>
      <c r="J59">
        <f t="shared" si="31"/>
        <v>2549</v>
      </c>
      <c r="K59">
        <f t="shared" si="32"/>
        <v>709</v>
      </c>
      <c r="L59" s="4">
        <f t="shared" si="36"/>
        <v>45.857142857142854</v>
      </c>
    </row>
    <row r="60" spans="1:12">
      <c r="A60" s="3">
        <v>43949</v>
      </c>
      <c r="B60" s="1" t="str">
        <f t="shared" si="0"/>
        <v>04/28</v>
      </c>
      <c r="C60">
        <v>557</v>
      </c>
      <c r="D60">
        <v>56</v>
      </c>
      <c r="E60">
        <v>1962</v>
      </c>
      <c r="F60">
        <v>581</v>
      </c>
      <c r="G60">
        <v>597</v>
      </c>
      <c r="H60">
        <v>130</v>
      </c>
      <c r="I60" s="4">
        <f t="shared" ref="I60" si="59">AVERAGE(C57:C63)</f>
        <v>816.71428571428567</v>
      </c>
      <c r="J60">
        <f t="shared" si="31"/>
        <v>2543</v>
      </c>
      <c r="K60">
        <f t="shared" si="32"/>
        <v>727</v>
      </c>
      <c r="L60" s="4">
        <f t="shared" si="36"/>
        <v>46.285714285714285</v>
      </c>
    </row>
    <row r="61" spans="1:12">
      <c r="A61" s="3">
        <v>43950</v>
      </c>
      <c r="B61" s="1" t="str">
        <f t="shared" si="0"/>
        <v>04/29</v>
      </c>
      <c r="C61">
        <v>1505</v>
      </c>
      <c r="D61">
        <v>61</v>
      </c>
      <c r="E61">
        <v>1959</v>
      </c>
      <c r="F61">
        <v>591</v>
      </c>
      <c r="G61">
        <v>602</v>
      </c>
      <c r="H61">
        <v>97</v>
      </c>
      <c r="I61" s="4">
        <f t="shared" ref="I61" si="60">AVERAGE(C58:C64)</f>
        <v>825.28571428571433</v>
      </c>
      <c r="J61">
        <f t="shared" si="31"/>
        <v>2550</v>
      </c>
      <c r="K61">
        <f t="shared" si="32"/>
        <v>699</v>
      </c>
      <c r="L61" s="4">
        <f t="shared" si="36"/>
        <v>45.142857142857146</v>
      </c>
    </row>
    <row r="62" spans="1:12">
      <c r="A62" s="3">
        <v>43951</v>
      </c>
      <c r="B62" s="1" t="str">
        <f t="shared" si="0"/>
        <v>04/30</v>
      </c>
      <c r="C62">
        <v>711</v>
      </c>
      <c r="D62">
        <v>54</v>
      </c>
      <c r="E62">
        <v>1894</v>
      </c>
      <c r="F62">
        <v>470</v>
      </c>
      <c r="G62">
        <v>591</v>
      </c>
      <c r="H62">
        <v>93</v>
      </c>
      <c r="I62" s="4">
        <f t="shared" ref="I62" si="61">AVERAGE(C59:C65)</f>
        <v>876</v>
      </c>
      <c r="J62">
        <f t="shared" si="31"/>
        <v>2364</v>
      </c>
      <c r="K62">
        <f t="shared" si="32"/>
        <v>684</v>
      </c>
      <c r="L62" s="4">
        <f t="shared" si="36"/>
        <v>45</v>
      </c>
    </row>
    <row r="63" spans="1:12">
      <c r="A63" s="3">
        <v>43952</v>
      </c>
      <c r="B63" s="1" t="str">
        <f t="shared" si="0"/>
        <v>05/01</v>
      </c>
      <c r="C63">
        <v>1029</v>
      </c>
      <c r="D63">
        <v>55</v>
      </c>
      <c r="E63">
        <v>1884</v>
      </c>
      <c r="F63">
        <v>511</v>
      </c>
      <c r="G63">
        <v>606</v>
      </c>
      <c r="H63">
        <v>98</v>
      </c>
      <c r="I63" s="4">
        <f t="shared" ref="I63" si="62">AVERAGE(C60:C66)</f>
        <v>825.42857142857144</v>
      </c>
      <c r="J63">
        <f t="shared" si="31"/>
        <v>2395</v>
      </c>
      <c r="K63">
        <f t="shared" si="32"/>
        <v>704</v>
      </c>
      <c r="L63" s="4">
        <f t="shared" si="36"/>
        <v>44.571428571428569</v>
      </c>
    </row>
    <row r="64" spans="1:12">
      <c r="A64" s="3">
        <v>43953</v>
      </c>
      <c r="B64" s="1" t="str">
        <f t="shared" si="0"/>
        <v>05/02</v>
      </c>
      <c r="C64">
        <v>674</v>
      </c>
      <c r="D64">
        <v>38</v>
      </c>
      <c r="E64">
        <v>1819</v>
      </c>
      <c r="F64">
        <v>561</v>
      </c>
      <c r="G64">
        <v>599</v>
      </c>
      <c r="H64">
        <v>105</v>
      </c>
      <c r="I64" s="4">
        <f t="shared" ref="I64" si="63">AVERAGE(C61:C67)</f>
        <v>978.42857142857144</v>
      </c>
      <c r="J64">
        <f t="shared" si="31"/>
        <v>2380</v>
      </c>
      <c r="K64">
        <f t="shared" si="32"/>
        <v>704</v>
      </c>
      <c r="L64" s="4">
        <f t="shared" si="36"/>
        <v>44.428571428571431</v>
      </c>
    </row>
    <row r="65" spans="1:12">
      <c r="A65" s="3">
        <v>43954</v>
      </c>
      <c r="B65" s="1" t="str">
        <f t="shared" si="0"/>
        <v>05/03</v>
      </c>
      <c r="C65">
        <v>763</v>
      </c>
      <c r="D65">
        <v>19</v>
      </c>
      <c r="E65">
        <v>1779</v>
      </c>
      <c r="F65">
        <v>520</v>
      </c>
      <c r="G65">
        <v>599</v>
      </c>
      <c r="H65">
        <v>95</v>
      </c>
      <c r="I65" s="4">
        <f t="shared" ref="I65" si="64">AVERAGE(C62:C68)</f>
        <v>877.57142857142856</v>
      </c>
      <c r="J65">
        <f t="shared" si="31"/>
        <v>2299</v>
      </c>
      <c r="K65">
        <f t="shared" si="32"/>
        <v>694</v>
      </c>
      <c r="L65" s="4">
        <f t="shared" si="36"/>
        <v>43.428571428571431</v>
      </c>
    </row>
    <row r="66" spans="1:12">
      <c r="A66" s="3">
        <v>43955</v>
      </c>
      <c r="B66" s="1" t="str">
        <f t="shared" si="0"/>
        <v>05/04</v>
      </c>
      <c r="C66">
        <v>539</v>
      </c>
      <c r="D66">
        <v>29</v>
      </c>
      <c r="E66">
        <v>1828</v>
      </c>
      <c r="F66">
        <v>543</v>
      </c>
      <c r="G66">
        <v>581</v>
      </c>
      <c r="H66">
        <v>95</v>
      </c>
      <c r="I66" s="4">
        <f t="shared" ref="I66" si="65">AVERAGE(C63:C69)</f>
        <v>899</v>
      </c>
      <c r="J66">
        <f t="shared" si="31"/>
        <v>2371</v>
      </c>
      <c r="K66">
        <f t="shared" si="32"/>
        <v>676</v>
      </c>
      <c r="L66" s="4">
        <f t="shared" si="36"/>
        <v>43</v>
      </c>
    </row>
    <row r="67" spans="1:12">
      <c r="A67" s="3">
        <v>43956</v>
      </c>
      <c r="B67" s="1" t="str">
        <f t="shared" ref="B67:B85" si="66">TEXT(A67,"MM/DD")</f>
        <v>05/05</v>
      </c>
      <c r="C67">
        <v>1628</v>
      </c>
      <c r="D67">
        <v>55</v>
      </c>
      <c r="E67">
        <v>1826</v>
      </c>
      <c r="F67">
        <v>544</v>
      </c>
      <c r="G67">
        <v>571</v>
      </c>
      <c r="H67">
        <v>110</v>
      </c>
      <c r="I67" s="4">
        <f t="shared" ref="I67" si="67">AVERAGE(C64:C70)</f>
        <v>867.42857142857144</v>
      </c>
      <c r="J67">
        <f t="shared" si="31"/>
        <v>2370</v>
      </c>
      <c r="K67">
        <f t="shared" si="32"/>
        <v>681</v>
      </c>
      <c r="L67" s="4">
        <f t="shared" si="36"/>
        <v>42.285714285714285</v>
      </c>
    </row>
    <row r="68" spans="1:12">
      <c r="A68" s="3">
        <v>43957</v>
      </c>
      <c r="B68" s="1" t="str">
        <f t="shared" si="66"/>
        <v>05/06</v>
      </c>
      <c r="C68">
        <v>799</v>
      </c>
      <c r="D68">
        <v>54</v>
      </c>
      <c r="E68">
        <v>1790</v>
      </c>
      <c r="F68">
        <v>502</v>
      </c>
      <c r="G68">
        <v>558</v>
      </c>
      <c r="H68">
        <v>99</v>
      </c>
      <c r="I68" s="4">
        <f t="shared" ref="I68" si="68">AVERAGE(C65:C71)</f>
        <v>900.71428571428567</v>
      </c>
      <c r="J68">
        <f t="shared" si="31"/>
        <v>2292</v>
      </c>
      <c r="K68">
        <f t="shared" si="32"/>
        <v>657</v>
      </c>
      <c r="L68" s="4">
        <f t="shared" si="36"/>
        <v>43.285714285714285</v>
      </c>
    </row>
    <row r="69" spans="1:12">
      <c r="A69" s="3">
        <v>43958</v>
      </c>
      <c r="B69" s="1" t="str">
        <f t="shared" si="66"/>
        <v>05/07</v>
      </c>
      <c r="C69">
        <v>861</v>
      </c>
      <c r="D69">
        <v>51</v>
      </c>
      <c r="E69">
        <v>1771</v>
      </c>
      <c r="F69">
        <v>552</v>
      </c>
      <c r="G69">
        <v>548</v>
      </c>
      <c r="H69">
        <v>90</v>
      </c>
      <c r="I69" s="4">
        <f t="shared" ref="I69" si="69">AVERAGE(C66:C72)</f>
        <v>857.71428571428567</v>
      </c>
      <c r="J69">
        <f t="shared" si="31"/>
        <v>2323</v>
      </c>
      <c r="K69">
        <f t="shared" si="32"/>
        <v>638</v>
      </c>
      <c r="L69" s="4">
        <f t="shared" ref="L69:L82" si="70">AVERAGE(D66:D72)</f>
        <v>42.857142857142854</v>
      </c>
    </row>
    <row r="70" spans="1:12">
      <c r="A70" s="3">
        <v>43959</v>
      </c>
      <c r="B70" s="1" t="str">
        <f t="shared" si="66"/>
        <v>05/08</v>
      </c>
      <c r="C70">
        <v>808</v>
      </c>
      <c r="D70">
        <v>50</v>
      </c>
      <c r="E70">
        <v>1766</v>
      </c>
      <c r="F70">
        <v>510</v>
      </c>
      <c r="G70">
        <v>535</v>
      </c>
      <c r="H70">
        <v>82</v>
      </c>
      <c r="I70" s="4">
        <f t="shared" ref="I70" si="71">AVERAGE(C67:C73)</f>
        <v>861.57142857142856</v>
      </c>
      <c r="J70">
        <f t="shared" si="31"/>
        <v>2276</v>
      </c>
      <c r="K70">
        <f t="shared" si="32"/>
        <v>617</v>
      </c>
      <c r="L70" s="4">
        <f t="shared" si="70"/>
        <v>44.285714285714285</v>
      </c>
    </row>
    <row r="71" spans="1:12">
      <c r="A71" s="3">
        <v>43960</v>
      </c>
      <c r="B71" s="1" t="str">
        <f t="shared" si="66"/>
        <v>05/09</v>
      </c>
      <c r="C71">
        <v>907</v>
      </c>
      <c r="D71">
        <v>45</v>
      </c>
      <c r="E71">
        <v>1690</v>
      </c>
      <c r="F71">
        <v>531</v>
      </c>
      <c r="G71">
        <v>493</v>
      </c>
      <c r="H71">
        <v>82</v>
      </c>
      <c r="I71" s="4">
        <f t="shared" ref="I71" si="72">AVERAGE(C68:C74)</f>
        <v>768.71428571428567</v>
      </c>
      <c r="J71">
        <f t="shared" si="31"/>
        <v>2221</v>
      </c>
      <c r="K71">
        <f t="shared" si="32"/>
        <v>575</v>
      </c>
      <c r="L71" s="4">
        <f t="shared" si="70"/>
        <v>43.142857142857146</v>
      </c>
    </row>
    <row r="72" spans="1:12">
      <c r="A72" s="3">
        <v>43961</v>
      </c>
      <c r="B72" s="1" t="str">
        <f t="shared" si="66"/>
        <v>05/10</v>
      </c>
      <c r="C72">
        <v>462</v>
      </c>
      <c r="D72">
        <v>16</v>
      </c>
      <c r="E72">
        <v>1731</v>
      </c>
      <c r="F72">
        <v>539</v>
      </c>
      <c r="G72">
        <v>498</v>
      </c>
      <c r="H72">
        <v>90</v>
      </c>
      <c r="I72" s="4">
        <f t="shared" ref="I72" si="73">AVERAGE(C69:C75)</f>
        <v>841</v>
      </c>
      <c r="J72">
        <f t="shared" si="31"/>
        <v>2270</v>
      </c>
      <c r="K72">
        <f t="shared" si="32"/>
        <v>588</v>
      </c>
      <c r="L72" s="4">
        <f t="shared" si="70"/>
        <v>42</v>
      </c>
    </row>
    <row r="73" spans="1:12">
      <c r="A73" s="3">
        <v>43962</v>
      </c>
      <c r="B73" s="1" t="str">
        <f t="shared" si="66"/>
        <v>05/11</v>
      </c>
      <c r="C73">
        <v>566</v>
      </c>
      <c r="D73">
        <v>39</v>
      </c>
      <c r="E73">
        <v>1763</v>
      </c>
      <c r="F73">
        <v>547</v>
      </c>
      <c r="G73">
        <v>498</v>
      </c>
      <c r="H73">
        <v>86</v>
      </c>
      <c r="I73" s="4">
        <f t="shared" ref="I73" si="74">AVERAGE(C70:C76)</f>
        <v>845.85714285714289</v>
      </c>
      <c r="J73">
        <f t="shared" si="31"/>
        <v>2310</v>
      </c>
      <c r="K73">
        <f t="shared" si="32"/>
        <v>584</v>
      </c>
      <c r="L73" s="4">
        <f t="shared" si="70"/>
        <v>41.571428571428569</v>
      </c>
    </row>
    <row r="74" spans="1:12">
      <c r="A74" s="3">
        <v>43963</v>
      </c>
      <c r="B74" s="1" t="str">
        <f t="shared" si="66"/>
        <v>05/12</v>
      </c>
      <c r="C74">
        <v>978</v>
      </c>
      <c r="D74">
        <v>47</v>
      </c>
      <c r="E74">
        <v>1742</v>
      </c>
      <c r="F74">
        <v>506</v>
      </c>
      <c r="G74">
        <v>499</v>
      </c>
      <c r="H74">
        <v>84</v>
      </c>
      <c r="I74" s="4">
        <f t="shared" ref="I74" si="75">AVERAGE(C71:C77)</f>
        <v>855.71428571428567</v>
      </c>
      <c r="J74">
        <f t="shared" si="31"/>
        <v>2248</v>
      </c>
      <c r="K74">
        <f t="shared" si="32"/>
        <v>583</v>
      </c>
      <c r="L74" s="4">
        <f t="shared" si="70"/>
        <v>40.285714285714285</v>
      </c>
    </row>
    <row r="75" spans="1:12">
      <c r="A75" s="3">
        <v>43964</v>
      </c>
      <c r="B75" s="1" t="str">
        <f t="shared" si="66"/>
        <v>05/13</v>
      </c>
      <c r="C75">
        <v>1305</v>
      </c>
      <c r="D75">
        <v>46</v>
      </c>
      <c r="E75">
        <v>1733</v>
      </c>
      <c r="F75">
        <v>618</v>
      </c>
      <c r="G75">
        <v>504</v>
      </c>
      <c r="H75">
        <v>83</v>
      </c>
      <c r="I75" s="4">
        <f t="shared" ref="I75" si="76">AVERAGE(C72:C78)</f>
        <v>876.14285714285711</v>
      </c>
      <c r="J75">
        <f t="shared" si="31"/>
        <v>2351</v>
      </c>
      <c r="K75">
        <f t="shared" si="32"/>
        <v>587</v>
      </c>
      <c r="L75" s="4">
        <f t="shared" si="70"/>
        <v>39.714285714285715</v>
      </c>
    </row>
    <row r="76" spans="1:12">
      <c r="A76" s="3">
        <v>43965</v>
      </c>
      <c r="B76" s="1" t="str">
        <f t="shared" si="66"/>
        <v>05/14</v>
      </c>
      <c r="C76">
        <v>895</v>
      </c>
      <c r="D76">
        <v>48</v>
      </c>
      <c r="E76">
        <v>1648</v>
      </c>
      <c r="F76">
        <v>559</v>
      </c>
      <c r="G76">
        <v>480</v>
      </c>
      <c r="H76">
        <v>101</v>
      </c>
      <c r="I76" s="4">
        <f t="shared" ref="I76" si="77">AVERAGE(C73:C79)</f>
        <v>901.14285714285711</v>
      </c>
      <c r="J76">
        <f t="shared" si="31"/>
        <v>2207</v>
      </c>
      <c r="K76">
        <f t="shared" si="32"/>
        <v>581</v>
      </c>
      <c r="L76" s="4">
        <f t="shared" si="70"/>
        <v>41.428571428571431</v>
      </c>
    </row>
    <row r="77" spans="1:12">
      <c r="A77" s="3">
        <v>43966</v>
      </c>
      <c r="B77" s="1" t="str">
        <f t="shared" si="66"/>
        <v>05/15</v>
      </c>
      <c r="C77">
        <v>877</v>
      </c>
      <c r="D77">
        <v>41</v>
      </c>
      <c r="E77">
        <v>1648</v>
      </c>
      <c r="F77">
        <v>553</v>
      </c>
      <c r="G77">
        <v>481</v>
      </c>
      <c r="H77">
        <v>90</v>
      </c>
      <c r="I77" s="4">
        <f t="shared" ref="I77" si="78">AVERAGE(C74:C80)</f>
        <v>885.28571428571433</v>
      </c>
      <c r="J77">
        <f t="shared" si="31"/>
        <v>2201</v>
      </c>
      <c r="K77">
        <f t="shared" si="32"/>
        <v>571</v>
      </c>
      <c r="L77" s="4">
        <f t="shared" si="70"/>
        <v>38.857142857142854</v>
      </c>
    </row>
    <row r="78" spans="1:12">
      <c r="A78" s="3">
        <v>43967</v>
      </c>
      <c r="B78" s="1" t="str">
        <f t="shared" si="66"/>
        <v>05/16</v>
      </c>
      <c r="C78">
        <v>1050</v>
      </c>
      <c r="D78">
        <v>41</v>
      </c>
      <c r="E78">
        <v>1570</v>
      </c>
      <c r="F78">
        <v>516</v>
      </c>
      <c r="G78">
        <v>483</v>
      </c>
      <c r="H78">
        <v>80</v>
      </c>
      <c r="I78" s="4">
        <f t="shared" ref="I78" si="79">AVERAGE(C75:C81)</f>
        <v>912.14285714285711</v>
      </c>
      <c r="J78">
        <f t="shared" si="31"/>
        <v>2086</v>
      </c>
      <c r="K78">
        <f t="shared" si="32"/>
        <v>563</v>
      </c>
      <c r="L78" s="4">
        <f t="shared" si="70"/>
        <v>44.142857142857146</v>
      </c>
    </row>
    <row r="79" spans="1:12">
      <c r="A79" s="3">
        <v>43968</v>
      </c>
      <c r="B79" s="1" t="str">
        <f t="shared" si="66"/>
        <v>05/17</v>
      </c>
      <c r="C79">
        <v>637</v>
      </c>
      <c r="D79">
        <v>28</v>
      </c>
      <c r="E79">
        <v>1549</v>
      </c>
      <c r="F79">
        <v>558</v>
      </c>
      <c r="G79">
        <v>478</v>
      </c>
      <c r="H79">
        <v>97</v>
      </c>
      <c r="I79" s="4">
        <f t="shared" ref="I79" si="80">AVERAGE(C76:C82)</f>
        <v>917.57142857142856</v>
      </c>
      <c r="J79">
        <f t="shared" si="31"/>
        <v>2107</v>
      </c>
      <c r="K79">
        <f t="shared" si="32"/>
        <v>575</v>
      </c>
      <c r="L79" s="4">
        <f t="shared" si="70"/>
        <v>44.714285714285715</v>
      </c>
    </row>
    <row r="80" spans="1:12">
      <c r="A80" s="3">
        <v>43969</v>
      </c>
      <c r="B80" s="1" t="str">
        <f t="shared" si="66"/>
        <v>05/18</v>
      </c>
      <c r="C80">
        <v>455</v>
      </c>
      <c r="D80">
        <v>21</v>
      </c>
      <c r="E80">
        <v>1531</v>
      </c>
      <c r="F80">
        <v>520</v>
      </c>
      <c r="G80">
        <v>483</v>
      </c>
      <c r="H80">
        <v>87</v>
      </c>
      <c r="I80" s="4">
        <f t="shared" ref="I80" si="81">AVERAGE(C77:C83)</f>
        <v>955.85714285714289</v>
      </c>
      <c r="J80">
        <f t="shared" si="31"/>
        <v>2051</v>
      </c>
      <c r="K80">
        <f t="shared" si="32"/>
        <v>570</v>
      </c>
      <c r="L80" s="4">
        <f t="shared" si="70"/>
        <v>44.285714285714285</v>
      </c>
    </row>
    <row r="81" spans="1:12">
      <c r="A81" s="3">
        <v>43970</v>
      </c>
      <c r="B81" s="1" t="str">
        <f t="shared" si="66"/>
        <v>05/19</v>
      </c>
      <c r="C81">
        <v>1166</v>
      </c>
      <c r="D81">
        <v>84</v>
      </c>
      <c r="E81">
        <v>1517</v>
      </c>
      <c r="F81">
        <v>619</v>
      </c>
      <c r="G81">
        <v>466</v>
      </c>
      <c r="H81">
        <v>94</v>
      </c>
      <c r="I81" s="4">
        <f t="shared" ref="I81" si="82">AVERAGE(C78:C84)</f>
        <v>965.85714285714289</v>
      </c>
      <c r="J81">
        <f t="shared" si="31"/>
        <v>2136</v>
      </c>
      <c r="K81">
        <f t="shared" si="32"/>
        <v>560</v>
      </c>
      <c r="L81" s="4">
        <f t="shared" si="70"/>
        <v>42.714285714285715</v>
      </c>
    </row>
    <row r="82" spans="1:12">
      <c r="A82" s="3">
        <v>43971</v>
      </c>
      <c r="B82" s="1" t="str">
        <f t="shared" si="66"/>
        <v>05/20</v>
      </c>
      <c r="C82">
        <v>1343</v>
      </c>
      <c r="D82">
        <v>50</v>
      </c>
      <c r="E82">
        <v>1506</v>
      </c>
      <c r="F82">
        <v>561</v>
      </c>
      <c r="G82">
        <v>452</v>
      </c>
      <c r="H82">
        <v>87</v>
      </c>
      <c r="I82" s="4">
        <f t="shared" ref="I82" si="83">AVERAGE(C79:C85)</f>
        <v>963.85714285714289</v>
      </c>
      <c r="J82">
        <f t="shared" si="31"/>
        <v>2067</v>
      </c>
      <c r="K82">
        <f t="shared" si="32"/>
        <v>539</v>
      </c>
      <c r="L82" s="4">
        <f t="shared" si="70"/>
        <v>42.714285714285715</v>
      </c>
    </row>
    <row r="83" spans="1:12">
      <c r="A83" s="3">
        <v>43972</v>
      </c>
      <c r="B83" s="1" t="str">
        <f t="shared" si="66"/>
        <v>05/21</v>
      </c>
      <c r="C83">
        <v>1163</v>
      </c>
      <c r="D83">
        <v>45</v>
      </c>
      <c r="E83">
        <v>1491</v>
      </c>
      <c r="F83">
        <v>614</v>
      </c>
      <c r="G83">
        <v>461</v>
      </c>
      <c r="H83">
        <v>95</v>
      </c>
      <c r="I83" s="4">
        <f>AVERAGE(C80:C85)</f>
        <v>1018.3333333333334</v>
      </c>
      <c r="J83">
        <f t="shared" si="31"/>
        <v>2105</v>
      </c>
      <c r="K83">
        <f t="shared" si="32"/>
        <v>556</v>
      </c>
      <c r="L83" s="4">
        <f>AVERAGE(D80:D85)</f>
        <v>45.166666666666664</v>
      </c>
    </row>
    <row r="84" spans="1:12">
      <c r="A84" s="3">
        <v>43973</v>
      </c>
      <c r="B84" s="1" t="str">
        <f t="shared" si="66"/>
        <v>05/22</v>
      </c>
      <c r="C84">
        <v>947</v>
      </c>
      <c r="D84">
        <v>30</v>
      </c>
      <c r="E84">
        <v>1490</v>
      </c>
      <c r="F84">
        <v>565</v>
      </c>
      <c r="G84">
        <v>470</v>
      </c>
      <c r="H84">
        <v>102</v>
      </c>
      <c r="I84" s="4">
        <f>AVERAGE(C81:C85)</f>
        <v>1131</v>
      </c>
      <c r="J84">
        <f t="shared" si="31"/>
        <v>2055</v>
      </c>
      <c r="K84">
        <f t="shared" si="32"/>
        <v>572</v>
      </c>
      <c r="L84" s="4">
        <f>AVERAGE(D81:D85)</f>
        <v>50</v>
      </c>
    </row>
    <row r="85" spans="1:12">
      <c r="A85" s="3">
        <v>43974</v>
      </c>
      <c r="B85" s="1" t="str">
        <f t="shared" si="66"/>
        <v>05/23</v>
      </c>
      <c r="C85">
        <v>1036</v>
      </c>
      <c r="D85">
        <v>41</v>
      </c>
      <c r="E85">
        <v>1440</v>
      </c>
      <c r="F85">
        <v>566</v>
      </c>
      <c r="G85">
        <v>462</v>
      </c>
      <c r="H85">
        <v>104</v>
      </c>
      <c r="I85" s="4">
        <f>AVERAGE(C82:C85)</f>
        <v>1122.25</v>
      </c>
      <c r="J85">
        <f t="shared" si="31"/>
        <v>2006</v>
      </c>
      <c r="K85">
        <f t="shared" si="32"/>
        <v>566</v>
      </c>
      <c r="L85" s="4">
        <f>AVERAGE(D82:D85)</f>
        <v>41.5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76C1F-4375-A949-9C58-E304DB164ABB}">
  <dimension ref="A1:D10"/>
  <sheetViews>
    <sheetView workbookViewId="0">
      <selection activeCell="F18" sqref="F18"/>
    </sheetView>
  </sheetViews>
  <sheetFormatPr baseColWidth="10" defaultRowHeight="14"/>
  <cols>
    <col min="1" max="1" width="18.42578125" style="12" customWidth="1"/>
    <col min="2" max="2" width="36.140625" style="11" customWidth="1"/>
    <col min="3" max="3" width="22.42578125" style="12" customWidth="1"/>
    <col min="4" max="16384" width="10.7109375" style="11"/>
  </cols>
  <sheetData>
    <row r="1" spans="1:4" ht="15">
      <c r="A1" s="13" t="s">
        <v>47</v>
      </c>
    </row>
    <row r="3" spans="1:4" s="14" customFormat="1" ht="15">
      <c r="A3" s="13" t="s">
        <v>52</v>
      </c>
      <c r="B3" s="14" t="s">
        <v>53</v>
      </c>
      <c r="C3" s="13" t="s">
        <v>51</v>
      </c>
      <c r="D3" s="14" t="s">
        <v>50</v>
      </c>
    </row>
    <row r="4" spans="1:4" ht="75">
      <c r="A4" s="12" t="s">
        <v>72</v>
      </c>
      <c r="B4" s="10" t="s">
        <v>73</v>
      </c>
      <c r="C4" s="12" t="s">
        <v>74</v>
      </c>
      <c r="D4" s="11" t="s">
        <v>75</v>
      </c>
    </row>
    <row r="5" spans="1:4" ht="45">
      <c r="A5" s="12" t="s">
        <v>58</v>
      </c>
      <c r="B5" s="10" t="s">
        <v>54</v>
      </c>
      <c r="C5" s="12" t="s">
        <v>57</v>
      </c>
      <c r="D5" s="11" t="s">
        <v>56</v>
      </c>
    </row>
    <row r="6" spans="1:4" ht="45">
      <c r="A6" s="12" t="s">
        <v>59</v>
      </c>
      <c r="B6" s="10" t="s">
        <v>48</v>
      </c>
      <c r="C6" s="12" t="s">
        <v>49</v>
      </c>
      <c r="D6" s="11" t="s">
        <v>55</v>
      </c>
    </row>
    <row r="7" spans="1:4" ht="15">
      <c r="A7" s="12" t="s">
        <v>60</v>
      </c>
      <c r="B7" s="10" t="s">
        <v>61</v>
      </c>
      <c r="C7" s="12" t="s">
        <v>65</v>
      </c>
      <c r="D7" s="11" t="s">
        <v>62</v>
      </c>
    </row>
    <row r="8" spans="1:4" ht="30">
      <c r="B8" s="10" t="s">
        <v>63</v>
      </c>
      <c r="C8" s="12" t="s">
        <v>66</v>
      </c>
      <c r="D8" s="11" t="s">
        <v>64</v>
      </c>
    </row>
    <row r="9" spans="1:4" ht="30">
      <c r="A9" s="12" t="s">
        <v>67</v>
      </c>
      <c r="B9" s="10" t="s">
        <v>68</v>
      </c>
      <c r="C9" s="12" t="s">
        <v>65</v>
      </c>
      <c r="D9" s="11" t="s">
        <v>69</v>
      </c>
    </row>
    <row r="10" spans="1:4" ht="30">
      <c r="B10" s="10" t="s">
        <v>70</v>
      </c>
      <c r="C10" s="12" t="s">
        <v>66</v>
      </c>
      <c r="D10" s="11"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Wuhan</vt:lpstr>
      <vt:lpstr>Lombardy</vt:lpstr>
      <vt:lpstr>Madrid</vt:lpstr>
      <vt:lpstr>New York</vt:lpstr>
      <vt:lpstr>LA</vt:lpstr>
      <vt:lpstr>Sources</vt:lpstr>
      <vt:lpstr>'New York'!NYC_TheCity_hospitalized</vt:lpstr>
      <vt:lpstr>'New York'!NYCHealth_case_hosp_death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Hill</dc:creator>
  <cp:lastModifiedBy>Alison Hill</cp:lastModifiedBy>
  <dcterms:created xsi:type="dcterms:W3CDTF">2020-05-24T22:48:44Z</dcterms:created>
  <dcterms:modified xsi:type="dcterms:W3CDTF">2020-06-04T22:53:58Z</dcterms:modified>
</cp:coreProperties>
</file>