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a/OneDrive - University of Pittsburgh/Temp files/ACCORDION September 2022/"/>
    </mc:Choice>
  </mc:AlternateContent>
  <xr:revisionPtr revIDLastSave="0" documentId="13_ncr:1_{D80B78F0-830A-5844-8D3B-B0744335D5DC}" xr6:coauthVersionLast="47" xr6:coauthVersionMax="47" xr10:uidLastSave="{00000000-0000-0000-0000-000000000000}"/>
  <bookViews>
    <workbookView xWindow="1240" yWindow="460" windowWidth="23640" windowHeight="14600" activeTab="3" xr2:uid="{7427E91C-96CB-4746-ACE2-52488AD7CD69}"/>
  </bookViews>
  <sheets>
    <sheet name="notes" sheetId="14" r:id="rId1"/>
    <sheet name="PCC (2)" sheetId="13" r:id="rId2"/>
    <sheet name="PCC data" sheetId="11" r:id="rId3"/>
    <sheet name="PCC-heatmaps" sheetId="10" r:id="rId4"/>
    <sheet name="comparison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4" i="11" l="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O68" i="11"/>
  <c r="P68" i="11" s="1"/>
  <c r="B93" i="11"/>
  <c r="B92" i="11"/>
  <c r="C68" i="11"/>
  <c r="D68" i="11" s="1"/>
  <c r="E68" i="11" s="1"/>
  <c r="F68" i="11" s="1"/>
  <c r="G68" i="11" s="1"/>
  <c r="H68" i="11" s="1"/>
  <c r="I68" i="11" s="1"/>
  <c r="J68" i="11" s="1"/>
  <c r="K68" i="11" s="1"/>
  <c r="L68" i="11" s="1"/>
  <c r="M68" i="11" s="1"/>
  <c r="N68" i="11" s="1"/>
  <c r="D35" i="11"/>
  <c r="E35" i="11" s="1"/>
  <c r="F35" i="11" s="1"/>
  <c r="G35" i="11" s="1"/>
  <c r="H35" i="11" s="1"/>
  <c r="I35" i="11" s="1"/>
  <c r="J35" i="11" s="1"/>
  <c r="K35" i="11" s="1"/>
  <c r="L35" i="11" s="1"/>
  <c r="M35" i="11" s="1"/>
  <c r="C35" i="11"/>
  <c r="D2" i="11"/>
  <c r="E2" i="11" s="1"/>
  <c r="F2" i="11" s="1"/>
  <c r="C2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M60" i="11"/>
  <c r="L60" i="11"/>
  <c r="K60" i="11"/>
  <c r="J60" i="11"/>
  <c r="I60" i="11"/>
  <c r="H60" i="11"/>
  <c r="G60" i="11"/>
  <c r="F60" i="11"/>
  <c r="E60" i="11"/>
  <c r="D60" i="11"/>
  <c r="C60" i="11"/>
  <c r="M59" i="11"/>
  <c r="L59" i="11"/>
  <c r="K59" i="11"/>
  <c r="J59" i="11"/>
  <c r="I59" i="11"/>
  <c r="H59" i="11"/>
  <c r="G59" i="11"/>
  <c r="F59" i="11"/>
  <c r="E59" i="11"/>
  <c r="D59" i="11"/>
  <c r="C59" i="11"/>
  <c r="B60" i="11"/>
  <c r="B59" i="11"/>
  <c r="F28" i="11" l="1"/>
  <c r="E28" i="11"/>
  <c r="D28" i="11"/>
  <c r="C28" i="11"/>
  <c r="B28" i="11"/>
  <c r="F27" i="11"/>
  <c r="E27" i="11"/>
  <c r="D27" i="11"/>
  <c r="C27" i="11"/>
  <c r="B27" i="11"/>
  <c r="F26" i="11"/>
  <c r="E26" i="11"/>
  <c r="D26" i="11"/>
  <c r="C26" i="11"/>
  <c r="B26" i="11"/>
  <c r="BZ109" i="13" l="1"/>
  <c r="CA109" i="13"/>
  <c r="CB109" i="13"/>
  <c r="BV109" i="13"/>
  <c r="BW109" i="13"/>
  <c r="BX109" i="13"/>
  <c r="BY109" i="13"/>
  <c r="BO109" i="13"/>
  <c r="BP109" i="13"/>
  <c r="BQ109" i="13"/>
  <c r="BR109" i="13"/>
  <c r="BS109" i="13"/>
  <c r="BT109" i="13"/>
  <c r="BU109" i="13"/>
  <c r="BN109" i="13"/>
  <c r="BW71" i="13"/>
  <c r="BX71" i="13"/>
  <c r="BY71" i="13"/>
  <c r="BO71" i="13"/>
  <c r="BP71" i="13"/>
  <c r="BQ71" i="13"/>
  <c r="BR71" i="13"/>
  <c r="BS71" i="13"/>
  <c r="BT71" i="13"/>
  <c r="BU71" i="13"/>
  <c r="BV71" i="13"/>
  <c r="BN71" i="13"/>
  <c r="BO35" i="13"/>
  <c r="BP35" i="13"/>
  <c r="BQ35" i="13"/>
  <c r="BR35" i="13"/>
  <c r="BN35" i="13"/>
  <c r="BZ108" i="13"/>
  <c r="CA108" i="13"/>
  <c r="CB108" i="13"/>
  <c r="BU108" i="13"/>
  <c r="BV108" i="13"/>
  <c r="BW108" i="13"/>
  <c r="BX108" i="13"/>
  <c r="BY108" i="13"/>
  <c r="BO108" i="13"/>
  <c r="BP108" i="13"/>
  <c r="BQ108" i="13"/>
  <c r="BR108" i="13"/>
  <c r="BS108" i="13"/>
  <c r="BT108" i="13"/>
  <c r="BN108" i="13"/>
  <c r="BW70" i="13"/>
  <c r="BX70" i="13"/>
  <c r="BY70" i="13"/>
  <c r="BO70" i="13"/>
  <c r="BP70" i="13"/>
  <c r="BQ70" i="13"/>
  <c r="BR70" i="13"/>
  <c r="BS70" i="13"/>
  <c r="BT70" i="13"/>
  <c r="BU70" i="13"/>
  <c r="BV70" i="13"/>
  <c r="BN70" i="13"/>
  <c r="BO34" i="13"/>
  <c r="BP34" i="13"/>
  <c r="BQ34" i="13"/>
  <c r="BR34" i="13"/>
  <c r="BN34" i="13"/>
  <c r="BO107" i="13"/>
  <c r="BP107" i="13"/>
  <c r="BQ107" i="13"/>
  <c r="BR107" i="13"/>
  <c r="BS107" i="13"/>
  <c r="BT107" i="13"/>
  <c r="BU107" i="13"/>
  <c r="BV107" i="13"/>
  <c r="BW107" i="13"/>
  <c r="BX107" i="13"/>
  <c r="BY107" i="13"/>
  <c r="BZ107" i="13"/>
  <c r="CA107" i="13"/>
  <c r="CB107" i="13"/>
  <c r="BN107" i="13"/>
  <c r="BO33" i="13"/>
  <c r="BP33" i="13"/>
  <c r="BQ33" i="13"/>
  <c r="BR33" i="13"/>
  <c r="BN33" i="13"/>
  <c r="BZ106" i="13"/>
  <c r="CA106" i="13"/>
  <c r="CB106" i="13"/>
  <c r="BV106" i="13"/>
  <c r="BW106" i="13"/>
  <c r="BX106" i="13"/>
  <c r="BY106" i="13"/>
  <c r="BO106" i="13"/>
  <c r="BP106" i="13"/>
  <c r="BQ106" i="13"/>
  <c r="BR106" i="13"/>
  <c r="BS106" i="13"/>
  <c r="BT106" i="13"/>
  <c r="BU106" i="13"/>
  <c r="BN106" i="13"/>
  <c r="BO32" i="13"/>
  <c r="BP32" i="13"/>
  <c r="BQ32" i="13"/>
  <c r="BR32" i="13"/>
  <c r="BN32" i="13"/>
  <c r="BO69" i="13"/>
  <c r="BP69" i="13"/>
  <c r="BQ69" i="13"/>
  <c r="BR69" i="13"/>
  <c r="BS69" i="13"/>
  <c r="BT69" i="13"/>
  <c r="BU69" i="13"/>
  <c r="BV69" i="13"/>
  <c r="BW69" i="13"/>
  <c r="BX69" i="13"/>
  <c r="BY69" i="13"/>
  <c r="BN69" i="13"/>
  <c r="BO68" i="13"/>
  <c r="BP68" i="13"/>
  <c r="BQ68" i="13"/>
  <c r="BR68" i="13"/>
  <c r="BS68" i="13"/>
  <c r="BT68" i="13"/>
  <c r="BU68" i="13"/>
  <c r="BV68" i="13"/>
  <c r="BW68" i="13"/>
  <c r="BX68" i="13"/>
  <c r="BY68" i="13"/>
  <c r="BN68" i="13"/>
  <c r="CA105" i="13"/>
  <c r="CB105" i="13"/>
  <c r="BO105" i="13"/>
  <c r="BP105" i="13"/>
  <c r="BQ105" i="13"/>
  <c r="BR105" i="13"/>
  <c r="BS105" i="13"/>
  <c r="BT105" i="13"/>
  <c r="BU105" i="13"/>
  <c r="BV105" i="13"/>
  <c r="BW105" i="13"/>
  <c r="BX105" i="13"/>
  <c r="BY105" i="13"/>
  <c r="BZ105" i="13"/>
  <c r="BN105" i="13"/>
  <c r="BW104" i="13"/>
  <c r="BX104" i="13"/>
  <c r="BY104" i="13"/>
  <c r="BZ104" i="13"/>
  <c r="CA104" i="13"/>
  <c r="CB104" i="13"/>
  <c r="BN104" i="13"/>
  <c r="BO104" i="13"/>
  <c r="BP104" i="13"/>
  <c r="BQ104" i="13"/>
  <c r="BR104" i="13"/>
  <c r="BS104" i="13"/>
  <c r="BT104" i="13"/>
  <c r="BU104" i="13"/>
  <c r="BV104" i="13"/>
  <c r="BZ103" i="13"/>
  <c r="CA103" i="13"/>
  <c r="CB103" i="13"/>
  <c r="BN103" i="13"/>
  <c r="BO103" i="13"/>
  <c r="BP103" i="13"/>
  <c r="BQ103" i="13"/>
  <c r="BR103" i="13"/>
  <c r="BS103" i="13"/>
  <c r="BT103" i="13"/>
  <c r="BU103" i="13"/>
  <c r="BV103" i="13"/>
  <c r="BW103" i="13"/>
  <c r="BX103" i="13"/>
  <c r="BY103" i="13"/>
  <c r="BV102" i="13"/>
  <c r="BW102" i="13"/>
  <c r="BX102" i="13"/>
  <c r="BY102" i="13"/>
  <c r="BZ102" i="13"/>
  <c r="CA102" i="13"/>
  <c r="CB102" i="13"/>
  <c r="BN102" i="13"/>
  <c r="BO102" i="13"/>
  <c r="BP102" i="13"/>
  <c r="BQ102" i="13"/>
  <c r="BR102" i="13"/>
  <c r="BS102" i="13"/>
  <c r="BT102" i="13"/>
  <c r="BU102" i="13"/>
  <c r="CB101" i="13"/>
  <c r="BN101" i="13"/>
  <c r="BO101" i="13"/>
  <c r="BP101" i="13"/>
  <c r="BQ101" i="13"/>
  <c r="BR101" i="13"/>
  <c r="BS101" i="13"/>
  <c r="BT101" i="13"/>
  <c r="BU101" i="13"/>
  <c r="BV101" i="13"/>
  <c r="BW101" i="13"/>
  <c r="BX101" i="13"/>
  <c r="BY101" i="13"/>
  <c r="BZ101" i="13"/>
  <c r="CA101" i="13"/>
  <c r="BM104" i="13"/>
  <c r="BM103" i="13"/>
  <c r="BM102" i="13"/>
  <c r="BM101" i="13"/>
  <c r="BM100" i="13"/>
  <c r="BO67" i="13"/>
  <c r="BP67" i="13"/>
  <c r="BQ67" i="13"/>
  <c r="BR67" i="13"/>
  <c r="BS67" i="13"/>
  <c r="BT67" i="13"/>
  <c r="BU67" i="13"/>
  <c r="BV67" i="13"/>
  <c r="BW67" i="13"/>
  <c r="BX67" i="13"/>
  <c r="BY67" i="13"/>
  <c r="BN67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BY65" i="13"/>
  <c r="BN65" i="13"/>
  <c r="BO65" i="13"/>
  <c r="BP65" i="13"/>
  <c r="BQ65" i="13"/>
  <c r="BR65" i="13"/>
  <c r="BS65" i="13"/>
  <c r="BT65" i="13"/>
  <c r="BU65" i="13"/>
  <c r="BV65" i="13"/>
  <c r="BW65" i="13"/>
  <c r="BX65" i="13"/>
  <c r="BN64" i="13"/>
  <c r="BO64" i="13"/>
  <c r="BP64" i="13"/>
  <c r="BQ64" i="13"/>
  <c r="BR64" i="13"/>
  <c r="BS64" i="13"/>
  <c r="BT64" i="13"/>
  <c r="BU64" i="13"/>
  <c r="BV64" i="13"/>
  <c r="BW64" i="13"/>
  <c r="BX64" i="13"/>
  <c r="BY64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M66" i="13"/>
  <c r="BM65" i="13"/>
  <c r="BM64" i="13"/>
  <c r="BM63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Y100" i="13"/>
  <c r="BZ100" i="13"/>
  <c r="CA100" i="13"/>
  <c r="CB100" i="13"/>
  <c r="BN100" i="13"/>
  <c r="BO100" i="13"/>
  <c r="BP100" i="13"/>
  <c r="BQ100" i="13"/>
  <c r="BR100" i="13"/>
  <c r="BS100" i="13"/>
  <c r="BT100" i="13"/>
  <c r="BU100" i="13"/>
  <c r="BV100" i="13"/>
  <c r="BW100" i="13"/>
  <c r="BX100" i="13"/>
  <c r="BM62" i="13"/>
  <c r="BX61" i="13"/>
  <c r="BY61" i="13"/>
  <c r="BN61" i="13"/>
  <c r="BO61" i="13"/>
  <c r="BP61" i="13"/>
  <c r="BQ61" i="13"/>
  <c r="BR61" i="13"/>
  <c r="BS61" i="13"/>
  <c r="BT61" i="13"/>
  <c r="BU61" i="13"/>
  <c r="BV61" i="13"/>
  <c r="BW61" i="13"/>
  <c r="BX99" i="13"/>
  <c r="BY99" i="13"/>
  <c r="BZ99" i="13"/>
  <c r="CA99" i="13"/>
  <c r="CB99" i="13"/>
  <c r="BN99" i="13"/>
  <c r="BO99" i="13"/>
  <c r="BP99" i="13"/>
  <c r="BQ99" i="13"/>
  <c r="BR99" i="13"/>
  <c r="BS99" i="13"/>
  <c r="BT99" i="13"/>
  <c r="BU99" i="13"/>
  <c r="BV99" i="13"/>
  <c r="BW99" i="13"/>
  <c r="BM99" i="13"/>
  <c r="BM61" i="13"/>
  <c r="BO31" i="13"/>
  <c r="BP31" i="13"/>
  <c r="BQ31" i="13"/>
  <c r="BR31" i="13"/>
  <c r="BN31" i="13"/>
  <c r="BN30" i="13"/>
  <c r="BO30" i="13"/>
  <c r="BP30" i="13"/>
  <c r="BQ30" i="13"/>
  <c r="BR30" i="13"/>
  <c r="BM30" i="13"/>
  <c r="BN29" i="13"/>
  <c r="BO29" i="13"/>
  <c r="BP29" i="13"/>
  <c r="BQ29" i="13"/>
  <c r="BR29" i="13"/>
  <c r="BM29" i="13"/>
  <c r="BN28" i="13"/>
  <c r="BO28" i="13"/>
  <c r="BP28" i="13"/>
  <c r="BQ28" i="13"/>
  <c r="BR28" i="13"/>
  <c r="BM28" i="13"/>
  <c r="BN27" i="13"/>
  <c r="BO27" i="13"/>
  <c r="BP27" i="13"/>
  <c r="BQ27" i="13"/>
  <c r="BR27" i="13"/>
  <c r="BM27" i="13"/>
  <c r="BN26" i="13"/>
  <c r="BO26" i="13"/>
  <c r="BP26" i="13"/>
  <c r="BQ26" i="13"/>
  <c r="BR26" i="13"/>
  <c r="BM26" i="13"/>
  <c r="BN25" i="13"/>
  <c r="BO25" i="13"/>
  <c r="BP25" i="13"/>
  <c r="BQ25" i="13"/>
  <c r="BR25" i="13"/>
  <c r="BM25" i="13"/>
  <c r="BN98" i="13"/>
  <c r="BO98" i="13"/>
  <c r="BP98" i="13"/>
  <c r="BQ98" i="13"/>
  <c r="BR98" i="13"/>
  <c r="BS98" i="13"/>
  <c r="BT98" i="13"/>
  <c r="BU98" i="13"/>
  <c r="BV98" i="13"/>
  <c r="BW98" i="13"/>
  <c r="BX98" i="13"/>
  <c r="BY98" i="13"/>
  <c r="BZ98" i="13"/>
  <c r="CA98" i="13"/>
  <c r="CB98" i="13"/>
  <c r="BM98" i="13"/>
  <c r="BN60" i="13"/>
  <c r="BO60" i="13"/>
  <c r="BP60" i="13"/>
  <c r="BQ60" i="13"/>
  <c r="BR60" i="13"/>
  <c r="BS60" i="13"/>
  <c r="BT60" i="13"/>
  <c r="BU60" i="13"/>
  <c r="BV60" i="13"/>
  <c r="BW60" i="13"/>
  <c r="BX60" i="13"/>
  <c r="BY60" i="13"/>
  <c r="BM60" i="13"/>
  <c r="BN24" i="13"/>
  <c r="BO24" i="13"/>
  <c r="BP24" i="13"/>
  <c r="BQ24" i="13"/>
  <c r="BR24" i="13"/>
  <c r="BM24" i="13"/>
  <c r="CB78" i="13"/>
  <c r="CB79" i="13"/>
  <c r="CB80" i="13"/>
  <c r="CB81" i="13"/>
  <c r="CB82" i="13"/>
  <c r="CB83" i="13"/>
  <c r="CB84" i="13"/>
  <c r="CB85" i="13"/>
  <c r="CB86" i="13"/>
  <c r="CB87" i="13"/>
  <c r="CB88" i="13"/>
  <c r="CB89" i="13"/>
  <c r="CB90" i="13"/>
  <c r="CB91" i="13"/>
  <c r="CB92" i="13"/>
  <c r="CB93" i="13"/>
  <c r="CB94" i="13"/>
  <c r="CB95" i="13"/>
  <c r="CB96" i="13"/>
  <c r="CB97" i="13"/>
  <c r="CA78" i="13"/>
  <c r="CA79" i="13"/>
  <c r="CA80" i="13"/>
  <c r="CA81" i="13"/>
  <c r="CA82" i="13"/>
  <c r="CA83" i="13"/>
  <c r="CA84" i="13"/>
  <c r="CA85" i="13"/>
  <c r="CA86" i="13"/>
  <c r="CA87" i="13"/>
  <c r="CA88" i="13"/>
  <c r="CA89" i="13"/>
  <c r="CA90" i="13"/>
  <c r="CA91" i="13"/>
  <c r="CA92" i="13"/>
  <c r="CA93" i="13"/>
  <c r="CA94" i="13"/>
  <c r="CA95" i="13"/>
  <c r="CA96" i="13"/>
  <c r="CA97" i="13"/>
  <c r="BZ78" i="13"/>
  <c r="BZ79" i="13"/>
  <c r="BZ80" i="13"/>
  <c r="BZ81" i="13"/>
  <c r="BZ82" i="13"/>
  <c r="BZ83" i="13"/>
  <c r="BZ84" i="13"/>
  <c r="BZ85" i="13"/>
  <c r="BZ86" i="13"/>
  <c r="BZ87" i="13"/>
  <c r="BZ88" i="13"/>
  <c r="BZ89" i="13"/>
  <c r="BZ90" i="13"/>
  <c r="BZ91" i="13"/>
  <c r="BZ92" i="13"/>
  <c r="BZ93" i="13"/>
  <c r="BZ94" i="13"/>
  <c r="BZ95" i="13"/>
  <c r="BZ96" i="13"/>
  <c r="BZ97" i="13"/>
  <c r="BY78" i="13"/>
  <c r="BY79" i="13"/>
  <c r="BY80" i="13"/>
  <c r="BY81" i="13"/>
  <c r="BY82" i="13"/>
  <c r="BY83" i="13"/>
  <c r="BY84" i="13"/>
  <c r="BY85" i="13"/>
  <c r="BY86" i="13"/>
  <c r="BY87" i="13"/>
  <c r="BY88" i="13"/>
  <c r="BY89" i="13"/>
  <c r="BY90" i="13"/>
  <c r="BY91" i="13"/>
  <c r="BY92" i="13"/>
  <c r="BY93" i="13"/>
  <c r="BY94" i="13"/>
  <c r="BY95" i="13"/>
  <c r="BY96" i="13"/>
  <c r="BY97" i="13"/>
  <c r="BX78" i="13"/>
  <c r="BX79" i="13"/>
  <c r="BX80" i="13"/>
  <c r="BX81" i="13"/>
  <c r="BX82" i="13"/>
  <c r="BX83" i="13"/>
  <c r="BX84" i="13"/>
  <c r="BX85" i="13"/>
  <c r="BX86" i="13"/>
  <c r="BX87" i="13"/>
  <c r="BX88" i="13"/>
  <c r="BX89" i="13"/>
  <c r="BX90" i="13"/>
  <c r="BX91" i="13"/>
  <c r="BX92" i="13"/>
  <c r="BX93" i="13"/>
  <c r="BX94" i="13"/>
  <c r="BX95" i="13"/>
  <c r="BX96" i="13"/>
  <c r="BX97" i="13"/>
  <c r="BW78" i="13"/>
  <c r="BW79" i="13"/>
  <c r="BW80" i="13"/>
  <c r="BW81" i="13"/>
  <c r="BW82" i="13"/>
  <c r="BW83" i="13"/>
  <c r="BW84" i="13"/>
  <c r="BW85" i="13"/>
  <c r="BW86" i="13"/>
  <c r="BW87" i="13"/>
  <c r="BW88" i="13"/>
  <c r="BW89" i="13"/>
  <c r="BW90" i="13"/>
  <c r="BW91" i="13"/>
  <c r="BW92" i="13"/>
  <c r="BW93" i="13"/>
  <c r="BW94" i="13"/>
  <c r="BW95" i="13"/>
  <c r="BW96" i="13"/>
  <c r="BW97" i="13"/>
  <c r="BV78" i="13"/>
  <c r="BV79" i="13"/>
  <c r="BV80" i="13"/>
  <c r="BV81" i="13"/>
  <c r="BV82" i="13"/>
  <c r="BV83" i="13"/>
  <c r="BV84" i="13"/>
  <c r="BV85" i="13"/>
  <c r="BV86" i="13"/>
  <c r="BV87" i="13"/>
  <c r="BV88" i="13"/>
  <c r="BV89" i="13"/>
  <c r="BV90" i="13"/>
  <c r="BV91" i="13"/>
  <c r="BV92" i="13"/>
  <c r="BV93" i="13"/>
  <c r="BV94" i="13"/>
  <c r="BV95" i="13"/>
  <c r="BV96" i="13"/>
  <c r="BV97" i="13"/>
  <c r="BU78" i="13"/>
  <c r="BU79" i="13"/>
  <c r="BU80" i="13"/>
  <c r="BU81" i="13"/>
  <c r="BU82" i="13"/>
  <c r="BU83" i="13"/>
  <c r="BU84" i="13"/>
  <c r="BU85" i="13"/>
  <c r="BU86" i="13"/>
  <c r="BU87" i="13"/>
  <c r="BU88" i="13"/>
  <c r="BU89" i="13"/>
  <c r="BU90" i="13"/>
  <c r="BU91" i="13"/>
  <c r="BU92" i="13"/>
  <c r="BU93" i="13"/>
  <c r="BU94" i="13"/>
  <c r="BU95" i="13"/>
  <c r="BU96" i="13"/>
  <c r="BU97" i="13"/>
  <c r="BT78" i="13"/>
  <c r="BT79" i="13"/>
  <c r="BT80" i="13"/>
  <c r="BT81" i="13"/>
  <c r="BT82" i="13"/>
  <c r="BT83" i="13"/>
  <c r="BT84" i="13"/>
  <c r="BT85" i="13"/>
  <c r="BT86" i="13"/>
  <c r="BT87" i="13"/>
  <c r="BT88" i="13"/>
  <c r="BT89" i="13"/>
  <c r="BT90" i="13"/>
  <c r="BT91" i="13"/>
  <c r="BT92" i="13"/>
  <c r="BT93" i="13"/>
  <c r="BT94" i="13"/>
  <c r="BT95" i="13"/>
  <c r="BT96" i="13"/>
  <c r="BT97" i="13"/>
  <c r="BS78" i="13"/>
  <c r="BS79" i="13"/>
  <c r="BS80" i="13"/>
  <c r="BS81" i="13"/>
  <c r="BS82" i="13"/>
  <c r="BS83" i="13"/>
  <c r="BS84" i="13"/>
  <c r="BS85" i="13"/>
  <c r="BS86" i="13"/>
  <c r="BS87" i="13"/>
  <c r="BS88" i="13"/>
  <c r="BS89" i="13"/>
  <c r="BS90" i="13"/>
  <c r="BS91" i="13"/>
  <c r="BS92" i="13"/>
  <c r="BS93" i="13"/>
  <c r="BS94" i="13"/>
  <c r="BS95" i="13"/>
  <c r="BS96" i="13"/>
  <c r="BS97" i="13"/>
  <c r="BR78" i="13"/>
  <c r="BR79" i="13"/>
  <c r="BR80" i="13"/>
  <c r="BR81" i="13"/>
  <c r="BR82" i="13"/>
  <c r="BR83" i="13"/>
  <c r="BR84" i="13"/>
  <c r="BR85" i="13"/>
  <c r="BR86" i="13"/>
  <c r="BR87" i="13"/>
  <c r="BR88" i="13"/>
  <c r="BR89" i="13"/>
  <c r="BR90" i="13"/>
  <c r="BR91" i="13"/>
  <c r="BR92" i="13"/>
  <c r="BR93" i="13"/>
  <c r="BR94" i="13"/>
  <c r="BR95" i="13"/>
  <c r="BR96" i="13"/>
  <c r="BR97" i="13"/>
  <c r="BQ78" i="13"/>
  <c r="BQ79" i="13"/>
  <c r="BQ80" i="13"/>
  <c r="BQ81" i="13"/>
  <c r="BQ82" i="13"/>
  <c r="BQ83" i="13"/>
  <c r="BQ84" i="13"/>
  <c r="BQ85" i="13"/>
  <c r="BQ86" i="13"/>
  <c r="BQ87" i="13"/>
  <c r="BQ88" i="13"/>
  <c r="BQ89" i="13"/>
  <c r="BQ90" i="13"/>
  <c r="BQ91" i="13"/>
  <c r="BQ92" i="13"/>
  <c r="BQ93" i="13"/>
  <c r="BQ94" i="13"/>
  <c r="BQ95" i="13"/>
  <c r="BQ96" i="13"/>
  <c r="BQ97" i="13"/>
  <c r="BP78" i="13"/>
  <c r="BP79" i="13"/>
  <c r="BP80" i="13"/>
  <c r="BP81" i="13"/>
  <c r="BP82" i="13"/>
  <c r="BP83" i="13"/>
  <c r="BP84" i="13"/>
  <c r="BP85" i="13"/>
  <c r="BP86" i="13"/>
  <c r="BP87" i="13"/>
  <c r="BP88" i="13"/>
  <c r="BP89" i="13"/>
  <c r="BP90" i="13"/>
  <c r="BP91" i="13"/>
  <c r="BP92" i="13"/>
  <c r="BP93" i="13"/>
  <c r="BP94" i="13"/>
  <c r="BP95" i="13"/>
  <c r="BP96" i="13"/>
  <c r="BP97" i="13"/>
  <c r="BO78" i="13"/>
  <c r="BO79" i="13"/>
  <c r="BO80" i="13"/>
  <c r="BO81" i="13"/>
  <c r="BO82" i="13"/>
  <c r="BO83" i="13"/>
  <c r="BO84" i="13"/>
  <c r="BO85" i="13"/>
  <c r="BO86" i="13"/>
  <c r="BO87" i="13"/>
  <c r="BO88" i="13"/>
  <c r="BO89" i="13"/>
  <c r="BO90" i="13"/>
  <c r="BO91" i="13"/>
  <c r="BO92" i="13"/>
  <c r="BO93" i="13"/>
  <c r="BO94" i="13"/>
  <c r="BO95" i="13"/>
  <c r="BO96" i="13"/>
  <c r="BO97" i="13"/>
  <c r="BZ77" i="13"/>
  <c r="CA77" i="13"/>
  <c r="CB77" i="13"/>
  <c r="BW77" i="13"/>
  <c r="BX77" i="13"/>
  <c r="BY77" i="13"/>
  <c r="BS77" i="13"/>
  <c r="BT77" i="13"/>
  <c r="BU77" i="13"/>
  <c r="BV77" i="13"/>
  <c r="BO77" i="13"/>
  <c r="BP77" i="13"/>
  <c r="BQ77" i="13"/>
  <c r="BR77" i="13"/>
  <c r="BN78" i="13"/>
  <c r="BN79" i="13"/>
  <c r="BN80" i="13"/>
  <c r="BN81" i="13"/>
  <c r="BN82" i="13"/>
  <c r="BN83" i="13"/>
  <c r="BN84" i="13"/>
  <c r="BN85" i="13"/>
  <c r="BN86" i="13"/>
  <c r="BN87" i="13"/>
  <c r="BN88" i="13"/>
  <c r="BN89" i="13"/>
  <c r="BN90" i="13"/>
  <c r="BN91" i="13"/>
  <c r="BN92" i="13"/>
  <c r="BN93" i="13"/>
  <c r="BN94" i="13"/>
  <c r="BN95" i="13"/>
  <c r="BN96" i="13"/>
  <c r="BN97" i="13"/>
  <c r="BN77" i="13"/>
  <c r="BM78" i="13"/>
  <c r="BM79" i="13"/>
  <c r="BM80" i="13"/>
  <c r="BM81" i="13"/>
  <c r="BM82" i="13"/>
  <c r="BM83" i="13"/>
  <c r="BM84" i="13"/>
  <c r="BM85" i="13"/>
  <c r="BM86" i="13"/>
  <c r="BM87" i="13"/>
  <c r="BM88" i="13"/>
  <c r="BM89" i="13"/>
  <c r="BM90" i="13"/>
  <c r="BM91" i="13"/>
  <c r="BM92" i="13"/>
  <c r="BM93" i="13"/>
  <c r="BM94" i="13"/>
  <c r="BM95" i="13"/>
  <c r="BM96" i="13"/>
  <c r="BM97" i="13"/>
  <c r="BM77" i="13"/>
  <c r="BY40" i="13"/>
  <c r="BY41" i="13"/>
  <c r="BY42" i="13"/>
  <c r="BY43" i="13"/>
  <c r="BY44" i="13"/>
  <c r="BY45" i="13"/>
  <c r="BY46" i="13"/>
  <c r="BY47" i="13"/>
  <c r="BY48" i="13"/>
  <c r="BY49" i="13"/>
  <c r="BY50" i="13"/>
  <c r="BY51" i="13"/>
  <c r="BY52" i="13"/>
  <c r="BY53" i="13"/>
  <c r="BY54" i="13"/>
  <c r="BY55" i="13"/>
  <c r="BY56" i="13"/>
  <c r="BY57" i="13"/>
  <c r="BY58" i="13"/>
  <c r="BY59" i="13"/>
  <c r="BX40" i="13"/>
  <c r="BX41" i="13"/>
  <c r="BX42" i="13"/>
  <c r="BX43" i="13"/>
  <c r="BX44" i="13"/>
  <c r="BX45" i="13"/>
  <c r="BX46" i="13"/>
  <c r="BX47" i="13"/>
  <c r="BX48" i="13"/>
  <c r="BX49" i="13"/>
  <c r="BX50" i="13"/>
  <c r="BX51" i="13"/>
  <c r="BX52" i="13"/>
  <c r="BX53" i="13"/>
  <c r="BX54" i="13"/>
  <c r="BX55" i="13"/>
  <c r="BX56" i="13"/>
  <c r="BX57" i="13"/>
  <c r="BX58" i="13"/>
  <c r="BX59" i="13"/>
  <c r="BX39" i="13"/>
  <c r="BY39" i="13"/>
  <c r="BW40" i="13"/>
  <c r="BW41" i="13"/>
  <c r="BW42" i="13"/>
  <c r="BW43" i="13"/>
  <c r="BW44" i="13"/>
  <c r="BW45" i="13"/>
  <c r="BW46" i="13"/>
  <c r="BW47" i="13"/>
  <c r="BW48" i="13"/>
  <c r="BW49" i="13"/>
  <c r="BW50" i="13"/>
  <c r="BW51" i="13"/>
  <c r="BW52" i="13"/>
  <c r="BW53" i="13"/>
  <c r="BW54" i="13"/>
  <c r="BW55" i="13"/>
  <c r="BW56" i="13"/>
  <c r="BW57" i="13"/>
  <c r="BW58" i="13"/>
  <c r="BW59" i="13"/>
  <c r="BW39" i="13"/>
  <c r="BV40" i="13"/>
  <c r="BV41" i="13"/>
  <c r="BV42" i="13"/>
  <c r="BV43" i="13"/>
  <c r="BV44" i="13"/>
  <c r="BV45" i="13"/>
  <c r="BV46" i="13"/>
  <c r="BV47" i="13"/>
  <c r="BV48" i="13"/>
  <c r="BV49" i="13"/>
  <c r="BV50" i="13"/>
  <c r="BV51" i="13"/>
  <c r="BV52" i="13"/>
  <c r="BV53" i="13"/>
  <c r="BV54" i="13"/>
  <c r="BV55" i="13"/>
  <c r="BV56" i="13"/>
  <c r="BV57" i="13"/>
  <c r="BV58" i="13"/>
  <c r="BV59" i="13"/>
  <c r="BV39" i="13"/>
  <c r="BU40" i="13"/>
  <c r="BU41" i="13"/>
  <c r="BU42" i="13"/>
  <c r="BU43" i="13"/>
  <c r="BU44" i="13"/>
  <c r="BU45" i="13"/>
  <c r="BU46" i="13"/>
  <c r="BU47" i="13"/>
  <c r="BU48" i="13"/>
  <c r="BU49" i="13"/>
  <c r="BU50" i="13"/>
  <c r="BU51" i="13"/>
  <c r="BU52" i="13"/>
  <c r="BU53" i="13"/>
  <c r="BU54" i="13"/>
  <c r="BU55" i="13"/>
  <c r="BU56" i="13"/>
  <c r="BU57" i="13"/>
  <c r="BU58" i="13"/>
  <c r="BU59" i="13"/>
  <c r="BU39" i="13"/>
  <c r="BT40" i="13"/>
  <c r="BT41" i="13"/>
  <c r="BT42" i="13"/>
  <c r="BT43" i="13"/>
  <c r="BT44" i="13"/>
  <c r="BT45" i="13"/>
  <c r="BT46" i="13"/>
  <c r="BT47" i="13"/>
  <c r="BT48" i="13"/>
  <c r="BT49" i="13"/>
  <c r="BT50" i="13"/>
  <c r="BT51" i="13"/>
  <c r="BT52" i="13"/>
  <c r="BT53" i="13"/>
  <c r="BT54" i="13"/>
  <c r="BT55" i="13"/>
  <c r="BT56" i="13"/>
  <c r="BT57" i="13"/>
  <c r="BT58" i="13"/>
  <c r="BT59" i="13"/>
  <c r="BT39" i="13"/>
  <c r="BS40" i="13"/>
  <c r="BS41" i="13"/>
  <c r="BS42" i="13"/>
  <c r="BS43" i="13"/>
  <c r="BS44" i="13"/>
  <c r="BS45" i="13"/>
  <c r="BS46" i="13"/>
  <c r="BS47" i="13"/>
  <c r="BS48" i="13"/>
  <c r="BS49" i="13"/>
  <c r="BS50" i="13"/>
  <c r="BS51" i="13"/>
  <c r="BS52" i="13"/>
  <c r="BS53" i="13"/>
  <c r="BS54" i="13"/>
  <c r="BS55" i="13"/>
  <c r="BS56" i="13"/>
  <c r="BS57" i="13"/>
  <c r="BS58" i="13"/>
  <c r="BS59" i="13"/>
  <c r="BS39" i="13"/>
  <c r="BR40" i="13"/>
  <c r="BR41" i="13"/>
  <c r="BR42" i="13"/>
  <c r="BR43" i="13"/>
  <c r="BR44" i="13"/>
  <c r="BR45" i="13"/>
  <c r="BR46" i="13"/>
  <c r="BR47" i="13"/>
  <c r="BR48" i="13"/>
  <c r="BR49" i="13"/>
  <c r="BR50" i="13"/>
  <c r="BR51" i="13"/>
  <c r="BR52" i="13"/>
  <c r="BR53" i="13"/>
  <c r="BR54" i="13"/>
  <c r="BR55" i="13"/>
  <c r="BR56" i="13"/>
  <c r="BR57" i="13"/>
  <c r="BR58" i="13"/>
  <c r="BR59" i="13"/>
  <c r="BR39" i="13"/>
  <c r="BQ40" i="13"/>
  <c r="BQ41" i="13"/>
  <c r="BQ42" i="13"/>
  <c r="BQ43" i="13"/>
  <c r="BQ44" i="13"/>
  <c r="BQ45" i="13"/>
  <c r="BQ46" i="13"/>
  <c r="BQ47" i="13"/>
  <c r="BQ48" i="13"/>
  <c r="BQ49" i="13"/>
  <c r="BQ50" i="13"/>
  <c r="BQ51" i="13"/>
  <c r="BQ52" i="13"/>
  <c r="BQ53" i="13"/>
  <c r="BQ54" i="13"/>
  <c r="BQ55" i="13"/>
  <c r="BQ56" i="13"/>
  <c r="BQ57" i="13"/>
  <c r="BQ58" i="13"/>
  <c r="BQ59" i="13"/>
  <c r="BQ39" i="13"/>
  <c r="BP40" i="13"/>
  <c r="BP41" i="13"/>
  <c r="BP42" i="13"/>
  <c r="BP43" i="13"/>
  <c r="BP44" i="13"/>
  <c r="BP45" i="13"/>
  <c r="BP46" i="13"/>
  <c r="BP47" i="13"/>
  <c r="BP48" i="13"/>
  <c r="BP49" i="13"/>
  <c r="BP50" i="13"/>
  <c r="BP51" i="13"/>
  <c r="BP52" i="13"/>
  <c r="BP53" i="13"/>
  <c r="BP54" i="13"/>
  <c r="BP55" i="13"/>
  <c r="BP56" i="13"/>
  <c r="BP57" i="13"/>
  <c r="BP58" i="13"/>
  <c r="BP59" i="13"/>
  <c r="BP39" i="13"/>
  <c r="BO40" i="13"/>
  <c r="BO41" i="13"/>
  <c r="BO42" i="13"/>
  <c r="BO43" i="13"/>
  <c r="BO44" i="13"/>
  <c r="BO45" i="13"/>
  <c r="BO46" i="13"/>
  <c r="BO47" i="13"/>
  <c r="BO48" i="13"/>
  <c r="BO49" i="13"/>
  <c r="BO50" i="13"/>
  <c r="BO51" i="13"/>
  <c r="BO52" i="13"/>
  <c r="BO53" i="13"/>
  <c r="BO54" i="13"/>
  <c r="BO55" i="13"/>
  <c r="BO56" i="13"/>
  <c r="BO57" i="13"/>
  <c r="BO58" i="13"/>
  <c r="BO59" i="13"/>
  <c r="BO39" i="13"/>
  <c r="BN40" i="13"/>
  <c r="BN41" i="13"/>
  <c r="BN42" i="13"/>
  <c r="BN43" i="13"/>
  <c r="BN44" i="13"/>
  <c r="BN45" i="13"/>
  <c r="BN46" i="13"/>
  <c r="BN47" i="13"/>
  <c r="BN48" i="13"/>
  <c r="BN49" i="13"/>
  <c r="BN50" i="13"/>
  <c r="BN51" i="13"/>
  <c r="BN52" i="13"/>
  <c r="BN53" i="13"/>
  <c r="BN54" i="13"/>
  <c r="BN55" i="13"/>
  <c r="BN56" i="13"/>
  <c r="BN57" i="13"/>
  <c r="BN58" i="13"/>
  <c r="BN59" i="13"/>
  <c r="BN39" i="13"/>
  <c r="BM55" i="13"/>
  <c r="BM56" i="13"/>
  <c r="BM57" i="13"/>
  <c r="BM58" i="13"/>
  <c r="BM59" i="13"/>
  <c r="BM40" i="13"/>
  <c r="BM41" i="13"/>
  <c r="BM42" i="13"/>
  <c r="BM43" i="13"/>
  <c r="BM44" i="13"/>
  <c r="BM45" i="13"/>
  <c r="BM46" i="13"/>
  <c r="BM47" i="13"/>
  <c r="BM48" i="13"/>
  <c r="BM49" i="13"/>
  <c r="BM50" i="13"/>
  <c r="BM51" i="13"/>
  <c r="BM52" i="13"/>
  <c r="BM53" i="13"/>
  <c r="BM54" i="13"/>
  <c r="BM39" i="13"/>
  <c r="BR4" i="13"/>
  <c r="BR5" i="13"/>
  <c r="BR6" i="13"/>
  <c r="BR7" i="13"/>
  <c r="BR8" i="13"/>
  <c r="BR9" i="13"/>
  <c r="BR10" i="13"/>
  <c r="BR11" i="13"/>
  <c r="BR12" i="13"/>
  <c r="BR13" i="13"/>
  <c r="BR14" i="13"/>
  <c r="BR15" i="13"/>
  <c r="BR16" i="13"/>
  <c r="BR17" i="13"/>
  <c r="BR18" i="13"/>
  <c r="BR19" i="13"/>
  <c r="BR20" i="13"/>
  <c r="BR21" i="13"/>
  <c r="BR22" i="13"/>
  <c r="BR23" i="13"/>
  <c r="BR3" i="13"/>
  <c r="BQ4" i="13"/>
  <c r="BQ5" i="13"/>
  <c r="BQ6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3" i="13"/>
  <c r="BP4" i="13"/>
  <c r="BP5" i="13"/>
  <c r="BP6" i="13"/>
  <c r="BP7" i="13"/>
  <c r="BP8" i="13"/>
  <c r="BP9" i="13"/>
  <c r="BP10" i="13"/>
  <c r="BP11" i="13"/>
  <c r="BP12" i="13"/>
  <c r="BP13" i="13"/>
  <c r="BP14" i="13"/>
  <c r="BP15" i="13"/>
  <c r="BP16" i="13"/>
  <c r="BP17" i="13"/>
  <c r="BP18" i="13"/>
  <c r="BP19" i="13"/>
  <c r="BP20" i="13"/>
  <c r="BP21" i="13"/>
  <c r="BP22" i="13"/>
  <c r="BP23" i="13"/>
  <c r="BP3" i="13"/>
  <c r="BO4" i="13"/>
  <c r="BO5" i="13"/>
  <c r="BO6" i="13"/>
  <c r="BO7" i="13"/>
  <c r="BO8" i="13"/>
  <c r="BO9" i="13"/>
  <c r="BO10" i="13"/>
  <c r="BO11" i="13"/>
  <c r="BO12" i="13"/>
  <c r="BO13" i="13"/>
  <c r="BO14" i="13"/>
  <c r="BO15" i="13"/>
  <c r="BO16" i="13"/>
  <c r="BO17" i="13"/>
  <c r="BO18" i="13"/>
  <c r="BO19" i="13"/>
  <c r="BO20" i="13"/>
  <c r="BO21" i="13"/>
  <c r="BO22" i="13"/>
  <c r="BO23" i="13"/>
  <c r="BO3" i="13"/>
  <c r="BN4" i="13"/>
  <c r="BN5" i="13"/>
  <c r="BN6" i="13"/>
  <c r="BN7" i="13"/>
  <c r="BN8" i="13"/>
  <c r="BN9" i="13"/>
  <c r="BN10" i="13"/>
  <c r="BN11" i="13"/>
  <c r="BN12" i="13"/>
  <c r="BN13" i="13"/>
  <c r="BN14" i="13"/>
  <c r="BN15" i="13"/>
  <c r="BN16" i="13"/>
  <c r="BN17" i="13"/>
  <c r="BN18" i="13"/>
  <c r="BN19" i="13"/>
  <c r="BN20" i="13"/>
  <c r="BN21" i="13"/>
  <c r="BN22" i="13"/>
  <c r="BN23" i="13"/>
  <c r="BN3" i="13"/>
  <c r="BM20" i="13"/>
  <c r="BM21" i="13"/>
  <c r="BM22" i="13"/>
  <c r="BM23" i="13"/>
  <c r="BM4" i="13"/>
  <c r="BM5" i="13"/>
  <c r="BM6" i="13"/>
  <c r="BM7" i="13"/>
  <c r="BM8" i="13"/>
  <c r="BM9" i="13"/>
  <c r="BM10" i="13"/>
  <c r="BM11" i="13"/>
  <c r="BM12" i="13"/>
  <c r="BM13" i="13"/>
  <c r="BM14" i="13"/>
  <c r="BM15" i="13"/>
  <c r="BM16" i="13"/>
  <c r="BM17" i="13"/>
  <c r="BM18" i="13"/>
  <c r="BM19" i="13"/>
  <c r="BM3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77" i="13"/>
  <c r="AX78" i="13"/>
  <c r="AX79" i="13"/>
  <c r="AX80" i="13"/>
  <c r="AX81" i="13"/>
  <c r="AX82" i="13"/>
  <c r="AX83" i="13"/>
  <c r="AX84" i="13"/>
  <c r="AX85" i="13"/>
  <c r="AX86" i="13"/>
  <c r="AX87" i="13"/>
  <c r="AX88" i="13"/>
  <c r="AX89" i="13"/>
  <c r="AX90" i="13"/>
  <c r="AX91" i="13"/>
  <c r="AX92" i="13"/>
  <c r="AX93" i="13"/>
  <c r="AX94" i="13"/>
  <c r="AX95" i="13"/>
  <c r="AX96" i="13"/>
  <c r="AX97" i="13"/>
  <c r="AX77" i="13"/>
  <c r="AW78" i="13"/>
  <c r="AW79" i="13"/>
  <c r="AW80" i="13"/>
  <c r="AW81" i="13"/>
  <c r="AW82" i="13"/>
  <c r="AW83" i="13"/>
  <c r="AW84" i="13"/>
  <c r="AW85" i="13"/>
  <c r="AW86" i="13"/>
  <c r="AW87" i="13"/>
  <c r="AW88" i="13"/>
  <c r="AW89" i="13"/>
  <c r="AW90" i="13"/>
  <c r="AW91" i="13"/>
  <c r="AW92" i="13"/>
  <c r="AW93" i="13"/>
  <c r="AW94" i="13"/>
  <c r="AW95" i="13"/>
  <c r="AW96" i="13"/>
  <c r="AW97" i="13"/>
  <c r="AW77" i="13"/>
  <c r="AV78" i="13"/>
  <c r="AV79" i="13"/>
  <c r="AV80" i="13"/>
  <c r="AV81" i="13"/>
  <c r="AV82" i="13"/>
  <c r="AV83" i="13"/>
  <c r="AV84" i="13"/>
  <c r="AV85" i="13"/>
  <c r="AV86" i="13"/>
  <c r="AV87" i="13"/>
  <c r="AV88" i="13"/>
  <c r="AV89" i="13"/>
  <c r="AV90" i="13"/>
  <c r="AV91" i="13"/>
  <c r="AV92" i="13"/>
  <c r="AV93" i="13"/>
  <c r="AV94" i="13"/>
  <c r="AV95" i="13"/>
  <c r="AV96" i="13"/>
  <c r="AV97" i="13"/>
  <c r="AV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77" i="13"/>
  <c r="AT78" i="13"/>
  <c r="AT79" i="13"/>
  <c r="AT80" i="13"/>
  <c r="AT81" i="13"/>
  <c r="AT82" i="13"/>
  <c r="AT83" i="13"/>
  <c r="AT84" i="13"/>
  <c r="AT85" i="13"/>
  <c r="AT86" i="13"/>
  <c r="AT87" i="13"/>
  <c r="AT88" i="13"/>
  <c r="AT89" i="13"/>
  <c r="AT90" i="13"/>
  <c r="AT91" i="13"/>
  <c r="AT92" i="13"/>
  <c r="AT93" i="13"/>
  <c r="AT94" i="13"/>
  <c r="AT95" i="13"/>
  <c r="AT96" i="13"/>
  <c r="AT97" i="13"/>
  <c r="AT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77" i="13"/>
  <c r="AR78" i="13"/>
  <c r="AR79" i="13"/>
  <c r="AR80" i="13"/>
  <c r="AR81" i="13"/>
  <c r="AR82" i="13"/>
  <c r="AR83" i="13"/>
  <c r="AR84" i="13"/>
  <c r="AR85" i="13"/>
  <c r="AR86" i="13"/>
  <c r="AR87" i="13"/>
  <c r="AR88" i="13"/>
  <c r="AR89" i="13"/>
  <c r="AR90" i="13"/>
  <c r="AR91" i="13"/>
  <c r="AR92" i="13"/>
  <c r="AR93" i="13"/>
  <c r="AR94" i="13"/>
  <c r="AR95" i="13"/>
  <c r="AR96" i="13"/>
  <c r="AR97" i="13"/>
  <c r="AR77" i="13"/>
  <c r="AQ78" i="13"/>
  <c r="AQ79" i="13"/>
  <c r="AQ80" i="13"/>
  <c r="AQ81" i="13"/>
  <c r="AQ82" i="13"/>
  <c r="AQ83" i="13"/>
  <c r="AQ84" i="13"/>
  <c r="AQ85" i="13"/>
  <c r="AQ86" i="13"/>
  <c r="AQ87" i="13"/>
  <c r="AQ88" i="13"/>
  <c r="AQ89" i="13"/>
  <c r="AQ90" i="13"/>
  <c r="AQ91" i="13"/>
  <c r="AQ92" i="13"/>
  <c r="AQ93" i="13"/>
  <c r="AQ94" i="13"/>
  <c r="AQ95" i="13"/>
  <c r="AQ96" i="13"/>
  <c r="AQ97" i="13"/>
  <c r="AQ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3"/>
  <c r="AO91" i="13"/>
  <c r="AO92" i="13"/>
  <c r="AO93" i="13"/>
  <c r="AO94" i="13"/>
  <c r="AO95" i="13"/>
  <c r="AO96" i="13"/>
  <c r="AO97" i="13"/>
  <c r="AO77" i="13"/>
  <c r="AN78" i="13"/>
  <c r="AN79" i="13"/>
  <c r="AN80" i="13"/>
  <c r="AN81" i="13"/>
  <c r="AN82" i="13"/>
  <c r="AN83" i="13"/>
  <c r="AN84" i="13"/>
  <c r="AN85" i="13"/>
  <c r="AN86" i="13"/>
  <c r="AN87" i="13"/>
  <c r="AN88" i="13"/>
  <c r="AN89" i="13"/>
  <c r="AN90" i="13"/>
  <c r="AN91" i="13"/>
  <c r="AN92" i="13"/>
  <c r="AN93" i="13"/>
  <c r="AN94" i="13"/>
  <c r="AN95" i="13"/>
  <c r="AN96" i="13"/>
  <c r="AN97" i="13"/>
  <c r="AN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90" i="13"/>
  <c r="AM91" i="13"/>
  <c r="AM92" i="13"/>
  <c r="AM93" i="13"/>
  <c r="AM94" i="13"/>
  <c r="AM95" i="13"/>
  <c r="AM96" i="13"/>
  <c r="AM97" i="13"/>
  <c r="AM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AL96" i="13"/>
  <c r="AL97" i="13"/>
  <c r="AL77" i="13"/>
  <c r="AK78" i="13"/>
  <c r="AK79" i="13"/>
  <c r="AK80" i="13"/>
  <c r="AK81" i="13"/>
  <c r="AK82" i="13"/>
  <c r="AK83" i="13"/>
  <c r="AK84" i="13"/>
  <c r="AK85" i="13"/>
  <c r="AK86" i="13"/>
  <c r="AK87" i="13"/>
  <c r="AK88" i="13"/>
  <c r="AK89" i="13"/>
  <c r="AK90" i="13"/>
  <c r="AK91" i="13"/>
  <c r="AK92" i="13"/>
  <c r="AK93" i="13"/>
  <c r="AK94" i="13"/>
  <c r="AK95" i="13"/>
  <c r="AK96" i="13"/>
  <c r="AK97" i="13"/>
  <c r="AK77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39" i="13"/>
  <c r="AO40" i="13"/>
  <c r="AO41" i="13"/>
  <c r="AO42" i="13"/>
  <c r="AO43" i="13"/>
  <c r="AO44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39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3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77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40" i="13"/>
  <c r="AJ41" i="13"/>
  <c r="AJ42" i="13"/>
  <c r="AJ43" i="13"/>
  <c r="AJ44" i="13"/>
  <c r="AJ45" i="13"/>
  <c r="AJ46" i="13"/>
  <c r="AJ39" i="13"/>
  <c r="AJ20" i="13"/>
  <c r="AJ21" i="13"/>
  <c r="AJ22" i="13"/>
  <c r="AJ2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3" i="13"/>
  <c r="E76" i="13" l="1"/>
  <c r="E38" i="13"/>
  <c r="E2" i="13"/>
  <c r="G41" i="10" l="1"/>
  <c r="F41" i="10"/>
  <c r="E41" i="10"/>
  <c r="D41" i="10"/>
  <c r="G40" i="10"/>
  <c r="F40" i="10"/>
  <c r="E40" i="10"/>
  <c r="D40" i="10"/>
  <c r="G39" i="10"/>
  <c r="F39" i="10"/>
  <c r="E39" i="10"/>
  <c r="D39" i="10"/>
  <c r="G38" i="10"/>
  <c r="F38" i="10"/>
  <c r="E38" i="10"/>
  <c r="D38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AJ41" i="10"/>
  <c r="AI41" i="10"/>
  <c r="AH41" i="10"/>
  <c r="AJ40" i="10"/>
  <c r="AI40" i="10"/>
  <c r="AH40" i="10"/>
  <c r="AJ39" i="10"/>
  <c r="AI39" i="10"/>
  <c r="AH39" i="10"/>
  <c r="AJ38" i="10"/>
  <c r="AI38" i="10"/>
  <c r="AH38" i="10"/>
  <c r="AJ37" i="10"/>
  <c r="AI37" i="10"/>
  <c r="AH37" i="10"/>
  <c r="AJ36" i="10"/>
  <c r="AI36" i="10"/>
  <c r="AH36" i="10"/>
  <c r="AJ35" i="10"/>
  <c r="AI35" i="10"/>
  <c r="AH35" i="10"/>
  <c r="AJ34" i="10"/>
  <c r="AI34" i="10"/>
  <c r="AH34" i="10"/>
  <c r="AJ33" i="10"/>
  <c r="AI33" i="10"/>
  <c r="AH33" i="10"/>
  <c r="AJ32" i="10"/>
  <c r="AI32" i="10"/>
  <c r="AH32" i="10"/>
  <c r="AJ31" i="10"/>
  <c r="AI31" i="10"/>
  <c r="AH31" i="10"/>
  <c r="AJ30" i="10"/>
  <c r="AI30" i="10"/>
  <c r="AH30" i="10"/>
  <c r="AJ29" i="10"/>
  <c r="AI29" i="10"/>
  <c r="AH29" i="10"/>
  <c r="AJ28" i="10"/>
  <c r="AI28" i="10"/>
  <c r="AH28" i="10"/>
  <c r="AJ27" i="10"/>
  <c r="AI27" i="10"/>
  <c r="AH27" i="10"/>
  <c r="AJ26" i="10"/>
  <c r="AI26" i="10"/>
  <c r="AH26" i="10"/>
  <c r="AJ25" i="10"/>
  <c r="AI25" i="10"/>
  <c r="AH25" i="10"/>
  <c r="AJ24" i="10"/>
  <c r="AI24" i="10"/>
  <c r="AH24" i="10"/>
  <c r="AJ23" i="10"/>
  <c r="AI23" i="10"/>
  <c r="AH23" i="10"/>
  <c r="AJ22" i="10"/>
  <c r="AI22" i="10"/>
  <c r="AH22" i="10"/>
  <c r="AJ21" i="10"/>
  <c r="AI21" i="10"/>
  <c r="AH21" i="10"/>
  <c r="AG41" i="10"/>
  <c r="AF41" i="10"/>
  <c r="AE41" i="10"/>
  <c r="AD41" i="10"/>
  <c r="AC41" i="10"/>
  <c r="AB41" i="10"/>
  <c r="AA41" i="10"/>
  <c r="Z41" i="10"/>
  <c r="Y41" i="10"/>
  <c r="X41" i="10"/>
  <c r="W41" i="10"/>
  <c r="AG40" i="10"/>
  <c r="AF40" i="10"/>
  <c r="AE40" i="10"/>
  <c r="AD40" i="10"/>
  <c r="AC40" i="10"/>
  <c r="AB40" i="10"/>
  <c r="AA40" i="10"/>
  <c r="Z40" i="10"/>
  <c r="Y40" i="10"/>
  <c r="X40" i="10"/>
  <c r="W40" i="10"/>
  <c r="AG39" i="10"/>
  <c r="AF39" i="10"/>
  <c r="AE39" i="10"/>
  <c r="AD39" i="10"/>
  <c r="AC39" i="10"/>
  <c r="AB39" i="10"/>
  <c r="AA39" i="10"/>
  <c r="Z39" i="10"/>
  <c r="Y39" i="10"/>
  <c r="X39" i="10"/>
  <c r="W39" i="10"/>
  <c r="AG38" i="10"/>
  <c r="AF38" i="10"/>
  <c r="AE38" i="10"/>
  <c r="AD38" i="10"/>
  <c r="AC38" i="10"/>
  <c r="AB38" i="10"/>
  <c r="AA38" i="10"/>
  <c r="Z38" i="10"/>
  <c r="Y38" i="10"/>
  <c r="X38" i="10"/>
  <c r="W38" i="10"/>
  <c r="AG37" i="10"/>
  <c r="AF37" i="10"/>
  <c r="AE37" i="10"/>
  <c r="AD37" i="10"/>
  <c r="AC37" i="10"/>
  <c r="AB37" i="10"/>
  <c r="AA37" i="10"/>
  <c r="Z37" i="10"/>
  <c r="Y37" i="10"/>
  <c r="X37" i="10"/>
  <c r="W37" i="10"/>
  <c r="AG36" i="10"/>
  <c r="AF36" i="10"/>
  <c r="AE36" i="10"/>
  <c r="AD36" i="10"/>
  <c r="AC36" i="10"/>
  <c r="AB36" i="10"/>
  <c r="AA36" i="10"/>
  <c r="Z36" i="10"/>
  <c r="Y36" i="10"/>
  <c r="X36" i="10"/>
  <c r="W36" i="10"/>
  <c r="AG35" i="10"/>
  <c r="AF35" i="10"/>
  <c r="AE35" i="10"/>
  <c r="AD35" i="10"/>
  <c r="AC35" i="10"/>
  <c r="AB35" i="10"/>
  <c r="AA35" i="10"/>
  <c r="Z35" i="10"/>
  <c r="Y35" i="10"/>
  <c r="X35" i="10"/>
  <c r="W35" i="10"/>
  <c r="AG34" i="10"/>
  <c r="AF34" i="10"/>
  <c r="AE34" i="10"/>
  <c r="AD34" i="10"/>
  <c r="AC34" i="10"/>
  <c r="AB34" i="10"/>
  <c r="AA34" i="10"/>
  <c r="Z34" i="10"/>
  <c r="Y34" i="10"/>
  <c r="X34" i="10"/>
  <c r="W34" i="10"/>
  <c r="AG33" i="10"/>
  <c r="AF33" i="10"/>
  <c r="AE33" i="10"/>
  <c r="AD33" i="10"/>
  <c r="AC33" i="10"/>
  <c r="AB33" i="10"/>
  <c r="AA33" i="10"/>
  <c r="Z33" i="10"/>
  <c r="Y33" i="10"/>
  <c r="X33" i="10"/>
  <c r="W33" i="10"/>
  <c r="AG32" i="10"/>
  <c r="AF32" i="10"/>
  <c r="AE32" i="10"/>
  <c r="AD32" i="10"/>
  <c r="AC32" i="10"/>
  <c r="AB32" i="10"/>
  <c r="AA32" i="10"/>
  <c r="Z32" i="10"/>
  <c r="Y32" i="10"/>
  <c r="X32" i="10"/>
  <c r="W32" i="10"/>
  <c r="AG31" i="10"/>
  <c r="AF31" i="10"/>
  <c r="AE31" i="10"/>
  <c r="AD31" i="10"/>
  <c r="AC31" i="10"/>
  <c r="AB31" i="10"/>
  <c r="AA31" i="10"/>
  <c r="Z31" i="10"/>
  <c r="Y31" i="10"/>
  <c r="X31" i="10"/>
  <c r="W31" i="10"/>
  <c r="AG30" i="10"/>
  <c r="AF30" i="10"/>
  <c r="AE30" i="10"/>
  <c r="AD30" i="10"/>
  <c r="AC30" i="10"/>
  <c r="AB30" i="10"/>
  <c r="AA30" i="10"/>
  <c r="Z30" i="10"/>
  <c r="Y30" i="10"/>
  <c r="X30" i="10"/>
  <c r="W30" i="10"/>
  <c r="AG29" i="10"/>
  <c r="AF29" i="10"/>
  <c r="AE29" i="10"/>
  <c r="AD29" i="10"/>
  <c r="AC29" i="10"/>
  <c r="AB29" i="10"/>
  <c r="AA29" i="10"/>
  <c r="Z29" i="10"/>
  <c r="Y29" i="10"/>
  <c r="X29" i="10"/>
  <c r="W29" i="10"/>
  <c r="AG28" i="10"/>
  <c r="AF28" i="10"/>
  <c r="AE28" i="10"/>
  <c r="AD28" i="10"/>
  <c r="AC28" i="10"/>
  <c r="AB28" i="10"/>
  <c r="AA28" i="10"/>
  <c r="Z28" i="10"/>
  <c r="Y28" i="10"/>
  <c r="X28" i="10"/>
  <c r="W28" i="10"/>
  <c r="AG27" i="10"/>
  <c r="AF27" i="10"/>
  <c r="AE27" i="10"/>
  <c r="AD27" i="10"/>
  <c r="AC27" i="10"/>
  <c r="AB27" i="10"/>
  <c r="AA27" i="10"/>
  <c r="Z27" i="10"/>
  <c r="Y27" i="10"/>
  <c r="X27" i="10"/>
  <c r="W27" i="10"/>
  <c r="AG26" i="10"/>
  <c r="AF26" i="10"/>
  <c r="AE26" i="10"/>
  <c r="AD26" i="10"/>
  <c r="AC26" i="10"/>
  <c r="AB26" i="10"/>
  <c r="AA26" i="10"/>
  <c r="Z26" i="10"/>
  <c r="Y26" i="10"/>
  <c r="X26" i="10"/>
  <c r="W26" i="10"/>
  <c r="AG25" i="10"/>
  <c r="AF25" i="10"/>
  <c r="AE25" i="10"/>
  <c r="AD25" i="10"/>
  <c r="AC25" i="10"/>
  <c r="AB25" i="10"/>
  <c r="AA25" i="10"/>
  <c r="Z25" i="10"/>
  <c r="Y25" i="10"/>
  <c r="X25" i="10"/>
  <c r="W25" i="10"/>
  <c r="AG24" i="10"/>
  <c r="AF24" i="10"/>
  <c r="AE24" i="10"/>
  <c r="AD24" i="10"/>
  <c r="AC24" i="10"/>
  <c r="AB24" i="10"/>
  <c r="AA24" i="10"/>
  <c r="Z24" i="10"/>
  <c r="Y24" i="10"/>
  <c r="X24" i="10"/>
  <c r="W24" i="10"/>
  <c r="AG23" i="10"/>
  <c r="AF23" i="10"/>
  <c r="AE23" i="10"/>
  <c r="AD23" i="10"/>
  <c r="AC23" i="10"/>
  <c r="AB23" i="10"/>
  <c r="AA23" i="10"/>
  <c r="Z23" i="10"/>
  <c r="Y23" i="10"/>
  <c r="X23" i="10"/>
  <c r="W23" i="10"/>
  <c r="AG22" i="10"/>
  <c r="AF22" i="10"/>
  <c r="AE22" i="10"/>
  <c r="AD22" i="10"/>
  <c r="AC22" i="10"/>
  <c r="AB22" i="10"/>
  <c r="AA22" i="10"/>
  <c r="Z22" i="10"/>
  <c r="Y22" i="10"/>
  <c r="X22" i="10"/>
  <c r="W22" i="10"/>
  <c r="AG21" i="10"/>
  <c r="AF21" i="10"/>
  <c r="AE21" i="10"/>
  <c r="AD21" i="10"/>
  <c r="AC21" i="10"/>
  <c r="AB21" i="10"/>
  <c r="AA21" i="10"/>
  <c r="Z21" i="10"/>
  <c r="Y21" i="10"/>
  <c r="X21" i="10"/>
  <c r="W21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T41" i="10"/>
  <c r="S41" i="10"/>
  <c r="R41" i="10"/>
  <c r="Q41" i="10"/>
  <c r="P41" i="10"/>
  <c r="O41" i="10"/>
  <c r="N41" i="10"/>
  <c r="M41" i="10"/>
  <c r="L41" i="10"/>
  <c r="K41" i="10"/>
  <c r="J41" i="10"/>
  <c r="T40" i="10"/>
  <c r="S40" i="10"/>
  <c r="R40" i="10"/>
  <c r="Q40" i="10"/>
  <c r="P40" i="10"/>
  <c r="O40" i="10"/>
  <c r="N40" i="10"/>
  <c r="M40" i="10"/>
  <c r="L40" i="10"/>
  <c r="K40" i="10"/>
  <c r="J40" i="10"/>
  <c r="T39" i="10"/>
  <c r="S39" i="10"/>
  <c r="R39" i="10"/>
  <c r="Q39" i="10"/>
  <c r="P39" i="10"/>
  <c r="O39" i="10"/>
  <c r="N39" i="10"/>
  <c r="M39" i="10"/>
  <c r="L39" i="10"/>
  <c r="K39" i="10"/>
  <c r="J39" i="10"/>
  <c r="T38" i="10"/>
  <c r="S38" i="10"/>
  <c r="R38" i="10"/>
  <c r="Q38" i="10"/>
  <c r="P38" i="10"/>
  <c r="O38" i="10"/>
  <c r="N38" i="10"/>
  <c r="M38" i="10"/>
  <c r="L38" i="10"/>
  <c r="K38" i="10"/>
  <c r="J38" i="10"/>
  <c r="T37" i="10"/>
  <c r="S37" i="10"/>
  <c r="R37" i="10"/>
  <c r="Q37" i="10"/>
  <c r="P37" i="10"/>
  <c r="O37" i="10"/>
  <c r="N37" i="10"/>
  <c r="M37" i="10"/>
  <c r="L37" i="10"/>
  <c r="K37" i="10"/>
  <c r="J37" i="10"/>
  <c r="T36" i="10"/>
  <c r="S36" i="10"/>
  <c r="R36" i="10"/>
  <c r="Q36" i="10"/>
  <c r="P36" i="10"/>
  <c r="O36" i="10"/>
  <c r="N36" i="10"/>
  <c r="M36" i="10"/>
  <c r="L36" i="10"/>
  <c r="K36" i="10"/>
  <c r="J36" i="10"/>
  <c r="T35" i="10"/>
  <c r="S35" i="10"/>
  <c r="R35" i="10"/>
  <c r="Q35" i="10"/>
  <c r="P35" i="10"/>
  <c r="O35" i="10"/>
  <c r="N35" i="10"/>
  <c r="M35" i="10"/>
  <c r="L35" i="10"/>
  <c r="K35" i="10"/>
  <c r="J35" i="10"/>
  <c r="T34" i="10"/>
  <c r="S34" i="10"/>
  <c r="R34" i="10"/>
  <c r="Q34" i="10"/>
  <c r="P34" i="10"/>
  <c r="O34" i="10"/>
  <c r="N34" i="10"/>
  <c r="M34" i="10"/>
  <c r="L34" i="10"/>
  <c r="K34" i="10"/>
  <c r="J34" i="10"/>
  <c r="T33" i="10"/>
  <c r="S33" i="10"/>
  <c r="R33" i="10"/>
  <c r="Q33" i="10"/>
  <c r="P33" i="10"/>
  <c r="O33" i="10"/>
  <c r="N33" i="10"/>
  <c r="M33" i="10"/>
  <c r="L33" i="10"/>
  <c r="K33" i="10"/>
  <c r="J33" i="10"/>
  <c r="T32" i="10"/>
  <c r="S32" i="10"/>
  <c r="R32" i="10"/>
  <c r="Q32" i="10"/>
  <c r="P32" i="10"/>
  <c r="O32" i="10"/>
  <c r="N32" i="10"/>
  <c r="M32" i="10"/>
  <c r="L32" i="10"/>
  <c r="K32" i="10"/>
  <c r="J32" i="10"/>
  <c r="T31" i="10"/>
  <c r="S31" i="10"/>
  <c r="R31" i="10"/>
  <c r="Q31" i="10"/>
  <c r="P31" i="10"/>
  <c r="O31" i="10"/>
  <c r="N31" i="10"/>
  <c r="M31" i="10"/>
  <c r="L31" i="10"/>
  <c r="K31" i="10"/>
  <c r="J31" i="10"/>
  <c r="T30" i="10"/>
  <c r="S30" i="10"/>
  <c r="R30" i="10"/>
  <c r="Q30" i="10"/>
  <c r="P30" i="10"/>
  <c r="O30" i="10"/>
  <c r="N30" i="10"/>
  <c r="M30" i="10"/>
  <c r="L30" i="10"/>
  <c r="K30" i="10"/>
  <c r="J30" i="10"/>
  <c r="T29" i="10"/>
  <c r="S29" i="10"/>
  <c r="R29" i="10"/>
  <c r="Q29" i="10"/>
  <c r="P29" i="10"/>
  <c r="O29" i="10"/>
  <c r="N29" i="10"/>
  <c r="M29" i="10"/>
  <c r="L29" i="10"/>
  <c r="K29" i="10"/>
  <c r="J29" i="10"/>
  <c r="T28" i="10"/>
  <c r="S28" i="10"/>
  <c r="R28" i="10"/>
  <c r="Q28" i="10"/>
  <c r="P28" i="10"/>
  <c r="O28" i="10"/>
  <c r="N28" i="10"/>
  <c r="M28" i="10"/>
  <c r="L28" i="10"/>
  <c r="K28" i="10"/>
  <c r="J28" i="10"/>
  <c r="T27" i="10"/>
  <c r="S27" i="10"/>
  <c r="R27" i="10"/>
  <c r="Q27" i="10"/>
  <c r="P27" i="10"/>
  <c r="O27" i="10"/>
  <c r="N27" i="10"/>
  <c r="M27" i="10"/>
  <c r="L27" i="10"/>
  <c r="K27" i="10"/>
  <c r="J27" i="10"/>
  <c r="T26" i="10"/>
  <c r="S26" i="10"/>
  <c r="R26" i="10"/>
  <c r="Q26" i="10"/>
  <c r="P26" i="10"/>
  <c r="O26" i="10"/>
  <c r="N26" i="10"/>
  <c r="M26" i="10"/>
  <c r="L26" i="10"/>
  <c r="K26" i="10"/>
  <c r="J26" i="10"/>
  <c r="T25" i="10"/>
  <c r="S25" i="10"/>
  <c r="R25" i="10"/>
  <c r="Q25" i="10"/>
  <c r="P25" i="10"/>
  <c r="O25" i="10"/>
  <c r="N25" i="10"/>
  <c r="M25" i="10"/>
  <c r="L25" i="10"/>
  <c r="K25" i="10"/>
  <c r="J25" i="10"/>
  <c r="T24" i="10"/>
  <c r="S24" i="10"/>
  <c r="R24" i="10"/>
  <c r="Q24" i="10"/>
  <c r="P24" i="10"/>
  <c r="O24" i="10"/>
  <c r="N24" i="10"/>
  <c r="M24" i="10"/>
  <c r="L24" i="10"/>
  <c r="K24" i="10"/>
  <c r="J24" i="10"/>
  <c r="T23" i="10"/>
  <c r="S23" i="10"/>
  <c r="R23" i="10"/>
  <c r="Q23" i="10"/>
  <c r="P23" i="10"/>
  <c r="O23" i="10"/>
  <c r="N23" i="10"/>
  <c r="M23" i="10"/>
  <c r="L23" i="10"/>
  <c r="K23" i="10"/>
  <c r="J23" i="10"/>
  <c r="T22" i="10"/>
  <c r="S22" i="10"/>
  <c r="R22" i="10"/>
  <c r="Q22" i="10"/>
  <c r="P22" i="10"/>
  <c r="O22" i="10"/>
  <c r="N22" i="10"/>
  <c r="M22" i="10"/>
  <c r="L22" i="10"/>
  <c r="K22" i="10"/>
  <c r="J22" i="10"/>
  <c r="T21" i="10"/>
  <c r="S21" i="10"/>
  <c r="R21" i="10"/>
  <c r="Q21" i="10"/>
  <c r="P21" i="10"/>
  <c r="O21" i="10"/>
  <c r="N21" i="10"/>
  <c r="M21" i="10"/>
  <c r="L21" i="10"/>
  <c r="K21" i="10"/>
  <c r="J21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</calcChain>
</file>

<file path=xl/sharedStrings.xml><?xml version="1.0" encoding="utf-8"?>
<sst xmlns="http://schemas.openxmlformats.org/spreadsheetml/2006/main" count="133" uniqueCount="50">
  <si>
    <t>PCC heatmaps</t>
  </si>
  <si>
    <t>golden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</si>
  <si>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</si>
  <si>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</si>
  <si>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</si>
  <si>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</si>
  <si>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</si>
  <si>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</si>
  <si>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</si>
  <si>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</si>
  <si>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</si>
  <si>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</si>
  <si>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</si>
  <si>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</si>
  <si>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</si>
  <si>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</si>
  <si>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</si>
  <si>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</si>
  <si>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</si>
  <si>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</si>
  <si>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</si>
  <si>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Property 20</t>
  </si>
  <si>
    <t>Property 21</t>
  </si>
  <si>
    <t>EX1</t>
  </si>
  <si>
    <t>CEMs</t>
  </si>
  <si>
    <t>BM-GM</t>
  </si>
  <si>
    <t>CEM-GM</t>
  </si>
  <si>
    <t>Abs(BM-GM)</t>
  </si>
  <si>
    <t>Abs(CEM-GM)</t>
  </si>
  <si>
    <t>Property #</t>
  </si>
  <si>
    <t>Baseline model  P</t>
  </si>
  <si>
    <t>Golden model P</t>
  </si>
  <si>
    <t>improvement vs. BM</t>
  </si>
  <si>
    <t>sigma score</t>
  </si>
  <si>
    <t>norm. sigma score</t>
  </si>
  <si>
    <t>delta score</t>
  </si>
  <si>
    <t>norm. delta score</t>
  </si>
  <si>
    <t>EX2</t>
  </si>
  <si>
    <t>EX3</t>
  </si>
  <si>
    <t>CLARINET</t>
  </si>
  <si>
    <t>ACCORDION</t>
  </si>
  <si>
    <t>Baseline</t>
  </si>
  <si>
    <t>need to enter actual formulas, data just copied from PCC (2)</t>
  </si>
  <si>
    <t>geometric mean</t>
  </si>
  <si>
    <t>p joint</t>
  </si>
  <si>
    <t>norm. p joint</t>
  </si>
  <si>
    <t>node overlap</t>
  </si>
  <si>
    <t>Au</t>
  </si>
  <si>
    <t>Ap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</si>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</sst>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64" fontId="5" fillId="0" borderId="1" xfId="0" applyNumberFormat="1" applyFont="1" applyBorder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0" fillId="2" borderId="2" xfId="0" applyFill="1" applyBorder="1"/>
    <xf numFmtId="164" fontId="5" fillId="0" borderId="2" xfId="0" applyNumberFormat="1" applyFont="1" applyBorder="1"/>
    <xf numFmtId="0" fontId="0" fillId="2" borderId="3" xfId="0" applyFill="1" applyBorder="1"/>
    <xf numFmtId="164" fontId="5" fillId="0" borderId="3" xfId="0" applyNumberFormat="1" applyFont="1" applyBorder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11" fontId="2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36E8"/>
      <color rgb="FF00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55794991342585487"/>
          <c:h val="0.864820175189662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data'!$B$28:$F$28</c:f>
              <c:numCache>
                <c:formatCode>General</c:formatCode>
                <c:ptCount val="5"/>
                <c:pt idx="0">
                  <c:v>0.19100681794612256</c:v>
                </c:pt>
                <c:pt idx="1">
                  <c:v>0</c:v>
                </c:pt>
                <c:pt idx="2">
                  <c:v>1.7512023702030517E-3</c:v>
                </c:pt>
                <c:pt idx="3">
                  <c:v>1</c:v>
                </c:pt>
                <c:pt idx="4">
                  <c:v>0.94252352403878614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F849-938F-581CD1ED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6054998615405E-2"/>
          <c:y val="5.8885263998764412E-2"/>
          <c:w val="0.94895004404493155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data'!$B$91:$P$91</c:f>
              <c:numCache>
                <c:formatCode>0.00E+00</c:formatCode>
                <c:ptCount val="15"/>
                <c:pt idx="0" formatCode="General">
                  <c:v>0.54937251351622485</c:v>
                </c:pt>
                <c:pt idx="1">
                  <c:v>0.191006848433557</c:v>
                </c:pt>
                <c:pt idx="2" formatCode="General">
                  <c:v>0.90545888333943736</c:v>
                </c:pt>
                <c:pt idx="3" formatCode="General">
                  <c:v>0.98824077760708373</c:v>
                </c:pt>
                <c:pt idx="4" formatCode="General">
                  <c:v>0.89341048339318685</c:v>
                </c:pt>
                <c:pt idx="5">
                  <c:v>0.30958737265994407</c:v>
                </c:pt>
                <c:pt idx="6">
                  <c:v>0</c:v>
                </c:pt>
                <c:pt idx="7" formatCode="General">
                  <c:v>0.92470350547899516</c:v>
                </c:pt>
                <c:pt idx="8" formatCode="General">
                  <c:v>0.68650124056062434</c:v>
                </c:pt>
                <c:pt idx="9" formatCode="General">
                  <c:v>0.77824602136005028</c:v>
                </c:pt>
                <c:pt idx="10">
                  <c:v>0.51498919162885726</c:v>
                </c:pt>
                <c:pt idx="11">
                  <c:v>0.44063931595083</c:v>
                </c:pt>
                <c:pt idx="12">
                  <c:v>1.7701433327932146E-2</c:v>
                </c:pt>
                <c:pt idx="13">
                  <c:v>0.4599040808027231</c:v>
                </c:pt>
                <c:pt idx="1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374D-80F9-9205C863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95063063288289E-2"/>
          <c:y val="2.4579507967388694E-2"/>
          <c:w val="0.97681689771122138"/>
          <c:h val="0.92532451899615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data'!$B$97:$P$97</c:f>
              <c:numCache>
                <c:formatCode>General</c:formatCode>
                <c:ptCount val="15"/>
                <c:pt idx="0">
                  <c:v>0.247</c:v>
                </c:pt>
                <c:pt idx="1">
                  <c:v>0.27900000000000003</c:v>
                </c:pt>
                <c:pt idx="2">
                  <c:v>0.2</c:v>
                </c:pt>
                <c:pt idx="3">
                  <c:v>0.3</c:v>
                </c:pt>
                <c:pt idx="4">
                  <c:v>0.24</c:v>
                </c:pt>
                <c:pt idx="5">
                  <c:v>0.27600000000000002</c:v>
                </c:pt>
                <c:pt idx="6">
                  <c:v>0.3</c:v>
                </c:pt>
                <c:pt idx="7">
                  <c:v>0.28499999999999998</c:v>
                </c:pt>
                <c:pt idx="8">
                  <c:v>0.28000000000000003</c:v>
                </c:pt>
                <c:pt idx="9">
                  <c:v>0.23699999999999999</c:v>
                </c:pt>
                <c:pt idx="10">
                  <c:v>0.25800000000000001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A-D14F-AA9D-7371AD9E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0.8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573783596061805E-2"/>
          <c:y val="9.0686466655948164E-2"/>
          <c:w val="0.92552554195572367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data'!$B$64:$M$64</c:f>
              <c:numCache>
                <c:formatCode>General</c:formatCode>
                <c:ptCount val="12"/>
                <c:pt idx="0">
                  <c:v>0.247</c:v>
                </c:pt>
                <c:pt idx="1">
                  <c:v>0.27800000000000002</c:v>
                </c:pt>
                <c:pt idx="2">
                  <c:v>0.313</c:v>
                </c:pt>
                <c:pt idx="3">
                  <c:v>0.29199999999999998</c:v>
                </c:pt>
                <c:pt idx="4">
                  <c:v>0.23400000000000001</c:v>
                </c:pt>
                <c:pt idx="5">
                  <c:v>0.29799999999999999</c:v>
                </c:pt>
                <c:pt idx="6">
                  <c:v>0.36799999999999999</c:v>
                </c:pt>
                <c:pt idx="7">
                  <c:v>0.37</c:v>
                </c:pt>
                <c:pt idx="8">
                  <c:v>0.4</c:v>
                </c:pt>
                <c:pt idx="9">
                  <c:v>0.29199999999999998</c:v>
                </c:pt>
                <c:pt idx="10">
                  <c:v>0.4</c:v>
                </c:pt>
                <c:pt idx="11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8-C94B-998C-BD5A9D9F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0.8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CLARINET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comparison!$A$2:$A$22</c:f>
              <c:numCache>
                <c:formatCode>General</c:formatCode>
                <c:ptCount val="21"/>
                <c:pt idx="0">
                  <c:v>0.94117600000000001</c:v>
                </c:pt>
                <c:pt idx="1">
                  <c:v>0.94117600000000001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0.94117600000000001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0.94117600000000001</c:v>
                </c:pt>
                <c:pt idx="11">
                  <c:v>0.240506</c:v>
                </c:pt>
                <c:pt idx="12">
                  <c:v>5.8823500000000001E-2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5.8823500000000001E-2</c:v>
                </c:pt>
                <c:pt idx="16">
                  <c:v>5.8823500000000001E-2</c:v>
                </c:pt>
                <c:pt idx="17">
                  <c:v>0.94117600000000001</c:v>
                </c:pt>
                <c:pt idx="18">
                  <c:v>0.184615</c:v>
                </c:pt>
                <c:pt idx="19">
                  <c:v>0.94117600000000001</c:v>
                </c:pt>
                <c:pt idx="20">
                  <c:v>0.25609799999999999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AB42-81D6-2D60434A40F1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ACCORDION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comparison!$B$2:$B$22</c:f>
              <c:numCache>
                <c:formatCode>General</c:formatCode>
                <c:ptCount val="21"/>
                <c:pt idx="0">
                  <c:v>0.48518499999999998</c:v>
                </c:pt>
                <c:pt idx="1">
                  <c:v>0.95652199999999998</c:v>
                </c:pt>
                <c:pt idx="2">
                  <c:v>0.95652199999999998</c:v>
                </c:pt>
                <c:pt idx="3">
                  <c:v>0.95652199999999998</c:v>
                </c:pt>
                <c:pt idx="4">
                  <c:v>0.95652199999999998</c:v>
                </c:pt>
                <c:pt idx="5">
                  <c:v>0.95652199999999998</c:v>
                </c:pt>
                <c:pt idx="6">
                  <c:v>0.95652199999999998</c:v>
                </c:pt>
                <c:pt idx="7">
                  <c:v>0.48888900000000002</c:v>
                </c:pt>
                <c:pt idx="8">
                  <c:v>0.95652199999999998</c:v>
                </c:pt>
                <c:pt idx="9">
                  <c:v>0.95652199999999998</c:v>
                </c:pt>
                <c:pt idx="10">
                  <c:v>0.95652199999999998</c:v>
                </c:pt>
                <c:pt idx="11">
                  <c:v>0.94</c:v>
                </c:pt>
                <c:pt idx="12">
                  <c:v>0.95652199999999998</c:v>
                </c:pt>
                <c:pt idx="13">
                  <c:v>0.95652199999999998</c:v>
                </c:pt>
                <c:pt idx="14">
                  <c:v>0.43985000000000002</c:v>
                </c:pt>
                <c:pt idx="15">
                  <c:v>0.33610000000000001</c:v>
                </c:pt>
                <c:pt idx="16">
                  <c:v>0.83916100000000005</c:v>
                </c:pt>
                <c:pt idx="17">
                  <c:v>4.3478299999999998E-2</c:v>
                </c:pt>
                <c:pt idx="18">
                  <c:v>0.89108900000000002</c:v>
                </c:pt>
                <c:pt idx="19">
                  <c:v>0.95652199999999998</c:v>
                </c:pt>
                <c:pt idx="20">
                  <c:v>0.79768799999999995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B-AB42-81D6-2D60434A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688"/>
        <c:axId val="8278576"/>
      </c:scatterChart>
      <c:valAx>
        <c:axId val="8016688"/>
        <c:scaling>
          <c:orientation val="minMax"/>
          <c:max val="2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8576"/>
        <c:crosses val="autoZero"/>
        <c:crossBetween val="midCat"/>
        <c:majorUnit val="2"/>
      </c:valAx>
      <c:valAx>
        <c:axId val="8278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668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CLARINET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comparison!$A$2:$A$22</c:f>
              <c:numCache>
                <c:formatCode>General</c:formatCode>
                <c:ptCount val="21"/>
                <c:pt idx="0">
                  <c:v>0.94117600000000001</c:v>
                </c:pt>
                <c:pt idx="1">
                  <c:v>0.94117600000000001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0.94117600000000001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0.94117600000000001</c:v>
                </c:pt>
                <c:pt idx="11">
                  <c:v>0.240506</c:v>
                </c:pt>
                <c:pt idx="12">
                  <c:v>5.8823500000000001E-2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5.8823500000000001E-2</c:v>
                </c:pt>
                <c:pt idx="16">
                  <c:v>5.8823500000000001E-2</c:v>
                </c:pt>
                <c:pt idx="17">
                  <c:v>0.94117600000000001</c:v>
                </c:pt>
                <c:pt idx="18">
                  <c:v>0.184615</c:v>
                </c:pt>
                <c:pt idx="19">
                  <c:v>0.94117600000000001</c:v>
                </c:pt>
                <c:pt idx="20">
                  <c:v>0.25609799999999999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7-5B45-8083-6A3480C1F27A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ACCORDION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comparison!$B$2:$B$22</c:f>
              <c:numCache>
                <c:formatCode>General</c:formatCode>
                <c:ptCount val="21"/>
                <c:pt idx="0">
                  <c:v>0.48518499999999998</c:v>
                </c:pt>
                <c:pt idx="1">
                  <c:v>0.95652199999999998</c:v>
                </c:pt>
                <c:pt idx="2">
                  <c:v>0.95652199999999998</c:v>
                </c:pt>
                <c:pt idx="3">
                  <c:v>0.95652199999999998</c:v>
                </c:pt>
                <c:pt idx="4">
                  <c:v>0.95652199999999998</c:v>
                </c:pt>
                <c:pt idx="5">
                  <c:v>0.95652199999999998</c:v>
                </c:pt>
                <c:pt idx="6">
                  <c:v>0.95652199999999998</c:v>
                </c:pt>
                <c:pt idx="7">
                  <c:v>0.48888900000000002</c:v>
                </c:pt>
                <c:pt idx="8">
                  <c:v>0.95652199999999998</c:v>
                </c:pt>
                <c:pt idx="9">
                  <c:v>0.95652199999999998</c:v>
                </c:pt>
                <c:pt idx="10">
                  <c:v>0.95652199999999998</c:v>
                </c:pt>
                <c:pt idx="11">
                  <c:v>0.94</c:v>
                </c:pt>
                <c:pt idx="12">
                  <c:v>0.95652199999999998</c:v>
                </c:pt>
                <c:pt idx="13">
                  <c:v>0.95652199999999998</c:v>
                </c:pt>
                <c:pt idx="14">
                  <c:v>0.43985000000000002</c:v>
                </c:pt>
                <c:pt idx="15">
                  <c:v>0.33610000000000001</c:v>
                </c:pt>
                <c:pt idx="16">
                  <c:v>0.83916100000000005</c:v>
                </c:pt>
                <c:pt idx="17">
                  <c:v>4.3478299999999998E-2</c:v>
                </c:pt>
                <c:pt idx="18">
                  <c:v>0.89108900000000002</c:v>
                </c:pt>
                <c:pt idx="19">
                  <c:v>0.95652199999999998</c:v>
                </c:pt>
                <c:pt idx="20">
                  <c:v>0.79768799999999995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7-5B45-8083-6A3480C1F27A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comparison!$C$2:$C$22</c:f>
              <c:numCache>
                <c:formatCode>General</c:formatCode>
                <c:ptCount val="21"/>
                <c:pt idx="0">
                  <c:v>0.94117600000000001</c:v>
                </c:pt>
                <c:pt idx="1">
                  <c:v>0.94117600000000001</c:v>
                </c:pt>
                <c:pt idx="2">
                  <c:v>0.94117600000000001</c:v>
                </c:pt>
                <c:pt idx="3">
                  <c:v>0.94117600000000001</c:v>
                </c:pt>
                <c:pt idx="4">
                  <c:v>0.94117600000000001</c:v>
                </c:pt>
                <c:pt idx="5">
                  <c:v>0.36633700000000002</c:v>
                </c:pt>
                <c:pt idx="6">
                  <c:v>0.94117600000000001</c:v>
                </c:pt>
                <c:pt idx="7">
                  <c:v>0.94117600000000001</c:v>
                </c:pt>
                <c:pt idx="8">
                  <c:v>0.94117600000000001</c:v>
                </c:pt>
                <c:pt idx="9">
                  <c:v>0.94117600000000001</c:v>
                </c:pt>
                <c:pt idx="10">
                  <c:v>0.94117600000000001</c:v>
                </c:pt>
                <c:pt idx="11">
                  <c:v>5.8823500000000001E-2</c:v>
                </c:pt>
                <c:pt idx="12">
                  <c:v>5.8823500000000001E-2</c:v>
                </c:pt>
                <c:pt idx="13">
                  <c:v>0.94117600000000001</c:v>
                </c:pt>
                <c:pt idx="14">
                  <c:v>0.94117600000000001</c:v>
                </c:pt>
                <c:pt idx="15">
                  <c:v>5.8823500000000001E-2</c:v>
                </c:pt>
                <c:pt idx="16">
                  <c:v>5.8823500000000001E-2</c:v>
                </c:pt>
                <c:pt idx="17">
                  <c:v>0.94117600000000001</c:v>
                </c:pt>
                <c:pt idx="18">
                  <c:v>5.8823500000000001E-2</c:v>
                </c:pt>
                <c:pt idx="19">
                  <c:v>0.94117600000000001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7-5B45-8083-6A3480C1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8719"/>
        <c:axId val="483320367"/>
      </c:scatterChart>
      <c:valAx>
        <c:axId val="483318719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320367"/>
        <c:crosses val="autoZero"/>
        <c:crossBetween val="midCat"/>
        <c:majorUnit val="3"/>
      </c:valAx>
      <c:valAx>
        <c:axId val="4833203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3318719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172812810132623"/>
          <c:y val="6.8293383500283356E-2"/>
          <c:w val="0.60917004483292647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'PCC data'!$B$96:$P$96</c:f>
              <c:strCache>
                <c:ptCount val="15"/>
                <c:pt idx="0">
                  <c:v>0.428571429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0.571428571</c:v>
                </c:pt>
                <c:pt idx="6">
                  <c:v>0.142857143</c:v>
                </c:pt>
                <c:pt idx="7">
                  <c:v>0.857142857</c:v>
                </c:pt>
                <c:pt idx="8">
                  <c:v>0.857142857</c:v>
                </c:pt>
                <c:pt idx="9">
                  <c:v>0.857142857</c:v>
                </c:pt>
                <c:pt idx="10">
                  <c:v>0.428571429</c:v>
                </c:pt>
                <c:pt idx="11">
                  <c:v>0.428571429</c:v>
                </c:pt>
                <c:pt idx="12">
                  <c:v>0.142857143</c:v>
                </c:pt>
                <c:pt idx="13">
                  <c:v>0.428571429</c:v>
                </c:pt>
                <c:pt idx="14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data'!$B$30:$F$30</c:f>
              <c:numCache>
                <c:formatCode>General</c:formatCode>
                <c:ptCount val="5"/>
                <c:pt idx="0">
                  <c:v>0</c:v>
                </c:pt>
                <c:pt idx="1">
                  <c:v>0.20000000000000029</c:v>
                </c:pt>
                <c:pt idx="2">
                  <c:v>0.59999999999999987</c:v>
                </c:pt>
                <c:pt idx="3">
                  <c:v>0.59999999999999987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D649-B339-ABBFB045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62183393626218E-2"/>
          <c:y val="3.0132225520544519E-2"/>
          <c:w val="0.91319245543107963"/>
          <c:h val="0.88841954787059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data'!$B$61:$M$61</c:f>
              <c:numCache>
                <c:formatCode>General</c:formatCode>
                <c:ptCount val="12"/>
                <c:pt idx="0">
                  <c:v>0.29240845929374754</c:v>
                </c:pt>
                <c:pt idx="1">
                  <c:v>2.1171778315042557E-2</c:v>
                </c:pt>
                <c:pt idx="2">
                  <c:v>0.19545645562982722</c:v>
                </c:pt>
                <c:pt idx="3">
                  <c:v>5.2043422567052453E-2</c:v>
                </c:pt>
                <c:pt idx="4">
                  <c:v>1.394986973887514E-2</c:v>
                </c:pt>
                <c:pt idx="5">
                  <c:v>0</c:v>
                </c:pt>
                <c:pt idx="6">
                  <c:v>5.4908208236133073E-3</c:v>
                </c:pt>
                <c:pt idx="7">
                  <c:v>2.1609782945227309E-3</c:v>
                </c:pt>
                <c:pt idx="8">
                  <c:v>0.10646329337455267</c:v>
                </c:pt>
                <c:pt idx="9">
                  <c:v>1.7211717345475171E-2</c:v>
                </c:pt>
                <c:pt idx="10">
                  <c:v>1</c:v>
                </c:pt>
                <c:pt idx="11">
                  <c:v>2.0232270711736867E-2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4-8042-9A69-CA96FFE5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6054998615405E-2"/>
          <c:y val="5.8885263998764412E-2"/>
          <c:w val="0.94895004404493155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data'!$B$94:$P$94</c:f>
              <c:numCache>
                <c:formatCode>General</c:formatCode>
                <c:ptCount val="15"/>
                <c:pt idx="0">
                  <c:v>2.7562241470820231E-2</c:v>
                </c:pt>
                <c:pt idx="1">
                  <c:v>1.8999727910886425E-3</c:v>
                </c:pt>
                <c:pt idx="2">
                  <c:v>0.62524651600020675</c:v>
                </c:pt>
                <c:pt idx="3">
                  <c:v>1</c:v>
                </c:pt>
                <c:pt idx="4">
                  <c:v>0.78445933277130464</c:v>
                </c:pt>
                <c:pt idx="5">
                  <c:v>7.6034594644900077E-5</c:v>
                </c:pt>
                <c:pt idx="6">
                  <c:v>0</c:v>
                </c:pt>
                <c:pt idx="7">
                  <c:v>0.52857382679854814</c:v>
                </c:pt>
                <c:pt idx="8">
                  <c:v>2.9747533453707248E-2</c:v>
                </c:pt>
                <c:pt idx="9">
                  <c:v>0.12374597003669638</c:v>
                </c:pt>
                <c:pt idx="10">
                  <c:v>2.1763670898760825E-2</c:v>
                </c:pt>
                <c:pt idx="11">
                  <c:v>8.0444982400511116E-3</c:v>
                </c:pt>
                <c:pt idx="12">
                  <c:v>8.3580572114784349E-5</c:v>
                </c:pt>
                <c:pt idx="13">
                  <c:v>8.513179627065489E-3</c:v>
                </c:pt>
                <c:pt idx="14">
                  <c:v>0.36534850631306759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1-E542-BCC3-368F7367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95063063288289E-2"/>
          <c:y val="2.4579507967388694E-2"/>
          <c:w val="0.97681689771122138"/>
          <c:h val="0.92532451899615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data'!$B$96:$P$96</c:f>
              <c:numCache>
                <c:formatCode>General</c:formatCode>
                <c:ptCount val="15"/>
                <c:pt idx="0">
                  <c:v>0.42857142857142833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0.57142857142857129</c:v>
                </c:pt>
                <c:pt idx="6">
                  <c:v>0.14285714285714299</c:v>
                </c:pt>
                <c:pt idx="7">
                  <c:v>0.85714285714285698</c:v>
                </c:pt>
                <c:pt idx="8">
                  <c:v>0.85714285714285698</c:v>
                </c:pt>
                <c:pt idx="9">
                  <c:v>0.85714285714285698</c:v>
                </c:pt>
                <c:pt idx="10">
                  <c:v>0.42857142857142833</c:v>
                </c:pt>
                <c:pt idx="11">
                  <c:v>0.42857142857142833</c:v>
                </c:pt>
                <c:pt idx="12">
                  <c:v>0.14285714285714299</c:v>
                </c:pt>
                <c:pt idx="13">
                  <c:v>0.42857142857142833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DF4A-AE92-95437672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573783596061805E-2"/>
          <c:y val="9.0686466655948164E-2"/>
          <c:w val="0.92552554195572367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data'!$B$63:$M$63</c:f>
              <c:numCache>
                <c:formatCode>General</c:formatCode>
                <c:ptCount val="12"/>
                <c:pt idx="0">
                  <c:v>0.85714285714285698</c:v>
                </c:pt>
                <c:pt idx="1">
                  <c:v>0.14285714285714299</c:v>
                </c:pt>
                <c:pt idx="2">
                  <c:v>0.71428571428571397</c:v>
                </c:pt>
                <c:pt idx="3">
                  <c:v>0.71428571428571397</c:v>
                </c:pt>
                <c:pt idx="4">
                  <c:v>0.71428571428571397</c:v>
                </c:pt>
                <c:pt idx="5">
                  <c:v>0</c:v>
                </c:pt>
                <c:pt idx="6">
                  <c:v>0.42857142857142833</c:v>
                </c:pt>
                <c:pt idx="7">
                  <c:v>0.28571428571428564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1</c:v>
                </c:pt>
                <c:pt idx="11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B842-B4ED-1C25426C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55794991342585487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data'!$B$25:$F$25</c:f>
              <c:numCache>
                <c:formatCode>General</c:formatCode>
                <c:ptCount val="5"/>
                <c:pt idx="0">
                  <c:v>0.26143557388296751</c:v>
                </c:pt>
                <c:pt idx="1">
                  <c:v>0</c:v>
                </c:pt>
                <c:pt idx="2">
                  <c:v>0.37582746455351373</c:v>
                </c:pt>
                <c:pt idx="3">
                  <c:v>0.80936034033028703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2-3842-8272-CED5CB5F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108325107912612"/>
          <c:y val="6.8293383500283356E-2"/>
          <c:w val="0.59981511218491723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data'!$B$31:$F$31</c:f>
              <c:numCache>
                <c:formatCode>General</c:formatCode>
                <c:ptCount val="5"/>
                <c:pt idx="0">
                  <c:v>0.29289999999999999</c:v>
                </c:pt>
                <c:pt idx="1">
                  <c:v>0.31</c:v>
                </c:pt>
                <c:pt idx="2">
                  <c:v>0.24</c:v>
                </c:pt>
                <c:pt idx="3">
                  <c:v>0.39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743-823D-70FA6631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0.8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42171167017855E-2"/>
          <c:y val="3.0132225520544519E-2"/>
          <c:w val="0.91901246765768785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'PCC data'!$B$58:$M$58</c:f>
              <c:numCache>
                <c:formatCode>0.00E+00</c:formatCode>
                <c:ptCount val="12"/>
                <c:pt idx="0" formatCode="General">
                  <c:v>0.84838906353320465</c:v>
                </c:pt>
                <c:pt idx="1">
                  <c:v>0.37523929621781554</c:v>
                </c:pt>
                <c:pt idx="2" formatCode="General">
                  <c:v>0.69159626916831562</c:v>
                </c:pt>
                <c:pt idx="3">
                  <c:v>0.65559252639528476</c:v>
                </c:pt>
                <c:pt idx="4">
                  <c:v>0.6486600004051386</c:v>
                </c:pt>
                <c:pt idx="5">
                  <c:v>0</c:v>
                </c:pt>
                <c:pt idx="6">
                  <c:v>0.4616707160774754</c:v>
                </c:pt>
                <c:pt idx="7">
                  <c:v>0.35138089489312119</c:v>
                </c:pt>
                <c:pt idx="8" formatCode="General">
                  <c:v>0.63864147545739058</c:v>
                </c:pt>
                <c:pt idx="9">
                  <c:v>0.64474051632110863</c:v>
                </c:pt>
                <c:pt idx="10" formatCode="General">
                  <c:v>1</c:v>
                </c:pt>
                <c:pt idx="11">
                  <c:v>0.67073804088072242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A-D24B-8A93-9A71B1F4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305740</xdr:colOff>
      <xdr:row>16</xdr:row>
      <xdr:rowOff>25400</xdr:rowOff>
    </xdr:from>
    <xdr:to>
      <xdr:col>7</xdr:col>
      <xdr:colOff>127000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488CD-1933-784D-9360-9611073B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384135</xdr:colOff>
      <xdr:row>11</xdr:row>
      <xdr:rowOff>139355</xdr:rowOff>
    </xdr:from>
    <xdr:to>
      <xdr:col>7</xdr:col>
      <xdr:colOff>90715</xdr:colOff>
      <xdr:row>15</xdr:row>
      <xdr:rowOff>113955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DAD82-0654-D04D-B5F0-3F8D9C5E0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84667</xdr:colOff>
      <xdr:row>16</xdr:row>
      <xdr:rowOff>55503</xdr:rowOff>
    </xdr:from>
    <xdr:to>
      <xdr:col>20</xdr:col>
      <xdr:colOff>67733</xdr:colOff>
      <xdr:row>19</xdr:row>
      <xdr:rowOff>201506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B99122-4B87-204A-B2F3-C31333A6E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154215</xdr:colOff>
      <xdr:row>16</xdr:row>
      <xdr:rowOff>19098</xdr:rowOff>
    </xdr:from>
    <xdr:to>
      <xdr:col>36</xdr:col>
      <xdr:colOff>63499</xdr:colOff>
      <xdr:row>19</xdr:row>
      <xdr:rowOff>144900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6AC3B1-BFEA-E84F-85B0-6FCBBABE5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199572</xdr:colOff>
      <xdr:row>11</xdr:row>
      <xdr:rowOff>181429</xdr:rowOff>
    </xdr:from>
    <xdr:to>
      <xdr:col>36</xdr:col>
      <xdr:colOff>36285</xdr:colOff>
      <xdr:row>15</xdr:row>
      <xdr:rowOff>104662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B381DD-2693-4548-822F-E3A3EA69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135467</xdr:colOff>
      <xdr:row>11</xdr:row>
      <xdr:rowOff>131369</xdr:rowOff>
    </xdr:from>
    <xdr:to>
      <xdr:col>20</xdr:col>
      <xdr:colOff>93133</xdr:colOff>
      <xdr:row>15</xdr:row>
      <xdr:rowOff>90401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F7E8D9-7AEC-B641-B5ED-9A935312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627165</xdr:colOff>
      <xdr:row>11</xdr:row>
      <xdr:rowOff>101508</xdr:rowOff>
    </xdr:from>
    <xdr:to>
      <xdr:col>2</xdr:col>
      <xdr:colOff>142379</xdr:colOff>
      <xdr:row>12</xdr:row>
      <xdr:rowOff>101509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58F5AA-ED66-FA4C-8D4B-C3CA43EA74E1}"/>
            </a:ext>
          </a:extLst>
        </xdr:cNvPr>
        <xdr:cNvSpPr txBox="1"/>
      </xdr:nvSpPr>
      <xdr:spPr>
        <a:xfrm>
          <a:off x="1451254" y="304708"/>
          <a:ext cx="339303" cy="20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603321</xdr:colOff>
      <xdr:row>14</xdr:row>
      <xdr:rowOff>134283</xdr:rowOff>
    </xdr:from>
    <xdr:to>
      <xdr:col>1</xdr:col>
      <xdr:colOff>817536</xdr:colOff>
      <xdr:row>15</xdr:row>
      <xdr:rowOff>134283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D069ADF-B277-8746-BC47-875CE25DE05E}"/>
            </a:ext>
          </a:extLst>
        </xdr:cNvPr>
        <xdr:cNvSpPr txBox="1"/>
      </xdr:nvSpPr>
      <xdr:spPr>
        <a:xfrm>
          <a:off x="1427410" y="947083"/>
          <a:ext cx="214215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353049</xdr:colOff>
      <xdr:row>25</xdr:row>
      <xdr:rowOff>105702</xdr:rowOff>
    </xdr:from>
    <xdr:to>
      <xdr:col>1</xdr:col>
      <xdr:colOff>600692</xdr:colOff>
      <xdr:row>32</xdr:row>
      <xdr:rowOff>788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2489A51-CAE7-3246-84F2-07E3C0D6B91A}"/>
            </a:ext>
          </a:extLst>
        </xdr:cNvPr>
        <xdr:cNvSpPr txBox="1"/>
      </xdr:nvSpPr>
      <xdr:spPr>
        <a:xfrm rot="16200000">
          <a:off x="6280614" y="3004637"/>
          <a:ext cx="784086" cy="247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property</a:t>
          </a:r>
        </a:p>
      </xdr:txBody>
    </xdr:sp>
    <xdr:clientData/>
  </xdr:twoCellAnchor>
  <xdr:twoCellAnchor>
    <xdr:from>
      <xdr:col>2</xdr:col>
      <xdr:colOff>102016</xdr:colOff>
      <xdr:row>41</xdr:row>
      <xdr:rowOff>116130</xdr:rowOff>
    </xdr:from>
    <xdr:to>
      <xdr:col>5</xdr:col>
      <xdr:colOff>63501</xdr:colOff>
      <xdr:row>42</xdr:row>
      <xdr:rowOff>137756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05834CE-936A-0C40-A547-757D9B5103FB}"/>
            </a:ext>
          </a:extLst>
        </xdr:cNvPr>
        <xdr:cNvSpPr txBox="1"/>
      </xdr:nvSpPr>
      <xdr:spPr>
        <a:xfrm>
          <a:off x="1753016" y="4815130"/>
          <a:ext cx="456785" cy="2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2</xdr:col>
      <xdr:colOff>10225</xdr:colOff>
      <xdr:row>10</xdr:row>
      <xdr:rowOff>143836</xdr:rowOff>
    </xdr:from>
    <xdr:to>
      <xdr:col>7</xdr:col>
      <xdr:colOff>127000</xdr:colOff>
      <xdr:row>11</xdr:row>
      <xdr:rowOff>186987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ADF5555-D176-E647-97AC-A64F670A2320}"/>
            </a:ext>
          </a:extLst>
        </xdr:cNvPr>
        <xdr:cNvSpPr txBox="1"/>
      </xdr:nvSpPr>
      <xdr:spPr>
        <a:xfrm>
          <a:off x="7031511" y="143836"/>
          <a:ext cx="933203" cy="242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experiment 1</a:t>
          </a:r>
        </a:p>
      </xdr:txBody>
    </xdr:sp>
    <xdr:clientData/>
  </xdr:twoCellAnchor>
  <xdr:twoCellAnchor>
    <xdr:from>
      <xdr:col>10</xdr:col>
      <xdr:colOff>1077</xdr:colOff>
      <xdr:row>10</xdr:row>
      <xdr:rowOff>121773</xdr:rowOff>
    </xdr:from>
    <xdr:to>
      <xdr:col>18</xdr:col>
      <xdr:colOff>45358</xdr:colOff>
      <xdr:row>11</xdr:row>
      <xdr:rowOff>164924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97BD6B3-FE3B-004C-B74C-8A7F75979E89}"/>
            </a:ext>
          </a:extLst>
        </xdr:cNvPr>
        <xdr:cNvSpPr txBox="1"/>
      </xdr:nvSpPr>
      <xdr:spPr>
        <a:xfrm>
          <a:off x="8364934" y="121773"/>
          <a:ext cx="1350567" cy="242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experiment 2</a:t>
          </a:r>
        </a:p>
      </xdr:txBody>
    </xdr:sp>
    <xdr:clientData/>
  </xdr:twoCellAnchor>
  <xdr:twoCellAnchor>
    <xdr:from>
      <xdr:col>25</xdr:col>
      <xdr:colOff>23247</xdr:colOff>
      <xdr:row>10</xdr:row>
      <xdr:rowOff>143327</xdr:rowOff>
    </xdr:from>
    <xdr:to>
      <xdr:col>31</xdr:col>
      <xdr:colOff>90715</xdr:colOff>
      <xdr:row>11</xdr:row>
      <xdr:rowOff>186478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94BDC1-B7E7-3342-B9D9-C7E6B8D6F167}"/>
            </a:ext>
          </a:extLst>
        </xdr:cNvPr>
        <xdr:cNvSpPr txBox="1"/>
      </xdr:nvSpPr>
      <xdr:spPr>
        <a:xfrm>
          <a:off x="10899890" y="143327"/>
          <a:ext cx="1047182" cy="242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experiment 3</a:t>
          </a:r>
        </a:p>
      </xdr:txBody>
    </xdr:sp>
    <xdr:clientData/>
  </xdr:twoCellAnchor>
  <xdr:twoCellAnchor>
    <xdr:from>
      <xdr:col>12</xdr:col>
      <xdr:colOff>18559</xdr:colOff>
      <xdr:row>41</xdr:row>
      <xdr:rowOff>105244</xdr:rowOff>
    </xdr:from>
    <xdr:to>
      <xdr:col>14</xdr:col>
      <xdr:colOff>143330</xdr:colOff>
      <xdr:row>42</xdr:row>
      <xdr:rowOff>126870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52EFFEA-4E39-5E48-92E0-43CF09D4E216}"/>
            </a:ext>
          </a:extLst>
        </xdr:cNvPr>
        <xdr:cNvSpPr txBox="1"/>
      </xdr:nvSpPr>
      <xdr:spPr>
        <a:xfrm>
          <a:off x="3358659" y="4804244"/>
          <a:ext cx="454971" cy="2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27</xdr:col>
      <xdr:colOff>98389</xdr:colOff>
      <xdr:row>41</xdr:row>
      <xdr:rowOff>119758</xdr:rowOff>
    </xdr:from>
    <xdr:to>
      <xdr:col>30</xdr:col>
      <xdr:colOff>59874</xdr:colOff>
      <xdr:row>42</xdr:row>
      <xdr:rowOff>141384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829A9B0-C6A7-7D40-A6C1-29982EE3987F}"/>
            </a:ext>
          </a:extLst>
        </xdr:cNvPr>
        <xdr:cNvSpPr txBox="1"/>
      </xdr:nvSpPr>
      <xdr:spPr>
        <a:xfrm>
          <a:off x="11301603" y="4782472"/>
          <a:ext cx="451342" cy="248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1</xdr:col>
      <xdr:colOff>623860</xdr:colOff>
      <xdr:row>15</xdr:row>
      <xdr:rowOff>181787</xdr:rowOff>
    </xdr:from>
    <xdr:to>
      <xdr:col>2</xdr:col>
      <xdr:colOff>139074</xdr:colOff>
      <xdr:row>16</xdr:row>
      <xdr:rowOff>181789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E9293A0-EE67-D940-9B94-6B353EAEB68F}"/>
            </a:ext>
          </a:extLst>
        </xdr:cNvPr>
        <xdr:cNvSpPr txBox="1"/>
      </xdr:nvSpPr>
      <xdr:spPr>
        <a:xfrm>
          <a:off x="1445063" y="1184419"/>
          <a:ext cx="336417" cy="200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601557</xdr:colOff>
      <xdr:row>19</xdr:row>
      <xdr:rowOff>16201</xdr:rowOff>
    </xdr:from>
    <xdr:to>
      <xdr:col>1</xdr:col>
      <xdr:colOff>812886</xdr:colOff>
      <xdr:row>20</xdr:row>
      <xdr:rowOff>16202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262EDE1-E341-8F41-8D88-F3FC1AEEDF9D}"/>
            </a:ext>
          </a:extLst>
        </xdr:cNvPr>
        <xdr:cNvSpPr txBox="1"/>
      </xdr:nvSpPr>
      <xdr:spPr>
        <a:xfrm>
          <a:off x="1422760" y="1820938"/>
          <a:ext cx="211329" cy="200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553788</xdr:colOff>
      <xdr:row>12</xdr:row>
      <xdr:rowOff>197466</xdr:rowOff>
    </xdr:from>
    <xdr:to>
      <xdr:col>2</xdr:col>
      <xdr:colOff>69002</xdr:colOff>
      <xdr:row>13</xdr:row>
      <xdr:rowOff>197467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43167B3-1D47-8447-A7C6-F5CFB8CE3BB1}"/>
            </a:ext>
          </a:extLst>
        </xdr:cNvPr>
        <xdr:cNvSpPr txBox="1"/>
      </xdr:nvSpPr>
      <xdr:spPr>
        <a:xfrm>
          <a:off x="1377877" y="603866"/>
          <a:ext cx="339303" cy="20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1</xdr:col>
      <xdr:colOff>565077</xdr:colOff>
      <xdr:row>17</xdr:row>
      <xdr:rowOff>84577</xdr:rowOff>
    </xdr:from>
    <xdr:to>
      <xdr:col>2</xdr:col>
      <xdr:colOff>80291</xdr:colOff>
      <xdr:row>18</xdr:row>
      <xdr:rowOff>84578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CB5AA5F-10E7-D14C-9E5C-CD9ADD663A9B}"/>
            </a:ext>
          </a:extLst>
        </xdr:cNvPr>
        <xdr:cNvSpPr txBox="1"/>
      </xdr:nvSpPr>
      <xdr:spPr>
        <a:xfrm>
          <a:off x="1389166" y="1506977"/>
          <a:ext cx="339303" cy="20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1</xdr:col>
      <xdr:colOff>305740</xdr:colOff>
      <xdr:row>6</xdr:row>
      <xdr:rowOff>25400</xdr:rowOff>
    </xdr:from>
    <xdr:to>
      <xdr:col>7</xdr:col>
      <xdr:colOff>127000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75977-F5D8-7345-9AD6-C5CDAB9D8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384135</xdr:colOff>
      <xdr:row>1</xdr:row>
      <xdr:rowOff>139355</xdr:rowOff>
    </xdr:from>
    <xdr:to>
      <xdr:col>7</xdr:col>
      <xdr:colOff>90715</xdr:colOff>
      <xdr:row>5</xdr:row>
      <xdr:rowOff>113955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F765D-778A-DB4B-8A26-AE20E0D9C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84667</xdr:colOff>
      <xdr:row>6</xdr:row>
      <xdr:rowOff>55503</xdr:rowOff>
    </xdr:from>
    <xdr:to>
      <xdr:col>20</xdr:col>
      <xdr:colOff>67733</xdr:colOff>
      <xdr:row>9</xdr:row>
      <xdr:rowOff>201506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C00114-8299-374B-9ED2-499CF1EF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154215</xdr:colOff>
      <xdr:row>6</xdr:row>
      <xdr:rowOff>19098</xdr:rowOff>
    </xdr:from>
    <xdr:to>
      <xdr:col>36</xdr:col>
      <xdr:colOff>63499</xdr:colOff>
      <xdr:row>9</xdr:row>
      <xdr:rowOff>193040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84B531-3A19-AB47-856A-E1894B4C0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199572</xdr:colOff>
      <xdr:row>1</xdr:row>
      <xdr:rowOff>181429</xdr:rowOff>
    </xdr:from>
    <xdr:to>
      <xdr:col>36</xdr:col>
      <xdr:colOff>36285</xdr:colOff>
      <xdr:row>5</xdr:row>
      <xdr:rowOff>104662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D4DDEB-90FC-8041-9B50-2F77D6992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135467</xdr:colOff>
      <xdr:row>1</xdr:row>
      <xdr:rowOff>131369</xdr:rowOff>
    </xdr:from>
    <xdr:to>
      <xdr:col>20</xdr:col>
      <xdr:colOff>93133</xdr:colOff>
      <xdr:row>5</xdr:row>
      <xdr:rowOff>90401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D5BF7F-0BE3-7D48-A646-8B902CBF8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627165</xdr:colOff>
      <xdr:row>1</xdr:row>
      <xdr:rowOff>101508</xdr:rowOff>
    </xdr:from>
    <xdr:to>
      <xdr:col>2</xdr:col>
      <xdr:colOff>142379</xdr:colOff>
      <xdr:row>2</xdr:row>
      <xdr:rowOff>101509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89C4954-FE13-7549-9D8B-F4D291011237}"/>
            </a:ext>
          </a:extLst>
        </xdr:cNvPr>
        <xdr:cNvSpPr txBox="1"/>
      </xdr:nvSpPr>
      <xdr:spPr>
        <a:xfrm>
          <a:off x="1468731" y="2373737"/>
          <a:ext cx="341479" cy="206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603321</xdr:colOff>
      <xdr:row>4</xdr:row>
      <xdr:rowOff>134283</xdr:rowOff>
    </xdr:from>
    <xdr:to>
      <xdr:col>1</xdr:col>
      <xdr:colOff>817536</xdr:colOff>
      <xdr:row>5</xdr:row>
      <xdr:rowOff>134283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720A519-5148-C744-8EEB-EAD0541A17C5}"/>
            </a:ext>
          </a:extLst>
        </xdr:cNvPr>
        <xdr:cNvSpPr txBox="1"/>
      </xdr:nvSpPr>
      <xdr:spPr>
        <a:xfrm>
          <a:off x="1444887" y="3026211"/>
          <a:ext cx="214215" cy="206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2</xdr:col>
      <xdr:colOff>10225</xdr:colOff>
      <xdr:row>0</xdr:row>
      <xdr:rowOff>143836</xdr:rowOff>
    </xdr:from>
    <xdr:to>
      <xdr:col>7</xdr:col>
      <xdr:colOff>127000</xdr:colOff>
      <xdr:row>1</xdr:row>
      <xdr:rowOff>186987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AB37C3E-4A44-F449-828B-EFD6FFFC34DB}"/>
            </a:ext>
          </a:extLst>
        </xdr:cNvPr>
        <xdr:cNvSpPr txBox="1"/>
      </xdr:nvSpPr>
      <xdr:spPr>
        <a:xfrm>
          <a:off x="1678056" y="2209499"/>
          <a:ext cx="958342" cy="249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experiment 1</a:t>
          </a:r>
        </a:p>
      </xdr:txBody>
    </xdr:sp>
    <xdr:clientData/>
  </xdr:twoCellAnchor>
  <xdr:twoCellAnchor>
    <xdr:from>
      <xdr:col>10</xdr:col>
      <xdr:colOff>1077</xdr:colOff>
      <xdr:row>0</xdr:row>
      <xdr:rowOff>121773</xdr:rowOff>
    </xdr:from>
    <xdr:to>
      <xdr:col>18</xdr:col>
      <xdr:colOff>45358</xdr:colOff>
      <xdr:row>1</xdr:row>
      <xdr:rowOff>164924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CD6B6A7-8EE4-EE49-AFF6-52E8D5287A08}"/>
            </a:ext>
          </a:extLst>
        </xdr:cNvPr>
        <xdr:cNvSpPr txBox="1"/>
      </xdr:nvSpPr>
      <xdr:spPr>
        <a:xfrm>
          <a:off x="3053667" y="2187436"/>
          <a:ext cx="1390787" cy="249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experiment 2</a:t>
          </a:r>
        </a:p>
      </xdr:txBody>
    </xdr:sp>
    <xdr:clientData/>
  </xdr:twoCellAnchor>
  <xdr:twoCellAnchor>
    <xdr:from>
      <xdr:col>25</xdr:col>
      <xdr:colOff>23247</xdr:colOff>
      <xdr:row>0</xdr:row>
      <xdr:rowOff>143327</xdr:rowOff>
    </xdr:from>
    <xdr:to>
      <xdr:col>31</xdr:col>
      <xdr:colOff>90715</xdr:colOff>
      <xdr:row>1</xdr:row>
      <xdr:rowOff>186478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66E5CE5-3216-0349-9CE8-47F7C8708CC6}"/>
            </a:ext>
          </a:extLst>
        </xdr:cNvPr>
        <xdr:cNvSpPr txBox="1"/>
      </xdr:nvSpPr>
      <xdr:spPr>
        <a:xfrm>
          <a:off x="5661741" y="2208990"/>
          <a:ext cx="1077347" cy="249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experiment 3</a:t>
          </a:r>
        </a:p>
      </xdr:txBody>
    </xdr:sp>
    <xdr:clientData/>
  </xdr:twoCellAnchor>
  <xdr:twoCellAnchor>
    <xdr:from>
      <xdr:col>1</xdr:col>
      <xdr:colOff>623860</xdr:colOff>
      <xdr:row>5</xdr:row>
      <xdr:rowOff>181787</xdr:rowOff>
    </xdr:from>
    <xdr:to>
      <xdr:col>2</xdr:col>
      <xdr:colOff>139074</xdr:colOff>
      <xdr:row>6</xdr:row>
      <xdr:rowOff>181789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21B79A1-8656-ED4C-9EA5-2B1F5CE70CB0}"/>
            </a:ext>
          </a:extLst>
        </xdr:cNvPr>
        <xdr:cNvSpPr txBox="1"/>
      </xdr:nvSpPr>
      <xdr:spPr>
        <a:xfrm>
          <a:off x="1465426" y="3280281"/>
          <a:ext cx="341479" cy="206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601557</xdr:colOff>
      <xdr:row>9</xdr:row>
      <xdr:rowOff>16201</xdr:rowOff>
    </xdr:from>
    <xdr:to>
      <xdr:col>1</xdr:col>
      <xdr:colOff>812886</xdr:colOff>
      <xdr:row>10</xdr:row>
      <xdr:rowOff>16202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D47639D-BDAC-F942-8480-45D11A2B7951}"/>
            </a:ext>
          </a:extLst>
        </xdr:cNvPr>
        <xdr:cNvSpPr txBox="1"/>
      </xdr:nvSpPr>
      <xdr:spPr>
        <a:xfrm>
          <a:off x="1443123" y="3940960"/>
          <a:ext cx="211329" cy="206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553788</xdr:colOff>
      <xdr:row>2</xdr:row>
      <xdr:rowOff>197466</xdr:rowOff>
    </xdr:from>
    <xdr:to>
      <xdr:col>2</xdr:col>
      <xdr:colOff>69002</xdr:colOff>
      <xdr:row>3</xdr:row>
      <xdr:rowOff>197467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30D581-3243-2F48-9E4C-379D04DB7872}"/>
            </a:ext>
          </a:extLst>
        </xdr:cNvPr>
        <xdr:cNvSpPr txBox="1"/>
      </xdr:nvSpPr>
      <xdr:spPr>
        <a:xfrm>
          <a:off x="1395354" y="2676261"/>
          <a:ext cx="341479" cy="206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1</xdr:col>
      <xdr:colOff>565077</xdr:colOff>
      <xdr:row>7</xdr:row>
      <xdr:rowOff>84577</xdr:rowOff>
    </xdr:from>
    <xdr:to>
      <xdr:col>2</xdr:col>
      <xdr:colOff>80291</xdr:colOff>
      <xdr:row>8</xdr:row>
      <xdr:rowOff>84578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D4D1402-9CEC-0647-A478-5759737AA53F}"/>
            </a:ext>
          </a:extLst>
        </xdr:cNvPr>
        <xdr:cNvSpPr txBox="1"/>
      </xdr:nvSpPr>
      <xdr:spPr>
        <a:xfrm>
          <a:off x="1406643" y="3596204"/>
          <a:ext cx="341479" cy="206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0</xdr:col>
      <xdr:colOff>841261</xdr:colOff>
      <xdr:row>11</xdr:row>
      <xdr:rowOff>138167</xdr:rowOff>
    </xdr:from>
    <xdr:to>
      <xdr:col>1</xdr:col>
      <xdr:colOff>470502</xdr:colOff>
      <xdr:row>14</xdr:row>
      <xdr:rowOff>154477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A437AF-E93A-C846-A126-284A8FED00D0}"/>
            </a:ext>
          </a:extLst>
        </xdr:cNvPr>
        <xdr:cNvSpPr txBox="1"/>
      </xdr:nvSpPr>
      <xdr:spPr>
        <a:xfrm rot="16200000">
          <a:off x="758660" y="2492997"/>
          <a:ext cx="636009" cy="470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delta-score </a:t>
          </a:r>
        </a:p>
      </xdr:txBody>
    </xdr:sp>
    <xdr:clientData/>
  </xdr:twoCellAnchor>
  <xdr:twoCellAnchor>
    <xdr:from>
      <xdr:col>1</xdr:col>
      <xdr:colOff>218268</xdr:colOff>
      <xdr:row>15</xdr:row>
      <xdr:rowOff>112496</xdr:rowOff>
    </xdr:from>
    <xdr:to>
      <xdr:col>1</xdr:col>
      <xdr:colOff>585663</xdr:colOff>
      <xdr:row>19</xdr:row>
      <xdr:rowOff>189125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4638BA0-DB30-FD45-8C98-8797BE7EF7AE}"/>
            </a:ext>
          </a:extLst>
        </xdr:cNvPr>
        <xdr:cNvSpPr txBox="1"/>
      </xdr:nvSpPr>
      <xdr:spPr>
        <a:xfrm rot="16200000">
          <a:off x="792085" y="3478739"/>
          <a:ext cx="902894" cy="367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p-score</a:t>
          </a:r>
        </a:p>
      </xdr:txBody>
    </xdr:sp>
    <xdr:clientData/>
  </xdr:twoCellAnchor>
  <xdr:twoCellAnchor>
    <xdr:from>
      <xdr:col>1</xdr:col>
      <xdr:colOff>68857</xdr:colOff>
      <xdr:row>2</xdr:row>
      <xdr:rowOff>30602</xdr:rowOff>
    </xdr:from>
    <xdr:to>
      <xdr:col>1</xdr:col>
      <xdr:colOff>539664</xdr:colOff>
      <xdr:row>5</xdr:row>
      <xdr:rowOff>45409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8D56367-832C-E94D-B086-D3B360B0404B}"/>
            </a:ext>
          </a:extLst>
        </xdr:cNvPr>
        <xdr:cNvSpPr txBox="1"/>
      </xdr:nvSpPr>
      <xdr:spPr>
        <a:xfrm rot="16200000">
          <a:off x="828574" y="525584"/>
          <a:ext cx="634505" cy="470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node overlap</a:t>
          </a:r>
        </a:p>
      </xdr:txBody>
    </xdr:sp>
    <xdr:clientData/>
  </xdr:twoCellAnchor>
  <xdr:twoCellAnchor>
    <xdr:from>
      <xdr:col>0</xdr:col>
      <xdr:colOff>840872</xdr:colOff>
      <xdr:row>6</xdr:row>
      <xdr:rowOff>155523</xdr:rowOff>
    </xdr:from>
    <xdr:to>
      <xdr:col>1</xdr:col>
      <xdr:colOff>520153</xdr:colOff>
      <xdr:row>9</xdr:row>
      <xdr:rowOff>70690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6455888-A98D-CA46-A860-B22104B32CA9}"/>
            </a:ext>
          </a:extLst>
        </xdr:cNvPr>
        <xdr:cNvSpPr txBox="1"/>
      </xdr:nvSpPr>
      <xdr:spPr>
        <a:xfrm rot="16200000">
          <a:off x="833863" y="1401930"/>
          <a:ext cx="534865" cy="520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sigma-score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9</xdr:row>
      <xdr:rowOff>184150</xdr:rowOff>
    </xdr:from>
    <xdr:to>
      <xdr:col>13</xdr:col>
      <xdr:colOff>552450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F9C4-462F-124D-9E3D-D59B2B93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392906</xdr:colOff>
      <xdr:row>23</xdr:row>
      <xdr:rowOff>160338</xdr:rowOff>
    </xdr:from>
    <xdr:to>
      <xdr:col>7</xdr:col>
      <xdr:colOff>95250</xdr:colOff>
      <xdr:row>34</xdr:row>
      <xdr:rowOff>153737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50B56-9F45-8C43-A048-37929D35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76C3-6350-0041-AF64-13958CCB5024}">
  <dimension ref="A3"/>
  <sheetViews>
    <sheetView workbookViewId="0">
      <selection activeCell="A7" sqref="A7:XFD7"/>
    </sheetView>
  </sheetViews>
  <sheetFormatPr baseColWidth="10" defaultRowHeight="16" x14ac:dyDescent="0.2"/>
  <sheetData>
    <row r="3" spans="1:1" x14ac:dyDescent="0.2">
      <c r="A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6639-36D7-9A48-85CC-E9264E8C799A}">
  <dimension ref="A1:CC109"/>
  <sheetViews>
    <sheetView topLeftCell="BM85" zoomScale="114" workbookViewId="0">
      <selection activeCell="BN105" sqref="BN105:CB105"/>
    </sheetView>
  </sheetViews>
  <sheetFormatPr baseColWidth="10" defaultColWidth="11" defaultRowHeight="16" x14ac:dyDescent="0.2"/>
  <sheetData>
    <row r="1" spans="1:70" x14ac:dyDescent="0.2">
      <c r="A1" t="s">
        <v>23</v>
      </c>
      <c r="D1" t="s">
        <v>24</v>
      </c>
      <c r="AJ1" t="s">
        <v>25</v>
      </c>
      <c r="AK1" t="s">
        <v>26</v>
      </c>
      <c r="BM1" t="s">
        <v>27</v>
      </c>
      <c r="BN1" t="s">
        <v>28</v>
      </c>
    </row>
    <row r="2" spans="1:70" x14ac:dyDescent="0.2">
      <c r="A2" t="s">
        <v>29</v>
      </c>
      <c r="B2" t="s">
        <v>30</v>
      </c>
      <c r="C2" t="s">
        <v>31</v>
      </c>
      <c r="D2">
        <v>1</v>
      </c>
      <c r="E2">
        <f>D2+1</f>
        <v>2</v>
      </c>
      <c r="F2">
        <v>3</v>
      </c>
      <c r="G2">
        <v>4</v>
      </c>
      <c r="H2">
        <v>5</v>
      </c>
    </row>
    <row r="3" spans="1:70" x14ac:dyDescent="0.2">
      <c r="A3">
        <v>1</v>
      </c>
      <c r="B3">
        <v>1</v>
      </c>
      <c r="C3" s="13">
        <v>1</v>
      </c>
      <c r="D3">
        <v>0.52222199999999996</v>
      </c>
      <c r="E3">
        <v>0.49629600000000001</v>
      </c>
      <c r="F3">
        <v>1</v>
      </c>
      <c r="G3">
        <v>0.48518499999999998</v>
      </c>
      <c r="H3">
        <v>1</v>
      </c>
      <c r="AJ3">
        <f t="shared" ref="AJ3:AJ23" si="0">(B3-C3)*100</f>
        <v>0</v>
      </c>
      <c r="AK3">
        <f t="shared" ref="AK3:AK23" si="1">(D3-C3)*100</f>
        <v>-47.777800000000006</v>
      </c>
      <c r="AL3">
        <f t="shared" ref="AL3:AL23" si="2">(E3-C3)*100</f>
        <v>-50.370399999999989</v>
      </c>
      <c r="AM3">
        <f t="shared" ref="AM3:AM23" si="3">(F3-C3)*100</f>
        <v>0</v>
      </c>
      <c r="AN3">
        <f t="shared" ref="AN3:AN23" si="4">(G3-C3)*100</f>
        <v>-51.481500000000004</v>
      </c>
      <c r="AO3">
        <f t="shared" ref="AO3:AO23" si="5">(H3-C3)*100</f>
        <v>0</v>
      </c>
      <c r="BM3">
        <f t="shared" ref="BM3:BR3" si="6">ABS(AJ3)</f>
        <v>0</v>
      </c>
      <c r="BN3">
        <f t="shared" si="6"/>
        <v>47.777800000000006</v>
      </c>
      <c r="BO3">
        <f t="shared" si="6"/>
        <v>50.370399999999989</v>
      </c>
      <c r="BP3">
        <f t="shared" si="6"/>
        <v>0</v>
      </c>
      <c r="BQ3">
        <f t="shared" si="6"/>
        <v>51.481500000000004</v>
      </c>
      <c r="BR3">
        <f t="shared" si="6"/>
        <v>0</v>
      </c>
    </row>
    <row r="4" spans="1:70" x14ac:dyDescent="0.2">
      <c r="A4">
        <v>2</v>
      </c>
      <c r="B4">
        <v>1</v>
      </c>
      <c r="C4" s="13">
        <v>1</v>
      </c>
      <c r="D4">
        <v>1</v>
      </c>
      <c r="E4">
        <v>1</v>
      </c>
      <c r="F4">
        <v>1</v>
      </c>
      <c r="G4">
        <v>1</v>
      </c>
      <c r="H4">
        <v>1</v>
      </c>
      <c r="AJ4">
        <f t="shared" si="0"/>
        <v>0</v>
      </c>
      <c r="AK4">
        <f t="shared" si="1"/>
        <v>0</v>
      </c>
      <c r="AL4">
        <f t="shared" si="2"/>
        <v>0</v>
      </c>
      <c r="AM4">
        <f t="shared" si="3"/>
        <v>0</v>
      </c>
      <c r="AN4">
        <f t="shared" si="4"/>
        <v>0</v>
      </c>
      <c r="AO4">
        <f t="shared" si="5"/>
        <v>0</v>
      </c>
      <c r="BM4">
        <f t="shared" ref="BM4:BM23" si="7">ABS(AJ4)</f>
        <v>0</v>
      </c>
      <c r="BN4">
        <f t="shared" ref="BN4:BN23" si="8">ABS(AK4)</f>
        <v>0</v>
      </c>
      <c r="BO4">
        <f t="shared" ref="BO4:BO23" si="9">ABS(AL4)</f>
        <v>0</v>
      </c>
      <c r="BP4">
        <f t="shared" ref="BP4:BP23" si="10">ABS(AM4)</f>
        <v>0</v>
      </c>
      <c r="BQ4">
        <f t="shared" ref="BQ4:BQ23" si="11">ABS(AN4)</f>
        <v>0</v>
      </c>
      <c r="BR4">
        <f t="shared" ref="BR4:BR23" si="12">ABS(AO4)</f>
        <v>0</v>
      </c>
    </row>
    <row r="5" spans="1:70" x14ac:dyDescent="0.2">
      <c r="A5">
        <v>3</v>
      </c>
      <c r="B5">
        <v>1</v>
      </c>
      <c r="C5" s="13">
        <v>1</v>
      </c>
      <c r="D5">
        <v>0.86776900000000001</v>
      </c>
      <c r="E5">
        <v>1</v>
      </c>
      <c r="F5">
        <v>1</v>
      </c>
      <c r="G5">
        <v>1</v>
      </c>
      <c r="H5">
        <v>1</v>
      </c>
      <c r="AJ5">
        <f t="shared" si="0"/>
        <v>0</v>
      </c>
      <c r="AK5">
        <f t="shared" si="1"/>
        <v>-13.223099999999999</v>
      </c>
      <c r="AL5">
        <f t="shared" si="2"/>
        <v>0</v>
      </c>
      <c r="AM5">
        <f t="shared" si="3"/>
        <v>0</v>
      </c>
      <c r="AN5">
        <f t="shared" si="4"/>
        <v>0</v>
      </c>
      <c r="AO5">
        <f t="shared" si="5"/>
        <v>0</v>
      </c>
      <c r="BM5">
        <f t="shared" si="7"/>
        <v>0</v>
      </c>
      <c r="BN5">
        <f t="shared" si="8"/>
        <v>13.223099999999999</v>
      </c>
      <c r="BO5">
        <f t="shared" si="9"/>
        <v>0</v>
      </c>
      <c r="BP5">
        <f t="shared" si="10"/>
        <v>0</v>
      </c>
      <c r="BQ5">
        <f t="shared" si="11"/>
        <v>0</v>
      </c>
      <c r="BR5">
        <f t="shared" si="12"/>
        <v>0</v>
      </c>
    </row>
    <row r="6" spans="1:70" x14ac:dyDescent="0.2">
      <c r="A6">
        <v>4</v>
      </c>
      <c r="B6">
        <v>1</v>
      </c>
      <c r="C6" s="13">
        <v>1</v>
      </c>
      <c r="D6">
        <v>1</v>
      </c>
      <c r="E6">
        <v>1</v>
      </c>
      <c r="F6">
        <v>1</v>
      </c>
      <c r="G6">
        <v>1</v>
      </c>
      <c r="H6">
        <v>1</v>
      </c>
      <c r="AJ6">
        <f t="shared" si="0"/>
        <v>0</v>
      </c>
      <c r="AK6">
        <f t="shared" si="1"/>
        <v>0</v>
      </c>
      <c r="AL6">
        <f t="shared" si="2"/>
        <v>0</v>
      </c>
      <c r="AM6">
        <f t="shared" si="3"/>
        <v>0</v>
      </c>
      <c r="AN6">
        <f t="shared" si="4"/>
        <v>0</v>
      </c>
      <c r="AO6">
        <f t="shared" si="5"/>
        <v>0</v>
      </c>
      <c r="BM6">
        <f t="shared" si="7"/>
        <v>0</v>
      </c>
      <c r="BN6">
        <f t="shared" si="8"/>
        <v>0</v>
      </c>
      <c r="BO6">
        <f t="shared" si="9"/>
        <v>0</v>
      </c>
      <c r="BP6">
        <f t="shared" si="10"/>
        <v>0</v>
      </c>
      <c r="BQ6">
        <f t="shared" si="11"/>
        <v>0</v>
      </c>
      <c r="BR6">
        <f t="shared" si="12"/>
        <v>0</v>
      </c>
    </row>
    <row r="7" spans="1:70" x14ac:dyDescent="0.2">
      <c r="A7">
        <v>5</v>
      </c>
      <c r="B7">
        <v>1</v>
      </c>
      <c r="C7" s="13">
        <v>1</v>
      </c>
      <c r="D7">
        <v>1</v>
      </c>
      <c r="E7">
        <v>1</v>
      </c>
      <c r="F7">
        <v>1</v>
      </c>
      <c r="G7">
        <v>1</v>
      </c>
      <c r="H7">
        <v>1</v>
      </c>
      <c r="AJ7">
        <f t="shared" si="0"/>
        <v>0</v>
      </c>
      <c r="AK7">
        <f t="shared" si="1"/>
        <v>0</v>
      </c>
      <c r="AL7">
        <f t="shared" si="2"/>
        <v>0</v>
      </c>
      <c r="AM7">
        <f t="shared" si="3"/>
        <v>0</v>
      </c>
      <c r="AN7">
        <f t="shared" si="4"/>
        <v>0</v>
      </c>
      <c r="AO7">
        <f t="shared" si="5"/>
        <v>0</v>
      </c>
      <c r="BM7">
        <f t="shared" si="7"/>
        <v>0</v>
      </c>
      <c r="BN7">
        <f t="shared" si="8"/>
        <v>0</v>
      </c>
      <c r="BO7">
        <f t="shared" si="9"/>
        <v>0</v>
      </c>
      <c r="BP7">
        <f t="shared" si="10"/>
        <v>0</v>
      </c>
      <c r="BQ7">
        <f t="shared" si="11"/>
        <v>0</v>
      </c>
      <c r="BR7">
        <f t="shared" si="12"/>
        <v>0</v>
      </c>
    </row>
    <row r="8" spans="1:70" x14ac:dyDescent="0.2">
      <c r="A8">
        <v>6</v>
      </c>
      <c r="B8">
        <v>0.36633700000000002</v>
      </c>
      <c r="C8" s="13">
        <v>1</v>
      </c>
      <c r="D8">
        <v>1</v>
      </c>
      <c r="E8">
        <v>1</v>
      </c>
      <c r="F8">
        <v>1</v>
      </c>
      <c r="G8">
        <v>1</v>
      </c>
      <c r="H8">
        <v>1</v>
      </c>
      <c r="AJ8">
        <f t="shared" si="0"/>
        <v>-63.366299999999995</v>
      </c>
      <c r="AK8">
        <f t="shared" si="1"/>
        <v>0</v>
      </c>
      <c r="AL8">
        <f t="shared" si="2"/>
        <v>0</v>
      </c>
      <c r="AM8">
        <f t="shared" si="3"/>
        <v>0</v>
      </c>
      <c r="AN8">
        <f t="shared" si="4"/>
        <v>0</v>
      </c>
      <c r="AO8">
        <f t="shared" si="5"/>
        <v>0</v>
      </c>
      <c r="BM8">
        <f t="shared" si="7"/>
        <v>63.366299999999995</v>
      </c>
      <c r="BN8">
        <f t="shared" si="8"/>
        <v>0</v>
      </c>
      <c r="BO8">
        <f t="shared" si="9"/>
        <v>0</v>
      </c>
      <c r="BP8">
        <f t="shared" si="10"/>
        <v>0</v>
      </c>
      <c r="BQ8">
        <f t="shared" si="11"/>
        <v>0</v>
      </c>
      <c r="BR8">
        <f t="shared" si="12"/>
        <v>0</v>
      </c>
    </row>
    <row r="9" spans="1:70" x14ac:dyDescent="0.2">
      <c r="A9">
        <v>7</v>
      </c>
      <c r="B9">
        <v>1</v>
      </c>
      <c r="C9" s="13">
        <v>1</v>
      </c>
      <c r="D9">
        <v>1</v>
      </c>
      <c r="E9">
        <v>1</v>
      </c>
      <c r="F9">
        <v>0.41603099999999998</v>
      </c>
      <c r="G9">
        <v>1</v>
      </c>
      <c r="H9">
        <v>0.42045500000000002</v>
      </c>
      <c r="AJ9">
        <f t="shared" si="0"/>
        <v>0</v>
      </c>
      <c r="AK9">
        <f t="shared" si="1"/>
        <v>0</v>
      </c>
      <c r="AL9">
        <f t="shared" si="2"/>
        <v>0</v>
      </c>
      <c r="AM9">
        <f t="shared" si="3"/>
        <v>-58.396899999999995</v>
      </c>
      <c r="AN9">
        <f t="shared" si="4"/>
        <v>0</v>
      </c>
      <c r="AO9">
        <f t="shared" si="5"/>
        <v>-57.954499999999996</v>
      </c>
      <c r="BM9">
        <f t="shared" si="7"/>
        <v>0</v>
      </c>
      <c r="BN9">
        <f t="shared" si="8"/>
        <v>0</v>
      </c>
      <c r="BO9">
        <f t="shared" si="9"/>
        <v>0</v>
      </c>
      <c r="BP9">
        <f t="shared" si="10"/>
        <v>58.396899999999995</v>
      </c>
      <c r="BQ9">
        <f t="shared" si="11"/>
        <v>0</v>
      </c>
      <c r="BR9">
        <f t="shared" si="12"/>
        <v>57.954499999999996</v>
      </c>
    </row>
    <row r="10" spans="1:70" x14ac:dyDescent="0.2">
      <c r="A10">
        <v>8</v>
      </c>
      <c r="B10">
        <v>1</v>
      </c>
      <c r="C10" s="13">
        <v>1</v>
      </c>
      <c r="D10">
        <v>0.48888900000000002</v>
      </c>
      <c r="E10">
        <v>0.48148099999999999</v>
      </c>
      <c r="F10">
        <v>1</v>
      </c>
      <c r="G10">
        <v>0.48888900000000002</v>
      </c>
      <c r="H10">
        <v>1</v>
      </c>
      <c r="AJ10">
        <f t="shared" si="0"/>
        <v>0</v>
      </c>
      <c r="AK10">
        <f t="shared" si="1"/>
        <v>-51.1111</v>
      </c>
      <c r="AL10">
        <f t="shared" si="2"/>
        <v>-51.851899999999993</v>
      </c>
      <c r="AM10">
        <f t="shared" si="3"/>
        <v>0</v>
      </c>
      <c r="AN10">
        <f t="shared" si="4"/>
        <v>-51.1111</v>
      </c>
      <c r="AO10">
        <f t="shared" si="5"/>
        <v>0</v>
      </c>
      <c r="BM10">
        <f t="shared" si="7"/>
        <v>0</v>
      </c>
      <c r="BN10">
        <f t="shared" si="8"/>
        <v>51.1111</v>
      </c>
      <c r="BO10">
        <f t="shared" si="9"/>
        <v>51.851899999999993</v>
      </c>
      <c r="BP10">
        <f t="shared" si="10"/>
        <v>0</v>
      </c>
      <c r="BQ10">
        <f t="shared" si="11"/>
        <v>51.1111</v>
      </c>
      <c r="BR10">
        <f t="shared" si="12"/>
        <v>0</v>
      </c>
    </row>
    <row r="11" spans="1:70" x14ac:dyDescent="0.2">
      <c r="A11">
        <v>9</v>
      </c>
      <c r="B11">
        <v>1</v>
      </c>
      <c r="C11" s="13">
        <v>1</v>
      </c>
      <c r="D11">
        <v>1</v>
      </c>
      <c r="E11">
        <v>1</v>
      </c>
      <c r="F11">
        <v>1</v>
      </c>
      <c r="G11">
        <v>1</v>
      </c>
      <c r="H11">
        <v>1</v>
      </c>
      <c r="AJ11">
        <f t="shared" si="0"/>
        <v>0</v>
      </c>
      <c r="AK11">
        <f t="shared" si="1"/>
        <v>0</v>
      </c>
      <c r="AL11">
        <f t="shared" si="2"/>
        <v>0</v>
      </c>
      <c r="AM11">
        <f t="shared" si="3"/>
        <v>0</v>
      </c>
      <c r="AN11">
        <f t="shared" si="4"/>
        <v>0</v>
      </c>
      <c r="AO11">
        <f t="shared" si="5"/>
        <v>0</v>
      </c>
      <c r="BM11">
        <f t="shared" si="7"/>
        <v>0</v>
      </c>
      <c r="BN11">
        <f t="shared" si="8"/>
        <v>0</v>
      </c>
      <c r="BO11">
        <f t="shared" si="9"/>
        <v>0</v>
      </c>
      <c r="BP11">
        <f t="shared" si="10"/>
        <v>0</v>
      </c>
      <c r="BQ11">
        <f t="shared" si="11"/>
        <v>0</v>
      </c>
      <c r="BR11">
        <f t="shared" si="12"/>
        <v>0</v>
      </c>
    </row>
    <row r="12" spans="1:70" x14ac:dyDescent="0.2">
      <c r="A12">
        <v>10</v>
      </c>
      <c r="B12">
        <v>1</v>
      </c>
      <c r="C12" s="13">
        <v>1</v>
      </c>
      <c r="D12">
        <v>0.88073400000000002</v>
      </c>
      <c r="E12">
        <v>1</v>
      </c>
      <c r="F12">
        <v>1</v>
      </c>
      <c r="G12">
        <v>1</v>
      </c>
      <c r="H12">
        <v>1</v>
      </c>
      <c r="AJ12">
        <f t="shared" si="0"/>
        <v>0</v>
      </c>
      <c r="AK12">
        <f t="shared" si="1"/>
        <v>-11.926599999999999</v>
      </c>
      <c r="AL12">
        <f t="shared" si="2"/>
        <v>0</v>
      </c>
      <c r="AM12">
        <f t="shared" si="3"/>
        <v>0</v>
      </c>
      <c r="AN12">
        <f t="shared" si="4"/>
        <v>0</v>
      </c>
      <c r="AO12">
        <f t="shared" si="5"/>
        <v>0</v>
      </c>
      <c r="BM12">
        <f t="shared" si="7"/>
        <v>0</v>
      </c>
      <c r="BN12">
        <f t="shared" si="8"/>
        <v>11.926599999999999</v>
      </c>
      <c r="BO12">
        <f t="shared" si="9"/>
        <v>0</v>
      </c>
      <c r="BP12">
        <f t="shared" si="10"/>
        <v>0</v>
      </c>
      <c r="BQ12">
        <f t="shared" si="11"/>
        <v>0</v>
      </c>
      <c r="BR12">
        <f t="shared" si="12"/>
        <v>0</v>
      </c>
    </row>
    <row r="13" spans="1:70" x14ac:dyDescent="0.2">
      <c r="A13">
        <v>11</v>
      </c>
      <c r="B13">
        <v>1</v>
      </c>
      <c r="C13" s="13">
        <v>1</v>
      </c>
      <c r="D13">
        <v>1</v>
      </c>
      <c r="E13">
        <v>1</v>
      </c>
      <c r="F13">
        <v>1</v>
      </c>
      <c r="G13">
        <v>1</v>
      </c>
      <c r="H13">
        <v>1</v>
      </c>
      <c r="AJ13">
        <f t="shared" si="0"/>
        <v>0</v>
      </c>
      <c r="AK13">
        <f t="shared" si="1"/>
        <v>0</v>
      </c>
      <c r="AL13">
        <f t="shared" si="2"/>
        <v>0</v>
      </c>
      <c r="AM13">
        <f t="shared" si="3"/>
        <v>0</v>
      </c>
      <c r="AN13">
        <f t="shared" si="4"/>
        <v>0</v>
      </c>
      <c r="AO13">
        <f t="shared" si="5"/>
        <v>0</v>
      </c>
      <c r="BM13">
        <f t="shared" si="7"/>
        <v>0</v>
      </c>
      <c r="BN13">
        <f t="shared" si="8"/>
        <v>0</v>
      </c>
      <c r="BO13">
        <f t="shared" si="9"/>
        <v>0</v>
      </c>
      <c r="BP13">
        <f t="shared" si="10"/>
        <v>0</v>
      </c>
      <c r="BQ13">
        <f t="shared" si="11"/>
        <v>0</v>
      </c>
      <c r="BR13">
        <f t="shared" si="12"/>
        <v>0</v>
      </c>
    </row>
    <row r="14" spans="1:70" x14ac:dyDescent="0.2">
      <c r="A14">
        <v>12</v>
      </c>
      <c r="B14">
        <v>0</v>
      </c>
      <c r="C14" s="13">
        <v>1</v>
      </c>
      <c r="D14">
        <v>0.56015000000000004</v>
      </c>
      <c r="E14">
        <v>0.195266</v>
      </c>
      <c r="F14">
        <v>0.119266</v>
      </c>
      <c r="G14">
        <v>1</v>
      </c>
      <c r="H14">
        <v>0.86776900000000001</v>
      </c>
      <c r="AJ14">
        <f t="shared" si="0"/>
        <v>-100</v>
      </c>
      <c r="AK14">
        <f t="shared" si="1"/>
        <v>-43.984999999999999</v>
      </c>
      <c r="AL14">
        <f t="shared" si="2"/>
        <v>-80.473400000000012</v>
      </c>
      <c r="AM14">
        <f t="shared" si="3"/>
        <v>-88.073400000000007</v>
      </c>
      <c r="AN14">
        <f t="shared" si="4"/>
        <v>0</v>
      </c>
      <c r="AO14">
        <f t="shared" si="5"/>
        <v>-13.223099999999999</v>
      </c>
      <c r="BM14">
        <f t="shared" si="7"/>
        <v>100</v>
      </c>
      <c r="BN14">
        <f t="shared" si="8"/>
        <v>43.984999999999999</v>
      </c>
      <c r="BO14">
        <f t="shared" si="9"/>
        <v>80.473400000000012</v>
      </c>
      <c r="BP14">
        <f t="shared" si="10"/>
        <v>88.073400000000007</v>
      </c>
      <c r="BQ14">
        <f t="shared" si="11"/>
        <v>0</v>
      </c>
      <c r="BR14">
        <f t="shared" si="12"/>
        <v>13.223099999999999</v>
      </c>
    </row>
    <row r="15" spans="1:70" x14ac:dyDescent="0.2">
      <c r="A15">
        <v>13</v>
      </c>
      <c r="B15">
        <v>0</v>
      </c>
      <c r="C15" s="13">
        <v>1</v>
      </c>
      <c r="D15">
        <v>0.66390000000000005</v>
      </c>
      <c r="E15">
        <v>1</v>
      </c>
      <c r="F15">
        <v>1</v>
      </c>
      <c r="G15">
        <v>1</v>
      </c>
      <c r="H15">
        <v>1</v>
      </c>
      <c r="AJ15">
        <f t="shared" si="0"/>
        <v>-100</v>
      </c>
      <c r="AK15">
        <f t="shared" si="1"/>
        <v>-33.609999999999992</v>
      </c>
      <c r="AL15">
        <f t="shared" si="2"/>
        <v>0</v>
      </c>
      <c r="AM15">
        <f t="shared" si="3"/>
        <v>0</v>
      </c>
      <c r="AN15">
        <f t="shared" si="4"/>
        <v>0</v>
      </c>
      <c r="AO15">
        <f t="shared" si="5"/>
        <v>0</v>
      </c>
      <c r="BM15">
        <f t="shared" si="7"/>
        <v>100</v>
      </c>
      <c r="BN15">
        <f t="shared" si="8"/>
        <v>33.609999999999992</v>
      </c>
      <c r="BO15">
        <f t="shared" si="9"/>
        <v>0</v>
      </c>
      <c r="BP15">
        <f t="shared" si="10"/>
        <v>0</v>
      </c>
      <c r="BQ15">
        <f t="shared" si="11"/>
        <v>0</v>
      </c>
      <c r="BR15">
        <f t="shared" si="12"/>
        <v>0</v>
      </c>
    </row>
    <row r="16" spans="1:70" x14ac:dyDescent="0.2">
      <c r="A16">
        <v>14</v>
      </c>
      <c r="B16">
        <v>1</v>
      </c>
      <c r="C16" s="13">
        <v>1</v>
      </c>
      <c r="D16">
        <v>1</v>
      </c>
      <c r="E16">
        <v>0.94736799999999999</v>
      </c>
      <c r="F16">
        <v>1</v>
      </c>
      <c r="G16">
        <v>1</v>
      </c>
      <c r="H16">
        <v>1</v>
      </c>
      <c r="AJ16">
        <f t="shared" si="0"/>
        <v>0</v>
      </c>
      <c r="AK16">
        <f t="shared" si="1"/>
        <v>0</v>
      </c>
      <c r="AL16">
        <f t="shared" si="2"/>
        <v>-5.2632000000000012</v>
      </c>
      <c r="AM16">
        <f t="shared" si="3"/>
        <v>0</v>
      </c>
      <c r="AN16">
        <f t="shared" si="4"/>
        <v>0</v>
      </c>
      <c r="AO16">
        <f t="shared" si="5"/>
        <v>0</v>
      </c>
      <c r="BM16">
        <f t="shared" si="7"/>
        <v>0</v>
      </c>
      <c r="BN16">
        <f t="shared" si="8"/>
        <v>0</v>
      </c>
      <c r="BO16">
        <f t="shared" si="9"/>
        <v>5.2632000000000012</v>
      </c>
      <c r="BP16">
        <f t="shared" si="10"/>
        <v>0</v>
      </c>
      <c r="BQ16">
        <f t="shared" si="11"/>
        <v>0</v>
      </c>
      <c r="BR16">
        <f t="shared" si="12"/>
        <v>0</v>
      </c>
    </row>
    <row r="17" spans="1:71" x14ac:dyDescent="0.2">
      <c r="A17">
        <v>15</v>
      </c>
      <c r="B17">
        <v>1</v>
      </c>
      <c r="C17" s="13">
        <v>1</v>
      </c>
      <c r="D17">
        <v>0.46840100000000001</v>
      </c>
      <c r="E17">
        <v>0.48518499999999998</v>
      </c>
      <c r="F17">
        <v>1</v>
      </c>
      <c r="G17">
        <v>0.43985000000000002</v>
      </c>
      <c r="H17">
        <v>1</v>
      </c>
      <c r="AJ17">
        <f t="shared" si="0"/>
        <v>0</v>
      </c>
      <c r="AK17">
        <f t="shared" si="1"/>
        <v>-53.159899999999993</v>
      </c>
      <c r="AL17">
        <f t="shared" si="2"/>
        <v>-51.481500000000004</v>
      </c>
      <c r="AM17">
        <f t="shared" si="3"/>
        <v>0</v>
      </c>
      <c r="AN17">
        <f t="shared" si="4"/>
        <v>-56.014999999999993</v>
      </c>
      <c r="AO17">
        <f t="shared" si="5"/>
        <v>0</v>
      </c>
      <c r="BM17">
        <f t="shared" si="7"/>
        <v>0</v>
      </c>
      <c r="BN17">
        <f t="shared" si="8"/>
        <v>53.159899999999993</v>
      </c>
      <c r="BO17">
        <f t="shared" si="9"/>
        <v>51.481500000000004</v>
      </c>
      <c r="BP17">
        <f t="shared" si="10"/>
        <v>0</v>
      </c>
      <c r="BQ17">
        <f t="shared" si="11"/>
        <v>56.014999999999993</v>
      </c>
      <c r="BR17">
        <f t="shared" si="12"/>
        <v>0</v>
      </c>
    </row>
    <row r="18" spans="1:71" x14ac:dyDescent="0.2">
      <c r="A18">
        <v>16</v>
      </c>
      <c r="B18">
        <v>0</v>
      </c>
      <c r="C18" s="13">
        <v>1</v>
      </c>
      <c r="D18">
        <v>0.283105</v>
      </c>
      <c r="E18">
        <v>0</v>
      </c>
      <c r="F18">
        <v>0</v>
      </c>
      <c r="G18">
        <v>0.33610000000000001</v>
      </c>
      <c r="H18">
        <v>0.83561600000000003</v>
      </c>
      <c r="AJ18">
        <f t="shared" si="0"/>
        <v>-100</v>
      </c>
      <c r="AK18">
        <f t="shared" si="1"/>
        <v>-71.68950000000001</v>
      </c>
      <c r="AL18">
        <f t="shared" si="2"/>
        <v>-100</v>
      </c>
      <c r="AM18">
        <f t="shared" si="3"/>
        <v>-100</v>
      </c>
      <c r="AN18">
        <f t="shared" si="4"/>
        <v>-66.389999999999986</v>
      </c>
      <c r="AO18">
        <f t="shared" si="5"/>
        <v>-16.438399999999998</v>
      </c>
      <c r="BM18">
        <f t="shared" si="7"/>
        <v>100</v>
      </c>
      <c r="BN18">
        <f t="shared" si="8"/>
        <v>71.68950000000001</v>
      </c>
      <c r="BO18">
        <f t="shared" si="9"/>
        <v>100</v>
      </c>
      <c r="BP18">
        <f t="shared" si="10"/>
        <v>100</v>
      </c>
      <c r="BQ18">
        <f t="shared" si="11"/>
        <v>66.389999999999986</v>
      </c>
      <c r="BR18">
        <f t="shared" si="12"/>
        <v>16.438399999999998</v>
      </c>
    </row>
    <row r="19" spans="1:71" x14ac:dyDescent="0.2">
      <c r="A19">
        <v>17</v>
      </c>
      <c r="B19">
        <v>0</v>
      </c>
      <c r="C19" s="13">
        <v>1</v>
      </c>
      <c r="D19">
        <v>0.79428600000000005</v>
      </c>
      <c r="E19">
        <v>0.79768799999999995</v>
      </c>
      <c r="F19">
        <v>0.86399999999999999</v>
      </c>
      <c r="G19">
        <v>0.83916100000000005</v>
      </c>
      <c r="H19">
        <v>0.81760999999999995</v>
      </c>
      <c r="AJ19">
        <f t="shared" si="0"/>
        <v>-100</v>
      </c>
      <c r="AK19">
        <f t="shared" si="1"/>
        <v>-20.571399999999997</v>
      </c>
      <c r="AL19">
        <f t="shared" si="2"/>
        <v>-20.231200000000005</v>
      </c>
      <c r="AM19">
        <f t="shared" si="3"/>
        <v>-13.600000000000001</v>
      </c>
      <c r="AN19">
        <f t="shared" si="4"/>
        <v>-16.083899999999996</v>
      </c>
      <c r="AO19">
        <f t="shared" si="5"/>
        <v>-18.239000000000004</v>
      </c>
      <c r="BM19">
        <f t="shared" si="7"/>
        <v>100</v>
      </c>
      <c r="BN19">
        <f t="shared" si="8"/>
        <v>20.571399999999997</v>
      </c>
      <c r="BO19">
        <f t="shared" si="9"/>
        <v>20.231200000000005</v>
      </c>
      <c r="BP19">
        <f t="shared" si="10"/>
        <v>13.600000000000001</v>
      </c>
      <c r="BQ19">
        <f t="shared" si="11"/>
        <v>16.083899999999996</v>
      </c>
      <c r="BR19">
        <f t="shared" si="12"/>
        <v>18.239000000000004</v>
      </c>
    </row>
    <row r="20" spans="1:71" x14ac:dyDescent="0.2">
      <c r="A20">
        <v>18</v>
      </c>
      <c r="B20">
        <v>1</v>
      </c>
      <c r="C20" s="13">
        <v>1</v>
      </c>
      <c r="D20">
        <v>0</v>
      </c>
      <c r="E20">
        <v>0</v>
      </c>
      <c r="F20">
        <v>0</v>
      </c>
      <c r="G20">
        <v>0</v>
      </c>
      <c r="H20">
        <v>0</v>
      </c>
      <c r="AJ20">
        <f t="shared" si="0"/>
        <v>0</v>
      </c>
      <c r="AK20">
        <f t="shared" si="1"/>
        <v>-100</v>
      </c>
      <c r="AL20">
        <f t="shared" si="2"/>
        <v>-100</v>
      </c>
      <c r="AM20">
        <f t="shared" si="3"/>
        <v>-100</v>
      </c>
      <c r="AN20">
        <f t="shared" si="4"/>
        <v>-100</v>
      </c>
      <c r="AO20">
        <f t="shared" si="5"/>
        <v>-100</v>
      </c>
      <c r="BM20">
        <f>ABS(AJ20)</f>
        <v>0</v>
      </c>
      <c r="BN20">
        <f t="shared" si="8"/>
        <v>100</v>
      </c>
      <c r="BO20">
        <f t="shared" si="9"/>
        <v>100</v>
      </c>
      <c r="BP20">
        <f t="shared" si="10"/>
        <v>100</v>
      </c>
      <c r="BQ20">
        <f t="shared" si="11"/>
        <v>100</v>
      </c>
      <c r="BR20">
        <f t="shared" si="12"/>
        <v>100</v>
      </c>
    </row>
    <row r="21" spans="1:71" x14ac:dyDescent="0.2">
      <c r="A21">
        <v>19</v>
      </c>
      <c r="B21">
        <v>0</v>
      </c>
      <c r="C21" s="13">
        <v>1</v>
      </c>
      <c r="D21">
        <v>0.51851899999999995</v>
      </c>
      <c r="E21">
        <v>0.06</v>
      </c>
      <c r="F21">
        <v>0</v>
      </c>
      <c r="G21">
        <v>0.89108900000000002</v>
      </c>
      <c r="H21">
        <v>0</v>
      </c>
      <c r="AJ21">
        <f t="shared" si="0"/>
        <v>-100</v>
      </c>
      <c r="AK21">
        <f t="shared" si="1"/>
        <v>-48.148100000000007</v>
      </c>
      <c r="AL21">
        <f t="shared" si="2"/>
        <v>-94</v>
      </c>
      <c r="AM21">
        <f t="shared" si="3"/>
        <v>-100</v>
      </c>
      <c r="AN21">
        <f t="shared" si="4"/>
        <v>-10.891099999999998</v>
      </c>
      <c r="AO21">
        <f t="shared" si="5"/>
        <v>-100</v>
      </c>
      <c r="BM21">
        <f t="shared" si="7"/>
        <v>100</v>
      </c>
      <c r="BN21">
        <f t="shared" si="8"/>
        <v>48.148100000000007</v>
      </c>
      <c r="BO21">
        <f t="shared" si="9"/>
        <v>94</v>
      </c>
      <c r="BP21">
        <f t="shared" si="10"/>
        <v>100</v>
      </c>
      <c r="BQ21">
        <f t="shared" si="11"/>
        <v>10.891099999999998</v>
      </c>
      <c r="BR21">
        <f t="shared" si="12"/>
        <v>100</v>
      </c>
    </row>
    <row r="22" spans="1:71" x14ac:dyDescent="0.2">
      <c r="A22">
        <v>20</v>
      </c>
      <c r="B22">
        <v>1</v>
      </c>
      <c r="C22" s="13">
        <v>1</v>
      </c>
      <c r="D22">
        <v>1</v>
      </c>
      <c r="E22">
        <v>1</v>
      </c>
      <c r="F22">
        <v>1</v>
      </c>
      <c r="G22">
        <v>1</v>
      </c>
      <c r="H22">
        <v>1</v>
      </c>
      <c r="AJ22">
        <f t="shared" si="0"/>
        <v>0</v>
      </c>
      <c r="AK22">
        <f t="shared" si="1"/>
        <v>0</v>
      </c>
      <c r="AL22">
        <f t="shared" si="2"/>
        <v>0</v>
      </c>
      <c r="AM22">
        <f t="shared" si="3"/>
        <v>0</v>
      </c>
      <c r="AN22">
        <f t="shared" si="4"/>
        <v>0</v>
      </c>
      <c r="AO22">
        <f t="shared" si="5"/>
        <v>0</v>
      </c>
      <c r="BM22">
        <f t="shared" si="7"/>
        <v>0</v>
      </c>
      <c r="BN22">
        <f t="shared" si="8"/>
        <v>0</v>
      </c>
      <c r="BO22">
        <f t="shared" si="9"/>
        <v>0</v>
      </c>
      <c r="BP22">
        <f t="shared" si="10"/>
        <v>0</v>
      </c>
      <c r="BQ22">
        <f t="shared" si="11"/>
        <v>0</v>
      </c>
      <c r="BR22">
        <f t="shared" si="12"/>
        <v>0</v>
      </c>
    </row>
    <row r="23" spans="1:71" x14ac:dyDescent="0.2">
      <c r="A23">
        <v>21</v>
      </c>
      <c r="B23">
        <v>0</v>
      </c>
      <c r="C23" s="13">
        <v>1</v>
      </c>
      <c r="D23">
        <v>0.83561600000000003</v>
      </c>
      <c r="E23">
        <v>0.755</v>
      </c>
      <c r="F23">
        <v>0.77540100000000001</v>
      </c>
      <c r="G23">
        <v>0.79768799999999995</v>
      </c>
      <c r="H23">
        <v>0.82165600000000005</v>
      </c>
      <c r="AJ23">
        <f t="shared" si="0"/>
        <v>-100</v>
      </c>
      <c r="AK23">
        <f t="shared" si="1"/>
        <v>-16.438399999999998</v>
      </c>
      <c r="AL23">
        <f t="shared" si="2"/>
        <v>-24.5</v>
      </c>
      <c r="AM23">
        <f t="shared" si="3"/>
        <v>-22.459899999999998</v>
      </c>
      <c r="AN23">
        <f t="shared" si="4"/>
        <v>-20.231200000000005</v>
      </c>
      <c r="AO23">
        <f t="shared" si="5"/>
        <v>-17.834399999999995</v>
      </c>
      <c r="BM23">
        <f t="shared" si="7"/>
        <v>100</v>
      </c>
      <c r="BN23">
        <f t="shared" si="8"/>
        <v>16.438399999999998</v>
      </c>
      <c r="BO23">
        <f t="shared" si="9"/>
        <v>24.5</v>
      </c>
      <c r="BP23">
        <f t="shared" si="10"/>
        <v>22.459899999999998</v>
      </c>
      <c r="BQ23">
        <f t="shared" si="11"/>
        <v>20.231200000000005</v>
      </c>
      <c r="BR23">
        <f t="shared" si="12"/>
        <v>17.834399999999995</v>
      </c>
    </row>
    <row r="24" spans="1:71" x14ac:dyDescent="0.2">
      <c r="BM24">
        <f>AVERAGE(BM3:BM23)</f>
        <v>31.58887142857143</v>
      </c>
      <c r="BN24">
        <f t="shared" ref="BN24:BR24" si="13">AVERAGE(BN3:BN23)</f>
        <v>24.363852380952377</v>
      </c>
      <c r="BO24">
        <f t="shared" si="13"/>
        <v>27.531980952380952</v>
      </c>
      <c r="BP24">
        <f t="shared" si="13"/>
        <v>22.977628571428575</v>
      </c>
      <c r="BQ24">
        <f t="shared" si="13"/>
        <v>17.723990476190476</v>
      </c>
      <c r="BR24">
        <f t="shared" si="13"/>
        <v>15.413780952380954</v>
      </c>
    </row>
    <row r="25" spans="1:71" x14ac:dyDescent="0.2">
      <c r="BM25">
        <f>(COUNTIF(BM3:BM23,"=0"))*100/21</f>
        <v>66.666666666666671</v>
      </c>
      <c r="BN25">
        <f t="shared" ref="BN25:BR25" si="14">(COUNTIF(BN3:BN23,"=0"))*100/21</f>
        <v>42.857142857142854</v>
      </c>
      <c r="BO25">
        <f t="shared" si="14"/>
        <v>52.38095238095238</v>
      </c>
      <c r="BP25">
        <f t="shared" si="14"/>
        <v>66.666666666666671</v>
      </c>
      <c r="BQ25">
        <f t="shared" si="14"/>
        <v>61.904761904761905</v>
      </c>
      <c r="BR25">
        <f t="shared" si="14"/>
        <v>66.666666666666671</v>
      </c>
    </row>
    <row r="26" spans="1:71" x14ac:dyDescent="0.2">
      <c r="BM26">
        <f>(21-COUNTIF(BM3:BM23,"&gt;10"))*100/21</f>
        <v>66.666666666666671</v>
      </c>
      <c r="BN26">
        <f t="shared" ref="BN26:BR26" si="15">(21-COUNTIF(BN3:BN23,"&gt;10"))*100/21</f>
        <v>42.857142857142854</v>
      </c>
      <c r="BO26">
        <f t="shared" si="15"/>
        <v>57.142857142857146</v>
      </c>
      <c r="BP26">
        <f t="shared" si="15"/>
        <v>66.666666666666671</v>
      </c>
      <c r="BQ26">
        <f t="shared" si="15"/>
        <v>61.904761904761905</v>
      </c>
      <c r="BR26">
        <f t="shared" si="15"/>
        <v>66.666666666666671</v>
      </c>
    </row>
    <row r="27" spans="1:71" x14ac:dyDescent="0.2">
      <c r="BM27">
        <f>(21-COUNTIF(BM3:BM23,"&gt;20"))*100/21</f>
        <v>66.666666666666671</v>
      </c>
      <c r="BN27">
        <f t="shared" ref="BN27:BR27" si="16">(21-COUNTIF(BN3:BN23,"&gt;20"))*100/21</f>
        <v>57.142857142857146</v>
      </c>
      <c r="BO27">
        <f t="shared" si="16"/>
        <v>57.142857142857146</v>
      </c>
      <c r="BP27">
        <f t="shared" si="16"/>
        <v>71.428571428571431</v>
      </c>
      <c r="BQ27">
        <f t="shared" si="16"/>
        <v>71.428571428571431</v>
      </c>
      <c r="BR27">
        <f t="shared" si="16"/>
        <v>85.714285714285708</v>
      </c>
    </row>
    <row r="28" spans="1:71" x14ac:dyDescent="0.2">
      <c r="BM28">
        <f>(21-COUNTIF(BM3:BM23,"&gt;30"))*100/21</f>
        <v>66.666666666666671</v>
      </c>
      <c r="BN28">
        <f t="shared" ref="BN28:BR28" si="17">(21-COUNTIF(BN3:BN23,"&gt;30"))*100/21</f>
        <v>61.904761904761905</v>
      </c>
      <c r="BO28">
        <f t="shared" si="17"/>
        <v>66.666666666666671</v>
      </c>
      <c r="BP28">
        <f t="shared" si="17"/>
        <v>76.19047619047619</v>
      </c>
      <c r="BQ28">
        <f t="shared" si="17"/>
        <v>76.19047619047619</v>
      </c>
      <c r="BR28">
        <f t="shared" si="17"/>
        <v>85.714285714285708</v>
      </c>
    </row>
    <row r="29" spans="1:71" x14ac:dyDescent="0.2">
      <c r="BM29">
        <f>(21-COUNTIF(BM3:BM23,"&gt;40"))*100/21</f>
        <v>66.666666666666671</v>
      </c>
      <c r="BN29">
        <f t="shared" ref="BN29:BR29" si="18">(21-COUNTIF(BN3:BN23,"&gt;40"))*100/21</f>
        <v>66.666666666666671</v>
      </c>
      <c r="BO29">
        <f t="shared" si="18"/>
        <v>66.666666666666671</v>
      </c>
      <c r="BP29">
        <f t="shared" si="18"/>
        <v>76.19047619047619</v>
      </c>
      <c r="BQ29">
        <f t="shared" si="18"/>
        <v>76.19047619047619</v>
      </c>
      <c r="BR29">
        <f t="shared" si="18"/>
        <v>85.714285714285708</v>
      </c>
    </row>
    <row r="30" spans="1:71" x14ac:dyDescent="0.2">
      <c r="BM30">
        <f>(21-COUNTIF(BM3:BM23,"&gt;50"))*100/21</f>
        <v>66.666666666666671</v>
      </c>
      <c r="BN30">
        <f t="shared" ref="BN30:BR30" si="19">(21-COUNTIF(BN3:BN23,"&gt;50"))*100/21</f>
        <v>80.952380952380949</v>
      </c>
      <c r="BO30">
        <f t="shared" si="19"/>
        <v>66.666666666666671</v>
      </c>
      <c r="BP30">
        <f t="shared" si="19"/>
        <v>76.19047619047619</v>
      </c>
      <c r="BQ30">
        <f t="shared" si="19"/>
        <v>76.19047619047619</v>
      </c>
      <c r="BR30">
        <f t="shared" si="19"/>
        <v>85.714285714285708</v>
      </c>
    </row>
    <row r="31" spans="1:71" x14ac:dyDescent="0.2">
      <c r="BN31">
        <f>$BM$24-BN24</f>
        <v>7.2250190476190532</v>
      </c>
      <c r="BO31">
        <f t="shared" ref="BO31:BR31" si="20">$BM$24-BO24</f>
        <v>4.0568904761904783</v>
      </c>
      <c r="BP31">
        <f t="shared" si="20"/>
        <v>8.6112428571428552</v>
      </c>
      <c r="BQ31">
        <f t="shared" si="20"/>
        <v>13.864880952380954</v>
      </c>
      <c r="BR31">
        <f t="shared" si="20"/>
        <v>16.175090476190476</v>
      </c>
      <c r="BS31" s="14" t="s">
        <v>32</v>
      </c>
    </row>
    <row r="32" spans="1:71" x14ac:dyDescent="0.2">
      <c r="BN32">
        <f>(100-BN24)/100</f>
        <v>0.75636147619047622</v>
      </c>
      <c r="BO32">
        <f t="shared" ref="BO32:BR32" si="21">(100-BO24)/100</f>
        <v>0.72468019047619048</v>
      </c>
      <c r="BP32">
        <f t="shared" si="21"/>
        <v>0.77022371428571434</v>
      </c>
      <c r="BQ32">
        <f t="shared" si="21"/>
        <v>0.82276009523809523</v>
      </c>
      <c r="BR32">
        <f t="shared" si="21"/>
        <v>0.84586219047619038</v>
      </c>
      <c r="BS32" s="14" t="s">
        <v>33</v>
      </c>
    </row>
    <row r="33" spans="1:77" x14ac:dyDescent="0.2">
      <c r="BN33">
        <f>(BN32-MIN($BN$32:$BR$32))/(MAX($BN$32:$BR$32)-MIN($BN$32:$BR$32))</f>
        <v>0.26143557388296751</v>
      </c>
      <c r="BO33">
        <f t="shared" ref="BO33:BR33" si="22">(BO32-MIN($BN$32:$BR$32))/(MAX($BN$32:$BR$32)-MIN($BN$32:$BR$32))</f>
        <v>0</v>
      </c>
      <c r="BP33">
        <f t="shared" si="22"/>
        <v>0.37582746455351373</v>
      </c>
      <c r="BQ33">
        <f t="shared" si="22"/>
        <v>0.80936034033028703</v>
      </c>
      <c r="BR33">
        <f t="shared" si="22"/>
        <v>1</v>
      </c>
      <c r="BS33" s="14" t="s">
        <v>34</v>
      </c>
    </row>
    <row r="34" spans="1:77" x14ac:dyDescent="0.2">
      <c r="BN34">
        <f>BN28/100</f>
        <v>0.61904761904761907</v>
      </c>
      <c r="BO34">
        <f t="shared" ref="BO34:BR34" si="23">BO28/100</f>
        <v>0.66666666666666674</v>
      </c>
      <c r="BP34">
        <f t="shared" si="23"/>
        <v>0.76190476190476186</v>
      </c>
      <c r="BQ34">
        <f t="shared" si="23"/>
        <v>0.76190476190476186</v>
      </c>
      <c r="BR34">
        <f t="shared" si="23"/>
        <v>0.8571428571428571</v>
      </c>
      <c r="BS34" s="14" t="s">
        <v>35</v>
      </c>
    </row>
    <row r="35" spans="1:77" x14ac:dyDescent="0.2">
      <c r="BN35">
        <f>(BN34-MIN($BN$34:$BR$34))/(MAX($BN$34:$BR$34)-MIN($BN$34:$BR$34))</f>
        <v>0</v>
      </c>
      <c r="BO35">
        <f t="shared" ref="BO35:BR35" si="24">(BO34-MIN($BN$34:$BR$34))/(MAX($BN$34:$BR$34)-MIN($BN$34:$BR$34))</f>
        <v>0.20000000000000029</v>
      </c>
      <c r="BP35">
        <f t="shared" si="24"/>
        <v>0.59999999999999987</v>
      </c>
      <c r="BQ35">
        <f t="shared" si="24"/>
        <v>0.59999999999999987</v>
      </c>
      <c r="BR35">
        <f t="shared" si="24"/>
        <v>1</v>
      </c>
      <c r="BS35" s="14" t="s">
        <v>36</v>
      </c>
    </row>
    <row r="37" spans="1:77" x14ac:dyDescent="0.2">
      <c r="A37" t="s">
        <v>37</v>
      </c>
      <c r="D37" t="s">
        <v>24</v>
      </c>
    </row>
    <row r="38" spans="1:77" x14ac:dyDescent="0.2">
      <c r="A38" t="s">
        <v>29</v>
      </c>
      <c r="B38" t="s">
        <v>30</v>
      </c>
      <c r="C38" t="s">
        <v>31</v>
      </c>
      <c r="D38">
        <v>1</v>
      </c>
      <c r="E38">
        <f>D38+1</f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</row>
    <row r="39" spans="1:77" x14ac:dyDescent="0.2">
      <c r="A39">
        <v>1</v>
      </c>
      <c r="B39">
        <v>1</v>
      </c>
      <c r="C39" s="13">
        <v>1</v>
      </c>
      <c r="D39" s="3">
        <v>1</v>
      </c>
      <c r="E39" s="3">
        <v>0.45149299999999998</v>
      </c>
      <c r="F39" s="3">
        <v>0.81760999999999995</v>
      </c>
      <c r="G39">
        <v>1</v>
      </c>
      <c r="H39" s="3">
        <v>1</v>
      </c>
      <c r="I39" s="3">
        <v>0.492593</v>
      </c>
      <c r="J39" s="3">
        <v>0.51111099999999998</v>
      </c>
      <c r="K39" s="3">
        <v>0.449438</v>
      </c>
      <c r="L39" s="3">
        <v>0.75757600000000003</v>
      </c>
      <c r="M39" s="3">
        <v>1</v>
      </c>
      <c r="N39">
        <v>1</v>
      </c>
      <c r="O39" s="3">
        <v>1</v>
      </c>
      <c r="AJ39">
        <f>(B39-C39)*100</f>
        <v>0</v>
      </c>
      <c r="AK39">
        <f>(D39-C39)*100</f>
        <v>0</v>
      </c>
      <c r="AL39">
        <f>(E39-C39)*100</f>
        <v>-54.85070000000001</v>
      </c>
      <c r="AM39">
        <f>(F39-C39)*100</f>
        <v>-18.239000000000004</v>
      </c>
      <c r="AN39">
        <f>(G39-C39)*100</f>
        <v>0</v>
      </c>
      <c r="AO39">
        <f>(H39-C39)*100</f>
        <v>0</v>
      </c>
      <c r="AP39">
        <f>(I39-C39)*100</f>
        <v>-50.740699999999997</v>
      </c>
      <c r="AQ39">
        <f>(J39-C39)*100</f>
        <v>-48.8889</v>
      </c>
      <c r="AR39">
        <f>(K39-C39)*100</f>
        <v>-55.056199999999997</v>
      </c>
      <c r="AS39">
        <f>(L39-C39)*100</f>
        <v>-24.242399999999996</v>
      </c>
      <c r="AT39">
        <f>(M39-C39)*100</f>
        <v>0</v>
      </c>
      <c r="AU39">
        <f>(N39-C39)*100</f>
        <v>0</v>
      </c>
      <c r="AV39">
        <f>(O39-C39)*100</f>
        <v>0</v>
      </c>
      <c r="BM39">
        <f t="shared" ref="BM39:BW39" si="25">ABS(AJ39)</f>
        <v>0</v>
      </c>
      <c r="BN39">
        <f t="shared" si="25"/>
        <v>0</v>
      </c>
      <c r="BO39">
        <f t="shared" si="25"/>
        <v>54.85070000000001</v>
      </c>
      <c r="BP39">
        <f t="shared" si="25"/>
        <v>18.239000000000004</v>
      </c>
      <c r="BQ39">
        <f t="shared" si="25"/>
        <v>0</v>
      </c>
      <c r="BR39">
        <f t="shared" si="25"/>
        <v>0</v>
      </c>
      <c r="BS39">
        <f t="shared" si="25"/>
        <v>50.740699999999997</v>
      </c>
      <c r="BT39">
        <f t="shared" si="25"/>
        <v>48.8889</v>
      </c>
      <c r="BU39">
        <f t="shared" si="25"/>
        <v>55.056199999999997</v>
      </c>
      <c r="BV39">
        <f t="shared" si="25"/>
        <v>24.242399999999996</v>
      </c>
      <c r="BW39">
        <f t="shared" si="25"/>
        <v>0</v>
      </c>
      <c r="BX39">
        <f t="shared" ref="BX39:BY54" si="26">ABS(AU39)</f>
        <v>0</v>
      </c>
      <c r="BY39">
        <f t="shared" si="26"/>
        <v>0</v>
      </c>
    </row>
    <row r="40" spans="1:77" x14ac:dyDescent="0.2">
      <c r="A40">
        <v>2</v>
      </c>
      <c r="B40">
        <v>1</v>
      </c>
      <c r="C40" s="13">
        <v>1</v>
      </c>
      <c r="D40" s="3">
        <v>1</v>
      </c>
      <c r="E40" s="3">
        <v>1</v>
      </c>
      <c r="F40" s="3">
        <v>1</v>
      </c>
      <c r="G40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>
        <v>1</v>
      </c>
      <c r="O40" s="3">
        <v>1</v>
      </c>
      <c r="AJ40">
        <f t="shared" ref="AJ40:AJ59" si="27">(B40-C40)*100</f>
        <v>0</v>
      </c>
      <c r="AK40">
        <f t="shared" ref="AK40:AK59" si="28">(D40-C40)*100</f>
        <v>0</v>
      </c>
      <c r="AL40">
        <f t="shared" ref="AL40:AL59" si="29">(E40-C40)*100</f>
        <v>0</v>
      </c>
      <c r="AM40">
        <f t="shared" ref="AM40:AM59" si="30">(F40-C40)*100</f>
        <v>0</v>
      </c>
      <c r="AN40">
        <f t="shared" ref="AN40:AN59" si="31">(G40-C40)*100</f>
        <v>0</v>
      </c>
      <c r="AO40">
        <f t="shared" ref="AO40:AO59" si="32">(H40-C40)*100</f>
        <v>0</v>
      </c>
      <c r="AP40">
        <f t="shared" ref="AP40:AP59" si="33">(I40-C40)*100</f>
        <v>0</v>
      </c>
      <c r="AQ40">
        <f t="shared" ref="AQ40:AQ59" si="34">(J40-C40)*100</f>
        <v>0</v>
      </c>
      <c r="AR40">
        <f t="shared" ref="AR40:AR59" si="35">(K40-C40)*100</f>
        <v>0</v>
      </c>
      <c r="AS40">
        <f t="shared" ref="AS40:AS59" si="36">(L40-C40)*100</f>
        <v>0</v>
      </c>
      <c r="AT40">
        <f t="shared" ref="AT40:AT59" si="37">(M40-C40)*100</f>
        <v>0</v>
      </c>
      <c r="AU40">
        <f t="shared" ref="AU40:AU59" si="38">(N40-C40)*100</f>
        <v>0</v>
      </c>
      <c r="AV40">
        <f t="shared" ref="AV40:AV59" si="39">(O40-C40)*100</f>
        <v>0</v>
      </c>
      <c r="BM40">
        <f t="shared" ref="BM40:BM59" si="40">ABS(AJ40)</f>
        <v>0</v>
      </c>
      <c r="BN40">
        <f t="shared" ref="BN40:BN59" si="41">ABS(AK40)</f>
        <v>0</v>
      </c>
      <c r="BO40">
        <f t="shared" ref="BO40:BO59" si="42">ABS(AL40)</f>
        <v>0</v>
      </c>
      <c r="BP40">
        <f t="shared" ref="BP40:BP59" si="43">ABS(AM40)</f>
        <v>0</v>
      </c>
      <c r="BQ40">
        <f t="shared" ref="BQ40:BQ59" si="44">ABS(AN40)</f>
        <v>0</v>
      </c>
      <c r="BR40">
        <f t="shared" ref="BR40:BR59" si="45">ABS(AO40)</f>
        <v>0</v>
      </c>
      <c r="BS40">
        <f t="shared" ref="BS40:BS59" si="46">ABS(AP40)</f>
        <v>0</v>
      </c>
      <c r="BT40">
        <f t="shared" ref="BT40:BT59" si="47">ABS(AQ40)</f>
        <v>0</v>
      </c>
      <c r="BU40">
        <f t="shared" ref="BU40:BU59" si="48">ABS(AR40)</f>
        <v>0</v>
      </c>
      <c r="BV40">
        <f t="shared" ref="BV40:BV59" si="49">ABS(AS40)</f>
        <v>0</v>
      </c>
      <c r="BW40">
        <f t="shared" ref="BW40:BY59" si="50">ABS(AT40)</f>
        <v>0</v>
      </c>
      <c r="BX40">
        <f t="shared" si="26"/>
        <v>0</v>
      </c>
      <c r="BY40">
        <f t="shared" si="26"/>
        <v>0</v>
      </c>
    </row>
    <row r="41" spans="1:77" x14ac:dyDescent="0.2">
      <c r="A41">
        <v>3</v>
      </c>
      <c r="B41">
        <v>1</v>
      </c>
      <c r="C41" s="13">
        <v>1</v>
      </c>
      <c r="D41" s="3">
        <v>1</v>
      </c>
      <c r="E41" s="3">
        <v>1</v>
      </c>
      <c r="F41" s="3">
        <v>1</v>
      </c>
      <c r="G41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>
        <v>1</v>
      </c>
      <c r="O41" s="3">
        <v>1</v>
      </c>
      <c r="AJ41">
        <f t="shared" si="27"/>
        <v>0</v>
      </c>
      <c r="AK41">
        <f t="shared" si="28"/>
        <v>0</v>
      </c>
      <c r="AL41">
        <f t="shared" si="29"/>
        <v>0</v>
      </c>
      <c r="AM41">
        <f t="shared" si="30"/>
        <v>0</v>
      </c>
      <c r="AN41">
        <f t="shared" si="31"/>
        <v>0</v>
      </c>
      <c r="AO41">
        <f t="shared" si="32"/>
        <v>0</v>
      </c>
      <c r="AP41">
        <f t="shared" si="33"/>
        <v>0</v>
      </c>
      <c r="AQ41">
        <f t="shared" si="34"/>
        <v>0</v>
      </c>
      <c r="AR41">
        <f t="shared" si="35"/>
        <v>0</v>
      </c>
      <c r="AS41">
        <f t="shared" si="36"/>
        <v>0</v>
      </c>
      <c r="AT41">
        <f t="shared" si="37"/>
        <v>0</v>
      </c>
      <c r="AU41">
        <f t="shared" si="38"/>
        <v>0</v>
      </c>
      <c r="AV41">
        <f t="shared" si="39"/>
        <v>0</v>
      </c>
      <c r="BM41">
        <f t="shared" si="40"/>
        <v>0</v>
      </c>
      <c r="BN41">
        <f t="shared" si="41"/>
        <v>0</v>
      </c>
      <c r="BO41">
        <f t="shared" si="42"/>
        <v>0</v>
      </c>
      <c r="BP41">
        <f t="shared" si="43"/>
        <v>0</v>
      </c>
      <c r="BQ41">
        <f t="shared" si="44"/>
        <v>0</v>
      </c>
      <c r="BR41">
        <f t="shared" si="45"/>
        <v>0</v>
      </c>
      <c r="BS41">
        <f t="shared" si="46"/>
        <v>0</v>
      </c>
      <c r="BT41">
        <f t="shared" si="47"/>
        <v>0</v>
      </c>
      <c r="BU41">
        <f t="shared" si="48"/>
        <v>0</v>
      </c>
      <c r="BV41">
        <f t="shared" si="49"/>
        <v>0</v>
      </c>
      <c r="BW41">
        <f t="shared" si="50"/>
        <v>0</v>
      </c>
      <c r="BX41">
        <f t="shared" si="26"/>
        <v>0</v>
      </c>
      <c r="BY41">
        <f t="shared" si="26"/>
        <v>0</v>
      </c>
    </row>
    <row r="42" spans="1:77" x14ac:dyDescent="0.2">
      <c r="A42">
        <v>4</v>
      </c>
      <c r="B42">
        <v>1</v>
      </c>
      <c r="C42" s="13">
        <v>1</v>
      </c>
      <c r="D42" s="3">
        <v>1</v>
      </c>
      <c r="E42" s="3">
        <v>1</v>
      </c>
      <c r="F42" s="3">
        <v>1</v>
      </c>
      <c r="G42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>
        <v>1</v>
      </c>
      <c r="O42" s="3">
        <v>1</v>
      </c>
      <c r="AJ42">
        <f t="shared" si="27"/>
        <v>0</v>
      </c>
      <c r="AK42">
        <f t="shared" si="28"/>
        <v>0</v>
      </c>
      <c r="AL42">
        <f t="shared" si="29"/>
        <v>0</v>
      </c>
      <c r="AM42">
        <f t="shared" si="30"/>
        <v>0</v>
      </c>
      <c r="AN42">
        <f t="shared" si="31"/>
        <v>0</v>
      </c>
      <c r="AO42">
        <f t="shared" si="32"/>
        <v>0</v>
      </c>
      <c r="AP42">
        <f t="shared" si="33"/>
        <v>0</v>
      </c>
      <c r="AQ42">
        <f t="shared" si="34"/>
        <v>0</v>
      </c>
      <c r="AR42">
        <f t="shared" si="35"/>
        <v>0</v>
      </c>
      <c r="AS42">
        <f t="shared" si="36"/>
        <v>0</v>
      </c>
      <c r="AT42">
        <f t="shared" si="37"/>
        <v>0</v>
      </c>
      <c r="AU42">
        <f t="shared" si="38"/>
        <v>0</v>
      </c>
      <c r="AV42">
        <f t="shared" si="39"/>
        <v>0</v>
      </c>
      <c r="BM42">
        <f t="shared" si="40"/>
        <v>0</v>
      </c>
      <c r="BN42">
        <f t="shared" si="41"/>
        <v>0</v>
      </c>
      <c r="BO42">
        <f t="shared" si="42"/>
        <v>0</v>
      </c>
      <c r="BP42">
        <f t="shared" si="43"/>
        <v>0</v>
      </c>
      <c r="BQ42">
        <f t="shared" si="44"/>
        <v>0</v>
      </c>
      <c r="BR42">
        <f t="shared" si="45"/>
        <v>0</v>
      </c>
      <c r="BS42">
        <f t="shared" si="46"/>
        <v>0</v>
      </c>
      <c r="BT42">
        <f t="shared" si="47"/>
        <v>0</v>
      </c>
      <c r="BU42">
        <f t="shared" si="48"/>
        <v>0</v>
      </c>
      <c r="BV42">
        <f t="shared" si="49"/>
        <v>0</v>
      </c>
      <c r="BW42">
        <f t="shared" si="50"/>
        <v>0</v>
      </c>
      <c r="BX42">
        <f t="shared" si="26"/>
        <v>0</v>
      </c>
      <c r="BY42">
        <f t="shared" si="26"/>
        <v>0</v>
      </c>
    </row>
    <row r="43" spans="1:77" x14ac:dyDescent="0.2">
      <c r="A43">
        <v>5</v>
      </c>
      <c r="B43">
        <v>1</v>
      </c>
      <c r="C43" s="13">
        <v>1</v>
      </c>
      <c r="D43" s="3">
        <v>1</v>
      </c>
      <c r="E43" s="3">
        <v>1</v>
      </c>
      <c r="F43" s="3">
        <v>1</v>
      </c>
      <c r="G4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>
        <v>1</v>
      </c>
      <c r="O43" s="3">
        <v>1</v>
      </c>
      <c r="AJ43">
        <f t="shared" si="27"/>
        <v>0</v>
      </c>
      <c r="AK43">
        <f t="shared" si="28"/>
        <v>0</v>
      </c>
      <c r="AL43">
        <f t="shared" si="29"/>
        <v>0</v>
      </c>
      <c r="AM43">
        <f t="shared" si="30"/>
        <v>0</v>
      </c>
      <c r="AN43">
        <f t="shared" si="31"/>
        <v>0</v>
      </c>
      <c r="AO43">
        <f t="shared" si="32"/>
        <v>0</v>
      </c>
      <c r="AP43">
        <f t="shared" si="33"/>
        <v>0</v>
      </c>
      <c r="AQ43">
        <f t="shared" si="34"/>
        <v>0</v>
      </c>
      <c r="AR43">
        <f t="shared" si="35"/>
        <v>0</v>
      </c>
      <c r="AS43">
        <f t="shared" si="36"/>
        <v>0</v>
      </c>
      <c r="AT43">
        <f t="shared" si="37"/>
        <v>0</v>
      </c>
      <c r="AU43">
        <f t="shared" si="38"/>
        <v>0</v>
      </c>
      <c r="AV43">
        <f t="shared" si="39"/>
        <v>0</v>
      </c>
      <c r="BM43">
        <f t="shared" si="40"/>
        <v>0</v>
      </c>
      <c r="BN43">
        <f t="shared" si="41"/>
        <v>0</v>
      </c>
      <c r="BO43">
        <f t="shared" si="42"/>
        <v>0</v>
      </c>
      <c r="BP43">
        <f t="shared" si="43"/>
        <v>0</v>
      </c>
      <c r="BQ43">
        <f t="shared" si="44"/>
        <v>0</v>
      </c>
      <c r="BR43">
        <f t="shared" si="45"/>
        <v>0</v>
      </c>
      <c r="BS43">
        <f t="shared" si="46"/>
        <v>0</v>
      </c>
      <c r="BT43">
        <f t="shared" si="47"/>
        <v>0</v>
      </c>
      <c r="BU43">
        <f t="shared" si="48"/>
        <v>0</v>
      </c>
      <c r="BV43">
        <f t="shared" si="49"/>
        <v>0</v>
      </c>
      <c r="BW43">
        <f t="shared" si="50"/>
        <v>0</v>
      </c>
      <c r="BX43">
        <f t="shared" si="26"/>
        <v>0</v>
      </c>
      <c r="BY43">
        <f t="shared" si="26"/>
        <v>0</v>
      </c>
    </row>
    <row r="44" spans="1:77" x14ac:dyDescent="0.2">
      <c r="A44">
        <v>6</v>
      </c>
      <c r="B44">
        <v>0</v>
      </c>
      <c r="C44" s="13">
        <v>1</v>
      </c>
      <c r="D44" s="3">
        <v>1</v>
      </c>
      <c r="E44" s="3">
        <v>1</v>
      </c>
      <c r="F44" s="3">
        <v>8.1081100000000003E-2</v>
      </c>
      <c r="G44">
        <v>1</v>
      </c>
      <c r="H44" s="3">
        <v>1</v>
      </c>
      <c r="I44" s="3">
        <v>1</v>
      </c>
      <c r="J44" s="3">
        <v>1</v>
      </c>
      <c r="K44" s="3">
        <v>1</v>
      </c>
      <c r="L44" s="3">
        <v>6.7796599999999999E-2</v>
      </c>
      <c r="M44" s="3">
        <v>0</v>
      </c>
      <c r="N44">
        <v>1</v>
      </c>
      <c r="O44" s="3">
        <v>1</v>
      </c>
      <c r="AJ44">
        <f t="shared" si="27"/>
        <v>-100</v>
      </c>
      <c r="AK44">
        <f t="shared" si="28"/>
        <v>0</v>
      </c>
      <c r="AL44">
        <f t="shared" si="29"/>
        <v>0</v>
      </c>
      <c r="AM44">
        <f t="shared" si="30"/>
        <v>-91.891890000000004</v>
      </c>
      <c r="AN44">
        <f t="shared" si="31"/>
        <v>0</v>
      </c>
      <c r="AO44">
        <f t="shared" si="32"/>
        <v>0</v>
      </c>
      <c r="AP44">
        <f t="shared" si="33"/>
        <v>0</v>
      </c>
      <c r="AQ44">
        <f t="shared" si="34"/>
        <v>0</v>
      </c>
      <c r="AR44">
        <f t="shared" si="35"/>
        <v>0</v>
      </c>
      <c r="AS44">
        <f t="shared" si="36"/>
        <v>-93.220340000000007</v>
      </c>
      <c r="AT44">
        <f t="shared" si="37"/>
        <v>-100</v>
      </c>
      <c r="AU44">
        <f t="shared" si="38"/>
        <v>0</v>
      </c>
      <c r="AV44">
        <f t="shared" si="39"/>
        <v>0</v>
      </c>
      <c r="BM44">
        <f t="shared" si="40"/>
        <v>100</v>
      </c>
      <c r="BN44">
        <f t="shared" si="41"/>
        <v>0</v>
      </c>
      <c r="BO44">
        <f t="shared" si="42"/>
        <v>0</v>
      </c>
      <c r="BP44">
        <f t="shared" si="43"/>
        <v>91.891890000000004</v>
      </c>
      <c r="BQ44">
        <f t="shared" si="44"/>
        <v>0</v>
      </c>
      <c r="BR44">
        <f t="shared" si="45"/>
        <v>0</v>
      </c>
      <c r="BS44">
        <f t="shared" si="46"/>
        <v>0</v>
      </c>
      <c r="BT44">
        <f t="shared" si="47"/>
        <v>0</v>
      </c>
      <c r="BU44">
        <f t="shared" si="48"/>
        <v>0</v>
      </c>
      <c r="BV44">
        <f t="shared" si="49"/>
        <v>93.220340000000007</v>
      </c>
      <c r="BW44">
        <f t="shared" si="50"/>
        <v>100</v>
      </c>
      <c r="BX44">
        <f t="shared" si="26"/>
        <v>0</v>
      </c>
      <c r="BY44">
        <f t="shared" si="26"/>
        <v>0</v>
      </c>
    </row>
    <row r="45" spans="1:77" x14ac:dyDescent="0.2">
      <c r="A45">
        <v>7</v>
      </c>
      <c r="B45">
        <v>1</v>
      </c>
      <c r="C45" s="13">
        <v>1</v>
      </c>
      <c r="D45" s="3">
        <v>1</v>
      </c>
      <c r="E45" s="3">
        <v>1</v>
      </c>
      <c r="F45" s="3">
        <v>1</v>
      </c>
      <c r="G45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>
        <v>1</v>
      </c>
      <c r="O45" s="3">
        <v>1</v>
      </c>
      <c r="AJ45">
        <f t="shared" si="27"/>
        <v>0</v>
      </c>
      <c r="AK45">
        <f t="shared" si="28"/>
        <v>0</v>
      </c>
      <c r="AL45">
        <f t="shared" si="29"/>
        <v>0</v>
      </c>
      <c r="AM45">
        <f t="shared" si="30"/>
        <v>0</v>
      </c>
      <c r="AN45">
        <f t="shared" si="31"/>
        <v>0</v>
      </c>
      <c r="AO45">
        <f t="shared" si="32"/>
        <v>0</v>
      </c>
      <c r="AP45">
        <f t="shared" si="33"/>
        <v>0</v>
      </c>
      <c r="AQ45">
        <f t="shared" si="34"/>
        <v>0</v>
      </c>
      <c r="AR45">
        <f t="shared" si="35"/>
        <v>0</v>
      </c>
      <c r="AS45">
        <f t="shared" si="36"/>
        <v>0</v>
      </c>
      <c r="AT45">
        <f t="shared" si="37"/>
        <v>0</v>
      </c>
      <c r="AU45">
        <f t="shared" si="38"/>
        <v>0</v>
      </c>
      <c r="AV45">
        <f t="shared" si="39"/>
        <v>0</v>
      </c>
      <c r="BM45">
        <f t="shared" si="40"/>
        <v>0</v>
      </c>
      <c r="BN45">
        <f t="shared" si="41"/>
        <v>0</v>
      </c>
      <c r="BO45">
        <f t="shared" si="42"/>
        <v>0</v>
      </c>
      <c r="BP45">
        <f t="shared" si="43"/>
        <v>0</v>
      </c>
      <c r="BQ45">
        <f t="shared" si="44"/>
        <v>0</v>
      </c>
      <c r="BR45">
        <f t="shared" si="45"/>
        <v>0</v>
      </c>
      <c r="BS45">
        <f t="shared" si="46"/>
        <v>0</v>
      </c>
      <c r="BT45">
        <f t="shared" si="47"/>
        <v>0</v>
      </c>
      <c r="BU45">
        <f t="shared" si="48"/>
        <v>0</v>
      </c>
      <c r="BV45">
        <f t="shared" si="49"/>
        <v>0</v>
      </c>
      <c r="BW45">
        <f t="shared" si="50"/>
        <v>0</v>
      </c>
      <c r="BX45">
        <f t="shared" si="26"/>
        <v>0</v>
      </c>
      <c r="BY45">
        <f t="shared" si="26"/>
        <v>0</v>
      </c>
    </row>
    <row r="46" spans="1:77" x14ac:dyDescent="0.2">
      <c r="A46">
        <v>8</v>
      </c>
      <c r="B46">
        <v>1</v>
      </c>
      <c r="C46" s="13">
        <v>1</v>
      </c>
      <c r="D46" s="3">
        <v>1</v>
      </c>
      <c r="E46" s="3">
        <v>0.48148099999999999</v>
      </c>
      <c r="F46" s="3">
        <v>1</v>
      </c>
      <c r="G46">
        <v>1</v>
      </c>
      <c r="H46" s="3">
        <v>1</v>
      </c>
      <c r="I46" s="3">
        <v>0.48518499999999998</v>
      </c>
      <c r="J46" s="3">
        <v>0.50370400000000004</v>
      </c>
      <c r="K46" s="3">
        <v>0.46468399999999999</v>
      </c>
      <c r="L46" s="3">
        <v>0.74876799999999999</v>
      </c>
      <c r="M46" s="3">
        <v>1</v>
      </c>
      <c r="N46">
        <v>1</v>
      </c>
      <c r="O46" s="3">
        <v>1</v>
      </c>
      <c r="AJ46">
        <f t="shared" si="27"/>
        <v>0</v>
      </c>
      <c r="AK46">
        <f t="shared" si="28"/>
        <v>0</v>
      </c>
      <c r="AL46">
        <f t="shared" si="29"/>
        <v>-51.851899999999993</v>
      </c>
      <c r="AM46">
        <f t="shared" si="30"/>
        <v>0</v>
      </c>
      <c r="AN46">
        <f t="shared" si="31"/>
        <v>0</v>
      </c>
      <c r="AO46">
        <f t="shared" si="32"/>
        <v>0</v>
      </c>
      <c r="AP46">
        <f t="shared" si="33"/>
        <v>-51.481500000000004</v>
      </c>
      <c r="AQ46">
        <f t="shared" si="34"/>
        <v>-49.629599999999996</v>
      </c>
      <c r="AR46">
        <f t="shared" si="35"/>
        <v>-53.531600000000005</v>
      </c>
      <c r="AS46">
        <f t="shared" si="36"/>
        <v>-25.123200000000001</v>
      </c>
      <c r="AT46">
        <f t="shared" si="37"/>
        <v>0</v>
      </c>
      <c r="AU46">
        <f t="shared" si="38"/>
        <v>0</v>
      </c>
      <c r="AV46">
        <f t="shared" si="39"/>
        <v>0</v>
      </c>
      <c r="BM46">
        <f t="shared" si="40"/>
        <v>0</v>
      </c>
      <c r="BN46">
        <f t="shared" si="41"/>
        <v>0</v>
      </c>
      <c r="BO46">
        <f t="shared" si="42"/>
        <v>51.851899999999993</v>
      </c>
      <c r="BP46">
        <f t="shared" si="43"/>
        <v>0</v>
      </c>
      <c r="BQ46">
        <f t="shared" si="44"/>
        <v>0</v>
      </c>
      <c r="BR46">
        <f t="shared" si="45"/>
        <v>0</v>
      </c>
      <c r="BS46">
        <f t="shared" si="46"/>
        <v>51.481500000000004</v>
      </c>
      <c r="BT46">
        <f t="shared" si="47"/>
        <v>49.629599999999996</v>
      </c>
      <c r="BU46">
        <f t="shared" si="48"/>
        <v>53.531600000000005</v>
      </c>
      <c r="BV46">
        <f t="shared" si="49"/>
        <v>25.123200000000001</v>
      </c>
      <c r="BW46">
        <f t="shared" si="50"/>
        <v>0</v>
      </c>
      <c r="BX46">
        <f t="shared" si="26"/>
        <v>0</v>
      </c>
      <c r="BY46">
        <f t="shared" si="26"/>
        <v>0</v>
      </c>
    </row>
    <row r="47" spans="1:77" x14ac:dyDescent="0.2">
      <c r="A47">
        <v>9</v>
      </c>
      <c r="B47">
        <v>1</v>
      </c>
      <c r="C47" s="13">
        <v>1</v>
      </c>
      <c r="D47" s="3">
        <v>1</v>
      </c>
      <c r="E47" s="3">
        <v>1</v>
      </c>
      <c r="F47" s="3">
        <v>1</v>
      </c>
      <c r="G47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>
        <v>1</v>
      </c>
      <c r="O47" s="3">
        <v>1</v>
      </c>
      <c r="AJ47">
        <f t="shared" si="27"/>
        <v>0</v>
      </c>
      <c r="AK47">
        <f t="shared" si="28"/>
        <v>0</v>
      </c>
      <c r="AL47">
        <f t="shared" si="29"/>
        <v>0</v>
      </c>
      <c r="AM47">
        <f t="shared" si="30"/>
        <v>0</v>
      </c>
      <c r="AN47">
        <f t="shared" si="31"/>
        <v>0</v>
      </c>
      <c r="AO47">
        <f t="shared" si="32"/>
        <v>0</v>
      </c>
      <c r="AP47">
        <f t="shared" si="33"/>
        <v>0</v>
      </c>
      <c r="AQ47">
        <f t="shared" si="34"/>
        <v>0</v>
      </c>
      <c r="AR47">
        <f t="shared" si="35"/>
        <v>0</v>
      </c>
      <c r="AS47">
        <f t="shared" si="36"/>
        <v>0</v>
      </c>
      <c r="AT47">
        <f t="shared" si="37"/>
        <v>0</v>
      </c>
      <c r="AU47">
        <f t="shared" si="38"/>
        <v>0</v>
      </c>
      <c r="AV47">
        <f t="shared" si="39"/>
        <v>0</v>
      </c>
      <c r="BM47">
        <f t="shared" si="40"/>
        <v>0</v>
      </c>
      <c r="BN47">
        <f t="shared" si="41"/>
        <v>0</v>
      </c>
      <c r="BO47">
        <f t="shared" si="42"/>
        <v>0</v>
      </c>
      <c r="BP47">
        <f t="shared" si="43"/>
        <v>0</v>
      </c>
      <c r="BQ47">
        <f t="shared" si="44"/>
        <v>0</v>
      </c>
      <c r="BR47">
        <f t="shared" si="45"/>
        <v>0</v>
      </c>
      <c r="BS47">
        <f t="shared" si="46"/>
        <v>0</v>
      </c>
      <c r="BT47">
        <f t="shared" si="47"/>
        <v>0</v>
      </c>
      <c r="BU47">
        <f t="shared" si="48"/>
        <v>0</v>
      </c>
      <c r="BV47">
        <f t="shared" si="49"/>
        <v>0</v>
      </c>
      <c r="BW47">
        <f t="shared" si="50"/>
        <v>0</v>
      </c>
      <c r="BX47">
        <f t="shared" si="26"/>
        <v>0</v>
      </c>
      <c r="BY47">
        <f t="shared" si="26"/>
        <v>0</v>
      </c>
    </row>
    <row r="48" spans="1:77" x14ac:dyDescent="0.2">
      <c r="A48">
        <v>10</v>
      </c>
      <c r="B48">
        <v>1</v>
      </c>
      <c r="C48" s="13">
        <v>1</v>
      </c>
      <c r="D48" s="3">
        <v>1</v>
      </c>
      <c r="E48" s="3">
        <v>1</v>
      </c>
      <c r="F48" s="3">
        <v>1</v>
      </c>
      <c r="G48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>
        <v>1</v>
      </c>
      <c r="O48" s="3">
        <v>1</v>
      </c>
      <c r="AJ48">
        <f t="shared" si="27"/>
        <v>0</v>
      </c>
      <c r="AK48">
        <f t="shared" si="28"/>
        <v>0</v>
      </c>
      <c r="AL48">
        <f t="shared" si="29"/>
        <v>0</v>
      </c>
      <c r="AM48">
        <f t="shared" si="30"/>
        <v>0</v>
      </c>
      <c r="AN48">
        <f t="shared" si="31"/>
        <v>0</v>
      </c>
      <c r="AO48">
        <f t="shared" si="32"/>
        <v>0</v>
      </c>
      <c r="AP48">
        <f t="shared" si="33"/>
        <v>0</v>
      </c>
      <c r="AQ48">
        <f t="shared" si="34"/>
        <v>0</v>
      </c>
      <c r="AR48">
        <f t="shared" si="35"/>
        <v>0</v>
      </c>
      <c r="AS48">
        <f t="shared" si="36"/>
        <v>0</v>
      </c>
      <c r="AT48">
        <f t="shared" si="37"/>
        <v>0</v>
      </c>
      <c r="AU48">
        <f t="shared" si="38"/>
        <v>0</v>
      </c>
      <c r="AV48">
        <f t="shared" si="39"/>
        <v>0</v>
      </c>
      <c r="BM48">
        <f t="shared" si="40"/>
        <v>0</v>
      </c>
      <c r="BN48">
        <f t="shared" si="41"/>
        <v>0</v>
      </c>
      <c r="BO48">
        <f t="shared" si="42"/>
        <v>0</v>
      </c>
      <c r="BP48">
        <f t="shared" si="43"/>
        <v>0</v>
      </c>
      <c r="BQ48">
        <f t="shared" si="44"/>
        <v>0</v>
      </c>
      <c r="BR48">
        <f t="shared" si="45"/>
        <v>0</v>
      </c>
      <c r="BS48">
        <f t="shared" si="46"/>
        <v>0</v>
      </c>
      <c r="BT48">
        <f t="shared" si="47"/>
        <v>0</v>
      </c>
      <c r="BU48">
        <f t="shared" si="48"/>
        <v>0</v>
      </c>
      <c r="BV48">
        <f t="shared" si="49"/>
        <v>0</v>
      </c>
      <c r="BW48">
        <f t="shared" si="50"/>
        <v>0</v>
      </c>
      <c r="BX48">
        <f t="shared" si="26"/>
        <v>0</v>
      </c>
      <c r="BY48">
        <f t="shared" si="26"/>
        <v>0</v>
      </c>
    </row>
    <row r="49" spans="1:77" x14ac:dyDescent="0.2">
      <c r="A49">
        <v>11</v>
      </c>
      <c r="B49">
        <v>1</v>
      </c>
      <c r="C49" s="13">
        <v>1</v>
      </c>
      <c r="D49" s="3">
        <v>1</v>
      </c>
      <c r="E49" s="3">
        <v>1</v>
      </c>
      <c r="F49" s="3">
        <v>1</v>
      </c>
      <c r="G49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>
        <v>1</v>
      </c>
      <c r="O49" s="3">
        <v>1</v>
      </c>
      <c r="AJ49">
        <f t="shared" si="27"/>
        <v>0</v>
      </c>
      <c r="AK49">
        <f t="shared" si="28"/>
        <v>0</v>
      </c>
      <c r="AL49">
        <f t="shared" si="29"/>
        <v>0</v>
      </c>
      <c r="AM49">
        <f t="shared" si="30"/>
        <v>0</v>
      </c>
      <c r="AN49">
        <f t="shared" si="31"/>
        <v>0</v>
      </c>
      <c r="AO49">
        <f t="shared" si="32"/>
        <v>0</v>
      </c>
      <c r="AP49">
        <f t="shared" si="33"/>
        <v>0</v>
      </c>
      <c r="AQ49">
        <f t="shared" si="34"/>
        <v>0</v>
      </c>
      <c r="AR49">
        <f t="shared" si="35"/>
        <v>0</v>
      </c>
      <c r="AS49">
        <f t="shared" si="36"/>
        <v>0</v>
      </c>
      <c r="AT49">
        <f t="shared" si="37"/>
        <v>0</v>
      </c>
      <c r="AU49">
        <f t="shared" si="38"/>
        <v>0</v>
      </c>
      <c r="AV49">
        <f t="shared" si="39"/>
        <v>0</v>
      </c>
      <c r="BM49">
        <f t="shared" si="40"/>
        <v>0</v>
      </c>
      <c r="BN49">
        <f t="shared" si="41"/>
        <v>0</v>
      </c>
      <c r="BO49">
        <f t="shared" si="42"/>
        <v>0</v>
      </c>
      <c r="BP49">
        <f t="shared" si="43"/>
        <v>0</v>
      </c>
      <c r="BQ49">
        <f t="shared" si="44"/>
        <v>0</v>
      </c>
      <c r="BR49">
        <f t="shared" si="45"/>
        <v>0</v>
      </c>
      <c r="BS49">
        <f t="shared" si="46"/>
        <v>0</v>
      </c>
      <c r="BT49">
        <f t="shared" si="47"/>
        <v>0</v>
      </c>
      <c r="BU49">
        <f t="shared" si="48"/>
        <v>0</v>
      </c>
      <c r="BV49">
        <f t="shared" si="49"/>
        <v>0</v>
      </c>
      <c r="BW49">
        <f t="shared" si="50"/>
        <v>0</v>
      </c>
      <c r="BX49">
        <f t="shared" si="26"/>
        <v>0</v>
      </c>
      <c r="BY49">
        <f t="shared" si="26"/>
        <v>0</v>
      </c>
    </row>
    <row r="50" spans="1:77" x14ac:dyDescent="0.2">
      <c r="A50">
        <v>12</v>
      </c>
      <c r="B50">
        <v>0</v>
      </c>
      <c r="C50" s="13">
        <v>1</v>
      </c>
      <c r="D50" s="3">
        <v>1</v>
      </c>
      <c r="E50" s="3">
        <v>0.65040699999999996</v>
      </c>
      <c r="F50" s="3">
        <v>1</v>
      </c>
      <c r="G50">
        <v>1</v>
      </c>
      <c r="H50" s="3">
        <v>1</v>
      </c>
      <c r="I50" s="3">
        <v>0.104167</v>
      </c>
      <c r="J50" s="3">
        <v>1</v>
      </c>
      <c r="K50" s="3">
        <v>1</v>
      </c>
      <c r="L50" s="3">
        <v>1</v>
      </c>
      <c r="M50" s="3">
        <v>1</v>
      </c>
      <c r="N50">
        <v>1</v>
      </c>
      <c r="O50" s="3">
        <v>1</v>
      </c>
      <c r="AJ50">
        <f t="shared" si="27"/>
        <v>-100</v>
      </c>
      <c r="AK50">
        <f t="shared" si="28"/>
        <v>0</v>
      </c>
      <c r="AL50">
        <f t="shared" si="29"/>
        <v>-34.959300000000006</v>
      </c>
      <c r="AM50">
        <f t="shared" si="30"/>
        <v>0</v>
      </c>
      <c r="AN50">
        <f t="shared" si="31"/>
        <v>0</v>
      </c>
      <c r="AO50">
        <f t="shared" si="32"/>
        <v>0</v>
      </c>
      <c r="AP50">
        <f t="shared" si="33"/>
        <v>-89.583299999999994</v>
      </c>
      <c r="AQ50">
        <f t="shared" si="34"/>
        <v>0</v>
      </c>
      <c r="AR50">
        <f t="shared" si="35"/>
        <v>0</v>
      </c>
      <c r="AS50">
        <f t="shared" si="36"/>
        <v>0</v>
      </c>
      <c r="AT50">
        <f t="shared" si="37"/>
        <v>0</v>
      </c>
      <c r="AU50">
        <f t="shared" si="38"/>
        <v>0</v>
      </c>
      <c r="AV50">
        <f t="shared" si="39"/>
        <v>0</v>
      </c>
      <c r="BM50">
        <f t="shared" si="40"/>
        <v>100</v>
      </c>
      <c r="BN50">
        <f t="shared" si="41"/>
        <v>0</v>
      </c>
      <c r="BO50">
        <f t="shared" si="42"/>
        <v>34.959300000000006</v>
      </c>
      <c r="BP50">
        <f t="shared" si="43"/>
        <v>0</v>
      </c>
      <c r="BQ50">
        <f t="shared" si="44"/>
        <v>0</v>
      </c>
      <c r="BR50">
        <f t="shared" si="45"/>
        <v>0</v>
      </c>
      <c r="BS50">
        <f t="shared" si="46"/>
        <v>89.583299999999994</v>
      </c>
      <c r="BT50">
        <f t="shared" si="47"/>
        <v>0</v>
      </c>
      <c r="BU50">
        <f t="shared" si="48"/>
        <v>0</v>
      </c>
      <c r="BV50">
        <f t="shared" si="49"/>
        <v>0</v>
      </c>
      <c r="BW50">
        <f t="shared" si="50"/>
        <v>0</v>
      </c>
      <c r="BX50">
        <f t="shared" si="26"/>
        <v>0</v>
      </c>
      <c r="BY50">
        <f t="shared" si="26"/>
        <v>0</v>
      </c>
    </row>
    <row r="51" spans="1:77" x14ac:dyDescent="0.2">
      <c r="A51">
        <v>13</v>
      </c>
      <c r="B51">
        <v>0</v>
      </c>
      <c r="C51" s="13">
        <v>1</v>
      </c>
      <c r="D51" s="3">
        <v>1</v>
      </c>
      <c r="E51" s="3">
        <v>0.74876799999999999</v>
      </c>
      <c r="F51" s="3">
        <v>0.84782599999999997</v>
      </c>
      <c r="G51">
        <v>0.89108900000000002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>
        <v>1</v>
      </c>
      <c r="O51" s="3">
        <v>1</v>
      </c>
      <c r="AJ51">
        <f t="shared" si="27"/>
        <v>-100</v>
      </c>
      <c r="AK51">
        <f t="shared" si="28"/>
        <v>0</v>
      </c>
      <c r="AL51">
        <f t="shared" si="29"/>
        <v>-25.123200000000001</v>
      </c>
      <c r="AM51">
        <f t="shared" si="30"/>
        <v>-15.217400000000003</v>
      </c>
      <c r="AN51">
        <f t="shared" si="31"/>
        <v>-10.891099999999998</v>
      </c>
      <c r="AO51">
        <f t="shared" si="32"/>
        <v>0</v>
      </c>
      <c r="AP51">
        <f t="shared" si="33"/>
        <v>0</v>
      </c>
      <c r="AQ51">
        <f t="shared" si="34"/>
        <v>0</v>
      </c>
      <c r="AR51">
        <f t="shared" si="35"/>
        <v>0</v>
      </c>
      <c r="AS51">
        <f t="shared" si="36"/>
        <v>0</v>
      </c>
      <c r="AT51">
        <f t="shared" si="37"/>
        <v>0</v>
      </c>
      <c r="AU51">
        <f t="shared" si="38"/>
        <v>0</v>
      </c>
      <c r="AV51">
        <f t="shared" si="39"/>
        <v>0</v>
      </c>
      <c r="BM51">
        <f t="shared" si="40"/>
        <v>100</v>
      </c>
      <c r="BN51">
        <f t="shared" si="41"/>
        <v>0</v>
      </c>
      <c r="BO51">
        <f t="shared" si="42"/>
        <v>25.123200000000001</v>
      </c>
      <c r="BP51">
        <f t="shared" si="43"/>
        <v>15.217400000000003</v>
      </c>
      <c r="BQ51">
        <f t="shared" si="44"/>
        <v>10.891099999999998</v>
      </c>
      <c r="BR51">
        <f t="shared" si="45"/>
        <v>0</v>
      </c>
      <c r="BS51">
        <f t="shared" si="46"/>
        <v>0</v>
      </c>
      <c r="BT51">
        <f t="shared" si="47"/>
        <v>0</v>
      </c>
      <c r="BU51">
        <f t="shared" si="48"/>
        <v>0</v>
      </c>
      <c r="BV51">
        <f t="shared" si="49"/>
        <v>0</v>
      </c>
      <c r="BW51">
        <f t="shared" si="50"/>
        <v>0</v>
      </c>
      <c r="BX51">
        <f t="shared" si="26"/>
        <v>0</v>
      </c>
      <c r="BY51">
        <f t="shared" si="26"/>
        <v>0</v>
      </c>
    </row>
    <row r="52" spans="1:77" x14ac:dyDescent="0.2">
      <c r="A52">
        <v>14</v>
      </c>
      <c r="B52">
        <v>1</v>
      </c>
      <c r="C52" s="13">
        <v>1</v>
      </c>
      <c r="D52" s="3">
        <v>1</v>
      </c>
      <c r="E52" s="3">
        <v>1</v>
      </c>
      <c r="F52" s="3">
        <v>1</v>
      </c>
      <c r="G52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>
        <v>1</v>
      </c>
      <c r="O52" s="3">
        <v>1</v>
      </c>
      <c r="AJ52">
        <f t="shared" si="27"/>
        <v>0</v>
      </c>
      <c r="AK52">
        <f t="shared" si="28"/>
        <v>0</v>
      </c>
      <c r="AL52">
        <f t="shared" si="29"/>
        <v>0</v>
      </c>
      <c r="AM52">
        <f t="shared" si="30"/>
        <v>0</v>
      </c>
      <c r="AN52">
        <f t="shared" si="31"/>
        <v>0</v>
      </c>
      <c r="AO52">
        <f t="shared" si="32"/>
        <v>0</v>
      </c>
      <c r="AP52">
        <f t="shared" si="33"/>
        <v>0</v>
      </c>
      <c r="AQ52">
        <f t="shared" si="34"/>
        <v>0</v>
      </c>
      <c r="AR52">
        <f t="shared" si="35"/>
        <v>0</v>
      </c>
      <c r="AS52">
        <f t="shared" si="36"/>
        <v>0</v>
      </c>
      <c r="AT52">
        <f t="shared" si="37"/>
        <v>0</v>
      </c>
      <c r="AU52">
        <f t="shared" si="38"/>
        <v>0</v>
      </c>
      <c r="AV52">
        <f t="shared" si="39"/>
        <v>0</v>
      </c>
      <c r="BM52">
        <f t="shared" si="40"/>
        <v>0</v>
      </c>
      <c r="BN52">
        <f t="shared" si="41"/>
        <v>0</v>
      </c>
      <c r="BO52">
        <f t="shared" si="42"/>
        <v>0</v>
      </c>
      <c r="BP52">
        <f t="shared" si="43"/>
        <v>0</v>
      </c>
      <c r="BQ52">
        <f t="shared" si="44"/>
        <v>0</v>
      </c>
      <c r="BR52">
        <f t="shared" si="45"/>
        <v>0</v>
      </c>
      <c r="BS52">
        <f t="shared" si="46"/>
        <v>0</v>
      </c>
      <c r="BT52">
        <f t="shared" si="47"/>
        <v>0</v>
      </c>
      <c r="BU52">
        <f t="shared" si="48"/>
        <v>0</v>
      </c>
      <c r="BV52">
        <f t="shared" si="49"/>
        <v>0</v>
      </c>
      <c r="BW52">
        <f t="shared" si="50"/>
        <v>0</v>
      </c>
      <c r="BX52">
        <f t="shared" si="26"/>
        <v>0</v>
      </c>
      <c r="BY52">
        <f t="shared" si="26"/>
        <v>0</v>
      </c>
    </row>
    <row r="53" spans="1:77" x14ac:dyDescent="0.2">
      <c r="A53">
        <v>15</v>
      </c>
      <c r="B53">
        <v>1</v>
      </c>
      <c r="C53" s="13">
        <v>1</v>
      </c>
      <c r="D53" s="3">
        <v>1</v>
      </c>
      <c r="E53" s="3">
        <v>0.51111099999999998</v>
      </c>
      <c r="F53" s="3">
        <v>1</v>
      </c>
      <c r="G53">
        <v>1</v>
      </c>
      <c r="H53" s="3">
        <v>1</v>
      </c>
      <c r="I53" s="3">
        <v>0.49629600000000001</v>
      </c>
      <c r="J53" s="3">
        <v>0.45149299999999998</v>
      </c>
      <c r="K53" s="3">
        <v>0.53531600000000001</v>
      </c>
      <c r="L53" s="3">
        <v>0.76288699999999998</v>
      </c>
      <c r="M53" s="3">
        <v>1</v>
      </c>
      <c r="N53">
        <v>1</v>
      </c>
      <c r="O53" s="3">
        <v>1</v>
      </c>
      <c r="AJ53">
        <f t="shared" si="27"/>
        <v>0</v>
      </c>
      <c r="AK53">
        <f t="shared" si="28"/>
        <v>0</v>
      </c>
      <c r="AL53">
        <f t="shared" si="29"/>
        <v>-48.8889</v>
      </c>
      <c r="AM53">
        <f t="shared" si="30"/>
        <v>0</v>
      </c>
      <c r="AN53">
        <f t="shared" si="31"/>
        <v>0</v>
      </c>
      <c r="AO53">
        <f t="shared" si="32"/>
        <v>0</v>
      </c>
      <c r="AP53">
        <f t="shared" si="33"/>
        <v>-50.370399999999989</v>
      </c>
      <c r="AQ53">
        <f t="shared" si="34"/>
        <v>-54.85070000000001</v>
      </c>
      <c r="AR53">
        <f t="shared" si="35"/>
        <v>-46.468399999999995</v>
      </c>
      <c r="AS53">
        <f t="shared" si="36"/>
        <v>-23.711300000000001</v>
      </c>
      <c r="AT53">
        <f t="shared" si="37"/>
        <v>0</v>
      </c>
      <c r="AU53">
        <f t="shared" si="38"/>
        <v>0</v>
      </c>
      <c r="AV53">
        <f t="shared" si="39"/>
        <v>0</v>
      </c>
      <c r="BM53">
        <f t="shared" si="40"/>
        <v>0</v>
      </c>
      <c r="BN53">
        <f t="shared" si="41"/>
        <v>0</v>
      </c>
      <c r="BO53">
        <f t="shared" si="42"/>
        <v>48.8889</v>
      </c>
      <c r="BP53">
        <f t="shared" si="43"/>
        <v>0</v>
      </c>
      <c r="BQ53">
        <f t="shared" si="44"/>
        <v>0</v>
      </c>
      <c r="BR53">
        <f t="shared" si="45"/>
        <v>0</v>
      </c>
      <c r="BS53">
        <f t="shared" si="46"/>
        <v>50.370399999999989</v>
      </c>
      <c r="BT53">
        <f t="shared" si="47"/>
        <v>54.85070000000001</v>
      </c>
      <c r="BU53">
        <f t="shared" si="48"/>
        <v>46.468399999999995</v>
      </c>
      <c r="BV53">
        <f t="shared" si="49"/>
        <v>23.711300000000001</v>
      </c>
      <c r="BW53">
        <f t="shared" si="50"/>
        <v>0</v>
      </c>
      <c r="BX53">
        <f t="shared" si="26"/>
        <v>0</v>
      </c>
      <c r="BY53">
        <f t="shared" si="26"/>
        <v>0</v>
      </c>
    </row>
    <row r="54" spans="1:77" x14ac:dyDescent="0.2">
      <c r="A54">
        <v>16</v>
      </c>
      <c r="B54">
        <v>0</v>
      </c>
      <c r="C54" s="13">
        <v>1</v>
      </c>
      <c r="D54" s="3">
        <v>1</v>
      </c>
      <c r="E54" s="3">
        <v>1</v>
      </c>
      <c r="F54" s="3">
        <v>0.283105</v>
      </c>
      <c r="G54">
        <v>0.12820500000000001</v>
      </c>
      <c r="H54" s="3">
        <v>1</v>
      </c>
      <c r="I54" s="3">
        <v>4.3478299999999998E-2</v>
      </c>
      <c r="J54" s="3">
        <v>0</v>
      </c>
      <c r="K54" s="3">
        <v>0</v>
      </c>
      <c r="L54" s="3">
        <v>0.21229100000000001</v>
      </c>
      <c r="M54" s="3">
        <v>0.12820500000000001</v>
      </c>
      <c r="N54">
        <v>1</v>
      </c>
      <c r="O54" s="3">
        <v>0</v>
      </c>
      <c r="AJ54">
        <f t="shared" si="27"/>
        <v>-100</v>
      </c>
      <c r="AK54">
        <f t="shared" si="28"/>
        <v>0</v>
      </c>
      <c r="AL54">
        <f t="shared" si="29"/>
        <v>0</v>
      </c>
      <c r="AM54">
        <f t="shared" si="30"/>
        <v>-71.68950000000001</v>
      </c>
      <c r="AN54">
        <f t="shared" si="31"/>
        <v>-87.179500000000004</v>
      </c>
      <c r="AO54">
        <f t="shared" si="32"/>
        <v>0</v>
      </c>
      <c r="AP54">
        <f t="shared" si="33"/>
        <v>-95.652169999999998</v>
      </c>
      <c r="AQ54">
        <f t="shared" si="34"/>
        <v>-100</v>
      </c>
      <c r="AR54">
        <f t="shared" si="35"/>
        <v>-100</v>
      </c>
      <c r="AS54">
        <f t="shared" si="36"/>
        <v>-78.770899999999997</v>
      </c>
      <c r="AT54">
        <f t="shared" si="37"/>
        <v>-87.179500000000004</v>
      </c>
      <c r="AU54">
        <f t="shared" si="38"/>
        <v>0</v>
      </c>
      <c r="AV54">
        <f t="shared" si="39"/>
        <v>-100</v>
      </c>
      <c r="BM54">
        <f t="shared" si="40"/>
        <v>100</v>
      </c>
      <c r="BN54">
        <f t="shared" si="41"/>
        <v>0</v>
      </c>
      <c r="BO54">
        <f t="shared" si="42"/>
        <v>0</v>
      </c>
      <c r="BP54">
        <f t="shared" si="43"/>
        <v>71.68950000000001</v>
      </c>
      <c r="BQ54">
        <f t="shared" si="44"/>
        <v>87.179500000000004</v>
      </c>
      <c r="BR54">
        <f t="shared" si="45"/>
        <v>0</v>
      </c>
      <c r="BS54">
        <f t="shared" si="46"/>
        <v>95.652169999999998</v>
      </c>
      <c r="BT54">
        <f t="shared" si="47"/>
        <v>100</v>
      </c>
      <c r="BU54">
        <f t="shared" si="48"/>
        <v>100</v>
      </c>
      <c r="BV54">
        <f t="shared" si="49"/>
        <v>78.770899999999997</v>
      </c>
      <c r="BW54">
        <f t="shared" si="50"/>
        <v>87.179500000000004</v>
      </c>
      <c r="BX54">
        <f t="shared" si="26"/>
        <v>0</v>
      </c>
      <c r="BY54">
        <f t="shared" si="26"/>
        <v>100</v>
      </c>
    </row>
    <row r="55" spans="1:77" x14ac:dyDescent="0.2">
      <c r="A55">
        <v>17</v>
      </c>
      <c r="B55">
        <v>0</v>
      </c>
      <c r="C55" s="13">
        <v>1</v>
      </c>
      <c r="D55" s="3">
        <v>0.29777799999999999</v>
      </c>
      <c r="E55" s="3">
        <v>0.492593</v>
      </c>
      <c r="F55" s="3">
        <v>0.43018899999999999</v>
      </c>
      <c r="G55">
        <v>0.43018899999999999</v>
      </c>
      <c r="H55" s="3">
        <v>0.06</v>
      </c>
      <c r="I55" s="3">
        <v>0.43608999999999998</v>
      </c>
      <c r="J55" s="3">
        <v>0.89108900000000002</v>
      </c>
      <c r="K55" s="3">
        <v>0.40612999999999999</v>
      </c>
      <c r="L55" s="3">
        <v>0.51851899999999995</v>
      </c>
      <c r="M55" s="3">
        <v>0.119266</v>
      </c>
      <c r="N55">
        <v>0.86776900000000001</v>
      </c>
      <c r="O55" s="3">
        <v>1</v>
      </c>
      <c r="AJ55">
        <f t="shared" si="27"/>
        <v>-100</v>
      </c>
      <c r="AK55">
        <f t="shared" si="28"/>
        <v>-70.222200000000001</v>
      </c>
      <c r="AL55">
        <f t="shared" si="29"/>
        <v>-50.740699999999997</v>
      </c>
      <c r="AM55">
        <f t="shared" si="30"/>
        <v>-56.981100000000005</v>
      </c>
      <c r="AN55">
        <f t="shared" si="31"/>
        <v>-56.981100000000005</v>
      </c>
      <c r="AO55">
        <f t="shared" si="32"/>
        <v>-94</v>
      </c>
      <c r="AP55">
        <f t="shared" si="33"/>
        <v>-56.391000000000005</v>
      </c>
      <c r="AQ55">
        <f t="shared" si="34"/>
        <v>-10.891099999999998</v>
      </c>
      <c r="AR55">
        <f t="shared" si="35"/>
        <v>-59.387</v>
      </c>
      <c r="AS55">
        <f t="shared" si="36"/>
        <v>-48.148100000000007</v>
      </c>
      <c r="AT55">
        <f t="shared" si="37"/>
        <v>-88.073400000000007</v>
      </c>
      <c r="AU55">
        <f t="shared" si="38"/>
        <v>-13.223099999999999</v>
      </c>
      <c r="AV55">
        <f t="shared" si="39"/>
        <v>0</v>
      </c>
      <c r="BM55">
        <f>ABS(AJ55)</f>
        <v>100</v>
      </c>
      <c r="BN55">
        <f t="shared" si="41"/>
        <v>70.222200000000001</v>
      </c>
      <c r="BO55">
        <f t="shared" si="42"/>
        <v>50.740699999999997</v>
      </c>
      <c r="BP55">
        <f t="shared" si="43"/>
        <v>56.981100000000005</v>
      </c>
      <c r="BQ55">
        <f t="shared" si="44"/>
        <v>56.981100000000005</v>
      </c>
      <c r="BR55">
        <f t="shared" si="45"/>
        <v>94</v>
      </c>
      <c r="BS55">
        <f t="shared" si="46"/>
        <v>56.391000000000005</v>
      </c>
      <c r="BT55">
        <f t="shared" si="47"/>
        <v>10.891099999999998</v>
      </c>
      <c r="BU55">
        <f t="shared" si="48"/>
        <v>59.387</v>
      </c>
      <c r="BV55">
        <f t="shared" si="49"/>
        <v>48.148100000000007</v>
      </c>
      <c r="BW55">
        <f t="shared" si="50"/>
        <v>88.073400000000007</v>
      </c>
      <c r="BX55">
        <f t="shared" si="50"/>
        <v>13.223099999999999</v>
      </c>
      <c r="BY55">
        <f t="shared" si="50"/>
        <v>0</v>
      </c>
    </row>
    <row r="56" spans="1:77" x14ac:dyDescent="0.2">
      <c r="A56">
        <v>18</v>
      </c>
      <c r="B56">
        <v>1</v>
      </c>
      <c r="C56" s="13">
        <v>1</v>
      </c>
      <c r="D56" s="3">
        <v>0</v>
      </c>
      <c r="E56" s="3">
        <v>0</v>
      </c>
      <c r="F56" s="3">
        <v>1</v>
      </c>
      <c r="G56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1</v>
      </c>
      <c r="N56">
        <v>1</v>
      </c>
      <c r="O56" s="3">
        <v>0</v>
      </c>
      <c r="AJ56">
        <f t="shared" si="27"/>
        <v>0</v>
      </c>
      <c r="AK56">
        <f t="shared" si="28"/>
        <v>-100</v>
      </c>
      <c r="AL56">
        <f t="shared" si="29"/>
        <v>-100</v>
      </c>
      <c r="AM56">
        <f t="shared" si="30"/>
        <v>0</v>
      </c>
      <c r="AN56">
        <f t="shared" si="31"/>
        <v>-100</v>
      </c>
      <c r="AO56">
        <f t="shared" si="32"/>
        <v>-100</v>
      </c>
      <c r="AP56">
        <f t="shared" si="33"/>
        <v>-100</v>
      </c>
      <c r="AQ56">
        <f t="shared" si="34"/>
        <v>-100</v>
      </c>
      <c r="AR56">
        <f t="shared" si="35"/>
        <v>-100</v>
      </c>
      <c r="AS56">
        <f t="shared" si="36"/>
        <v>0</v>
      </c>
      <c r="AT56">
        <f t="shared" si="37"/>
        <v>0</v>
      </c>
      <c r="AU56">
        <f t="shared" si="38"/>
        <v>0</v>
      </c>
      <c r="AV56">
        <f t="shared" si="39"/>
        <v>-100</v>
      </c>
      <c r="BM56">
        <f t="shared" si="40"/>
        <v>0</v>
      </c>
      <c r="BN56">
        <f t="shared" si="41"/>
        <v>100</v>
      </c>
      <c r="BO56">
        <f t="shared" si="42"/>
        <v>100</v>
      </c>
      <c r="BP56">
        <f t="shared" si="43"/>
        <v>0</v>
      </c>
      <c r="BQ56">
        <f t="shared" si="44"/>
        <v>100</v>
      </c>
      <c r="BR56">
        <f t="shared" si="45"/>
        <v>100</v>
      </c>
      <c r="BS56">
        <f t="shared" si="46"/>
        <v>100</v>
      </c>
      <c r="BT56">
        <f t="shared" si="47"/>
        <v>100</v>
      </c>
      <c r="BU56">
        <f t="shared" si="48"/>
        <v>100</v>
      </c>
      <c r="BV56">
        <f t="shared" si="49"/>
        <v>0</v>
      </c>
      <c r="BW56">
        <f t="shared" si="50"/>
        <v>0</v>
      </c>
      <c r="BX56">
        <f t="shared" si="50"/>
        <v>0</v>
      </c>
      <c r="BY56">
        <f t="shared" si="50"/>
        <v>100</v>
      </c>
    </row>
    <row r="57" spans="1:77" x14ac:dyDescent="0.2">
      <c r="A57">
        <v>19</v>
      </c>
      <c r="B57">
        <v>0</v>
      </c>
      <c r="C57" s="13">
        <v>1</v>
      </c>
      <c r="D57" s="3">
        <v>1</v>
      </c>
      <c r="E57" s="3">
        <v>0.63855399999999995</v>
      </c>
      <c r="F57" s="3">
        <v>1</v>
      </c>
      <c r="G57">
        <v>0.84782599999999997</v>
      </c>
      <c r="H57" s="3">
        <v>0.218579</v>
      </c>
      <c r="I57" s="3">
        <v>0</v>
      </c>
      <c r="J57" s="3">
        <v>1</v>
      </c>
      <c r="K57" s="3">
        <v>1</v>
      </c>
      <c r="L57" s="3">
        <v>1</v>
      </c>
      <c r="M57" s="3">
        <v>1</v>
      </c>
      <c r="N57">
        <v>1</v>
      </c>
      <c r="O57" s="3">
        <v>0.45522400000000002</v>
      </c>
      <c r="AJ57">
        <f t="shared" si="27"/>
        <v>-100</v>
      </c>
      <c r="AK57">
        <f t="shared" si="28"/>
        <v>0</v>
      </c>
      <c r="AL57">
        <f t="shared" si="29"/>
        <v>-36.144600000000004</v>
      </c>
      <c r="AM57">
        <f t="shared" si="30"/>
        <v>0</v>
      </c>
      <c r="AN57">
        <f t="shared" si="31"/>
        <v>-15.217400000000003</v>
      </c>
      <c r="AO57">
        <f t="shared" si="32"/>
        <v>-78.142099999999999</v>
      </c>
      <c r="AP57">
        <f t="shared" si="33"/>
        <v>-100</v>
      </c>
      <c r="AQ57">
        <f t="shared" si="34"/>
        <v>0</v>
      </c>
      <c r="AR57">
        <f t="shared" si="35"/>
        <v>0</v>
      </c>
      <c r="AS57">
        <f t="shared" si="36"/>
        <v>0</v>
      </c>
      <c r="AT57">
        <f t="shared" si="37"/>
        <v>0</v>
      </c>
      <c r="AU57">
        <f t="shared" si="38"/>
        <v>0</v>
      </c>
      <c r="AV57">
        <f t="shared" si="39"/>
        <v>-54.477599999999995</v>
      </c>
      <c r="BM57">
        <f t="shared" si="40"/>
        <v>100</v>
      </c>
      <c r="BN57">
        <f t="shared" si="41"/>
        <v>0</v>
      </c>
      <c r="BO57">
        <f t="shared" si="42"/>
        <v>36.144600000000004</v>
      </c>
      <c r="BP57">
        <f t="shared" si="43"/>
        <v>0</v>
      </c>
      <c r="BQ57">
        <f t="shared" si="44"/>
        <v>15.217400000000003</v>
      </c>
      <c r="BR57">
        <f t="shared" si="45"/>
        <v>78.142099999999999</v>
      </c>
      <c r="BS57">
        <f t="shared" si="46"/>
        <v>100</v>
      </c>
      <c r="BT57">
        <f t="shared" si="47"/>
        <v>0</v>
      </c>
      <c r="BU57">
        <f t="shared" si="48"/>
        <v>0</v>
      </c>
      <c r="BV57">
        <f t="shared" si="49"/>
        <v>0</v>
      </c>
      <c r="BW57">
        <f t="shared" si="50"/>
        <v>0</v>
      </c>
      <c r="BX57">
        <f t="shared" si="50"/>
        <v>0</v>
      </c>
      <c r="BY57">
        <f t="shared" si="50"/>
        <v>54.477599999999995</v>
      </c>
    </row>
    <row r="58" spans="1:77" x14ac:dyDescent="0.2">
      <c r="A58">
        <v>20</v>
      </c>
      <c r="B58">
        <v>1</v>
      </c>
      <c r="C58" s="13">
        <v>1</v>
      </c>
      <c r="D58" s="3">
        <v>1</v>
      </c>
      <c r="E58" s="3">
        <v>1</v>
      </c>
      <c r="F58" s="3">
        <v>1</v>
      </c>
      <c r="G58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>
        <v>1</v>
      </c>
      <c r="O58" s="3">
        <v>1</v>
      </c>
      <c r="AJ58">
        <f t="shared" si="27"/>
        <v>0</v>
      </c>
      <c r="AK58">
        <f t="shared" si="28"/>
        <v>0</v>
      </c>
      <c r="AL58">
        <f t="shared" si="29"/>
        <v>0</v>
      </c>
      <c r="AM58">
        <f t="shared" si="30"/>
        <v>0</v>
      </c>
      <c r="AN58">
        <f t="shared" si="31"/>
        <v>0</v>
      </c>
      <c r="AO58">
        <f t="shared" si="32"/>
        <v>0</v>
      </c>
      <c r="AP58">
        <f t="shared" si="33"/>
        <v>0</v>
      </c>
      <c r="AQ58">
        <f t="shared" si="34"/>
        <v>0</v>
      </c>
      <c r="AR58">
        <f t="shared" si="35"/>
        <v>0</v>
      </c>
      <c r="AS58">
        <f t="shared" si="36"/>
        <v>0</v>
      </c>
      <c r="AT58">
        <f t="shared" si="37"/>
        <v>0</v>
      </c>
      <c r="AU58">
        <f t="shared" si="38"/>
        <v>0</v>
      </c>
      <c r="AV58">
        <f t="shared" si="39"/>
        <v>0</v>
      </c>
      <c r="BM58">
        <f t="shared" si="40"/>
        <v>0</v>
      </c>
      <c r="BN58">
        <f t="shared" si="41"/>
        <v>0</v>
      </c>
      <c r="BO58">
        <f t="shared" si="42"/>
        <v>0</v>
      </c>
      <c r="BP58">
        <f t="shared" si="43"/>
        <v>0</v>
      </c>
      <c r="BQ58">
        <f t="shared" si="44"/>
        <v>0</v>
      </c>
      <c r="BR58">
        <f t="shared" si="45"/>
        <v>0</v>
      </c>
      <c r="BS58">
        <f t="shared" si="46"/>
        <v>0</v>
      </c>
      <c r="BT58">
        <f t="shared" si="47"/>
        <v>0</v>
      </c>
      <c r="BU58">
        <f t="shared" si="48"/>
        <v>0</v>
      </c>
      <c r="BV58">
        <f t="shared" si="49"/>
        <v>0</v>
      </c>
      <c r="BW58">
        <f t="shared" si="50"/>
        <v>0</v>
      </c>
      <c r="BX58">
        <f t="shared" si="50"/>
        <v>0</v>
      </c>
      <c r="BY58">
        <f t="shared" si="50"/>
        <v>0</v>
      </c>
    </row>
    <row r="59" spans="1:77" x14ac:dyDescent="0.2">
      <c r="A59">
        <v>21</v>
      </c>
      <c r="B59">
        <v>0</v>
      </c>
      <c r="C59" s="13">
        <v>1</v>
      </c>
      <c r="D59" s="3">
        <v>0.81481499999999996</v>
      </c>
      <c r="E59" s="3">
        <v>0.78142100000000003</v>
      </c>
      <c r="F59" s="3">
        <v>0.87179499999999999</v>
      </c>
      <c r="G59">
        <v>0.854962</v>
      </c>
      <c r="H59" s="3">
        <v>0.83916100000000005</v>
      </c>
      <c r="I59" s="3">
        <v>0.82894699999999999</v>
      </c>
      <c r="J59" s="3">
        <v>0.82894699999999999</v>
      </c>
      <c r="K59" s="3">
        <v>0.78142100000000003</v>
      </c>
      <c r="L59" s="3">
        <v>1</v>
      </c>
      <c r="M59" s="3">
        <v>0.850746</v>
      </c>
      <c r="N59">
        <v>0</v>
      </c>
      <c r="O59" s="3">
        <v>0.77248700000000003</v>
      </c>
      <c r="AJ59">
        <f t="shared" si="27"/>
        <v>-100</v>
      </c>
      <c r="AK59">
        <f t="shared" si="28"/>
        <v>-18.518500000000003</v>
      </c>
      <c r="AL59">
        <f t="shared" si="29"/>
        <v>-21.857899999999997</v>
      </c>
      <c r="AM59">
        <f t="shared" si="30"/>
        <v>-12.820500000000001</v>
      </c>
      <c r="AN59">
        <f t="shared" si="31"/>
        <v>-14.5038</v>
      </c>
      <c r="AO59">
        <f t="shared" si="32"/>
        <v>-16.083899999999996</v>
      </c>
      <c r="AP59">
        <f t="shared" si="33"/>
        <v>-17.1053</v>
      </c>
      <c r="AQ59">
        <f t="shared" si="34"/>
        <v>-17.1053</v>
      </c>
      <c r="AR59">
        <f t="shared" si="35"/>
        <v>-21.857899999999997</v>
      </c>
      <c r="AS59">
        <f t="shared" si="36"/>
        <v>0</v>
      </c>
      <c r="AT59">
        <f t="shared" si="37"/>
        <v>-14.9254</v>
      </c>
      <c r="AU59">
        <f t="shared" si="38"/>
        <v>-100</v>
      </c>
      <c r="AV59">
        <f t="shared" si="39"/>
        <v>-22.751299999999997</v>
      </c>
      <c r="BM59">
        <f t="shared" si="40"/>
        <v>100</v>
      </c>
      <c r="BN59">
        <f t="shared" si="41"/>
        <v>18.518500000000003</v>
      </c>
      <c r="BO59">
        <f t="shared" si="42"/>
        <v>21.857899999999997</v>
      </c>
      <c r="BP59">
        <f t="shared" si="43"/>
        <v>12.820500000000001</v>
      </c>
      <c r="BQ59">
        <f t="shared" si="44"/>
        <v>14.5038</v>
      </c>
      <c r="BR59">
        <f t="shared" si="45"/>
        <v>16.083899999999996</v>
      </c>
      <c r="BS59">
        <f t="shared" si="46"/>
        <v>17.1053</v>
      </c>
      <c r="BT59">
        <f t="shared" si="47"/>
        <v>17.1053</v>
      </c>
      <c r="BU59">
        <f t="shared" si="48"/>
        <v>21.857899999999997</v>
      </c>
      <c r="BV59">
        <f t="shared" si="49"/>
        <v>0</v>
      </c>
      <c r="BW59">
        <f t="shared" si="50"/>
        <v>14.9254</v>
      </c>
      <c r="BX59">
        <f t="shared" si="50"/>
        <v>100</v>
      </c>
      <c r="BY59">
        <f t="shared" si="50"/>
        <v>22.751299999999997</v>
      </c>
    </row>
    <row r="60" spans="1:77" x14ac:dyDescent="0.2">
      <c r="BM60">
        <f>AVERAGE(BM39:BM59)</f>
        <v>33.333333333333336</v>
      </c>
      <c r="BN60">
        <f t="shared" ref="BN60:BY60" si="51">AVERAGE(BN39:BN59)</f>
        <v>8.9876523809523814</v>
      </c>
      <c r="BO60">
        <f t="shared" si="51"/>
        <v>20.210342857142855</v>
      </c>
      <c r="BP60">
        <f t="shared" si="51"/>
        <v>12.706637619047621</v>
      </c>
      <c r="BQ60">
        <f t="shared" si="51"/>
        <v>13.560614285714289</v>
      </c>
      <c r="BR60">
        <f t="shared" si="51"/>
        <v>13.725047619047618</v>
      </c>
      <c r="BS60">
        <f t="shared" si="51"/>
        <v>29.110684285714289</v>
      </c>
      <c r="BT60">
        <f t="shared" si="51"/>
        <v>18.160266666666669</v>
      </c>
      <c r="BU60">
        <f t="shared" si="51"/>
        <v>20.776242857142854</v>
      </c>
      <c r="BV60">
        <f t="shared" si="51"/>
        <v>13.962678095238093</v>
      </c>
      <c r="BW60">
        <f t="shared" si="51"/>
        <v>13.818014285714288</v>
      </c>
      <c r="BX60">
        <f t="shared" si="51"/>
        <v>5.391576190476191</v>
      </c>
      <c r="BY60">
        <f t="shared" si="51"/>
        <v>13.201376190476191</v>
      </c>
    </row>
    <row r="61" spans="1:77" x14ac:dyDescent="0.2">
      <c r="BM61">
        <f>(COUNTIF(BM39:BM59,"=0"))*100/21</f>
        <v>66.666666666666671</v>
      </c>
      <c r="BN61">
        <f t="shared" ref="BN61:BY61" si="52">(COUNTIF(BN39:BN59,"=0"))*100/21</f>
        <v>85.714285714285708</v>
      </c>
      <c r="BO61">
        <f t="shared" si="52"/>
        <v>57.142857142857146</v>
      </c>
      <c r="BP61">
        <f t="shared" si="52"/>
        <v>71.428571428571431</v>
      </c>
      <c r="BQ61">
        <f t="shared" si="52"/>
        <v>71.428571428571431</v>
      </c>
      <c r="BR61">
        <f t="shared" si="52"/>
        <v>80.952380952380949</v>
      </c>
      <c r="BS61">
        <f t="shared" si="52"/>
        <v>57.142857142857146</v>
      </c>
      <c r="BT61">
        <f t="shared" si="52"/>
        <v>66.666666666666671</v>
      </c>
      <c r="BU61">
        <f t="shared" si="52"/>
        <v>66.666666666666671</v>
      </c>
      <c r="BV61">
        <f t="shared" si="52"/>
        <v>71.428571428571431</v>
      </c>
      <c r="BW61">
        <f t="shared" si="52"/>
        <v>80.952380952380949</v>
      </c>
      <c r="BX61">
        <f>(COUNTIF(BX39:BX59,"=0"))*100/21</f>
        <v>90.476190476190482</v>
      </c>
      <c r="BY61">
        <f t="shared" si="52"/>
        <v>80.952380952380949</v>
      </c>
    </row>
    <row r="62" spans="1:77" x14ac:dyDescent="0.2">
      <c r="BM62">
        <f>(21-COUNTIF(BM39:BM59,"&gt;10"))*100/21</f>
        <v>66.666666666666671</v>
      </c>
      <c r="BN62">
        <f t="shared" ref="BN62:BY62" si="53">(21-COUNTIF(BN39:BN59,"&gt;10"))*100/21</f>
        <v>85.714285714285708</v>
      </c>
      <c r="BO62">
        <f t="shared" si="53"/>
        <v>57.142857142857146</v>
      </c>
      <c r="BP62">
        <f t="shared" si="53"/>
        <v>71.428571428571431</v>
      </c>
      <c r="BQ62">
        <f t="shared" si="53"/>
        <v>71.428571428571431</v>
      </c>
      <c r="BR62">
        <f t="shared" si="53"/>
        <v>80.952380952380949</v>
      </c>
      <c r="BS62">
        <f t="shared" si="53"/>
        <v>57.142857142857146</v>
      </c>
      <c r="BT62">
        <f t="shared" si="53"/>
        <v>66.666666666666671</v>
      </c>
      <c r="BU62">
        <f t="shared" si="53"/>
        <v>66.666666666666671</v>
      </c>
      <c r="BV62">
        <f t="shared" si="53"/>
        <v>71.428571428571431</v>
      </c>
      <c r="BW62">
        <f t="shared" si="53"/>
        <v>80.952380952380949</v>
      </c>
      <c r="BX62">
        <f t="shared" si="53"/>
        <v>90.476190476190482</v>
      </c>
      <c r="BY62">
        <f t="shared" si="53"/>
        <v>80.952380952380949</v>
      </c>
    </row>
    <row r="63" spans="1:77" x14ac:dyDescent="0.2">
      <c r="BM63">
        <f>(21-COUNTIF(BM39:BM59,"&gt;20"))*100/21</f>
        <v>66.666666666666671</v>
      </c>
      <c r="BN63">
        <f t="shared" ref="BN63:BY63" si="54">(21-COUNTIF(BN39:BN59,"&gt;20"))*100/21</f>
        <v>90.476190476190482</v>
      </c>
      <c r="BO63">
        <f t="shared" si="54"/>
        <v>57.142857142857146</v>
      </c>
      <c r="BP63">
        <f t="shared" si="54"/>
        <v>85.714285714285708</v>
      </c>
      <c r="BQ63">
        <f t="shared" si="54"/>
        <v>85.714285714285708</v>
      </c>
      <c r="BR63">
        <f t="shared" si="54"/>
        <v>85.714285714285708</v>
      </c>
      <c r="BS63">
        <f t="shared" si="54"/>
        <v>61.904761904761905</v>
      </c>
      <c r="BT63">
        <f t="shared" si="54"/>
        <v>76.19047619047619</v>
      </c>
      <c r="BU63">
        <f t="shared" si="54"/>
        <v>66.666666666666671</v>
      </c>
      <c r="BV63">
        <f t="shared" si="54"/>
        <v>71.428571428571431</v>
      </c>
      <c r="BW63">
        <f t="shared" si="54"/>
        <v>85.714285714285708</v>
      </c>
      <c r="BX63">
        <f t="shared" si="54"/>
        <v>95.238095238095241</v>
      </c>
      <c r="BY63">
        <f t="shared" si="54"/>
        <v>80.952380952380949</v>
      </c>
    </row>
    <row r="64" spans="1:77" x14ac:dyDescent="0.2">
      <c r="BM64">
        <f>(21-COUNTIF(BM39:BM59,"&gt;30"))*100/21</f>
        <v>66.666666666666671</v>
      </c>
      <c r="BN64">
        <f t="shared" ref="BN64:BY64" si="55">(21-COUNTIF(BN39:BN59,"&gt;30"))*100/21</f>
        <v>90.476190476190482</v>
      </c>
      <c r="BO64">
        <f t="shared" si="55"/>
        <v>66.666666666666671</v>
      </c>
      <c r="BP64">
        <f t="shared" si="55"/>
        <v>85.714285714285708</v>
      </c>
      <c r="BQ64">
        <f t="shared" si="55"/>
        <v>85.714285714285708</v>
      </c>
      <c r="BR64">
        <f t="shared" si="55"/>
        <v>85.714285714285708</v>
      </c>
      <c r="BS64">
        <f t="shared" si="55"/>
        <v>61.904761904761905</v>
      </c>
      <c r="BT64">
        <f t="shared" si="55"/>
        <v>76.19047619047619</v>
      </c>
      <c r="BU64">
        <f t="shared" si="55"/>
        <v>71.428571428571431</v>
      </c>
      <c r="BV64">
        <f t="shared" si="55"/>
        <v>85.714285714285708</v>
      </c>
      <c r="BW64">
        <f t="shared" si="55"/>
        <v>85.714285714285708</v>
      </c>
      <c r="BX64">
        <f t="shared" si="55"/>
        <v>95.238095238095241</v>
      </c>
      <c r="BY64">
        <f t="shared" si="55"/>
        <v>85.714285714285708</v>
      </c>
    </row>
    <row r="65" spans="1:80" x14ac:dyDescent="0.2">
      <c r="BM65">
        <f>(21-COUNTIF(BM39:BM59,"&gt;40"))*100/21</f>
        <v>66.666666666666671</v>
      </c>
      <c r="BN65">
        <f t="shared" ref="BN65:BX65" si="56">(21-COUNTIF(BN39:BN59,"&gt;40"))*100/21</f>
        <v>90.476190476190482</v>
      </c>
      <c r="BO65">
        <f t="shared" si="56"/>
        <v>76.19047619047619</v>
      </c>
      <c r="BP65">
        <f t="shared" si="56"/>
        <v>85.714285714285708</v>
      </c>
      <c r="BQ65">
        <f t="shared" si="56"/>
        <v>85.714285714285708</v>
      </c>
      <c r="BR65">
        <f t="shared" si="56"/>
        <v>85.714285714285708</v>
      </c>
      <c r="BS65">
        <f t="shared" si="56"/>
        <v>61.904761904761905</v>
      </c>
      <c r="BT65">
        <f t="shared" si="56"/>
        <v>76.19047619047619</v>
      </c>
      <c r="BU65">
        <f t="shared" si="56"/>
        <v>71.428571428571431</v>
      </c>
      <c r="BV65">
        <f t="shared" si="56"/>
        <v>85.714285714285708</v>
      </c>
      <c r="BW65">
        <f t="shared" si="56"/>
        <v>85.714285714285708</v>
      </c>
      <c r="BX65">
        <f t="shared" si="56"/>
        <v>95.238095238095241</v>
      </c>
      <c r="BY65">
        <f>(21-COUNTIF(BY39:BY59,"&gt;40"))*100/21</f>
        <v>85.714285714285708</v>
      </c>
    </row>
    <row r="66" spans="1:80" x14ac:dyDescent="0.2">
      <c r="BM66">
        <f>(21-COUNTIF(BM39:BM59,"&gt;50"))*100/21</f>
        <v>66.666666666666671</v>
      </c>
      <c r="BN66">
        <f t="shared" ref="BN66:BY66" si="57">(21-COUNTIF(BN39:BN59,"&gt;50"))*100/21</f>
        <v>90.476190476190482</v>
      </c>
      <c r="BO66">
        <f t="shared" si="57"/>
        <v>80.952380952380949</v>
      </c>
      <c r="BP66">
        <f t="shared" si="57"/>
        <v>85.714285714285708</v>
      </c>
      <c r="BQ66">
        <f t="shared" si="57"/>
        <v>85.714285714285708</v>
      </c>
      <c r="BR66">
        <f t="shared" si="57"/>
        <v>85.714285714285708</v>
      </c>
      <c r="BS66">
        <f t="shared" si="57"/>
        <v>61.904761904761905</v>
      </c>
      <c r="BT66">
        <f t="shared" si="57"/>
        <v>85.714285714285708</v>
      </c>
      <c r="BU66">
        <f t="shared" si="57"/>
        <v>76.19047619047619</v>
      </c>
      <c r="BV66">
        <f t="shared" si="57"/>
        <v>90.476190476190482</v>
      </c>
      <c r="BW66">
        <f t="shared" si="57"/>
        <v>85.714285714285708</v>
      </c>
      <c r="BX66">
        <f t="shared" si="57"/>
        <v>95.238095238095241</v>
      </c>
      <c r="BY66">
        <f t="shared" si="57"/>
        <v>85.714285714285708</v>
      </c>
    </row>
    <row r="67" spans="1:80" x14ac:dyDescent="0.2">
      <c r="BN67">
        <f>$BM$60-BN60</f>
        <v>24.345680952380953</v>
      </c>
      <c r="BO67">
        <f t="shared" ref="BO67:BY67" si="58">$BM$60-BO60</f>
        <v>13.122990476190481</v>
      </c>
      <c r="BP67">
        <f t="shared" si="58"/>
        <v>20.626695714285717</v>
      </c>
      <c r="BQ67">
        <f t="shared" si="58"/>
        <v>19.772719047619049</v>
      </c>
      <c r="BR67">
        <f t="shared" si="58"/>
        <v>19.608285714285717</v>
      </c>
      <c r="BS67">
        <f t="shared" si="58"/>
        <v>4.222649047619047</v>
      </c>
      <c r="BT67">
        <f t="shared" si="58"/>
        <v>15.173066666666667</v>
      </c>
      <c r="BU67">
        <f t="shared" si="58"/>
        <v>12.557090476190481</v>
      </c>
      <c r="BV67">
        <f t="shared" si="58"/>
        <v>19.370655238095242</v>
      </c>
      <c r="BW67">
        <f t="shared" si="58"/>
        <v>19.515319047619048</v>
      </c>
      <c r="BX67">
        <f t="shared" si="58"/>
        <v>27.941757142857146</v>
      </c>
      <c r="BY67">
        <f t="shared" si="58"/>
        <v>20.131957142857146</v>
      </c>
      <c r="BZ67" s="14" t="s">
        <v>32</v>
      </c>
    </row>
    <row r="68" spans="1:80" x14ac:dyDescent="0.2">
      <c r="BN68">
        <f>(100-BN60)/100</f>
        <v>0.91012347619047618</v>
      </c>
      <c r="BO68">
        <f t="shared" ref="BO68:BY68" si="59">(100-BO60)/100</f>
        <v>0.79789657142857151</v>
      </c>
      <c r="BP68">
        <f t="shared" si="59"/>
        <v>0.87293362380952377</v>
      </c>
      <c r="BQ68">
        <f t="shared" si="59"/>
        <v>0.8643938571428571</v>
      </c>
      <c r="BR68">
        <f t="shared" si="59"/>
        <v>0.86274952380952386</v>
      </c>
      <c r="BS68">
        <f t="shared" si="59"/>
        <v>0.70889315714285717</v>
      </c>
      <c r="BT68">
        <f t="shared" si="59"/>
        <v>0.81839733333333331</v>
      </c>
      <c r="BU68">
        <f t="shared" si="59"/>
        <v>0.79223757142857154</v>
      </c>
      <c r="BV68">
        <f t="shared" si="59"/>
        <v>0.8603732190476191</v>
      </c>
      <c r="BW68">
        <f t="shared" si="59"/>
        <v>0.86181985714285714</v>
      </c>
      <c r="BX68">
        <f t="shared" si="59"/>
        <v>0.94608423809523812</v>
      </c>
      <c r="BY68">
        <f t="shared" si="59"/>
        <v>0.86798623809523801</v>
      </c>
      <c r="BZ68" s="14" t="s">
        <v>33</v>
      </c>
    </row>
    <row r="69" spans="1:80" x14ac:dyDescent="0.2">
      <c r="BN69">
        <f>(BN68-MIN($BN$68:$BY$68))/(MAX($BN$68:$BY$68)-MIN($BN$68:$BY$68))</f>
        <v>0.84838906353320465</v>
      </c>
      <c r="BO69">
        <f t="shared" ref="BO69:BY69" si="60">(BO68-MIN($BN$68:$BY$68))/(MAX($BN$68:$BY$68)-MIN($BN$68:$BY$68))</f>
        <v>0.37523929621781554</v>
      </c>
      <c r="BP69">
        <f t="shared" si="60"/>
        <v>0.69159626916831562</v>
      </c>
      <c r="BQ69">
        <f t="shared" si="60"/>
        <v>0.65559252639528476</v>
      </c>
      <c r="BR69">
        <f t="shared" si="60"/>
        <v>0.6486600004051386</v>
      </c>
      <c r="BS69">
        <f t="shared" si="60"/>
        <v>0</v>
      </c>
      <c r="BT69">
        <f t="shared" si="60"/>
        <v>0.4616707160774754</v>
      </c>
      <c r="BU69">
        <f t="shared" si="60"/>
        <v>0.35138089489312119</v>
      </c>
      <c r="BV69">
        <f t="shared" si="60"/>
        <v>0.63864147545739058</v>
      </c>
      <c r="BW69">
        <f t="shared" si="60"/>
        <v>0.64474051632110863</v>
      </c>
      <c r="BX69">
        <f t="shared" si="60"/>
        <v>1</v>
      </c>
      <c r="BY69">
        <f t="shared" si="60"/>
        <v>0.67073804088072242</v>
      </c>
      <c r="BZ69" s="14" t="s">
        <v>34</v>
      </c>
    </row>
    <row r="70" spans="1:80" x14ac:dyDescent="0.2">
      <c r="BN70">
        <f>BN64/100</f>
        <v>0.90476190476190477</v>
      </c>
      <c r="BO70">
        <f t="shared" ref="BO70:BY70" si="61">BO64/100</f>
        <v>0.66666666666666674</v>
      </c>
      <c r="BP70">
        <f t="shared" si="61"/>
        <v>0.8571428571428571</v>
      </c>
      <c r="BQ70">
        <f t="shared" si="61"/>
        <v>0.8571428571428571</v>
      </c>
      <c r="BR70">
        <f t="shared" si="61"/>
        <v>0.8571428571428571</v>
      </c>
      <c r="BS70">
        <f t="shared" si="61"/>
        <v>0.61904761904761907</v>
      </c>
      <c r="BT70">
        <f t="shared" si="61"/>
        <v>0.76190476190476186</v>
      </c>
      <c r="BU70">
        <f t="shared" si="61"/>
        <v>0.7142857142857143</v>
      </c>
      <c r="BV70">
        <f t="shared" si="61"/>
        <v>0.8571428571428571</v>
      </c>
      <c r="BW70">
        <f>BW64/100</f>
        <v>0.8571428571428571</v>
      </c>
      <c r="BX70">
        <f t="shared" si="61"/>
        <v>0.95238095238095244</v>
      </c>
      <c r="BY70">
        <f t="shared" si="61"/>
        <v>0.8571428571428571</v>
      </c>
      <c r="BZ70" s="14" t="s">
        <v>35</v>
      </c>
    </row>
    <row r="71" spans="1:80" x14ac:dyDescent="0.2">
      <c r="BN71">
        <f>(BN70-MIN($BN$70:$BY$70))/(MAX($BN$70:$BY$70)-MIN($BN$70:$BY$70))</f>
        <v>0.85714285714285698</v>
      </c>
      <c r="BO71">
        <f t="shared" ref="BO71:BV71" si="62">(BO70-MIN($BN$70:$BY$70))/(MAX($BN$70:$BY$70)-MIN($BN$70:$BY$70))</f>
        <v>0.14285714285714299</v>
      </c>
      <c r="BP71">
        <f t="shared" si="62"/>
        <v>0.71428571428571397</v>
      </c>
      <c r="BQ71">
        <f t="shared" si="62"/>
        <v>0.71428571428571397</v>
      </c>
      <c r="BR71">
        <f t="shared" si="62"/>
        <v>0.71428571428571397</v>
      </c>
      <c r="BS71">
        <f t="shared" si="62"/>
        <v>0</v>
      </c>
      <c r="BT71">
        <f t="shared" si="62"/>
        <v>0.42857142857142833</v>
      </c>
      <c r="BU71">
        <f t="shared" si="62"/>
        <v>0.28571428571428564</v>
      </c>
      <c r="BV71">
        <f t="shared" si="62"/>
        <v>0.71428571428571397</v>
      </c>
      <c r="BW71">
        <f>(BW70-MIN($BN$70:$BY$70))/(MAX($BN$70:$BY$70)-MIN($BN$70:$BY$70))</f>
        <v>0.71428571428571397</v>
      </c>
      <c r="BX71">
        <f t="shared" ref="BX71" si="63">(BX70-MIN($BN$70:$BY$70))/(MAX($BN$70:$BY$70)-MIN($BN$70:$BY$70))</f>
        <v>1</v>
      </c>
      <c r="BY71">
        <f t="shared" ref="BY71" si="64">(BY70-MIN($BN$70:$BY$70))/(MAX($BN$70:$BY$70)-MIN($BN$70:$BY$70))</f>
        <v>0.71428571428571397</v>
      </c>
      <c r="BZ71" s="14" t="s">
        <v>36</v>
      </c>
    </row>
    <row r="75" spans="1:80" x14ac:dyDescent="0.2">
      <c r="A75" t="s">
        <v>38</v>
      </c>
      <c r="D75" t="s">
        <v>24</v>
      </c>
    </row>
    <row r="76" spans="1:80" x14ac:dyDescent="0.2">
      <c r="A76" t="s">
        <v>29</v>
      </c>
      <c r="B76" t="s">
        <v>30</v>
      </c>
      <c r="C76" t="s">
        <v>31</v>
      </c>
      <c r="D76">
        <v>1</v>
      </c>
      <c r="E76">
        <f>D76+1</f>
        <v>2</v>
      </c>
      <c r="F76">
        <v>3</v>
      </c>
      <c r="G76">
        <v>4</v>
      </c>
      <c r="H76">
        <v>5</v>
      </c>
      <c r="I76">
        <v>6</v>
      </c>
      <c r="J76">
        <v>7</v>
      </c>
      <c r="K76">
        <v>8</v>
      </c>
      <c r="L76">
        <v>9</v>
      </c>
      <c r="M76">
        <v>10</v>
      </c>
      <c r="N76">
        <v>11</v>
      </c>
      <c r="O76">
        <v>12</v>
      </c>
      <c r="P76">
        <v>13</v>
      </c>
      <c r="Q76">
        <v>14</v>
      </c>
      <c r="R76">
        <v>15</v>
      </c>
    </row>
    <row r="77" spans="1:80" x14ac:dyDescent="0.2">
      <c r="A77">
        <v>1</v>
      </c>
      <c r="B77">
        <v>1</v>
      </c>
      <c r="C77" s="13">
        <v>1</v>
      </c>
      <c r="D77" s="3">
        <v>1</v>
      </c>
      <c r="E77" s="3">
        <v>0.48518499999999998</v>
      </c>
      <c r="F77" s="3">
        <v>1</v>
      </c>
      <c r="G77">
        <v>1</v>
      </c>
      <c r="H77" s="3">
        <v>1</v>
      </c>
      <c r="I77" s="3">
        <v>1</v>
      </c>
      <c r="J77" s="3">
        <v>0.48518499999999998</v>
      </c>
      <c r="K77" s="3">
        <v>1</v>
      </c>
      <c r="L77" s="3">
        <v>1</v>
      </c>
      <c r="M77" s="3">
        <v>1</v>
      </c>
      <c r="N77">
        <v>0.54850699999999997</v>
      </c>
      <c r="O77" s="3">
        <v>0.47777799999999998</v>
      </c>
      <c r="P77" s="3">
        <v>0.42424200000000001</v>
      </c>
      <c r="Q77" s="3">
        <v>0.5</v>
      </c>
      <c r="R77" s="3">
        <v>1</v>
      </c>
      <c r="AJ77">
        <f>(B77-C77)*100</f>
        <v>0</v>
      </c>
      <c r="AK77">
        <f>(D77-C77)*100</f>
        <v>0</v>
      </c>
      <c r="AL77">
        <f>(E77-C77)*100</f>
        <v>-51.481500000000004</v>
      </c>
      <c r="AM77">
        <f>(F77-C77)*100</f>
        <v>0</v>
      </c>
      <c r="AN77">
        <f>(G77-C77)*100</f>
        <v>0</v>
      </c>
      <c r="AO77">
        <f>(H77-C77)*100</f>
        <v>0</v>
      </c>
      <c r="AP77">
        <f>(I77-C77)*100</f>
        <v>0</v>
      </c>
      <c r="AQ77">
        <f>(J77-C77)*100</f>
        <v>-51.481500000000004</v>
      </c>
      <c r="AR77">
        <f>(K77-C77)*100</f>
        <v>0</v>
      </c>
      <c r="AS77">
        <f>(L77-C77)*100</f>
        <v>0</v>
      </c>
      <c r="AT77">
        <f>(M77-C77)*100</f>
        <v>0</v>
      </c>
      <c r="AU77">
        <f>(N77-C77)*100</f>
        <v>-45.149300000000004</v>
      </c>
      <c r="AV77">
        <f>(O77-C77)*100</f>
        <v>-52.222199999999994</v>
      </c>
      <c r="AW77">
        <f>(P77-C77)*100</f>
        <v>-57.575800000000001</v>
      </c>
      <c r="AX77">
        <f>(Q77-C77)*100</f>
        <v>-50</v>
      </c>
      <c r="AY77">
        <f>(R77-C77)*100</f>
        <v>0</v>
      </c>
      <c r="BM77">
        <f>ABS(AJ77)</f>
        <v>0</v>
      </c>
      <c r="BN77">
        <f>ABS(AK77)</f>
        <v>0</v>
      </c>
      <c r="BO77">
        <f t="shared" ref="BO77:BR92" si="65">ABS(AL77)</f>
        <v>51.481500000000004</v>
      </c>
      <c r="BP77">
        <f t="shared" si="65"/>
        <v>0</v>
      </c>
      <c r="BQ77">
        <f t="shared" si="65"/>
        <v>0</v>
      </c>
      <c r="BR77">
        <f t="shared" si="65"/>
        <v>0</v>
      </c>
      <c r="BS77">
        <f>ABS(AP77)</f>
        <v>0</v>
      </c>
      <c r="BT77">
        <f>ABS(AQ77)</f>
        <v>51.481500000000004</v>
      </c>
      <c r="BU77">
        <f t="shared" ref="BU77:BU97" si="66">ABS(AR77)</f>
        <v>0</v>
      </c>
      <c r="BV77">
        <f t="shared" ref="BV77:BV97" si="67">ABS(AS77)</f>
        <v>0</v>
      </c>
      <c r="BW77">
        <f>ABS(AT77)</f>
        <v>0</v>
      </c>
      <c r="BX77">
        <f>ABS(AU77)</f>
        <v>45.149300000000004</v>
      </c>
      <c r="BY77">
        <f t="shared" ref="BY77:BY97" si="68">ABS(AV77)</f>
        <v>52.222199999999994</v>
      </c>
      <c r="BZ77">
        <f>ABS(AW77)</f>
        <v>57.575800000000001</v>
      </c>
      <c r="CA77">
        <f>ABS(AX77)</f>
        <v>50</v>
      </c>
      <c r="CB77">
        <f t="shared" ref="CB77:CB97" si="69">ABS(AY77)</f>
        <v>0</v>
      </c>
    </row>
    <row r="78" spans="1:80" x14ac:dyDescent="0.2">
      <c r="A78">
        <v>2</v>
      </c>
      <c r="B78">
        <v>1</v>
      </c>
      <c r="C78" s="13">
        <v>1</v>
      </c>
      <c r="D78" s="3">
        <v>1</v>
      </c>
      <c r="E78" s="3">
        <v>1</v>
      </c>
      <c r="F78" s="3">
        <v>1</v>
      </c>
      <c r="G78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>
        <v>1</v>
      </c>
      <c r="O78" s="3">
        <v>1</v>
      </c>
      <c r="P78" s="3">
        <v>1</v>
      </c>
      <c r="Q78" s="3">
        <v>1</v>
      </c>
      <c r="R78" s="3">
        <v>1</v>
      </c>
      <c r="AJ78">
        <f t="shared" ref="AJ78:AJ97" si="70">(B78-C78)*100</f>
        <v>0</v>
      </c>
      <c r="AK78">
        <f t="shared" ref="AK78:AK97" si="71">(D78-C78)*100</f>
        <v>0</v>
      </c>
      <c r="AL78">
        <f t="shared" ref="AL78:AL97" si="72">(E78-C78)*100</f>
        <v>0</v>
      </c>
      <c r="AM78">
        <f t="shared" ref="AM78:AM97" si="73">(F78-C78)*100</f>
        <v>0</v>
      </c>
      <c r="AN78">
        <f t="shared" ref="AN78:AN97" si="74">(G78-C78)*100</f>
        <v>0</v>
      </c>
      <c r="AO78">
        <f t="shared" ref="AO78:AO97" si="75">(H78-C78)*100</f>
        <v>0</v>
      </c>
      <c r="AP78">
        <f t="shared" ref="AP78:AP97" si="76">(I78-C78)*100</f>
        <v>0</v>
      </c>
      <c r="AQ78">
        <f t="shared" ref="AQ78:AQ97" si="77">(J78-C78)*100</f>
        <v>0</v>
      </c>
      <c r="AR78">
        <f t="shared" ref="AR78:AR97" si="78">(K78-C78)*100</f>
        <v>0</v>
      </c>
      <c r="AS78">
        <f t="shared" ref="AS78:AS97" si="79">(L78-C78)*100</f>
        <v>0</v>
      </c>
      <c r="AT78">
        <f t="shared" ref="AT78:AT97" si="80">(M78-C78)*100</f>
        <v>0</v>
      </c>
      <c r="AU78">
        <f t="shared" ref="AU78:AU97" si="81">(N78-C78)*100</f>
        <v>0</v>
      </c>
      <c r="AV78">
        <f t="shared" ref="AV78:AV97" si="82">(O78-C78)*100</f>
        <v>0</v>
      </c>
      <c r="AW78">
        <f t="shared" ref="AW78:AW97" si="83">(P78-C78)*100</f>
        <v>0</v>
      </c>
      <c r="AX78">
        <f t="shared" ref="AX78:AX97" si="84">(Q78-C78)*100</f>
        <v>0</v>
      </c>
      <c r="AY78">
        <f t="shared" ref="AY78:AY97" si="85">(R78-C78)*100</f>
        <v>0</v>
      </c>
      <c r="BM78">
        <f t="shared" ref="BM78:BM97" si="86">ABS(AJ78)</f>
        <v>0</v>
      </c>
      <c r="BN78">
        <f t="shared" ref="BN78:BR97" si="87">ABS(AK78)</f>
        <v>0</v>
      </c>
      <c r="BO78">
        <f t="shared" si="65"/>
        <v>0</v>
      </c>
      <c r="BP78">
        <f t="shared" si="65"/>
        <v>0</v>
      </c>
      <c r="BQ78">
        <f t="shared" si="65"/>
        <v>0</v>
      </c>
      <c r="BR78">
        <f t="shared" si="65"/>
        <v>0</v>
      </c>
      <c r="BS78">
        <f t="shared" ref="BS78:BS97" si="88">ABS(AP78)</f>
        <v>0</v>
      </c>
      <c r="BT78">
        <f t="shared" ref="BT78:BT97" si="89">ABS(AQ78)</f>
        <v>0</v>
      </c>
      <c r="BU78">
        <f t="shared" si="66"/>
        <v>0</v>
      </c>
      <c r="BV78">
        <f t="shared" si="67"/>
        <v>0</v>
      </c>
      <c r="BW78">
        <f t="shared" ref="BW78:BW97" si="90">ABS(AT78)</f>
        <v>0</v>
      </c>
      <c r="BX78">
        <f t="shared" ref="BX78:BX97" si="91">ABS(AU78)</f>
        <v>0</v>
      </c>
      <c r="BY78">
        <f t="shared" si="68"/>
        <v>0</v>
      </c>
      <c r="BZ78">
        <f t="shared" ref="BZ78:BZ97" si="92">ABS(AW78)</f>
        <v>0</v>
      </c>
      <c r="CA78">
        <f t="shared" ref="CA78:CA97" si="93">ABS(AX78)</f>
        <v>0</v>
      </c>
      <c r="CB78">
        <f t="shared" si="69"/>
        <v>0</v>
      </c>
    </row>
    <row r="79" spans="1:80" x14ac:dyDescent="0.2">
      <c r="A79">
        <v>3</v>
      </c>
      <c r="B79">
        <v>1</v>
      </c>
      <c r="C79" s="13">
        <v>1</v>
      </c>
      <c r="D79" s="3">
        <v>1</v>
      </c>
      <c r="E79" s="3">
        <v>1</v>
      </c>
      <c r="F79" s="3">
        <v>1</v>
      </c>
      <c r="G79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>
        <v>1</v>
      </c>
      <c r="O79" s="3">
        <v>1</v>
      </c>
      <c r="P79" s="3">
        <v>1</v>
      </c>
      <c r="Q79" s="3">
        <v>1</v>
      </c>
      <c r="R79" s="3">
        <v>1</v>
      </c>
      <c r="AJ79">
        <f t="shared" si="70"/>
        <v>0</v>
      </c>
      <c r="AK79">
        <f t="shared" si="71"/>
        <v>0</v>
      </c>
      <c r="AL79">
        <f t="shared" si="72"/>
        <v>0</v>
      </c>
      <c r="AM79">
        <f t="shared" si="73"/>
        <v>0</v>
      </c>
      <c r="AN79">
        <f t="shared" si="74"/>
        <v>0</v>
      </c>
      <c r="AO79">
        <f t="shared" si="75"/>
        <v>0</v>
      </c>
      <c r="AP79">
        <f t="shared" si="76"/>
        <v>0</v>
      </c>
      <c r="AQ79">
        <f t="shared" si="77"/>
        <v>0</v>
      </c>
      <c r="AR79">
        <f t="shared" si="78"/>
        <v>0</v>
      </c>
      <c r="AS79">
        <f t="shared" si="79"/>
        <v>0</v>
      </c>
      <c r="AT79">
        <f t="shared" si="80"/>
        <v>0</v>
      </c>
      <c r="AU79">
        <f t="shared" si="81"/>
        <v>0</v>
      </c>
      <c r="AV79">
        <f t="shared" si="82"/>
        <v>0</v>
      </c>
      <c r="AW79">
        <f t="shared" si="83"/>
        <v>0</v>
      </c>
      <c r="AX79">
        <f t="shared" si="84"/>
        <v>0</v>
      </c>
      <c r="AY79">
        <f t="shared" si="85"/>
        <v>0</v>
      </c>
      <c r="BM79">
        <f t="shared" si="86"/>
        <v>0</v>
      </c>
      <c r="BN79">
        <f t="shared" si="87"/>
        <v>0</v>
      </c>
      <c r="BO79">
        <f t="shared" si="65"/>
        <v>0</v>
      </c>
      <c r="BP79">
        <f t="shared" si="65"/>
        <v>0</v>
      </c>
      <c r="BQ79">
        <f t="shared" si="65"/>
        <v>0</v>
      </c>
      <c r="BR79">
        <f t="shared" si="65"/>
        <v>0</v>
      </c>
      <c r="BS79">
        <f t="shared" si="88"/>
        <v>0</v>
      </c>
      <c r="BT79">
        <f t="shared" si="89"/>
        <v>0</v>
      </c>
      <c r="BU79">
        <f t="shared" si="66"/>
        <v>0</v>
      </c>
      <c r="BV79">
        <f t="shared" si="67"/>
        <v>0</v>
      </c>
      <c r="BW79">
        <f t="shared" si="90"/>
        <v>0</v>
      </c>
      <c r="BX79">
        <f t="shared" si="91"/>
        <v>0</v>
      </c>
      <c r="BY79">
        <f t="shared" si="68"/>
        <v>0</v>
      </c>
      <c r="BZ79">
        <f t="shared" si="92"/>
        <v>0</v>
      </c>
      <c r="CA79">
        <f t="shared" si="93"/>
        <v>0</v>
      </c>
      <c r="CB79">
        <f t="shared" si="69"/>
        <v>0</v>
      </c>
    </row>
    <row r="80" spans="1:80" x14ac:dyDescent="0.2">
      <c r="A80">
        <v>4</v>
      </c>
      <c r="B80">
        <v>1</v>
      </c>
      <c r="C80" s="13">
        <v>1</v>
      </c>
      <c r="D80" s="3">
        <v>1</v>
      </c>
      <c r="E80" s="3">
        <v>1</v>
      </c>
      <c r="F80" s="3">
        <v>1</v>
      </c>
      <c r="G80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>
        <v>1</v>
      </c>
      <c r="O80" s="3">
        <v>1</v>
      </c>
      <c r="P80" s="3">
        <v>1</v>
      </c>
      <c r="Q80" s="3">
        <v>1</v>
      </c>
      <c r="R80" s="3">
        <v>1</v>
      </c>
      <c r="AJ80">
        <f t="shared" si="70"/>
        <v>0</v>
      </c>
      <c r="AK80">
        <f t="shared" si="71"/>
        <v>0</v>
      </c>
      <c r="AL80">
        <f t="shared" si="72"/>
        <v>0</v>
      </c>
      <c r="AM80">
        <f t="shared" si="73"/>
        <v>0</v>
      </c>
      <c r="AN80">
        <f t="shared" si="74"/>
        <v>0</v>
      </c>
      <c r="AO80">
        <f t="shared" si="75"/>
        <v>0</v>
      </c>
      <c r="AP80">
        <f t="shared" si="76"/>
        <v>0</v>
      </c>
      <c r="AQ80">
        <f t="shared" si="77"/>
        <v>0</v>
      </c>
      <c r="AR80">
        <f t="shared" si="78"/>
        <v>0</v>
      </c>
      <c r="AS80">
        <f t="shared" si="79"/>
        <v>0</v>
      </c>
      <c r="AT80">
        <f t="shared" si="80"/>
        <v>0</v>
      </c>
      <c r="AU80">
        <f t="shared" si="81"/>
        <v>0</v>
      </c>
      <c r="AV80">
        <f t="shared" si="82"/>
        <v>0</v>
      </c>
      <c r="AW80">
        <f t="shared" si="83"/>
        <v>0</v>
      </c>
      <c r="AX80">
        <f t="shared" si="84"/>
        <v>0</v>
      </c>
      <c r="AY80">
        <f t="shared" si="85"/>
        <v>0</v>
      </c>
      <c r="BM80">
        <f t="shared" si="86"/>
        <v>0</v>
      </c>
      <c r="BN80">
        <f t="shared" si="87"/>
        <v>0</v>
      </c>
      <c r="BO80">
        <f t="shared" si="65"/>
        <v>0</v>
      </c>
      <c r="BP80">
        <f t="shared" si="65"/>
        <v>0</v>
      </c>
      <c r="BQ80">
        <f t="shared" si="65"/>
        <v>0</v>
      </c>
      <c r="BR80">
        <f t="shared" si="65"/>
        <v>0</v>
      </c>
      <c r="BS80">
        <f t="shared" si="88"/>
        <v>0</v>
      </c>
      <c r="BT80">
        <f t="shared" si="89"/>
        <v>0</v>
      </c>
      <c r="BU80">
        <f t="shared" si="66"/>
        <v>0</v>
      </c>
      <c r="BV80">
        <f t="shared" si="67"/>
        <v>0</v>
      </c>
      <c r="BW80">
        <f t="shared" si="90"/>
        <v>0</v>
      </c>
      <c r="BX80">
        <f t="shared" si="91"/>
        <v>0</v>
      </c>
      <c r="BY80">
        <f t="shared" si="68"/>
        <v>0</v>
      </c>
      <c r="BZ80">
        <f t="shared" si="92"/>
        <v>0</v>
      </c>
      <c r="CA80">
        <f t="shared" si="93"/>
        <v>0</v>
      </c>
      <c r="CB80">
        <f t="shared" si="69"/>
        <v>0</v>
      </c>
    </row>
    <row r="81" spans="1:80" x14ac:dyDescent="0.2">
      <c r="A81">
        <v>5</v>
      </c>
      <c r="B81">
        <v>1</v>
      </c>
      <c r="C81" s="13">
        <v>1</v>
      </c>
      <c r="D81" s="3">
        <v>1</v>
      </c>
      <c r="E81" s="3">
        <v>1</v>
      </c>
      <c r="F81" s="3">
        <v>1</v>
      </c>
      <c r="G81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>
        <v>1</v>
      </c>
      <c r="O81" s="3">
        <v>1</v>
      </c>
      <c r="P81" s="3">
        <v>1</v>
      </c>
      <c r="Q81" s="3">
        <v>1</v>
      </c>
      <c r="R81" s="3">
        <v>1</v>
      </c>
      <c r="AJ81">
        <f t="shared" si="70"/>
        <v>0</v>
      </c>
      <c r="AK81">
        <f t="shared" si="71"/>
        <v>0</v>
      </c>
      <c r="AL81">
        <f t="shared" si="72"/>
        <v>0</v>
      </c>
      <c r="AM81">
        <f t="shared" si="73"/>
        <v>0</v>
      </c>
      <c r="AN81">
        <f t="shared" si="74"/>
        <v>0</v>
      </c>
      <c r="AO81">
        <f t="shared" si="75"/>
        <v>0</v>
      </c>
      <c r="AP81">
        <f t="shared" si="76"/>
        <v>0</v>
      </c>
      <c r="AQ81">
        <f t="shared" si="77"/>
        <v>0</v>
      </c>
      <c r="AR81">
        <f t="shared" si="78"/>
        <v>0</v>
      </c>
      <c r="AS81">
        <f t="shared" si="79"/>
        <v>0</v>
      </c>
      <c r="AT81">
        <f t="shared" si="80"/>
        <v>0</v>
      </c>
      <c r="AU81">
        <f t="shared" si="81"/>
        <v>0</v>
      </c>
      <c r="AV81">
        <f t="shared" si="82"/>
        <v>0</v>
      </c>
      <c r="AW81">
        <f t="shared" si="83"/>
        <v>0</v>
      </c>
      <c r="AX81">
        <f t="shared" si="84"/>
        <v>0</v>
      </c>
      <c r="AY81">
        <f t="shared" si="85"/>
        <v>0</v>
      </c>
      <c r="BM81">
        <f t="shared" si="86"/>
        <v>0</v>
      </c>
      <c r="BN81">
        <f t="shared" si="87"/>
        <v>0</v>
      </c>
      <c r="BO81">
        <f t="shared" si="65"/>
        <v>0</v>
      </c>
      <c r="BP81">
        <f t="shared" si="65"/>
        <v>0</v>
      </c>
      <c r="BQ81">
        <f t="shared" si="65"/>
        <v>0</v>
      </c>
      <c r="BR81">
        <f t="shared" si="65"/>
        <v>0</v>
      </c>
      <c r="BS81">
        <f t="shared" si="88"/>
        <v>0</v>
      </c>
      <c r="BT81">
        <f t="shared" si="89"/>
        <v>0</v>
      </c>
      <c r="BU81">
        <f t="shared" si="66"/>
        <v>0</v>
      </c>
      <c r="BV81">
        <f t="shared" si="67"/>
        <v>0</v>
      </c>
      <c r="BW81">
        <f t="shared" si="90"/>
        <v>0</v>
      </c>
      <c r="BX81">
        <f t="shared" si="91"/>
        <v>0</v>
      </c>
      <c r="BY81">
        <f t="shared" si="68"/>
        <v>0</v>
      </c>
      <c r="BZ81">
        <f t="shared" si="92"/>
        <v>0</v>
      </c>
      <c r="CA81">
        <f t="shared" si="93"/>
        <v>0</v>
      </c>
      <c r="CB81">
        <f t="shared" si="69"/>
        <v>0</v>
      </c>
    </row>
    <row r="82" spans="1:80" x14ac:dyDescent="0.2">
      <c r="A82">
        <v>6</v>
      </c>
      <c r="B82">
        <v>1</v>
      </c>
      <c r="C82" s="13">
        <v>1</v>
      </c>
      <c r="D82" s="3">
        <v>1</v>
      </c>
      <c r="E82" s="3">
        <v>1</v>
      </c>
      <c r="F82" s="3">
        <v>1</v>
      </c>
      <c r="G82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>
        <v>1</v>
      </c>
      <c r="O82" s="3">
        <v>1</v>
      </c>
      <c r="P82" s="3">
        <v>1</v>
      </c>
      <c r="Q82" s="3">
        <v>1</v>
      </c>
      <c r="R82" s="3">
        <v>1</v>
      </c>
      <c r="AJ82">
        <f t="shared" si="70"/>
        <v>0</v>
      </c>
      <c r="AK82">
        <f t="shared" si="71"/>
        <v>0</v>
      </c>
      <c r="AL82">
        <f t="shared" si="72"/>
        <v>0</v>
      </c>
      <c r="AM82">
        <f t="shared" si="73"/>
        <v>0</v>
      </c>
      <c r="AN82">
        <f t="shared" si="74"/>
        <v>0</v>
      </c>
      <c r="AO82">
        <f t="shared" si="75"/>
        <v>0</v>
      </c>
      <c r="AP82">
        <f t="shared" si="76"/>
        <v>0</v>
      </c>
      <c r="AQ82">
        <f t="shared" si="77"/>
        <v>0</v>
      </c>
      <c r="AR82">
        <f t="shared" si="78"/>
        <v>0</v>
      </c>
      <c r="AS82">
        <f t="shared" si="79"/>
        <v>0</v>
      </c>
      <c r="AT82">
        <f t="shared" si="80"/>
        <v>0</v>
      </c>
      <c r="AU82">
        <f t="shared" si="81"/>
        <v>0</v>
      </c>
      <c r="AV82">
        <f t="shared" si="82"/>
        <v>0</v>
      </c>
      <c r="AW82">
        <f t="shared" si="83"/>
        <v>0</v>
      </c>
      <c r="AX82">
        <f t="shared" si="84"/>
        <v>0</v>
      </c>
      <c r="AY82">
        <f t="shared" si="85"/>
        <v>0</v>
      </c>
      <c r="BM82">
        <f t="shared" si="86"/>
        <v>0</v>
      </c>
      <c r="BN82">
        <f t="shared" si="87"/>
        <v>0</v>
      </c>
      <c r="BO82">
        <f t="shared" si="65"/>
        <v>0</v>
      </c>
      <c r="BP82">
        <f t="shared" si="65"/>
        <v>0</v>
      </c>
      <c r="BQ82">
        <f t="shared" si="65"/>
        <v>0</v>
      </c>
      <c r="BR82">
        <f t="shared" si="65"/>
        <v>0</v>
      </c>
      <c r="BS82">
        <f t="shared" si="88"/>
        <v>0</v>
      </c>
      <c r="BT82">
        <f t="shared" si="89"/>
        <v>0</v>
      </c>
      <c r="BU82">
        <f t="shared" si="66"/>
        <v>0</v>
      </c>
      <c r="BV82">
        <f t="shared" si="67"/>
        <v>0</v>
      </c>
      <c r="BW82">
        <f t="shared" si="90"/>
        <v>0</v>
      </c>
      <c r="BX82">
        <f t="shared" si="91"/>
        <v>0</v>
      </c>
      <c r="BY82">
        <f t="shared" si="68"/>
        <v>0</v>
      </c>
      <c r="BZ82">
        <f t="shared" si="92"/>
        <v>0</v>
      </c>
      <c r="CA82">
        <f t="shared" si="93"/>
        <v>0</v>
      </c>
      <c r="CB82">
        <f t="shared" si="69"/>
        <v>0</v>
      </c>
    </row>
    <row r="83" spans="1:80" x14ac:dyDescent="0.2">
      <c r="A83">
        <v>7</v>
      </c>
      <c r="B83">
        <v>1</v>
      </c>
      <c r="C83" s="13">
        <v>1</v>
      </c>
      <c r="D83" s="3">
        <v>1</v>
      </c>
      <c r="E83" s="3">
        <v>1</v>
      </c>
      <c r="F83" s="3">
        <v>1</v>
      </c>
      <c r="G8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>
        <v>1</v>
      </c>
      <c r="O83" s="3">
        <v>1</v>
      </c>
      <c r="P83" s="3">
        <v>1</v>
      </c>
      <c r="Q83" s="3">
        <v>1</v>
      </c>
      <c r="R83" s="3">
        <v>1</v>
      </c>
      <c r="AJ83">
        <f t="shared" si="70"/>
        <v>0</v>
      </c>
      <c r="AK83">
        <f t="shared" si="71"/>
        <v>0</v>
      </c>
      <c r="AL83">
        <f t="shared" si="72"/>
        <v>0</v>
      </c>
      <c r="AM83">
        <f t="shared" si="73"/>
        <v>0</v>
      </c>
      <c r="AN83">
        <f t="shared" si="74"/>
        <v>0</v>
      </c>
      <c r="AO83">
        <f t="shared" si="75"/>
        <v>0</v>
      </c>
      <c r="AP83">
        <f t="shared" si="76"/>
        <v>0</v>
      </c>
      <c r="AQ83">
        <f t="shared" si="77"/>
        <v>0</v>
      </c>
      <c r="AR83">
        <f t="shared" si="78"/>
        <v>0</v>
      </c>
      <c r="AS83">
        <f t="shared" si="79"/>
        <v>0</v>
      </c>
      <c r="AT83">
        <f t="shared" si="80"/>
        <v>0</v>
      </c>
      <c r="AU83">
        <f t="shared" si="81"/>
        <v>0</v>
      </c>
      <c r="AV83">
        <f t="shared" si="82"/>
        <v>0</v>
      </c>
      <c r="AW83">
        <f t="shared" si="83"/>
        <v>0</v>
      </c>
      <c r="AX83">
        <f t="shared" si="84"/>
        <v>0</v>
      </c>
      <c r="AY83">
        <f t="shared" si="85"/>
        <v>0</v>
      </c>
      <c r="BM83">
        <f t="shared" si="86"/>
        <v>0</v>
      </c>
      <c r="BN83">
        <f t="shared" si="87"/>
        <v>0</v>
      </c>
      <c r="BO83">
        <f t="shared" si="65"/>
        <v>0</v>
      </c>
      <c r="BP83">
        <f t="shared" si="65"/>
        <v>0</v>
      </c>
      <c r="BQ83">
        <f t="shared" si="65"/>
        <v>0</v>
      </c>
      <c r="BR83">
        <f t="shared" si="65"/>
        <v>0</v>
      </c>
      <c r="BS83">
        <f t="shared" si="88"/>
        <v>0</v>
      </c>
      <c r="BT83">
        <f t="shared" si="89"/>
        <v>0</v>
      </c>
      <c r="BU83">
        <f t="shared" si="66"/>
        <v>0</v>
      </c>
      <c r="BV83">
        <f t="shared" si="67"/>
        <v>0</v>
      </c>
      <c r="BW83">
        <f t="shared" si="90"/>
        <v>0</v>
      </c>
      <c r="BX83">
        <f t="shared" si="91"/>
        <v>0</v>
      </c>
      <c r="BY83">
        <f t="shared" si="68"/>
        <v>0</v>
      </c>
      <c r="BZ83">
        <f t="shared" si="92"/>
        <v>0</v>
      </c>
      <c r="CA83">
        <f t="shared" si="93"/>
        <v>0</v>
      </c>
      <c r="CB83">
        <f t="shared" si="69"/>
        <v>0</v>
      </c>
    </row>
    <row r="84" spans="1:80" x14ac:dyDescent="0.2">
      <c r="A84">
        <v>8</v>
      </c>
      <c r="B84">
        <v>1</v>
      </c>
      <c r="C84" s="13">
        <v>1</v>
      </c>
      <c r="D84" s="3">
        <v>1</v>
      </c>
      <c r="E84" s="3">
        <v>0.51111099999999998</v>
      </c>
      <c r="F84" s="3">
        <v>1</v>
      </c>
      <c r="G84">
        <v>1</v>
      </c>
      <c r="H84" s="3">
        <v>1</v>
      </c>
      <c r="I84" s="3">
        <v>1</v>
      </c>
      <c r="J84" s="3">
        <v>0.43396200000000001</v>
      </c>
      <c r="K84" s="3">
        <v>1</v>
      </c>
      <c r="L84" s="3">
        <v>1</v>
      </c>
      <c r="M84" s="3">
        <v>1</v>
      </c>
      <c r="N84">
        <v>0.45149299999999998</v>
      </c>
      <c r="O84" s="3">
        <v>0.51111099999999998</v>
      </c>
      <c r="P84" s="3">
        <v>0.51481500000000002</v>
      </c>
      <c r="Q84" s="3">
        <v>0.51111099999999998</v>
      </c>
      <c r="R84" s="3">
        <v>1</v>
      </c>
      <c r="AJ84">
        <f t="shared" si="70"/>
        <v>0</v>
      </c>
      <c r="AK84">
        <f t="shared" si="71"/>
        <v>0</v>
      </c>
      <c r="AL84">
        <f t="shared" si="72"/>
        <v>-48.8889</v>
      </c>
      <c r="AM84">
        <f t="shared" si="73"/>
        <v>0</v>
      </c>
      <c r="AN84">
        <f t="shared" si="74"/>
        <v>0</v>
      </c>
      <c r="AO84">
        <f t="shared" si="75"/>
        <v>0</v>
      </c>
      <c r="AP84">
        <f t="shared" si="76"/>
        <v>0</v>
      </c>
      <c r="AQ84">
        <f t="shared" si="77"/>
        <v>-56.603800000000007</v>
      </c>
      <c r="AR84">
        <f t="shared" si="78"/>
        <v>0</v>
      </c>
      <c r="AS84">
        <f t="shared" si="79"/>
        <v>0</v>
      </c>
      <c r="AT84">
        <f t="shared" si="80"/>
        <v>0</v>
      </c>
      <c r="AU84">
        <f t="shared" si="81"/>
        <v>-54.85070000000001</v>
      </c>
      <c r="AV84">
        <f t="shared" si="82"/>
        <v>-48.8889</v>
      </c>
      <c r="AW84">
        <f t="shared" si="83"/>
        <v>-48.518499999999996</v>
      </c>
      <c r="AX84">
        <f t="shared" si="84"/>
        <v>-48.8889</v>
      </c>
      <c r="AY84">
        <f t="shared" si="85"/>
        <v>0</v>
      </c>
      <c r="BM84">
        <f t="shared" si="86"/>
        <v>0</v>
      </c>
      <c r="BN84">
        <f t="shared" si="87"/>
        <v>0</v>
      </c>
      <c r="BO84">
        <f t="shared" si="65"/>
        <v>48.8889</v>
      </c>
      <c r="BP84">
        <f t="shared" si="65"/>
        <v>0</v>
      </c>
      <c r="BQ84">
        <f t="shared" si="65"/>
        <v>0</v>
      </c>
      <c r="BR84">
        <f t="shared" si="65"/>
        <v>0</v>
      </c>
      <c r="BS84">
        <f t="shared" si="88"/>
        <v>0</v>
      </c>
      <c r="BT84">
        <f t="shared" si="89"/>
        <v>56.603800000000007</v>
      </c>
      <c r="BU84">
        <f t="shared" si="66"/>
        <v>0</v>
      </c>
      <c r="BV84">
        <f t="shared" si="67"/>
        <v>0</v>
      </c>
      <c r="BW84">
        <f t="shared" si="90"/>
        <v>0</v>
      </c>
      <c r="BX84">
        <f t="shared" si="91"/>
        <v>54.85070000000001</v>
      </c>
      <c r="BY84">
        <f t="shared" si="68"/>
        <v>48.8889</v>
      </c>
      <c r="BZ84">
        <f t="shared" si="92"/>
        <v>48.518499999999996</v>
      </c>
      <c r="CA84">
        <f t="shared" si="93"/>
        <v>48.8889</v>
      </c>
      <c r="CB84">
        <f t="shared" si="69"/>
        <v>0</v>
      </c>
    </row>
    <row r="85" spans="1:80" x14ac:dyDescent="0.2">
      <c r="A85">
        <v>9</v>
      </c>
      <c r="B85">
        <v>1</v>
      </c>
      <c r="C85" s="13">
        <v>1</v>
      </c>
      <c r="D85" s="3">
        <v>1</v>
      </c>
      <c r="E85" s="3">
        <v>1</v>
      </c>
      <c r="F85" s="3">
        <v>1</v>
      </c>
      <c r="G85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>
        <v>1</v>
      </c>
      <c r="O85" s="3">
        <v>1</v>
      </c>
      <c r="P85" s="3">
        <v>1</v>
      </c>
      <c r="Q85" s="3">
        <v>1</v>
      </c>
      <c r="R85" s="3">
        <v>1</v>
      </c>
      <c r="AJ85">
        <f t="shared" si="70"/>
        <v>0</v>
      </c>
      <c r="AK85">
        <f t="shared" si="71"/>
        <v>0</v>
      </c>
      <c r="AL85">
        <f t="shared" si="72"/>
        <v>0</v>
      </c>
      <c r="AM85">
        <f t="shared" si="73"/>
        <v>0</v>
      </c>
      <c r="AN85">
        <f t="shared" si="74"/>
        <v>0</v>
      </c>
      <c r="AO85">
        <f t="shared" si="75"/>
        <v>0</v>
      </c>
      <c r="AP85">
        <f t="shared" si="76"/>
        <v>0</v>
      </c>
      <c r="AQ85">
        <f t="shared" si="77"/>
        <v>0</v>
      </c>
      <c r="AR85">
        <f t="shared" si="78"/>
        <v>0</v>
      </c>
      <c r="AS85">
        <f t="shared" si="79"/>
        <v>0</v>
      </c>
      <c r="AT85">
        <f t="shared" si="80"/>
        <v>0</v>
      </c>
      <c r="AU85">
        <f t="shared" si="81"/>
        <v>0</v>
      </c>
      <c r="AV85">
        <f t="shared" si="82"/>
        <v>0</v>
      </c>
      <c r="AW85">
        <f t="shared" si="83"/>
        <v>0</v>
      </c>
      <c r="AX85">
        <f t="shared" si="84"/>
        <v>0</v>
      </c>
      <c r="AY85">
        <f t="shared" si="85"/>
        <v>0</v>
      </c>
      <c r="BM85">
        <f t="shared" si="86"/>
        <v>0</v>
      </c>
      <c r="BN85">
        <f t="shared" si="87"/>
        <v>0</v>
      </c>
      <c r="BO85">
        <f t="shared" si="65"/>
        <v>0</v>
      </c>
      <c r="BP85">
        <f t="shared" si="65"/>
        <v>0</v>
      </c>
      <c r="BQ85">
        <f t="shared" si="65"/>
        <v>0</v>
      </c>
      <c r="BR85">
        <f t="shared" si="65"/>
        <v>0</v>
      </c>
      <c r="BS85">
        <f t="shared" si="88"/>
        <v>0</v>
      </c>
      <c r="BT85">
        <f t="shared" si="89"/>
        <v>0</v>
      </c>
      <c r="BU85">
        <f t="shared" si="66"/>
        <v>0</v>
      </c>
      <c r="BV85">
        <f t="shared" si="67"/>
        <v>0</v>
      </c>
      <c r="BW85">
        <f t="shared" si="90"/>
        <v>0</v>
      </c>
      <c r="BX85">
        <f t="shared" si="91"/>
        <v>0</v>
      </c>
      <c r="BY85">
        <f t="shared" si="68"/>
        <v>0</v>
      </c>
      <c r="BZ85">
        <f t="shared" si="92"/>
        <v>0</v>
      </c>
      <c r="CA85">
        <f t="shared" si="93"/>
        <v>0</v>
      </c>
      <c r="CB85">
        <f t="shared" si="69"/>
        <v>0</v>
      </c>
    </row>
    <row r="86" spans="1:80" x14ac:dyDescent="0.2">
      <c r="A86">
        <v>10</v>
      </c>
      <c r="B86">
        <v>1</v>
      </c>
      <c r="C86" s="13">
        <v>1</v>
      </c>
      <c r="D86" s="3">
        <v>1</v>
      </c>
      <c r="E86" s="3">
        <v>1</v>
      </c>
      <c r="F86" s="3">
        <v>1</v>
      </c>
      <c r="G86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>
        <v>1</v>
      </c>
      <c r="O86" s="3">
        <v>1</v>
      </c>
      <c r="P86" s="3">
        <v>1</v>
      </c>
      <c r="Q86" s="3">
        <v>1</v>
      </c>
      <c r="R86" s="3">
        <v>1</v>
      </c>
      <c r="AJ86">
        <f t="shared" si="70"/>
        <v>0</v>
      </c>
      <c r="AK86">
        <f t="shared" si="71"/>
        <v>0</v>
      </c>
      <c r="AL86">
        <f t="shared" si="72"/>
        <v>0</v>
      </c>
      <c r="AM86">
        <f t="shared" si="73"/>
        <v>0</v>
      </c>
      <c r="AN86">
        <f t="shared" si="74"/>
        <v>0</v>
      </c>
      <c r="AO86">
        <f t="shared" si="75"/>
        <v>0</v>
      </c>
      <c r="AP86">
        <f t="shared" si="76"/>
        <v>0</v>
      </c>
      <c r="AQ86">
        <f t="shared" si="77"/>
        <v>0</v>
      </c>
      <c r="AR86">
        <f t="shared" si="78"/>
        <v>0</v>
      </c>
      <c r="AS86">
        <f t="shared" si="79"/>
        <v>0</v>
      </c>
      <c r="AT86">
        <f t="shared" si="80"/>
        <v>0</v>
      </c>
      <c r="AU86">
        <f t="shared" si="81"/>
        <v>0</v>
      </c>
      <c r="AV86">
        <f t="shared" si="82"/>
        <v>0</v>
      </c>
      <c r="AW86">
        <f t="shared" si="83"/>
        <v>0</v>
      </c>
      <c r="AX86">
        <f t="shared" si="84"/>
        <v>0</v>
      </c>
      <c r="AY86">
        <f t="shared" si="85"/>
        <v>0</v>
      </c>
      <c r="BM86">
        <f t="shared" si="86"/>
        <v>0</v>
      </c>
      <c r="BN86">
        <f t="shared" si="87"/>
        <v>0</v>
      </c>
      <c r="BO86">
        <f t="shared" si="65"/>
        <v>0</v>
      </c>
      <c r="BP86">
        <f t="shared" si="65"/>
        <v>0</v>
      </c>
      <c r="BQ86">
        <f t="shared" si="65"/>
        <v>0</v>
      </c>
      <c r="BR86">
        <f t="shared" si="65"/>
        <v>0</v>
      </c>
      <c r="BS86">
        <f t="shared" si="88"/>
        <v>0</v>
      </c>
      <c r="BT86">
        <f t="shared" si="89"/>
        <v>0</v>
      </c>
      <c r="BU86">
        <f t="shared" si="66"/>
        <v>0</v>
      </c>
      <c r="BV86">
        <f t="shared" si="67"/>
        <v>0</v>
      </c>
      <c r="BW86">
        <f t="shared" si="90"/>
        <v>0</v>
      </c>
      <c r="BX86">
        <f t="shared" si="91"/>
        <v>0</v>
      </c>
      <c r="BY86">
        <f t="shared" si="68"/>
        <v>0</v>
      </c>
      <c r="BZ86">
        <f t="shared" si="92"/>
        <v>0</v>
      </c>
      <c r="CA86">
        <f t="shared" si="93"/>
        <v>0</v>
      </c>
      <c r="CB86">
        <f t="shared" si="69"/>
        <v>0</v>
      </c>
    </row>
    <row r="87" spans="1:80" x14ac:dyDescent="0.2">
      <c r="A87">
        <v>11</v>
      </c>
      <c r="B87">
        <v>1</v>
      </c>
      <c r="C87" s="13">
        <v>1</v>
      </c>
      <c r="D87" s="3">
        <v>1</v>
      </c>
      <c r="E87" s="3">
        <v>1</v>
      </c>
      <c r="F87" s="3">
        <v>1</v>
      </c>
      <c r="G87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>
        <v>1</v>
      </c>
      <c r="O87" s="3">
        <v>1</v>
      </c>
      <c r="P87" s="3">
        <v>1</v>
      </c>
      <c r="Q87" s="3">
        <v>1</v>
      </c>
      <c r="R87" s="3">
        <v>1</v>
      </c>
      <c r="AJ87">
        <f t="shared" si="70"/>
        <v>0</v>
      </c>
      <c r="AK87">
        <f t="shared" si="71"/>
        <v>0</v>
      </c>
      <c r="AL87">
        <f t="shared" si="72"/>
        <v>0</v>
      </c>
      <c r="AM87">
        <f t="shared" si="73"/>
        <v>0</v>
      </c>
      <c r="AN87">
        <f t="shared" si="74"/>
        <v>0</v>
      </c>
      <c r="AO87">
        <f t="shared" si="75"/>
        <v>0</v>
      </c>
      <c r="AP87">
        <f t="shared" si="76"/>
        <v>0</v>
      </c>
      <c r="AQ87">
        <f t="shared" si="77"/>
        <v>0</v>
      </c>
      <c r="AR87">
        <f t="shared" si="78"/>
        <v>0</v>
      </c>
      <c r="AS87">
        <f t="shared" si="79"/>
        <v>0</v>
      </c>
      <c r="AT87">
        <f t="shared" si="80"/>
        <v>0</v>
      </c>
      <c r="AU87">
        <f t="shared" si="81"/>
        <v>0</v>
      </c>
      <c r="AV87">
        <f t="shared" si="82"/>
        <v>0</v>
      </c>
      <c r="AW87">
        <f t="shared" si="83"/>
        <v>0</v>
      </c>
      <c r="AX87">
        <f t="shared" si="84"/>
        <v>0</v>
      </c>
      <c r="AY87">
        <f t="shared" si="85"/>
        <v>0</v>
      </c>
      <c r="BM87">
        <f t="shared" si="86"/>
        <v>0</v>
      </c>
      <c r="BN87">
        <f t="shared" si="87"/>
        <v>0</v>
      </c>
      <c r="BO87">
        <f t="shared" si="65"/>
        <v>0</v>
      </c>
      <c r="BP87">
        <f t="shared" si="65"/>
        <v>0</v>
      </c>
      <c r="BQ87">
        <f t="shared" si="65"/>
        <v>0</v>
      </c>
      <c r="BR87">
        <f t="shared" si="65"/>
        <v>0</v>
      </c>
      <c r="BS87">
        <f t="shared" si="88"/>
        <v>0</v>
      </c>
      <c r="BT87">
        <f t="shared" si="89"/>
        <v>0</v>
      </c>
      <c r="BU87">
        <f t="shared" si="66"/>
        <v>0</v>
      </c>
      <c r="BV87">
        <f t="shared" si="67"/>
        <v>0</v>
      </c>
      <c r="BW87">
        <f t="shared" si="90"/>
        <v>0</v>
      </c>
      <c r="BX87">
        <f t="shared" si="91"/>
        <v>0</v>
      </c>
      <c r="BY87">
        <f t="shared" si="68"/>
        <v>0</v>
      </c>
      <c r="BZ87">
        <f t="shared" si="92"/>
        <v>0</v>
      </c>
      <c r="CA87">
        <f t="shared" si="93"/>
        <v>0</v>
      </c>
      <c r="CB87">
        <f t="shared" si="69"/>
        <v>0</v>
      </c>
    </row>
    <row r="88" spans="1:80" x14ac:dyDescent="0.2">
      <c r="A88">
        <v>12</v>
      </c>
      <c r="B88">
        <v>0</v>
      </c>
      <c r="C88" s="13">
        <v>1</v>
      </c>
      <c r="D88" s="3">
        <v>0.60231699999999999</v>
      </c>
      <c r="E88" s="3">
        <v>0.56015000000000004</v>
      </c>
      <c r="F88" s="3">
        <v>0.79768799999999995</v>
      </c>
      <c r="G88">
        <v>1</v>
      </c>
      <c r="H88" s="3">
        <v>0.82467500000000005</v>
      </c>
      <c r="I88" s="3">
        <v>0.104167</v>
      </c>
      <c r="J88" s="3">
        <v>0.06</v>
      </c>
      <c r="K88" s="3">
        <v>1</v>
      </c>
      <c r="L88" s="3">
        <v>0.84782599999999997</v>
      </c>
      <c r="M88" s="3">
        <v>1</v>
      </c>
      <c r="N88">
        <v>1</v>
      </c>
      <c r="O88" s="3">
        <v>1</v>
      </c>
      <c r="P88" s="3">
        <v>0.12820500000000001</v>
      </c>
      <c r="Q88" s="3">
        <v>1</v>
      </c>
      <c r="R88" s="3">
        <v>1</v>
      </c>
      <c r="AJ88">
        <f t="shared" si="70"/>
        <v>-100</v>
      </c>
      <c r="AK88">
        <f t="shared" si="71"/>
        <v>-39.768300000000004</v>
      </c>
      <c r="AL88">
        <f t="shared" si="72"/>
        <v>-43.984999999999999</v>
      </c>
      <c r="AM88">
        <f t="shared" si="73"/>
        <v>-20.231200000000005</v>
      </c>
      <c r="AN88">
        <f t="shared" si="74"/>
        <v>0</v>
      </c>
      <c r="AO88">
        <f t="shared" si="75"/>
        <v>-17.532499999999995</v>
      </c>
      <c r="AP88">
        <f t="shared" si="76"/>
        <v>-89.583299999999994</v>
      </c>
      <c r="AQ88">
        <f t="shared" si="77"/>
        <v>-94</v>
      </c>
      <c r="AR88">
        <f t="shared" si="78"/>
        <v>0</v>
      </c>
      <c r="AS88">
        <f t="shared" si="79"/>
        <v>-15.217400000000003</v>
      </c>
      <c r="AT88">
        <f t="shared" si="80"/>
        <v>0</v>
      </c>
      <c r="AU88">
        <f t="shared" si="81"/>
        <v>0</v>
      </c>
      <c r="AV88">
        <f t="shared" si="82"/>
        <v>0</v>
      </c>
      <c r="AW88">
        <f t="shared" si="83"/>
        <v>-87.179500000000004</v>
      </c>
      <c r="AX88">
        <f t="shared" si="84"/>
        <v>0</v>
      </c>
      <c r="AY88">
        <f t="shared" si="85"/>
        <v>0</v>
      </c>
      <c r="BM88">
        <f t="shared" si="86"/>
        <v>100</v>
      </c>
      <c r="BN88">
        <f t="shared" si="87"/>
        <v>39.768300000000004</v>
      </c>
      <c r="BO88">
        <f t="shared" si="65"/>
        <v>43.984999999999999</v>
      </c>
      <c r="BP88">
        <f t="shared" si="65"/>
        <v>20.231200000000005</v>
      </c>
      <c r="BQ88">
        <f t="shared" si="65"/>
        <v>0</v>
      </c>
      <c r="BR88">
        <f t="shared" si="65"/>
        <v>17.532499999999995</v>
      </c>
      <c r="BS88">
        <f t="shared" si="88"/>
        <v>89.583299999999994</v>
      </c>
      <c r="BT88">
        <f t="shared" si="89"/>
        <v>94</v>
      </c>
      <c r="BU88">
        <f t="shared" si="66"/>
        <v>0</v>
      </c>
      <c r="BV88">
        <f t="shared" si="67"/>
        <v>15.217400000000003</v>
      </c>
      <c r="BW88">
        <f t="shared" si="90"/>
        <v>0</v>
      </c>
      <c r="BX88">
        <f t="shared" si="91"/>
        <v>0</v>
      </c>
      <c r="BY88">
        <f t="shared" si="68"/>
        <v>0</v>
      </c>
      <c r="BZ88">
        <f t="shared" si="92"/>
        <v>87.179500000000004</v>
      </c>
      <c r="CA88">
        <f t="shared" si="93"/>
        <v>0</v>
      </c>
      <c r="CB88">
        <f t="shared" si="69"/>
        <v>0</v>
      </c>
    </row>
    <row r="89" spans="1:80" x14ac:dyDescent="0.2">
      <c r="A89">
        <v>13</v>
      </c>
      <c r="B89">
        <v>0</v>
      </c>
      <c r="C89" s="13">
        <v>1</v>
      </c>
      <c r="D89" s="3">
        <v>0.68085099999999998</v>
      </c>
      <c r="E89" s="3">
        <v>0.65573800000000004</v>
      </c>
      <c r="F89" s="3">
        <v>1</v>
      </c>
      <c r="G89">
        <v>1</v>
      </c>
      <c r="H89" s="3">
        <v>1</v>
      </c>
      <c r="I89" s="3">
        <v>1</v>
      </c>
      <c r="J89" s="3">
        <v>1</v>
      </c>
      <c r="K89" s="3">
        <v>1</v>
      </c>
      <c r="L89" s="3">
        <v>0.83221500000000004</v>
      </c>
      <c r="M89" s="3">
        <v>0.94</v>
      </c>
      <c r="N89">
        <v>1</v>
      </c>
      <c r="O89" s="3">
        <v>1</v>
      </c>
      <c r="P89" s="3">
        <v>1</v>
      </c>
      <c r="Q89" s="3">
        <v>1</v>
      </c>
      <c r="R89" s="3">
        <v>1</v>
      </c>
      <c r="AJ89">
        <f t="shared" si="70"/>
        <v>-100</v>
      </c>
      <c r="AK89">
        <f t="shared" si="71"/>
        <v>-31.914900000000003</v>
      </c>
      <c r="AL89">
        <f t="shared" si="72"/>
        <v>-34.426199999999994</v>
      </c>
      <c r="AM89">
        <f t="shared" si="73"/>
        <v>0</v>
      </c>
      <c r="AN89">
        <f t="shared" si="74"/>
        <v>0</v>
      </c>
      <c r="AO89">
        <f t="shared" si="75"/>
        <v>0</v>
      </c>
      <c r="AP89">
        <f t="shared" si="76"/>
        <v>0</v>
      </c>
      <c r="AQ89">
        <f t="shared" si="77"/>
        <v>0</v>
      </c>
      <c r="AR89">
        <f t="shared" si="78"/>
        <v>0</v>
      </c>
      <c r="AS89">
        <f t="shared" si="79"/>
        <v>-16.778499999999998</v>
      </c>
      <c r="AT89">
        <f t="shared" si="80"/>
        <v>-6.0000000000000053</v>
      </c>
      <c r="AU89">
        <f t="shared" si="81"/>
        <v>0</v>
      </c>
      <c r="AV89">
        <f t="shared" si="82"/>
        <v>0</v>
      </c>
      <c r="AW89">
        <f t="shared" si="83"/>
        <v>0</v>
      </c>
      <c r="AX89">
        <f t="shared" si="84"/>
        <v>0</v>
      </c>
      <c r="AY89">
        <f t="shared" si="85"/>
        <v>0</v>
      </c>
      <c r="BM89">
        <f t="shared" si="86"/>
        <v>100</v>
      </c>
      <c r="BN89">
        <f t="shared" si="87"/>
        <v>31.914900000000003</v>
      </c>
      <c r="BO89">
        <f t="shared" si="65"/>
        <v>34.426199999999994</v>
      </c>
      <c r="BP89">
        <f t="shared" si="65"/>
        <v>0</v>
      </c>
      <c r="BQ89">
        <f t="shared" si="65"/>
        <v>0</v>
      </c>
      <c r="BR89">
        <f t="shared" si="65"/>
        <v>0</v>
      </c>
      <c r="BS89">
        <f t="shared" si="88"/>
        <v>0</v>
      </c>
      <c r="BT89">
        <f t="shared" si="89"/>
        <v>0</v>
      </c>
      <c r="BU89">
        <f t="shared" si="66"/>
        <v>0</v>
      </c>
      <c r="BV89">
        <f t="shared" si="67"/>
        <v>16.778499999999998</v>
      </c>
      <c r="BW89">
        <f t="shared" si="90"/>
        <v>6.0000000000000053</v>
      </c>
      <c r="BX89">
        <f t="shared" si="91"/>
        <v>0</v>
      </c>
      <c r="BY89">
        <f t="shared" si="68"/>
        <v>0</v>
      </c>
      <c r="BZ89">
        <f t="shared" si="92"/>
        <v>0</v>
      </c>
      <c r="CA89">
        <f t="shared" si="93"/>
        <v>0</v>
      </c>
      <c r="CB89">
        <f t="shared" si="69"/>
        <v>0</v>
      </c>
    </row>
    <row r="90" spans="1:80" x14ac:dyDescent="0.2">
      <c r="A90">
        <v>14</v>
      </c>
      <c r="B90">
        <v>1</v>
      </c>
      <c r="C90" s="13">
        <v>1</v>
      </c>
      <c r="D90" s="3">
        <v>1</v>
      </c>
      <c r="E90" s="3">
        <v>1</v>
      </c>
      <c r="F90" s="3">
        <v>1</v>
      </c>
      <c r="G90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>
        <v>1</v>
      </c>
      <c r="O90" s="3">
        <v>1</v>
      </c>
      <c r="P90" s="3">
        <v>1</v>
      </c>
      <c r="Q90" s="3">
        <v>1</v>
      </c>
      <c r="R90" s="3">
        <v>1</v>
      </c>
      <c r="AJ90">
        <f t="shared" si="70"/>
        <v>0</v>
      </c>
      <c r="AK90">
        <f t="shared" si="71"/>
        <v>0</v>
      </c>
      <c r="AL90">
        <f t="shared" si="72"/>
        <v>0</v>
      </c>
      <c r="AM90">
        <f t="shared" si="73"/>
        <v>0</v>
      </c>
      <c r="AN90">
        <f t="shared" si="74"/>
        <v>0</v>
      </c>
      <c r="AO90">
        <f t="shared" si="75"/>
        <v>0</v>
      </c>
      <c r="AP90">
        <f t="shared" si="76"/>
        <v>0</v>
      </c>
      <c r="AQ90">
        <f t="shared" si="77"/>
        <v>0</v>
      </c>
      <c r="AR90">
        <f t="shared" si="78"/>
        <v>0</v>
      </c>
      <c r="AS90">
        <f t="shared" si="79"/>
        <v>0</v>
      </c>
      <c r="AT90">
        <f t="shared" si="80"/>
        <v>0</v>
      </c>
      <c r="AU90">
        <f t="shared" si="81"/>
        <v>0</v>
      </c>
      <c r="AV90">
        <f t="shared" si="82"/>
        <v>0</v>
      </c>
      <c r="AW90">
        <f t="shared" si="83"/>
        <v>0</v>
      </c>
      <c r="AX90">
        <f t="shared" si="84"/>
        <v>0</v>
      </c>
      <c r="AY90">
        <f t="shared" si="85"/>
        <v>0</v>
      </c>
      <c r="BM90">
        <f t="shared" si="86"/>
        <v>0</v>
      </c>
      <c r="BN90">
        <f t="shared" si="87"/>
        <v>0</v>
      </c>
      <c r="BO90">
        <f t="shared" si="65"/>
        <v>0</v>
      </c>
      <c r="BP90">
        <f t="shared" si="65"/>
        <v>0</v>
      </c>
      <c r="BQ90">
        <f t="shared" si="65"/>
        <v>0</v>
      </c>
      <c r="BR90">
        <f t="shared" si="65"/>
        <v>0</v>
      </c>
      <c r="BS90">
        <f t="shared" si="88"/>
        <v>0</v>
      </c>
      <c r="BT90">
        <f t="shared" si="89"/>
        <v>0</v>
      </c>
      <c r="BU90">
        <f t="shared" si="66"/>
        <v>0</v>
      </c>
      <c r="BV90">
        <f t="shared" si="67"/>
        <v>0</v>
      </c>
      <c r="BW90">
        <f t="shared" si="90"/>
        <v>0</v>
      </c>
      <c r="BX90">
        <f t="shared" si="91"/>
        <v>0</v>
      </c>
      <c r="BY90">
        <f t="shared" si="68"/>
        <v>0</v>
      </c>
      <c r="BZ90">
        <f t="shared" si="92"/>
        <v>0</v>
      </c>
      <c r="CA90">
        <f t="shared" si="93"/>
        <v>0</v>
      </c>
      <c r="CB90">
        <f t="shared" si="69"/>
        <v>0</v>
      </c>
    </row>
    <row r="91" spans="1:80" x14ac:dyDescent="0.2">
      <c r="A91">
        <v>15</v>
      </c>
      <c r="B91">
        <v>1</v>
      </c>
      <c r="C91" s="13">
        <v>1</v>
      </c>
      <c r="D91" s="3">
        <v>1</v>
      </c>
      <c r="E91" s="3">
        <v>0.50370400000000004</v>
      </c>
      <c r="F91" s="3">
        <v>1</v>
      </c>
      <c r="G91">
        <v>1</v>
      </c>
      <c r="H91" s="3">
        <v>1</v>
      </c>
      <c r="I91" s="3">
        <v>1</v>
      </c>
      <c r="J91" s="3">
        <v>0.51111099999999998</v>
      </c>
      <c r="K91" s="3">
        <v>1</v>
      </c>
      <c r="L91" s="3">
        <v>1</v>
      </c>
      <c r="M91" s="3">
        <v>1</v>
      </c>
      <c r="N91">
        <v>0.44569300000000001</v>
      </c>
      <c r="O91" s="3">
        <v>0.50370400000000004</v>
      </c>
      <c r="P91" s="3">
        <v>0.492593</v>
      </c>
      <c r="Q91" s="3">
        <v>0.48888900000000002</v>
      </c>
      <c r="R91" s="3">
        <v>1</v>
      </c>
      <c r="AJ91">
        <f t="shared" si="70"/>
        <v>0</v>
      </c>
      <c r="AK91">
        <f t="shared" si="71"/>
        <v>0</v>
      </c>
      <c r="AL91">
        <f t="shared" si="72"/>
        <v>-49.629599999999996</v>
      </c>
      <c r="AM91">
        <f t="shared" si="73"/>
        <v>0</v>
      </c>
      <c r="AN91">
        <f t="shared" si="74"/>
        <v>0</v>
      </c>
      <c r="AO91">
        <f t="shared" si="75"/>
        <v>0</v>
      </c>
      <c r="AP91">
        <f t="shared" si="76"/>
        <v>0</v>
      </c>
      <c r="AQ91">
        <f t="shared" si="77"/>
        <v>-48.8889</v>
      </c>
      <c r="AR91">
        <f t="shared" si="78"/>
        <v>0</v>
      </c>
      <c r="AS91">
        <f t="shared" si="79"/>
        <v>0</v>
      </c>
      <c r="AT91">
        <f t="shared" si="80"/>
        <v>0</v>
      </c>
      <c r="AU91">
        <f t="shared" si="81"/>
        <v>-55.430700000000002</v>
      </c>
      <c r="AV91">
        <f t="shared" si="82"/>
        <v>-49.629599999999996</v>
      </c>
      <c r="AW91">
        <f t="shared" si="83"/>
        <v>-50.740699999999997</v>
      </c>
      <c r="AX91">
        <f t="shared" si="84"/>
        <v>-51.1111</v>
      </c>
      <c r="AY91">
        <f t="shared" si="85"/>
        <v>0</v>
      </c>
      <c r="BM91">
        <f t="shared" si="86"/>
        <v>0</v>
      </c>
      <c r="BN91">
        <f t="shared" si="87"/>
        <v>0</v>
      </c>
      <c r="BO91">
        <f t="shared" si="65"/>
        <v>49.629599999999996</v>
      </c>
      <c r="BP91">
        <f t="shared" si="65"/>
        <v>0</v>
      </c>
      <c r="BQ91">
        <f t="shared" si="65"/>
        <v>0</v>
      </c>
      <c r="BR91">
        <f t="shared" si="65"/>
        <v>0</v>
      </c>
      <c r="BS91">
        <f t="shared" si="88"/>
        <v>0</v>
      </c>
      <c r="BT91">
        <f t="shared" si="89"/>
        <v>48.8889</v>
      </c>
      <c r="BU91">
        <f t="shared" si="66"/>
        <v>0</v>
      </c>
      <c r="BV91">
        <f t="shared" si="67"/>
        <v>0</v>
      </c>
      <c r="BW91">
        <f t="shared" si="90"/>
        <v>0</v>
      </c>
      <c r="BX91">
        <f t="shared" si="91"/>
        <v>55.430700000000002</v>
      </c>
      <c r="BY91">
        <f t="shared" si="68"/>
        <v>49.629599999999996</v>
      </c>
      <c r="BZ91">
        <f t="shared" si="92"/>
        <v>50.740699999999997</v>
      </c>
      <c r="CA91">
        <f t="shared" si="93"/>
        <v>51.1111</v>
      </c>
      <c r="CB91">
        <f t="shared" si="69"/>
        <v>0</v>
      </c>
    </row>
    <row r="92" spans="1:80" x14ac:dyDescent="0.2">
      <c r="A92">
        <v>16</v>
      </c>
      <c r="B92">
        <v>0</v>
      </c>
      <c r="C92" s="13">
        <v>1</v>
      </c>
      <c r="D92" s="3">
        <v>0.30869600000000003</v>
      </c>
      <c r="E92" s="3">
        <v>0.16778499999999999</v>
      </c>
      <c r="F92" s="3">
        <v>1</v>
      </c>
      <c r="G92">
        <v>1</v>
      </c>
      <c r="H92" s="3">
        <v>0.79768799999999995</v>
      </c>
      <c r="I92" s="3">
        <v>0</v>
      </c>
      <c r="J92" s="3">
        <v>5.2631600000000001E-2</v>
      </c>
      <c r="K92" s="3">
        <v>0.80722899999999997</v>
      </c>
      <c r="L92" s="3">
        <v>0.13223099999999999</v>
      </c>
      <c r="M92" s="3">
        <v>0.45149299999999998</v>
      </c>
      <c r="N92">
        <v>0.541045</v>
      </c>
      <c r="O92" s="3">
        <v>0.17105300000000001</v>
      </c>
      <c r="P92" s="3">
        <v>0.283105</v>
      </c>
      <c r="Q92" s="3">
        <v>0.178344</v>
      </c>
      <c r="R92" s="3">
        <v>0.89108900000000002</v>
      </c>
      <c r="AJ92">
        <f t="shared" si="70"/>
        <v>-100</v>
      </c>
      <c r="AK92">
        <f t="shared" si="71"/>
        <v>-69.130399999999995</v>
      </c>
      <c r="AL92">
        <f t="shared" si="72"/>
        <v>-83.221500000000006</v>
      </c>
      <c r="AM92">
        <f t="shared" si="73"/>
        <v>0</v>
      </c>
      <c r="AN92">
        <f t="shared" si="74"/>
        <v>0</v>
      </c>
      <c r="AO92">
        <f t="shared" si="75"/>
        <v>-20.231200000000005</v>
      </c>
      <c r="AP92">
        <f t="shared" si="76"/>
        <v>-100</v>
      </c>
      <c r="AQ92">
        <f t="shared" si="77"/>
        <v>-94.736840000000001</v>
      </c>
      <c r="AR92">
        <f t="shared" si="78"/>
        <v>-19.277100000000004</v>
      </c>
      <c r="AS92">
        <f t="shared" si="79"/>
        <v>-86.776899999999998</v>
      </c>
      <c r="AT92">
        <f t="shared" si="80"/>
        <v>-54.85070000000001</v>
      </c>
      <c r="AU92">
        <f t="shared" si="81"/>
        <v>-45.895499999999998</v>
      </c>
      <c r="AV92">
        <f t="shared" si="82"/>
        <v>-82.8947</v>
      </c>
      <c r="AW92">
        <f t="shared" si="83"/>
        <v>-71.68950000000001</v>
      </c>
      <c r="AX92">
        <f t="shared" si="84"/>
        <v>-82.165599999999998</v>
      </c>
      <c r="AY92">
        <f t="shared" si="85"/>
        <v>-10.891099999999998</v>
      </c>
      <c r="BM92">
        <f t="shared" si="86"/>
        <v>100</v>
      </c>
      <c r="BN92">
        <f t="shared" si="87"/>
        <v>69.130399999999995</v>
      </c>
      <c r="BO92">
        <f t="shared" si="65"/>
        <v>83.221500000000006</v>
      </c>
      <c r="BP92">
        <f t="shared" si="65"/>
        <v>0</v>
      </c>
      <c r="BQ92">
        <f t="shared" si="65"/>
        <v>0</v>
      </c>
      <c r="BR92">
        <f t="shared" si="65"/>
        <v>20.231200000000005</v>
      </c>
      <c r="BS92">
        <f t="shared" si="88"/>
        <v>100</v>
      </c>
      <c r="BT92">
        <f t="shared" si="89"/>
        <v>94.736840000000001</v>
      </c>
      <c r="BU92">
        <f t="shared" si="66"/>
        <v>19.277100000000004</v>
      </c>
      <c r="BV92">
        <f t="shared" si="67"/>
        <v>86.776899999999998</v>
      </c>
      <c r="BW92">
        <f t="shared" si="90"/>
        <v>54.85070000000001</v>
      </c>
      <c r="BX92">
        <f t="shared" si="91"/>
        <v>45.895499999999998</v>
      </c>
      <c r="BY92">
        <f t="shared" si="68"/>
        <v>82.8947</v>
      </c>
      <c r="BZ92">
        <f t="shared" si="92"/>
        <v>71.68950000000001</v>
      </c>
      <c r="CA92">
        <f t="shared" si="93"/>
        <v>82.165599999999998</v>
      </c>
      <c r="CB92">
        <f t="shared" si="69"/>
        <v>10.891099999999998</v>
      </c>
    </row>
    <row r="93" spans="1:80" x14ac:dyDescent="0.2">
      <c r="A93">
        <v>17</v>
      </c>
      <c r="B93">
        <v>0</v>
      </c>
      <c r="C93" s="13">
        <v>1</v>
      </c>
      <c r="D93" s="3">
        <v>0.89108900000000002</v>
      </c>
      <c r="E93" s="3">
        <v>1</v>
      </c>
      <c r="F93" s="3">
        <v>0.12820500000000001</v>
      </c>
      <c r="G93">
        <v>0.149254</v>
      </c>
      <c r="H93" s="3">
        <v>0.16083900000000001</v>
      </c>
      <c r="I93" s="3">
        <v>0.86399999999999999</v>
      </c>
      <c r="J93" s="3">
        <v>1</v>
      </c>
      <c r="K93" s="3">
        <v>9.8901100000000006E-2</v>
      </c>
      <c r="L93" s="3">
        <v>1</v>
      </c>
      <c r="M93" s="3">
        <v>0.859375</v>
      </c>
      <c r="N93">
        <v>1</v>
      </c>
      <c r="O93" s="3">
        <v>1</v>
      </c>
      <c r="P93" s="3">
        <v>0.78452999999999995</v>
      </c>
      <c r="Q93" s="3">
        <v>1</v>
      </c>
      <c r="R93" s="3">
        <v>0</v>
      </c>
      <c r="AJ93">
        <f t="shared" si="70"/>
        <v>-100</v>
      </c>
      <c r="AK93">
        <f t="shared" si="71"/>
        <v>-10.891099999999998</v>
      </c>
      <c r="AL93">
        <f t="shared" si="72"/>
        <v>0</v>
      </c>
      <c r="AM93">
        <f t="shared" si="73"/>
        <v>-87.179500000000004</v>
      </c>
      <c r="AN93">
        <f t="shared" si="74"/>
        <v>-85.074600000000004</v>
      </c>
      <c r="AO93">
        <f t="shared" si="75"/>
        <v>-83.9161</v>
      </c>
      <c r="AP93">
        <f t="shared" si="76"/>
        <v>-13.600000000000001</v>
      </c>
      <c r="AQ93">
        <f t="shared" si="77"/>
        <v>0</v>
      </c>
      <c r="AR93">
        <f t="shared" si="78"/>
        <v>-90.109890000000007</v>
      </c>
      <c r="AS93">
        <f t="shared" si="79"/>
        <v>0</v>
      </c>
      <c r="AT93">
        <f t="shared" si="80"/>
        <v>-14.0625</v>
      </c>
      <c r="AU93">
        <f t="shared" si="81"/>
        <v>0</v>
      </c>
      <c r="AV93">
        <f t="shared" si="82"/>
        <v>0</v>
      </c>
      <c r="AW93">
        <f t="shared" si="83"/>
        <v>-21.547000000000004</v>
      </c>
      <c r="AX93">
        <f t="shared" si="84"/>
        <v>0</v>
      </c>
      <c r="AY93">
        <f t="shared" si="85"/>
        <v>-100</v>
      </c>
      <c r="BM93">
        <f t="shared" si="86"/>
        <v>100</v>
      </c>
      <c r="BN93">
        <f t="shared" si="87"/>
        <v>10.891099999999998</v>
      </c>
      <c r="BO93">
        <f t="shared" si="87"/>
        <v>0</v>
      </c>
      <c r="BP93">
        <f t="shared" si="87"/>
        <v>87.179500000000004</v>
      </c>
      <c r="BQ93">
        <f t="shared" si="87"/>
        <v>85.074600000000004</v>
      </c>
      <c r="BR93">
        <f t="shared" si="87"/>
        <v>83.9161</v>
      </c>
      <c r="BS93">
        <f t="shared" si="88"/>
        <v>13.600000000000001</v>
      </c>
      <c r="BT93">
        <f t="shared" si="89"/>
        <v>0</v>
      </c>
      <c r="BU93">
        <f t="shared" si="66"/>
        <v>90.109890000000007</v>
      </c>
      <c r="BV93">
        <f t="shared" si="67"/>
        <v>0</v>
      </c>
      <c r="BW93">
        <f t="shared" si="90"/>
        <v>14.0625</v>
      </c>
      <c r="BX93">
        <f t="shared" si="91"/>
        <v>0</v>
      </c>
      <c r="BY93">
        <f t="shared" si="68"/>
        <v>0</v>
      </c>
      <c r="BZ93">
        <f t="shared" si="92"/>
        <v>21.547000000000004</v>
      </c>
      <c r="CA93">
        <f t="shared" si="93"/>
        <v>0</v>
      </c>
      <c r="CB93">
        <f t="shared" si="69"/>
        <v>100</v>
      </c>
    </row>
    <row r="94" spans="1:80" x14ac:dyDescent="0.2">
      <c r="A94">
        <v>18</v>
      </c>
      <c r="B94">
        <v>1</v>
      </c>
      <c r="C94" s="13">
        <v>1</v>
      </c>
      <c r="D94" s="3">
        <v>0</v>
      </c>
      <c r="E94" s="3">
        <v>0</v>
      </c>
      <c r="F94" s="3">
        <v>1</v>
      </c>
      <c r="G94">
        <v>1</v>
      </c>
      <c r="H94" s="3">
        <v>1</v>
      </c>
      <c r="I94" s="3">
        <v>0</v>
      </c>
      <c r="J94" s="3">
        <v>0</v>
      </c>
      <c r="K94" s="3">
        <v>1</v>
      </c>
      <c r="L94" s="3">
        <v>4.3478299999999998E-2</v>
      </c>
      <c r="M94" s="3">
        <v>0</v>
      </c>
      <c r="N94">
        <v>0</v>
      </c>
      <c r="O94" s="3">
        <v>0</v>
      </c>
      <c r="P94" s="3">
        <v>0</v>
      </c>
      <c r="Q94" s="3">
        <v>0</v>
      </c>
      <c r="R94" s="3">
        <v>1</v>
      </c>
      <c r="AJ94">
        <f t="shared" si="70"/>
        <v>0</v>
      </c>
      <c r="AK94">
        <f t="shared" si="71"/>
        <v>-100</v>
      </c>
      <c r="AL94">
        <f t="shared" si="72"/>
        <v>-100</v>
      </c>
      <c r="AM94">
        <f t="shared" si="73"/>
        <v>0</v>
      </c>
      <c r="AN94">
        <f t="shared" si="74"/>
        <v>0</v>
      </c>
      <c r="AO94">
        <f t="shared" si="75"/>
        <v>0</v>
      </c>
      <c r="AP94">
        <f t="shared" si="76"/>
        <v>-100</v>
      </c>
      <c r="AQ94">
        <f t="shared" si="77"/>
        <v>-100</v>
      </c>
      <c r="AR94">
        <f t="shared" si="78"/>
        <v>0</v>
      </c>
      <c r="AS94">
        <f t="shared" si="79"/>
        <v>-95.652169999999998</v>
      </c>
      <c r="AT94">
        <f t="shared" si="80"/>
        <v>-100</v>
      </c>
      <c r="AU94">
        <f t="shared" si="81"/>
        <v>-100</v>
      </c>
      <c r="AV94">
        <f t="shared" si="82"/>
        <v>-100</v>
      </c>
      <c r="AW94">
        <f t="shared" si="83"/>
        <v>-100</v>
      </c>
      <c r="AX94">
        <f t="shared" si="84"/>
        <v>-100</v>
      </c>
      <c r="AY94">
        <f t="shared" si="85"/>
        <v>0</v>
      </c>
      <c r="BM94">
        <f t="shared" si="86"/>
        <v>0</v>
      </c>
      <c r="BN94">
        <f t="shared" si="87"/>
        <v>100</v>
      </c>
      <c r="BO94">
        <f t="shared" si="87"/>
        <v>100</v>
      </c>
      <c r="BP94">
        <f t="shared" si="87"/>
        <v>0</v>
      </c>
      <c r="BQ94">
        <f t="shared" si="87"/>
        <v>0</v>
      </c>
      <c r="BR94">
        <f t="shared" si="87"/>
        <v>0</v>
      </c>
      <c r="BS94">
        <f t="shared" si="88"/>
        <v>100</v>
      </c>
      <c r="BT94">
        <f t="shared" si="89"/>
        <v>100</v>
      </c>
      <c r="BU94">
        <f t="shared" si="66"/>
        <v>0</v>
      </c>
      <c r="BV94">
        <f t="shared" si="67"/>
        <v>95.652169999999998</v>
      </c>
      <c r="BW94">
        <f t="shared" si="90"/>
        <v>100</v>
      </c>
      <c r="BX94">
        <f t="shared" si="91"/>
        <v>100</v>
      </c>
      <c r="BY94">
        <f t="shared" si="68"/>
        <v>100</v>
      </c>
      <c r="BZ94">
        <f t="shared" si="92"/>
        <v>100</v>
      </c>
      <c r="CA94">
        <f t="shared" si="93"/>
        <v>100</v>
      </c>
      <c r="CB94">
        <f t="shared" si="69"/>
        <v>0</v>
      </c>
    </row>
    <row r="95" spans="1:80" x14ac:dyDescent="0.2">
      <c r="A95">
        <v>19</v>
      </c>
      <c r="B95">
        <v>0</v>
      </c>
      <c r="C95" s="13">
        <v>1</v>
      </c>
      <c r="D95" s="3">
        <v>0.56981099999999996</v>
      </c>
      <c r="E95" s="3">
        <v>0.492593</v>
      </c>
      <c r="F95" s="3">
        <v>0.71689499999999995</v>
      </c>
      <c r="G95">
        <v>0.74876799999999999</v>
      </c>
      <c r="H95" s="3">
        <v>0.83916100000000005</v>
      </c>
      <c r="I95" s="3">
        <v>0</v>
      </c>
      <c r="J95" s="3">
        <v>0.06</v>
      </c>
      <c r="K95" s="3">
        <v>1</v>
      </c>
      <c r="L95" s="3">
        <v>0.83916100000000005</v>
      </c>
      <c r="M95" s="3">
        <v>0.81481499999999996</v>
      </c>
      <c r="N95">
        <v>0.84782599999999997</v>
      </c>
      <c r="O95" s="3">
        <v>0.86399999999999999</v>
      </c>
      <c r="P95" s="3">
        <v>6.7796599999999999E-2</v>
      </c>
      <c r="Q95" s="3">
        <v>1</v>
      </c>
      <c r="R95" s="3">
        <v>1</v>
      </c>
      <c r="AJ95">
        <f t="shared" si="70"/>
        <v>-100</v>
      </c>
      <c r="AK95">
        <f t="shared" si="71"/>
        <v>-43.018900000000002</v>
      </c>
      <c r="AL95">
        <f t="shared" si="72"/>
        <v>-50.740699999999997</v>
      </c>
      <c r="AM95">
        <f t="shared" si="73"/>
        <v>-28.310500000000005</v>
      </c>
      <c r="AN95">
        <f t="shared" si="74"/>
        <v>-25.123200000000001</v>
      </c>
      <c r="AO95">
        <f t="shared" si="75"/>
        <v>-16.083899999999996</v>
      </c>
      <c r="AP95">
        <f t="shared" si="76"/>
        <v>-100</v>
      </c>
      <c r="AQ95">
        <f t="shared" si="77"/>
        <v>-94</v>
      </c>
      <c r="AR95">
        <f t="shared" si="78"/>
        <v>0</v>
      </c>
      <c r="AS95">
        <f t="shared" si="79"/>
        <v>-16.083899999999996</v>
      </c>
      <c r="AT95">
        <f t="shared" si="80"/>
        <v>-18.518500000000003</v>
      </c>
      <c r="AU95">
        <f t="shared" si="81"/>
        <v>-15.217400000000003</v>
      </c>
      <c r="AV95">
        <f t="shared" si="82"/>
        <v>-13.600000000000001</v>
      </c>
      <c r="AW95">
        <f t="shared" si="83"/>
        <v>-93.220340000000007</v>
      </c>
      <c r="AX95">
        <f t="shared" si="84"/>
        <v>0</v>
      </c>
      <c r="AY95">
        <f t="shared" si="85"/>
        <v>0</v>
      </c>
      <c r="BM95">
        <f t="shared" si="86"/>
        <v>100</v>
      </c>
      <c r="BN95">
        <f t="shared" si="87"/>
        <v>43.018900000000002</v>
      </c>
      <c r="BO95">
        <f t="shared" si="87"/>
        <v>50.740699999999997</v>
      </c>
      <c r="BP95">
        <f t="shared" si="87"/>
        <v>28.310500000000005</v>
      </c>
      <c r="BQ95">
        <f t="shared" si="87"/>
        <v>25.123200000000001</v>
      </c>
      <c r="BR95">
        <f t="shared" si="87"/>
        <v>16.083899999999996</v>
      </c>
      <c r="BS95">
        <f t="shared" si="88"/>
        <v>100</v>
      </c>
      <c r="BT95">
        <f t="shared" si="89"/>
        <v>94</v>
      </c>
      <c r="BU95">
        <f t="shared" si="66"/>
        <v>0</v>
      </c>
      <c r="BV95">
        <f t="shared" si="67"/>
        <v>16.083899999999996</v>
      </c>
      <c r="BW95">
        <f t="shared" si="90"/>
        <v>18.518500000000003</v>
      </c>
      <c r="BX95">
        <f t="shared" si="91"/>
        <v>15.217400000000003</v>
      </c>
      <c r="BY95">
        <f t="shared" si="68"/>
        <v>13.600000000000001</v>
      </c>
      <c r="BZ95">
        <f t="shared" si="92"/>
        <v>93.220340000000007</v>
      </c>
      <c r="CA95">
        <f t="shared" si="93"/>
        <v>0</v>
      </c>
      <c r="CB95">
        <f t="shared" si="69"/>
        <v>0</v>
      </c>
    </row>
    <row r="96" spans="1:80" x14ac:dyDescent="0.2">
      <c r="A96">
        <v>20</v>
      </c>
      <c r="B96">
        <v>1</v>
      </c>
      <c r="C96" s="13">
        <v>1</v>
      </c>
      <c r="D96" s="3">
        <v>1</v>
      </c>
      <c r="E96" s="3">
        <v>1</v>
      </c>
      <c r="F96" s="3">
        <v>1</v>
      </c>
      <c r="G96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>
        <v>1</v>
      </c>
      <c r="O96" s="3">
        <v>1</v>
      </c>
      <c r="P96" s="3">
        <v>1</v>
      </c>
      <c r="Q96" s="3">
        <v>1</v>
      </c>
      <c r="R96" s="3">
        <v>1</v>
      </c>
      <c r="AJ96">
        <f t="shared" si="70"/>
        <v>0</v>
      </c>
      <c r="AK96">
        <f t="shared" si="71"/>
        <v>0</v>
      </c>
      <c r="AL96">
        <f t="shared" si="72"/>
        <v>0</v>
      </c>
      <c r="AM96">
        <f t="shared" si="73"/>
        <v>0</v>
      </c>
      <c r="AN96">
        <f t="shared" si="74"/>
        <v>0</v>
      </c>
      <c r="AO96">
        <f t="shared" si="75"/>
        <v>0</v>
      </c>
      <c r="AP96">
        <f t="shared" si="76"/>
        <v>0</v>
      </c>
      <c r="AQ96">
        <f t="shared" si="77"/>
        <v>0</v>
      </c>
      <c r="AR96">
        <f t="shared" si="78"/>
        <v>0</v>
      </c>
      <c r="AS96">
        <f t="shared" si="79"/>
        <v>0</v>
      </c>
      <c r="AT96">
        <f t="shared" si="80"/>
        <v>0</v>
      </c>
      <c r="AU96">
        <f t="shared" si="81"/>
        <v>0</v>
      </c>
      <c r="AV96">
        <f t="shared" si="82"/>
        <v>0</v>
      </c>
      <c r="AW96">
        <f t="shared" si="83"/>
        <v>0</v>
      </c>
      <c r="AX96">
        <f t="shared" si="84"/>
        <v>0</v>
      </c>
      <c r="AY96">
        <f t="shared" si="85"/>
        <v>0</v>
      </c>
      <c r="BM96">
        <f t="shared" si="86"/>
        <v>0</v>
      </c>
      <c r="BN96">
        <f t="shared" si="87"/>
        <v>0</v>
      </c>
      <c r="BO96">
        <f t="shared" si="87"/>
        <v>0</v>
      </c>
      <c r="BP96">
        <f t="shared" si="87"/>
        <v>0</v>
      </c>
      <c r="BQ96">
        <f t="shared" si="87"/>
        <v>0</v>
      </c>
      <c r="BR96">
        <f t="shared" si="87"/>
        <v>0</v>
      </c>
      <c r="BS96">
        <f t="shared" si="88"/>
        <v>0</v>
      </c>
      <c r="BT96">
        <f t="shared" si="89"/>
        <v>0</v>
      </c>
      <c r="BU96">
        <f t="shared" si="66"/>
        <v>0</v>
      </c>
      <c r="BV96">
        <f t="shared" si="67"/>
        <v>0</v>
      </c>
      <c r="BW96">
        <f t="shared" si="90"/>
        <v>0</v>
      </c>
      <c r="BX96">
        <f t="shared" si="91"/>
        <v>0</v>
      </c>
      <c r="BY96">
        <f t="shared" si="68"/>
        <v>0</v>
      </c>
      <c r="BZ96">
        <f t="shared" si="92"/>
        <v>0</v>
      </c>
      <c r="CA96">
        <f t="shared" si="93"/>
        <v>0</v>
      </c>
      <c r="CB96">
        <f t="shared" si="69"/>
        <v>0</v>
      </c>
    </row>
    <row r="97" spans="1:81" x14ac:dyDescent="0.2">
      <c r="A97">
        <v>21</v>
      </c>
      <c r="B97">
        <v>0.22666700000000001</v>
      </c>
      <c r="C97" s="13">
        <v>1</v>
      </c>
      <c r="D97" s="3">
        <v>0.80473399999999995</v>
      </c>
      <c r="E97" s="3">
        <v>0.86399999999999999</v>
      </c>
      <c r="F97" s="3">
        <v>0.82165600000000005</v>
      </c>
      <c r="G97">
        <v>0.94</v>
      </c>
      <c r="H97" s="3">
        <v>0.78770899999999999</v>
      </c>
      <c r="I97" s="3">
        <v>0.80722899999999997</v>
      </c>
      <c r="J97" s="3">
        <v>0.77540100000000001</v>
      </c>
      <c r="K97" s="3">
        <v>0.64516099999999998</v>
      </c>
      <c r="L97" s="3">
        <v>0.78142100000000003</v>
      </c>
      <c r="M97" s="3">
        <v>0.82467500000000005</v>
      </c>
      <c r="N97">
        <v>0.86776900000000001</v>
      </c>
      <c r="O97" s="3">
        <v>0.83916100000000005</v>
      </c>
      <c r="P97" s="3">
        <v>0.76288699999999998</v>
      </c>
      <c r="Q97" s="3">
        <v>0.77540100000000001</v>
      </c>
      <c r="R97" s="3">
        <v>1</v>
      </c>
      <c r="AJ97">
        <f t="shared" si="70"/>
        <v>-77.333300000000008</v>
      </c>
      <c r="AK97">
        <f t="shared" si="71"/>
        <v>-19.526600000000006</v>
      </c>
      <c r="AL97">
        <f t="shared" si="72"/>
        <v>-13.600000000000001</v>
      </c>
      <c r="AM97">
        <f t="shared" si="73"/>
        <v>-17.834399999999995</v>
      </c>
      <c r="AN97">
        <f t="shared" si="74"/>
        <v>-6.0000000000000053</v>
      </c>
      <c r="AO97">
        <f t="shared" si="75"/>
        <v>-21.229100000000003</v>
      </c>
      <c r="AP97">
        <f t="shared" si="76"/>
        <v>-19.277100000000004</v>
      </c>
      <c r="AQ97">
        <f t="shared" si="77"/>
        <v>-22.459899999999998</v>
      </c>
      <c r="AR97">
        <f t="shared" si="78"/>
        <v>-35.483899999999998</v>
      </c>
      <c r="AS97">
        <f t="shared" si="79"/>
        <v>-21.857899999999997</v>
      </c>
      <c r="AT97">
        <f t="shared" si="80"/>
        <v>-17.532499999999995</v>
      </c>
      <c r="AU97">
        <f t="shared" si="81"/>
        <v>-13.223099999999999</v>
      </c>
      <c r="AV97">
        <f t="shared" si="82"/>
        <v>-16.083899999999996</v>
      </c>
      <c r="AW97">
        <f t="shared" si="83"/>
        <v>-23.711300000000001</v>
      </c>
      <c r="AX97">
        <f t="shared" si="84"/>
        <v>-22.459899999999998</v>
      </c>
      <c r="AY97">
        <f t="shared" si="85"/>
        <v>0</v>
      </c>
      <c r="BM97">
        <f t="shared" si="86"/>
        <v>77.333300000000008</v>
      </c>
      <c r="BN97">
        <f t="shared" si="87"/>
        <v>19.526600000000006</v>
      </c>
      <c r="BO97">
        <f t="shared" si="87"/>
        <v>13.600000000000001</v>
      </c>
      <c r="BP97">
        <f t="shared" si="87"/>
        <v>17.834399999999995</v>
      </c>
      <c r="BQ97">
        <f t="shared" si="87"/>
        <v>6.0000000000000053</v>
      </c>
      <c r="BR97">
        <f t="shared" si="87"/>
        <v>21.229100000000003</v>
      </c>
      <c r="BS97">
        <f t="shared" si="88"/>
        <v>19.277100000000004</v>
      </c>
      <c r="BT97">
        <f t="shared" si="89"/>
        <v>22.459899999999998</v>
      </c>
      <c r="BU97">
        <f t="shared" si="66"/>
        <v>35.483899999999998</v>
      </c>
      <c r="BV97">
        <f t="shared" si="67"/>
        <v>21.857899999999997</v>
      </c>
      <c r="BW97">
        <f t="shared" si="90"/>
        <v>17.532499999999995</v>
      </c>
      <c r="BX97">
        <f t="shared" si="91"/>
        <v>13.223099999999999</v>
      </c>
      <c r="BY97">
        <f t="shared" si="68"/>
        <v>16.083899999999996</v>
      </c>
      <c r="BZ97">
        <f t="shared" si="92"/>
        <v>23.711300000000001</v>
      </c>
      <c r="CA97">
        <f t="shared" si="93"/>
        <v>22.459899999999998</v>
      </c>
      <c r="CB97">
        <f t="shared" si="69"/>
        <v>0</v>
      </c>
    </row>
    <row r="98" spans="1:81" x14ac:dyDescent="0.2">
      <c r="BM98">
        <f>AVERAGE(BM77:BM97)</f>
        <v>27.492061904761904</v>
      </c>
      <c r="BN98">
        <f t="shared" ref="BN98:CB98" si="94">AVERAGE(BN77:BN97)</f>
        <v>14.964295238095241</v>
      </c>
      <c r="BO98">
        <f t="shared" si="94"/>
        <v>22.665400000000002</v>
      </c>
      <c r="BP98">
        <f t="shared" si="94"/>
        <v>7.3121714285714283</v>
      </c>
      <c r="BQ98">
        <f t="shared" si="94"/>
        <v>5.5332285714285714</v>
      </c>
      <c r="BR98">
        <f t="shared" si="94"/>
        <v>7.5710857142857133</v>
      </c>
      <c r="BS98">
        <f t="shared" si="94"/>
        <v>20.117161904761907</v>
      </c>
      <c r="BT98">
        <f t="shared" si="94"/>
        <v>26.77004476190476</v>
      </c>
      <c r="BU98">
        <f t="shared" si="94"/>
        <v>6.8986138095238099</v>
      </c>
      <c r="BV98">
        <f t="shared" si="94"/>
        <v>12.017465238095237</v>
      </c>
      <c r="BW98">
        <f t="shared" si="94"/>
        <v>10.045914285714288</v>
      </c>
      <c r="BX98">
        <f t="shared" si="94"/>
        <v>15.703176190476189</v>
      </c>
      <c r="BY98">
        <f t="shared" si="94"/>
        <v>17.300919047619047</v>
      </c>
      <c r="BZ98">
        <f t="shared" si="94"/>
        <v>26.389649523809528</v>
      </c>
      <c r="CA98">
        <f t="shared" si="94"/>
        <v>16.88692857142857</v>
      </c>
      <c r="CB98">
        <f t="shared" si="94"/>
        <v>5.2805285714285715</v>
      </c>
    </row>
    <row r="99" spans="1:81" x14ac:dyDescent="0.2">
      <c r="BM99">
        <f>(COUNTIF(BM77:BM97,"=0"))*100/21</f>
        <v>71.428571428571431</v>
      </c>
      <c r="BN99">
        <f t="shared" ref="BN99:CB99" si="95">(COUNTIF(BN77:BN97,"=0"))*100/21</f>
        <v>66.666666666666671</v>
      </c>
      <c r="BO99">
        <f t="shared" si="95"/>
        <v>57.142857142857146</v>
      </c>
      <c r="BP99">
        <f t="shared" si="95"/>
        <v>80.952380952380949</v>
      </c>
      <c r="BQ99">
        <f t="shared" si="95"/>
        <v>85.714285714285708</v>
      </c>
      <c r="BR99">
        <f t="shared" si="95"/>
        <v>76.19047619047619</v>
      </c>
      <c r="BS99">
        <f t="shared" si="95"/>
        <v>71.428571428571431</v>
      </c>
      <c r="BT99">
        <f t="shared" si="95"/>
        <v>61.904761904761905</v>
      </c>
      <c r="BU99">
        <f t="shared" si="95"/>
        <v>85.714285714285708</v>
      </c>
      <c r="BV99">
        <f t="shared" si="95"/>
        <v>71.428571428571431</v>
      </c>
      <c r="BW99">
        <f t="shared" si="95"/>
        <v>71.428571428571431</v>
      </c>
      <c r="BX99">
        <f>(COUNTIF(BX77:BX97,"=0"))*100/21</f>
        <v>66.666666666666671</v>
      </c>
      <c r="BY99">
        <f t="shared" si="95"/>
        <v>66.666666666666671</v>
      </c>
      <c r="BZ99">
        <f t="shared" si="95"/>
        <v>57.142857142857146</v>
      </c>
      <c r="CA99">
        <f t="shared" si="95"/>
        <v>71.428571428571431</v>
      </c>
      <c r="CB99">
        <f t="shared" si="95"/>
        <v>90.476190476190482</v>
      </c>
    </row>
    <row r="100" spans="1:81" x14ac:dyDescent="0.2">
      <c r="BM100">
        <f>(21-COUNTIF(BM77:BM97,"&gt;10"))*100/21</f>
        <v>71.428571428571431</v>
      </c>
      <c r="BN100">
        <f t="shared" ref="BN100:CB100" si="96">(21-COUNTIF(BN77:BN97,"&gt;10"))*100/21</f>
        <v>66.666666666666671</v>
      </c>
      <c r="BO100">
        <f t="shared" si="96"/>
        <v>57.142857142857146</v>
      </c>
      <c r="BP100">
        <f t="shared" si="96"/>
        <v>80.952380952380949</v>
      </c>
      <c r="BQ100">
        <f t="shared" si="96"/>
        <v>90.476190476190482</v>
      </c>
      <c r="BR100">
        <f t="shared" si="96"/>
        <v>76.19047619047619</v>
      </c>
      <c r="BS100">
        <f t="shared" si="96"/>
        <v>71.428571428571431</v>
      </c>
      <c r="BT100">
        <f t="shared" si="96"/>
        <v>61.904761904761905</v>
      </c>
      <c r="BU100">
        <f t="shared" si="96"/>
        <v>85.714285714285708</v>
      </c>
      <c r="BV100">
        <f t="shared" si="96"/>
        <v>71.428571428571431</v>
      </c>
      <c r="BW100">
        <f t="shared" si="96"/>
        <v>76.19047619047619</v>
      </c>
      <c r="BX100">
        <f t="shared" si="96"/>
        <v>66.666666666666671</v>
      </c>
      <c r="BY100">
        <f>(21-COUNTIF(BY77:BY97,"&gt;10"))*100/21</f>
        <v>66.666666666666671</v>
      </c>
      <c r="BZ100">
        <f t="shared" si="96"/>
        <v>57.142857142857146</v>
      </c>
      <c r="CA100">
        <f t="shared" si="96"/>
        <v>71.428571428571431</v>
      </c>
      <c r="CB100">
        <f t="shared" si="96"/>
        <v>90.476190476190482</v>
      </c>
    </row>
    <row r="101" spans="1:81" x14ac:dyDescent="0.2">
      <c r="BM101">
        <f>(21-COUNTIF(BM77:BM97,"&gt;20"))*100/21</f>
        <v>71.428571428571431</v>
      </c>
      <c r="BN101">
        <f t="shared" ref="BN101:CA101" si="97">(21-COUNTIF(BN77:BN97,"&gt;20"))*100/21</f>
        <v>76.19047619047619</v>
      </c>
      <c r="BO101">
        <f t="shared" si="97"/>
        <v>61.904761904761905</v>
      </c>
      <c r="BP101">
        <f t="shared" si="97"/>
        <v>85.714285714285708</v>
      </c>
      <c r="BQ101">
        <f t="shared" si="97"/>
        <v>90.476190476190482</v>
      </c>
      <c r="BR101">
        <f t="shared" si="97"/>
        <v>85.714285714285708</v>
      </c>
      <c r="BS101">
        <f t="shared" si="97"/>
        <v>80.952380952380949</v>
      </c>
      <c r="BT101">
        <f t="shared" si="97"/>
        <v>61.904761904761905</v>
      </c>
      <c r="BU101">
        <f t="shared" si="97"/>
        <v>90.476190476190482</v>
      </c>
      <c r="BV101">
        <f t="shared" si="97"/>
        <v>85.714285714285708</v>
      </c>
      <c r="BW101">
        <f t="shared" si="97"/>
        <v>90.476190476190482</v>
      </c>
      <c r="BX101">
        <f t="shared" si="97"/>
        <v>76.19047619047619</v>
      </c>
      <c r="BY101">
        <f t="shared" si="97"/>
        <v>76.19047619047619</v>
      </c>
      <c r="BZ101">
        <f t="shared" si="97"/>
        <v>57.142857142857146</v>
      </c>
      <c r="CA101">
        <f t="shared" si="97"/>
        <v>71.428571428571431</v>
      </c>
      <c r="CB101">
        <f>(21-COUNTIF(CB77:CB97,"&gt;20"))*100/21</f>
        <v>95.238095238095241</v>
      </c>
    </row>
    <row r="102" spans="1:81" x14ac:dyDescent="0.2">
      <c r="BM102">
        <f>(21-COUNTIF(BM77:BM97,"&gt;30"))*100/21</f>
        <v>71.428571428571431</v>
      </c>
      <c r="BN102">
        <f t="shared" ref="BN102:CB102" si="98">(21-COUNTIF(BN77:BN97,"&gt;30"))*100/21</f>
        <v>76.19047619047619</v>
      </c>
      <c r="BO102">
        <f t="shared" si="98"/>
        <v>61.904761904761905</v>
      </c>
      <c r="BP102">
        <f t="shared" si="98"/>
        <v>95.238095238095241</v>
      </c>
      <c r="BQ102">
        <f t="shared" si="98"/>
        <v>95.238095238095241</v>
      </c>
      <c r="BR102">
        <f t="shared" si="98"/>
        <v>95.238095238095241</v>
      </c>
      <c r="BS102">
        <f t="shared" si="98"/>
        <v>80.952380952380949</v>
      </c>
      <c r="BT102">
        <f t="shared" si="98"/>
        <v>66.666666666666671</v>
      </c>
      <c r="BU102">
        <f t="shared" si="98"/>
        <v>90.476190476190482</v>
      </c>
      <c r="BV102">
        <f>(21-COUNTIF(BV77:BV97,"&gt;30"))*100/21</f>
        <v>90.476190476190482</v>
      </c>
      <c r="BW102">
        <f t="shared" si="98"/>
        <v>90.476190476190482</v>
      </c>
      <c r="BX102">
        <f t="shared" si="98"/>
        <v>76.19047619047619</v>
      </c>
      <c r="BY102">
        <f t="shared" si="98"/>
        <v>76.19047619047619</v>
      </c>
      <c r="BZ102">
        <f t="shared" si="98"/>
        <v>66.666666666666671</v>
      </c>
      <c r="CA102">
        <f t="shared" si="98"/>
        <v>76.19047619047619</v>
      </c>
      <c r="CB102">
        <f t="shared" si="98"/>
        <v>95.238095238095241</v>
      </c>
    </row>
    <row r="103" spans="1:81" x14ac:dyDescent="0.2">
      <c r="BM103">
        <f>(21-COUNTIF(BM77:BM97,"&gt;40"))*100/21</f>
        <v>71.428571428571431</v>
      </c>
      <c r="BN103">
        <f t="shared" ref="BN103:CB103" si="99">(21-COUNTIF(BN77:BN97,"&gt;40"))*100/21</f>
        <v>85.714285714285708</v>
      </c>
      <c r="BO103">
        <f t="shared" si="99"/>
        <v>66.666666666666671</v>
      </c>
      <c r="BP103">
        <f t="shared" si="99"/>
        <v>95.238095238095241</v>
      </c>
      <c r="BQ103">
        <f t="shared" si="99"/>
        <v>95.238095238095241</v>
      </c>
      <c r="BR103">
        <f t="shared" si="99"/>
        <v>95.238095238095241</v>
      </c>
      <c r="BS103">
        <f t="shared" si="99"/>
        <v>80.952380952380949</v>
      </c>
      <c r="BT103">
        <f t="shared" si="99"/>
        <v>66.666666666666671</v>
      </c>
      <c r="BU103">
        <f t="shared" si="99"/>
        <v>95.238095238095241</v>
      </c>
      <c r="BV103">
        <f t="shared" si="99"/>
        <v>90.476190476190482</v>
      </c>
      <c r="BW103">
        <f t="shared" si="99"/>
        <v>90.476190476190482</v>
      </c>
      <c r="BX103">
        <f t="shared" si="99"/>
        <v>76.19047619047619</v>
      </c>
      <c r="BY103">
        <f t="shared" si="99"/>
        <v>76.19047619047619</v>
      </c>
      <c r="BZ103">
        <f>(21-COUNTIF(BZ77:BZ97,"&gt;40"))*100/21</f>
        <v>66.666666666666671</v>
      </c>
      <c r="CA103">
        <f t="shared" si="99"/>
        <v>76.19047619047619</v>
      </c>
      <c r="CB103">
        <f t="shared" si="99"/>
        <v>95.238095238095241</v>
      </c>
    </row>
    <row r="104" spans="1:81" x14ac:dyDescent="0.2">
      <c r="BM104">
        <f>(21-COUNTIF(BM77:BM97,"&gt;50"))*100/21</f>
        <v>71.428571428571431</v>
      </c>
      <c r="BN104">
        <f t="shared" ref="BN104:CB104" si="100">(21-COUNTIF(BN77:BN97,"&gt;50"))*100/21</f>
        <v>90.476190476190482</v>
      </c>
      <c r="BO104">
        <f t="shared" si="100"/>
        <v>80.952380952380949</v>
      </c>
      <c r="BP104">
        <f t="shared" si="100"/>
        <v>95.238095238095241</v>
      </c>
      <c r="BQ104">
        <f t="shared" si="100"/>
        <v>95.238095238095241</v>
      </c>
      <c r="BR104">
        <f t="shared" si="100"/>
        <v>95.238095238095241</v>
      </c>
      <c r="BS104">
        <f t="shared" si="100"/>
        <v>80.952380952380949</v>
      </c>
      <c r="BT104">
        <f t="shared" si="100"/>
        <v>71.428571428571431</v>
      </c>
      <c r="BU104">
        <f t="shared" si="100"/>
        <v>95.238095238095241</v>
      </c>
      <c r="BV104">
        <f t="shared" si="100"/>
        <v>90.476190476190482</v>
      </c>
      <c r="BW104">
        <f>(21-COUNTIF(BW77:BW97,"&gt;50"))*100/21</f>
        <v>90.476190476190482</v>
      </c>
      <c r="BX104">
        <f t="shared" si="100"/>
        <v>85.714285714285708</v>
      </c>
      <c r="BY104">
        <f t="shared" si="100"/>
        <v>85.714285714285708</v>
      </c>
      <c r="BZ104">
        <f t="shared" si="100"/>
        <v>71.428571428571431</v>
      </c>
      <c r="CA104">
        <f t="shared" si="100"/>
        <v>85.714285714285708</v>
      </c>
      <c r="CB104">
        <f t="shared" si="100"/>
        <v>95.238095238095241</v>
      </c>
    </row>
    <row r="105" spans="1:81" x14ac:dyDescent="0.2">
      <c r="BN105">
        <f>$BM$97-BN97</f>
        <v>57.806700000000006</v>
      </c>
      <c r="BO105">
        <f t="shared" ref="BO105:CB105" si="101">$BM$97-BO97</f>
        <v>63.733300000000007</v>
      </c>
      <c r="BP105">
        <f t="shared" si="101"/>
        <v>59.498900000000013</v>
      </c>
      <c r="BQ105">
        <f t="shared" si="101"/>
        <v>71.333300000000008</v>
      </c>
      <c r="BR105">
        <f t="shared" si="101"/>
        <v>56.104200000000006</v>
      </c>
      <c r="BS105">
        <f t="shared" si="101"/>
        <v>58.056200000000004</v>
      </c>
      <c r="BT105">
        <f t="shared" si="101"/>
        <v>54.873400000000011</v>
      </c>
      <c r="BU105">
        <f t="shared" si="101"/>
        <v>41.84940000000001</v>
      </c>
      <c r="BV105">
        <f t="shared" si="101"/>
        <v>55.475400000000008</v>
      </c>
      <c r="BW105">
        <f t="shared" si="101"/>
        <v>59.80080000000001</v>
      </c>
      <c r="BX105">
        <f t="shared" si="101"/>
        <v>64.110200000000006</v>
      </c>
      <c r="BY105">
        <f t="shared" si="101"/>
        <v>61.249400000000009</v>
      </c>
      <c r="BZ105">
        <f t="shared" si="101"/>
        <v>53.622000000000007</v>
      </c>
      <c r="CA105">
        <f>$BM$97-CA97</f>
        <v>54.873400000000011</v>
      </c>
      <c r="CB105">
        <f t="shared" si="101"/>
        <v>77.333300000000008</v>
      </c>
      <c r="CC105" s="14" t="s">
        <v>32</v>
      </c>
    </row>
    <row r="106" spans="1:81" x14ac:dyDescent="0.2">
      <c r="BN106">
        <f>(100-BN98)/100</f>
        <v>0.85035704761904751</v>
      </c>
      <c r="BO106">
        <f t="shared" ref="BO106:CB106" si="102">(100-BO98)/100</f>
        <v>0.77334599999999998</v>
      </c>
      <c r="BP106">
        <f t="shared" si="102"/>
        <v>0.92687828571428565</v>
      </c>
      <c r="BQ106">
        <f t="shared" si="102"/>
        <v>0.94466771428571439</v>
      </c>
      <c r="BR106">
        <f t="shared" si="102"/>
        <v>0.92428914285714281</v>
      </c>
      <c r="BS106">
        <f t="shared" si="102"/>
        <v>0.79882838095238096</v>
      </c>
      <c r="BT106">
        <f t="shared" si="102"/>
        <v>0.73229955238095246</v>
      </c>
      <c r="BU106">
        <f t="shared" si="102"/>
        <v>0.93101386190476187</v>
      </c>
      <c r="BV106">
        <f>(100-BV98)/100</f>
        <v>0.87982534761904763</v>
      </c>
      <c r="BW106">
        <f t="shared" si="102"/>
        <v>0.89954085714285714</v>
      </c>
      <c r="BX106">
        <f t="shared" si="102"/>
        <v>0.84296823809523813</v>
      </c>
      <c r="BY106">
        <f t="shared" si="102"/>
        <v>0.82699080952380954</v>
      </c>
      <c r="BZ106">
        <f>(100-BZ98)/100</f>
        <v>0.73610350476190478</v>
      </c>
      <c r="CA106">
        <f t="shared" si="102"/>
        <v>0.83113071428571428</v>
      </c>
      <c r="CB106">
        <f t="shared" si="102"/>
        <v>0.94719471428571422</v>
      </c>
      <c r="CC106" s="14" t="s">
        <v>33</v>
      </c>
    </row>
    <row r="107" spans="1:81" x14ac:dyDescent="0.2">
      <c r="BN107">
        <f>(BN106-MIN($BN$106:$CB$106))/(MAX($BN$106:$CB$106)-MIN($BN$106:$CB$106))</f>
        <v>0.54937251351622485</v>
      </c>
      <c r="BO107">
        <f t="shared" ref="BO107:CB107" si="103">(BO106-MIN($BN$106:$CB$106))/(MAX($BN$106:$CB$106)-MIN($BN$106:$CB$106))</f>
        <v>0.191006848433557</v>
      </c>
      <c r="BP107">
        <f t="shared" si="103"/>
        <v>0.90545888333943736</v>
      </c>
      <c r="BQ107">
        <f t="shared" si="103"/>
        <v>0.98824077760708373</v>
      </c>
      <c r="BR107">
        <f t="shared" si="103"/>
        <v>0.89341048339318685</v>
      </c>
      <c r="BS107">
        <f t="shared" si="103"/>
        <v>0.30958737265994407</v>
      </c>
      <c r="BT107">
        <f t="shared" si="103"/>
        <v>0</v>
      </c>
      <c r="BU107">
        <f t="shared" si="103"/>
        <v>0.92470350547899516</v>
      </c>
      <c r="BV107">
        <f t="shared" si="103"/>
        <v>0.68650124056062434</v>
      </c>
      <c r="BW107">
        <f t="shared" si="103"/>
        <v>0.77824602136005028</v>
      </c>
      <c r="BX107">
        <f t="shared" si="103"/>
        <v>0.51498919162885726</v>
      </c>
      <c r="BY107">
        <f t="shared" si="103"/>
        <v>0.44063931595083</v>
      </c>
      <c r="BZ107">
        <f t="shared" si="103"/>
        <v>1.7701433327932146E-2</v>
      </c>
      <c r="CA107">
        <f t="shared" si="103"/>
        <v>0.4599040808027231</v>
      </c>
      <c r="CB107">
        <f t="shared" si="103"/>
        <v>1</v>
      </c>
      <c r="CC107" s="14" t="s">
        <v>34</v>
      </c>
    </row>
    <row r="108" spans="1:81" x14ac:dyDescent="0.2">
      <c r="BN108">
        <f>BN102/100</f>
        <v>0.76190476190476186</v>
      </c>
      <c r="BO108">
        <f t="shared" ref="BO108:CB108" si="104">BO102/100</f>
        <v>0.61904761904761907</v>
      </c>
      <c r="BP108">
        <f t="shared" si="104"/>
        <v>0.95238095238095244</v>
      </c>
      <c r="BQ108">
        <f t="shared" si="104"/>
        <v>0.95238095238095244</v>
      </c>
      <c r="BR108">
        <f t="shared" si="104"/>
        <v>0.95238095238095244</v>
      </c>
      <c r="BS108">
        <f t="shared" si="104"/>
        <v>0.80952380952380953</v>
      </c>
      <c r="BT108">
        <f t="shared" si="104"/>
        <v>0.66666666666666674</v>
      </c>
      <c r="BU108">
        <f>BU102/100</f>
        <v>0.90476190476190477</v>
      </c>
      <c r="BV108">
        <f t="shared" si="104"/>
        <v>0.90476190476190477</v>
      </c>
      <c r="BW108">
        <f t="shared" si="104"/>
        <v>0.90476190476190477</v>
      </c>
      <c r="BX108">
        <f t="shared" si="104"/>
        <v>0.76190476190476186</v>
      </c>
      <c r="BY108">
        <f t="shared" si="104"/>
        <v>0.76190476190476186</v>
      </c>
      <c r="BZ108">
        <f>BZ102/100</f>
        <v>0.66666666666666674</v>
      </c>
      <c r="CA108">
        <f t="shared" si="104"/>
        <v>0.76190476190476186</v>
      </c>
      <c r="CB108">
        <f t="shared" si="104"/>
        <v>0.95238095238095244</v>
      </c>
      <c r="CC108" s="14" t="s">
        <v>35</v>
      </c>
    </row>
    <row r="109" spans="1:81" x14ac:dyDescent="0.2">
      <c r="BN109">
        <f>(BN108-MIN($BN$108:$CB$108))/(MAX($BN$108:$CB$108)-MIN($BN$108:$CB$108))</f>
        <v>0.42857142857142833</v>
      </c>
      <c r="BO109">
        <f t="shared" ref="BO109:BU109" si="105">(BO108-MIN($BN$108:$CB$108))/(MAX($BN$108:$CB$108)-MIN($BN$108:$CB$108))</f>
        <v>0</v>
      </c>
      <c r="BP109">
        <f t="shared" si="105"/>
        <v>1</v>
      </c>
      <c r="BQ109">
        <f t="shared" si="105"/>
        <v>1</v>
      </c>
      <c r="BR109">
        <f t="shared" si="105"/>
        <v>1</v>
      </c>
      <c r="BS109">
        <f t="shared" si="105"/>
        <v>0.57142857142857129</v>
      </c>
      <c r="BT109">
        <f t="shared" si="105"/>
        <v>0.14285714285714299</v>
      </c>
      <c r="BU109">
        <f t="shared" si="105"/>
        <v>0.85714285714285698</v>
      </c>
      <c r="BV109">
        <f>(BV108-MIN($BN$108:$CB$108))/(MAX($BN$108:$CB$108)-MIN($BN$108:$CB$108))</f>
        <v>0.85714285714285698</v>
      </c>
      <c r="BW109">
        <f t="shared" ref="BW109" si="106">(BW108-MIN($BN$108:$CB$108))/(MAX($BN$108:$CB$108)-MIN($BN$108:$CB$108))</f>
        <v>0.85714285714285698</v>
      </c>
      <c r="BX109">
        <f t="shared" ref="BX109" si="107">(BX108-MIN($BN$108:$CB$108))/(MAX($BN$108:$CB$108)-MIN($BN$108:$CB$108))</f>
        <v>0.42857142857142833</v>
      </c>
      <c r="BY109">
        <f t="shared" ref="BY109" si="108">(BY108-MIN($BN$108:$CB$108))/(MAX($BN$108:$CB$108)-MIN($BN$108:$CB$108))</f>
        <v>0.42857142857142833</v>
      </c>
      <c r="BZ109">
        <f>(BZ108-MIN($BN$108:$CB$108))/(MAX($BN$108:$CB$108)-MIN($BN$108:$CB$108))</f>
        <v>0.14285714285714299</v>
      </c>
      <c r="CA109">
        <f t="shared" ref="CA109" si="109">(CA108-MIN($BN$108:$CB$108))/(MAX($BN$108:$CB$108)-MIN($BN$108:$CB$108))</f>
        <v>0.42857142857142833</v>
      </c>
      <c r="CB109">
        <f t="shared" ref="CB109" si="110">(CB108-MIN($BN$108:$CB$108))/(MAX($BN$108:$CB$108)-MIN($BN$108:$CB$108))</f>
        <v>1</v>
      </c>
      <c r="CC109" s="1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A55A-980D-F64E-864B-8C3C2672A27C}">
  <dimension ref="A1:S98"/>
  <sheetViews>
    <sheetView topLeftCell="L83" zoomScale="125" workbookViewId="0">
      <selection activeCell="B101" sqref="B101"/>
    </sheetView>
  </sheetViews>
  <sheetFormatPr baseColWidth="10" defaultColWidth="11" defaultRowHeight="16" x14ac:dyDescent="0.2"/>
  <cols>
    <col min="1" max="1" width="15.1640625" customWidth="1"/>
    <col min="2" max="4" width="12.33203125" bestFit="1" customWidth="1"/>
    <col min="5" max="5" width="10.83203125"/>
    <col min="7" max="9" width="12.33203125" bestFit="1" customWidth="1"/>
    <col min="12" max="12" width="10.83203125"/>
    <col min="14" max="14" width="12.33203125" bestFit="1" customWidth="1"/>
  </cols>
  <sheetData>
    <row r="1" spans="1:10" x14ac:dyDescent="0.2">
      <c r="A1" t="s">
        <v>0</v>
      </c>
    </row>
    <row r="2" spans="1:10" x14ac:dyDescent="0.2">
      <c r="A2" t="s">
        <v>47</v>
      </c>
      <c r="B2">
        <v>1</v>
      </c>
      <c r="C2">
        <f>B2+1</f>
        <v>2</v>
      </c>
      <c r="D2">
        <f t="shared" ref="D2:F2" si="0">C2+1</f>
        <v>3</v>
      </c>
      <c r="E2">
        <f t="shared" si="0"/>
        <v>4</v>
      </c>
      <c r="F2">
        <f t="shared" si="0"/>
        <v>5</v>
      </c>
      <c r="J2" t="s">
        <v>1</v>
      </c>
    </row>
    <row r="3" spans="1:10" x14ac:dyDescent="0.2">
      <c r="A3" t="s">
        <v>2</v>
      </c>
      <c r="B3">
        <v>0.52222199999999996</v>
      </c>
      <c r="C3">
        <v>0.49629600000000001</v>
      </c>
      <c r="D3">
        <v>0.95652199999999998</v>
      </c>
      <c r="E3">
        <v>0.48518499999999998</v>
      </c>
      <c r="F3">
        <v>0.95652199999999998</v>
      </c>
    </row>
    <row r="4" spans="1:10" x14ac:dyDescent="0.2">
      <c r="A4" t="s">
        <v>3</v>
      </c>
      <c r="B4">
        <v>0.95652199999999998</v>
      </c>
      <c r="C4">
        <v>0.95652199999999998</v>
      </c>
      <c r="D4">
        <v>0.95652199999999998</v>
      </c>
      <c r="E4">
        <v>0.95652199999999998</v>
      </c>
      <c r="F4">
        <v>0.95652199999999998</v>
      </c>
    </row>
    <row r="5" spans="1:10" x14ac:dyDescent="0.2">
      <c r="A5" t="s">
        <v>4</v>
      </c>
      <c r="B5">
        <v>0.86776900000000001</v>
      </c>
      <c r="C5">
        <v>0.95652199999999998</v>
      </c>
      <c r="D5">
        <v>0.95652199999999998</v>
      </c>
      <c r="E5">
        <v>0.95652199999999998</v>
      </c>
      <c r="F5">
        <v>0.95652199999999998</v>
      </c>
      <c r="H5">
        <v>0.17130000000000001</v>
      </c>
    </row>
    <row r="6" spans="1:10" x14ac:dyDescent="0.2">
      <c r="A6" t="s">
        <v>5</v>
      </c>
      <c r="B6">
        <v>0.95652199999999998</v>
      </c>
      <c r="C6">
        <v>0.95652199999999998</v>
      </c>
      <c r="D6">
        <v>0.95652199999999998</v>
      </c>
      <c r="E6">
        <v>0.95652199999999998</v>
      </c>
      <c r="F6">
        <v>0.95652199999999998</v>
      </c>
    </row>
    <row r="7" spans="1:10" x14ac:dyDescent="0.2">
      <c r="A7" t="s">
        <v>6</v>
      </c>
      <c r="B7">
        <v>0.95652199999999998</v>
      </c>
      <c r="C7">
        <v>0.95652199999999998</v>
      </c>
      <c r="D7">
        <v>0.95652199999999998</v>
      </c>
      <c r="E7">
        <v>0.95652199999999998</v>
      </c>
      <c r="F7">
        <v>0.95652199999999998</v>
      </c>
    </row>
    <row r="8" spans="1:10" x14ac:dyDescent="0.2">
      <c r="A8" t="s">
        <v>7</v>
      </c>
      <c r="B8">
        <v>0.95652199999999998</v>
      </c>
      <c r="C8">
        <v>0.95652199999999998</v>
      </c>
      <c r="D8">
        <v>0.95652199999999998</v>
      </c>
      <c r="E8">
        <v>0.95652199999999998</v>
      </c>
      <c r="F8">
        <v>0.95652199999999998</v>
      </c>
    </row>
    <row r="9" spans="1:10" x14ac:dyDescent="0.2">
      <c r="A9" t="s">
        <v>8</v>
      </c>
      <c r="B9">
        <v>0.95652199999999998</v>
      </c>
      <c r="C9">
        <v>0.95652199999999998</v>
      </c>
      <c r="D9">
        <v>0.41603099999999998</v>
      </c>
      <c r="E9">
        <v>0.95652199999999998</v>
      </c>
      <c r="F9">
        <v>0.42045500000000002</v>
      </c>
    </row>
    <row r="10" spans="1:10" x14ac:dyDescent="0.2">
      <c r="A10" t="s">
        <v>9</v>
      </c>
      <c r="B10">
        <v>0.48888900000000002</v>
      </c>
      <c r="C10">
        <v>0.48148099999999999</v>
      </c>
      <c r="D10">
        <v>0.95652199999999998</v>
      </c>
      <c r="E10">
        <v>0.48888900000000002</v>
      </c>
      <c r="F10">
        <v>0.95652199999999998</v>
      </c>
    </row>
    <row r="11" spans="1:10" x14ac:dyDescent="0.2">
      <c r="A11" t="s">
        <v>10</v>
      </c>
      <c r="B11">
        <v>0.95652199999999998</v>
      </c>
      <c r="C11">
        <v>0.95652199999999998</v>
      </c>
      <c r="D11">
        <v>0.95652199999999998</v>
      </c>
      <c r="E11">
        <v>0.95652199999999998</v>
      </c>
      <c r="F11">
        <v>0.95652199999999998</v>
      </c>
    </row>
    <row r="12" spans="1:10" x14ac:dyDescent="0.2">
      <c r="A12" t="s">
        <v>11</v>
      </c>
      <c r="B12">
        <v>0.88073400000000002</v>
      </c>
      <c r="C12">
        <v>0.95652199999999998</v>
      </c>
      <c r="D12">
        <v>0.95652199999999998</v>
      </c>
      <c r="E12">
        <v>0.95652199999999998</v>
      </c>
      <c r="F12">
        <v>0.95652199999999998</v>
      </c>
    </row>
    <row r="13" spans="1:10" x14ac:dyDescent="0.2">
      <c r="A13" t="s">
        <v>12</v>
      </c>
      <c r="B13">
        <v>0.95652199999999998</v>
      </c>
      <c r="C13">
        <v>0.95652199999999998</v>
      </c>
      <c r="D13">
        <v>0.95652199999999998</v>
      </c>
      <c r="E13">
        <v>0.95652199999999998</v>
      </c>
      <c r="F13">
        <v>0.95652199999999998</v>
      </c>
    </row>
    <row r="14" spans="1:10" x14ac:dyDescent="0.2">
      <c r="A14" t="s">
        <v>13</v>
      </c>
      <c r="B14">
        <v>0.56015000000000004</v>
      </c>
      <c r="C14">
        <v>0.195266</v>
      </c>
      <c r="D14">
        <v>0.119266</v>
      </c>
      <c r="E14">
        <v>0.94</v>
      </c>
      <c r="F14">
        <v>0.86776900000000001</v>
      </c>
    </row>
    <row r="15" spans="1:10" x14ac:dyDescent="0.2">
      <c r="A15" t="s">
        <v>14</v>
      </c>
      <c r="B15">
        <v>0.66390000000000005</v>
      </c>
      <c r="C15">
        <v>0.95652199999999998</v>
      </c>
      <c r="D15">
        <v>0.95652199999999998</v>
      </c>
      <c r="E15">
        <v>0.95652199999999998</v>
      </c>
      <c r="F15">
        <v>0.95652199999999998</v>
      </c>
    </row>
    <row r="16" spans="1:10" x14ac:dyDescent="0.2">
      <c r="A16" t="s">
        <v>15</v>
      </c>
      <c r="B16">
        <v>0.95652199999999998</v>
      </c>
      <c r="C16">
        <v>0.94736799999999999</v>
      </c>
      <c r="D16">
        <v>0.95652199999999998</v>
      </c>
      <c r="E16">
        <v>0.95652199999999998</v>
      </c>
      <c r="F16">
        <v>0.95652199999999998</v>
      </c>
    </row>
    <row r="17" spans="1:6" x14ac:dyDescent="0.2">
      <c r="A17" t="s">
        <v>16</v>
      </c>
      <c r="B17">
        <v>0.46840100000000001</v>
      </c>
      <c r="C17">
        <v>0.48518499999999998</v>
      </c>
      <c r="D17">
        <v>0.95652199999999998</v>
      </c>
      <c r="E17">
        <v>0.43985000000000002</v>
      </c>
      <c r="F17">
        <v>0.95652199999999998</v>
      </c>
    </row>
    <row r="18" spans="1:6" x14ac:dyDescent="0.2">
      <c r="A18" t="s">
        <v>17</v>
      </c>
      <c r="B18">
        <v>0.283105</v>
      </c>
      <c r="C18">
        <v>4.3478299999999998E-2</v>
      </c>
      <c r="D18">
        <v>5.2631600000000001E-2</v>
      </c>
      <c r="E18">
        <v>0.33610000000000001</v>
      </c>
      <c r="F18">
        <v>0.83561600000000003</v>
      </c>
    </row>
    <row r="19" spans="1:6" x14ac:dyDescent="0.2">
      <c r="A19" t="s">
        <v>18</v>
      </c>
      <c r="B19">
        <v>0.79428600000000005</v>
      </c>
      <c r="C19">
        <v>0.79768799999999995</v>
      </c>
      <c r="D19">
        <v>0.86399999999999999</v>
      </c>
      <c r="E19">
        <v>0.83916100000000005</v>
      </c>
      <c r="F19">
        <v>0.81760999999999995</v>
      </c>
    </row>
    <row r="20" spans="1:6" x14ac:dyDescent="0.2">
      <c r="A20" t="s">
        <v>19</v>
      </c>
      <c r="B20">
        <v>4.3478299999999998E-2</v>
      </c>
      <c r="C20">
        <v>4.3478299999999998E-2</v>
      </c>
      <c r="D20">
        <v>4.3478299999999998E-2</v>
      </c>
      <c r="E20">
        <v>4.3478299999999998E-2</v>
      </c>
      <c r="F20">
        <v>4.3478299999999998E-2</v>
      </c>
    </row>
    <row r="21" spans="1:6" x14ac:dyDescent="0.2">
      <c r="A21" t="s">
        <v>20</v>
      </c>
      <c r="B21">
        <v>0.51851899999999995</v>
      </c>
      <c r="C21">
        <v>0.06</v>
      </c>
      <c r="D21">
        <v>4.3478299999999998E-2</v>
      </c>
      <c r="E21">
        <v>0.89108900000000002</v>
      </c>
      <c r="F21">
        <v>9.8901100000000006E-2</v>
      </c>
    </row>
    <row r="22" spans="1:6" x14ac:dyDescent="0.2">
      <c r="A22" t="s">
        <v>21</v>
      </c>
      <c r="B22">
        <v>0.95652199999999998</v>
      </c>
      <c r="C22">
        <v>0.95652199999999998</v>
      </c>
      <c r="D22">
        <v>0.95652199999999998</v>
      </c>
      <c r="E22">
        <v>0.95652199999999998</v>
      </c>
      <c r="F22">
        <v>0.95652199999999998</v>
      </c>
    </row>
    <row r="23" spans="1:6" x14ac:dyDescent="0.2">
      <c r="A23" t="s">
        <v>22</v>
      </c>
      <c r="B23">
        <v>0.83561600000000003</v>
      </c>
      <c r="C23">
        <v>0.755</v>
      </c>
      <c r="D23">
        <v>0.77540100000000001</v>
      </c>
      <c r="E23">
        <v>0.79768799999999995</v>
      </c>
      <c r="F23">
        <v>0.82165600000000005</v>
      </c>
    </row>
    <row r="24" spans="1:6" x14ac:dyDescent="0.2">
      <c r="A24" s="14" t="s">
        <v>33</v>
      </c>
      <c r="B24" s="21">
        <v>0.75636147619047622</v>
      </c>
      <c r="C24" s="21">
        <v>0.72468019047619048</v>
      </c>
      <c r="D24" s="21">
        <v>0.77022371428571434</v>
      </c>
      <c r="E24" s="21">
        <v>0.82276009523809523</v>
      </c>
      <c r="F24" s="21">
        <v>0.84586219047619038</v>
      </c>
    </row>
    <row r="25" spans="1:6" x14ac:dyDescent="0.2">
      <c r="A25" s="14" t="s">
        <v>34</v>
      </c>
      <c r="B25" s="21">
        <v>0.26143557388296751</v>
      </c>
      <c r="C25" s="21">
        <v>0</v>
      </c>
      <c r="D25" s="21">
        <v>0.37582746455351373</v>
      </c>
      <c r="E25" s="21">
        <v>0.80936034033028703</v>
      </c>
      <c r="F25" s="21">
        <v>1</v>
      </c>
    </row>
    <row r="26" spans="1:6" s="1" customFormat="1" x14ac:dyDescent="0.2">
      <c r="A26" s="14" t="s">
        <v>43</v>
      </c>
      <c r="B26" s="23">
        <f>GEOMEAN(B3:B23)</f>
        <v>0.6438558975155908</v>
      </c>
      <c r="C26" s="23">
        <f t="shared" ref="C26:F26" si="1">GEOMEAN(C3:C23)</f>
        <v>0.51531302987743954</v>
      </c>
      <c r="D26" s="23">
        <f t="shared" si="1"/>
        <v>0.53229520382614126</v>
      </c>
      <c r="E26" s="23">
        <f t="shared" si="1"/>
        <v>0.6964149762416002</v>
      </c>
      <c r="F26" s="23">
        <f t="shared" si="1"/>
        <v>0.69445831200206021</v>
      </c>
    </row>
    <row r="27" spans="1:6" x14ac:dyDescent="0.2">
      <c r="A27" s="14" t="s">
        <v>44</v>
      </c>
      <c r="B27" s="21">
        <f>PRODUCT(B3:B23)</f>
        <v>9.6507760776757919E-5</v>
      </c>
      <c r="C27" s="21">
        <f t="shared" ref="C27:F27" si="2">PRODUCT(C3:C23)</f>
        <v>8.9844935609930058E-7</v>
      </c>
      <c r="D27" s="21">
        <f t="shared" si="2"/>
        <v>1.7750214835956423E-6</v>
      </c>
      <c r="E27" s="21">
        <f t="shared" si="2"/>
        <v>5.0145289264108821E-4</v>
      </c>
      <c r="F27" s="21">
        <f t="shared" si="2"/>
        <v>4.7268278721433982E-4</v>
      </c>
    </row>
    <row r="28" spans="1:6" x14ac:dyDescent="0.2">
      <c r="A28" s="14" t="s">
        <v>45</v>
      </c>
      <c r="B28" s="21">
        <f>(B27-MIN($B$27:$F$27))/(MAX($B$27:$F$27)-MIN($B$27:$F$27))</f>
        <v>0.19100681794612256</v>
      </c>
      <c r="C28" s="21">
        <f t="shared" ref="C28:F28" si="3">(C27-MIN($B$27:$F$27))/(MAX($B$27:$F$27)-MIN($B$27:$F$27))</f>
        <v>0</v>
      </c>
      <c r="D28" s="21">
        <f t="shared" si="3"/>
        <v>1.7512023702030517E-3</v>
      </c>
      <c r="E28" s="21">
        <f t="shared" si="3"/>
        <v>1</v>
      </c>
      <c r="F28" s="21">
        <f t="shared" si="3"/>
        <v>0.94252352403878614</v>
      </c>
    </row>
    <row r="29" spans="1:6" x14ac:dyDescent="0.2">
      <c r="A29" s="14" t="s">
        <v>35</v>
      </c>
      <c r="B29" s="21">
        <v>0.61904761904761907</v>
      </c>
      <c r="C29" s="21">
        <v>0.66666666666666674</v>
      </c>
      <c r="D29" s="21">
        <v>0.76190476190476186</v>
      </c>
      <c r="E29" s="21">
        <v>0.76190476190476186</v>
      </c>
      <c r="F29" s="21">
        <v>0.8571428571428571</v>
      </c>
    </row>
    <row r="30" spans="1:6" x14ac:dyDescent="0.2">
      <c r="A30" s="14" t="s">
        <v>36</v>
      </c>
      <c r="B30" s="21">
        <v>0</v>
      </c>
      <c r="C30" s="21">
        <v>0.20000000000000029</v>
      </c>
      <c r="D30" s="21">
        <v>0.59999999999999987</v>
      </c>
      <c r="E30" s="21">
        <v>0.59999999999999987</v>
      </c>
      <c r="F30" s="21">
        <v>1</v>
      </c>
    </row>
    <row r="31" spans="1:6" x14ac:dyDescent="0.2">
      <c r="A31" s="14" t="s">
        <v>46</v>
      </c>
      <c r="B31" s="21">
        <v>0.29289999999999999</v>
      </c>
      <c r="C31" s="21">
        <v>0.31</v>
      </c>
      <c r="D31" s="21">
        <v>0.24</v>
      </c>
      <c r="E31" s="21">
        <v>0.39</v>
      </c>
      <c r="F31" s="21">
        <v>0.2</v>
      </c>
    </row>
    <row r="32" spans="1:6" x14ac:dyDescent="0.2">
      <c r="A32" s="14" t="s">
        <v>32</v>
      </c>
      <c r="B32" s="21">
        <v>7.2250190476190532</v>
      </c>
      <c r="C32" s="21">
        <v>4.0568904761904783</v>
      </c>
      <c r="D32" s="21">
        <v>8.6112428571428552</v>
      </c>
      <c r="E32" s="21">
        <v>13.864880952380954</v>
      </c>
      <c r="F32" s="21">
        <v>16.175090476190476</v>
      </c>
    </row>
    <row r="33" spans="1:16" s="20" customFormat="1" x14ac:dyDescent="0.2">
      <c r="A33" s="19"/>
    </row>
    <row r="34" spans="1:16" x14ac:dyDescent="0.2">
      <c r="A34" s="4" t="s">
        <v>48</v>
      </c>
      <c r="B34" s="3"/>
      <c r="C34" s="3"/>
      <c r="D34" s="3"/>
      <c r="F34" s="3"/>
      <c r="G34" s="3"/>
      <c r="H34" s="3"/>
      <c r="I34" s="3"/>
      <c r="J34" s="3"/>
      <c r="K34" s="3"/>
      <c r="M34" s="3"/>
      <c r="N34" s="3"/>
      <c r="O34" s="3"/>
      <c r="P34" s="3"/>
    </row>
    <row r="35" spans="1:16" x14ac:dyDescent="0.2">
      <c r="A35" s="3"/>
      <c r="B35" s="3">
        <v>1</v>
      </c>
      <c r="C35" s="3">
        <f>1+B35</f>
        <v>2</v>
      </c>
      <c r="D35" s="3">
        <f t="shared" ref="D35:M35" si="4">1+C35</f>
        <v>3</v>
      </c>
      <c r="E35" s="3">
        <f t="shared" si="4"/>
        <v>4</v>
      </c>
      <c r="F35" s="3">
        <f t="shared" si="4"/>
        <v>5</v>
      </c>
      <c r="G35" s="3">
        <f t="shared" si="4"/>
        <v>6</v>
      </c>
      <c r="H35" s="3">
        <f t="shared" si="4"/>
        <v>7</v>
      </c>
      <c r="I35" s="3">
        <f t="shared" si="4"/>
        <v>8</v>
      </c>
      <c r="J35" s="3">
        <f t="shared" si="4"/>
        <v>9</v>
      </c>
      <c r="K35" s="3">
        <f t="shared" si="4"/>
        <v>10</v>
      </c>
      <c r="L35" s="3">
        <f t="shared" si="4"/>
        <v>11</v>
      </c>
      <c r="M35" s="3">
        <f t="shared" si="4"/>
        <v>12</v>
      </c>
      <c r="N35" s="3"/>
      <c r="O35" s="3"/>
      <c r="P35" s="3"/>
    </row>
    <row r="36" spans="1:16" x14ac:dyDescent="0.2">
      <c r="A36" s="3" t="s">
        <v>2</v>
      </c>
      <c r="B36" s="3">
        <v>0.95652199999999998</v>
      </c>
      <c r="C36" s="3">
        <v>0.45149299999999998</v>
      </c>
      <c r="D36" s="3">
        <v>0.81760999999999995</v>
      </c>
      <c r="E36">
        <v>0.95652199999999998</v>
      </c>
      <c r="F36" s="3">
        <v>0.95652199999999998</v>
      </c>
      <c r="G36" s="3">
        <v>0.492593</v>
      </c>
      <c r="H36" s="3">
        <v>0.51111099999999998</v>
      </c>
      <c r="I36" s="3">
        <v>0.449438</v>
      </c>
      <c r="J36" s="3">
        <v>0.75757600000000003</v>
      </c>
      <c r="K36" s="3">
        <v>0.95652199999999998</v>
      </c>
      <c r="L36">
        <v>0.95652199999999998</v>
      </c>
      <c r="M36" s="3">
        <v>0.95652199999999998</v>
      </c>
      <c r="N36" s="3"/>
      <c r="O36" s="3"/>
      <c r="P36" s="3"/>
    </row>
    <row r="37" spans="1:16" x14ac:dyDescent="0.2">
      <c r="A37" s="3" t="s">
        <v>3</v>
      </c>
      <c r="B37" s="3">
        <v>0.95652199999999998</v>
      </c>
      <c r="C37" s="3">
        <v>0.95652199999999998</v>
      </c>
      <c r="D37" s="3">
        <v>0.95652199999999998</v>
      </c>
      <c r="E37">
        <v>0.95652199999999998</v>
      </c>
      <c r="F37" s="3">
        <v>0.95652199999999998</v>
      </c>
      <c r="G37" s="3">
        <v>0.95652199999999998</v>
      </c>
      <c r="H37" s="3">
        <v>0.95652199999999998</v>
      </c>
      <c r="I37" s="3">
        <v>0.95652199999999998</v>
      </c>
      <c r="J37" s="3">
        <v>0.95652199999999998</v>
      </c>
      <c r="K37" s="3">
        <v>0.95652199999999998</v>
      </c>
      <c r="L37">
        <v>0.95652199999999998</v>
      </c>
      <c r="M37" s="3">
        <v>0.95652199999999998</v>
      </c>
      <c r="N37" s="3"/>
      <c r="O37" s="3"/>
      <c r="P37" s="3"/>
    </row>
    <row r="38" spans="1:16" x14ac:dyDescent="0.2">
      <c r="A38" s="3" t="s">
        <v>4</v>
      </c>
      <c r="B38" s="3">
        <v>0.95652199999999998</v>
      </c>
      <c r="C38" s="3">
        <v>0.95652199999999998</v>
      </c>
      <c r="D38" s="3">
        <v>0.95652199999999998</v>
      </c>
      <c r="E38">
        <v>0.95652199999999998</v>
      </c>
      <c r="F38" s="3">
        <v>0.95652199999999998</v>
      </c>
      <c r="G38" s="3">
        <v>0.95652199999999998</v>
      </c>
      <c r="H38" s="3">
        <v>0.95652199999999998</v>
      </c>
      <c r="I38" s="3">
        <v>0.95652199999999998</v>
      </c>
      <c r="J38" s="3">
        <v>0.95652199999999998</v>
      </c>
      <c r="K38" s="3">
        <v>0.95652199999999998</v>
      </c>
      <c r="L38">
        <v>0.95652199999999998</v>
      </c>
      <c r="M38" s="3">
        <v>0.95652199999999998</v>
      </c>
      <c r="N38" s="3"/>
      <c r="O38" s="3"/>
      <c r="P38" s="3"/>
    </row>
    <row r="39" spans="1:16" x14ac:dyDescent="0.2">
      <c r="A39" s="3" t="s">
        <v>5</v>
      </c>
      <c r="B39" s="3">
        <v>0.95652199999999998</v>
      </c>
      <c r="C39" s="3">
        <v>0.95652199999999998</v>
      </c>
      <c r="D39" s="3">
        <v>0.95652199999999998</v>
      </c>
      <c r="E39">
        <v>0.95652199999999998</v>
      </c>
      <c r="F39" s="3">
        <v>0.95652199999999998</v>
      </c>
      <c r="G39" s="3">
        <v>0.95652199999999998</v>
      </c>
      <c r="H39" s="3">
        <v>0.95652199999999998</v>
      </c>
      <c r="I39" s="3">
        <v>0.95652199999999998</v>
      </c>
      <c r="J39" s="3">
        <v>0.95652199999999998</v>
      </c>
      <c r="K39" s="3">
        <v>0.95652199999999998</v>
      </c>
      <c r="L39">
        <v>0.95652199999999998</v>
      </c>
      <c r="M39" s="3">
        <v>0.95652199999999998</v>
      </c>
      <c r="N39" s="3"/>
      <c r="O39" s="3"/>
      <c r="P39" s="3">
        <v>9.0800000000000006E-2</v>
      </c>
    </row>
    <row r="40" spans="1:16" x14ac:dyDescent="0.2">
      <c r="A40" s="3" t="s">
        <v>6</v>
      </c>
      <c r="B40" s="3">
        <v>0.95652199999999998</v>
      </c>
      <c r="C40" s="3">
        <v>0.95652199999999998</v>
      </c>
      <c r="D40" s="3">
        <v>0.932203</v>
      </c>
      <c r="E40">
        <v>0.95652199999999998</v>
      </c>
      <c r="F40" s="3">
        <v>0.95652199999999998</v>
      </c>
      <c r="G40" s="3">
        <v>0.95652199999999998</v>
      </c>
      <c r="H40" s="3">
        <v>0.95652199999999998</v>
      </c>
      <c r="I40" s="3">
        <v>0.95652199999999998</v>
      </c>
      <c r="J40" s="3">
        <v>0.95652199999999998</v>
      </c>
      <c r="K40" s="3">
        <v>0.95652199999999998</v>
      </c>
      <c r="L40">
        <v>0.95652199999999998</v>
      </c>
      <c r="M40" s="3">
        <v>0.95652199999999998</v>
      </c>
      <c r="N40" s="3"/>
      <c r="O40" s="3"/>
      <c r="P40" s="3"/>
    </row>
    <row r="41" spans="1:16" x14ac:dyDescent="0.2">
      <c r="A41" s="3" t="s">
        <v>7</v>
      </c>
      <c r="B41" s="3">
        <v>0.95652199999999998</v>
      </c>
      <c r="C41" s="3">
        <v>0.95652199999999998</v>
      </c>
      <c r="D41" s="3">
        <v>8.1081100000000003E-2</v>
      </c>
      <c r="E41">
        <v>0.95652199999999998</v>
      </c>
      <c r="F41" s="3">
        <v>0.95652199999999998</v>
      </c>
      <c r="G41" s="3">
        <v>0.95652199999999998</v>
      </c>
      <c r="H41" s="3">
        <v>0.95652199999999998</v>
      </c>
      <c r="I41" s="3">
        <v>0.95652199999999998</v>
      </c>
      <c r="J41" s="3">
        <v>6.7796599999999999E-2</v>
      </c>
      <c r="K41" s="3">
        <v>4.3478299999999998E-2</v>
      </c>
      <c r="L41">
        <v>0.90109899999999998</v>
      </c>
      <c r="M41" s="3">
        <v>0.95652199999999998</v>
      </c>
      <c r="N41" s="3"/>
      <c r="O41" s="3"/>
      <c r="P41" s="3"/>
    </row>
    <row r="42" spans="1:16" x14ac:dyDescent="0.2">
      <c r="A42" s="3" t="s">
        <v>8</v>
      </c>
      <c r="B42" s="3">
        <v>0.95652199999999998</v>
      </c>
      <c r="C42" s="3">
        <v>0.95652199999999998</v>
      </c>
      <c r="D42" s="3">
        <v>0.95652199999999998</v>
      </c>
      <c r="E42">
        <v>0.95652199999999998</v>
      </c>
      <c r="F42" s="3">
        <v>0.94736799999999999</v>
      </c>
      <c r="G42" s="3">
        <v>0.95652199999999998</v>
      </c>
      <c r="H42" s="3">
        <v>0.95652199999999998</v>
      </c>
      <c r="I42" s="3">
        <v>0.95652199999999998</v>
      </c>
      <c r="J42" s="3">
        <v>0.95652199999999998</v>
      </c>
      <c r="K42" s="3">
        <v>0.95652199999999998</v>
      </c>
      <c r="L42">
        <v>0.95652199999999998</v>
      </c>
      <c r="M42" s="3">
        <v>0.95652199999999998</v>
      </c>
      <c r="N42" s="3"/>
      <c r="O42" s="3"/>
      <c r="P42" s="3"/>
    </row>
    <row r="43" spans="1:16" x14ac:dyDescent="0.2">
      <c r="A43" s="3" t="s">
        <v>9</v>
      </c>
      <c r="B43" s="3">
        <v>0.95652199999999998</v>
      </c>
      <c r="C43" s="3">
        <v>0.48148099999999999</v>
      </c>
      <c r="D43" s="3">
        <v>0.95652199999999998</v>
      </c>
      <c r="E43">
        <v>0.95652199999999998</v>
      </c>
      <c r="F43" s="3">
        <v>0.95652199999999998</v>
      </c>
      <c r="G43" s="3">
        <v>0.48518499999999998</v>
      </c>
      <c r="H43" s="3">
        <v>0.50370400000000004</v>
      </c>
      <c r="I43" s="3">
        <v>0.46468399999999999</v>
      </c>
      <c r="J43" s="3">
        <v>0.74876799999999999</v>
      </c>
      <c r="K43" s="3">
        <v>0.95652199999999998</v>
      </c>
      <c r="L43">
        <v>0.95652199999999998</v>
      </c>
      <c r="M43" s="3">
        <v>0.95652199999999998</v>
      </c>
      <c r="N43" s="3"/>
      <c r="O43" s="3"/>
      <c r="P43" s="3"/>
    </row>
    <row r="44" spans="1:16" x14ac:dyDescent="0.2">
      <c r="A44" s="3" t="s">
        <v>10</v>
      </c>
      <c r="B44" s="3">
        <v>0.95652199999999998</v>
      </c>
      <c r="C44" s="3">
        <v>0.95652199999999998</v>
      </c>
      <c r="D44" s="3">
        <v>0.95652199999999998</v>
      </c>
      <c r="E44">
        <v>0.95652199999999998</v>
      </c>
      <c r="F44" s="3">
        <v>0.95652199999999998</v>
      </c>
      <c r="G44" s="3">
        <v>0.95652199999999998</v>
      </c>
      <c r="H44" s="3">
        <v>0.95652199999999998</v>
      </c>
      <c r="I44" s="3">
        <v>0.95652199999999998</v>
      </c>
      <c r="J44" s="3">
        <v>0.95652199999999998</v>
      </c>
      <c r="K44" s="3">
        <v>0.95652199999999998</v>
      </c>
      <c r="L44">
        <v>0.95652199999999998</v>
      </c>
      <c r="M44" s="3">
        <v>0.95652199999999998</v>
      </c>
      <c r="N44" s="3"/>
      <c r="O44" s="3"/>
      <c r="P44" s="3"/>
    </row>
    <row r="45" spans="1:16" x14ac:dyDescent="0.2">
      <c r="A45" s="3" t="s">
        <v>11</v>
      </c>
      <c r="B45" s="3">
        <v>0.95652199999999998</v>
      </c>
      <c r="C45" s="3">
        <v>0.95652199999999998</v>
      </c>
      <c r="D45" s="3">
        <v>0.95652199999999998</v>
      </c>
      <c r="E45">
        <v>0.95652199999999998</v>
      </c>
      <c r="F45" s="3">
        <v>0.95652199999999998</v>
      </c>
      <c r="G45" s="3">
        <v>0.95652199999999998</v>
      </c>
      <c r="H45" s="3">
        <v>0.95652199999999998</v>
      </c>
      <c r="I45" s="3">
        <v>0.95652199999999998</v>
      </c>
      <c r="J45" s="3">
        <v>0.95652199999999998</v>
      </c>
      <c r="K45" s="3">
        <v>0.95652199999999998</v>
      </c>
      <c r="L45">
        <v>0.95652199999999998</v>
      </c>
      <c r="M45" s="3">
        <v>0.95652199999999998</v>
      </c>
      <c r="N45" s="3"/>
      <c r="O45" s="3"/>
      <c r="P45" s="3"/>
    </row>
    <row r="46" spans="1:16" x14ac:dyDescent="0.2">
      <c r="A46" s="3" t="s">
        <v>12</v>
      </c>
      <c r="B46" s="3">
        <v>0.95652199999999998</v>
      </c>
      <c r="C46" s="3">
        <v>0.95652199999999998</v>
      </c>
      <c r="D46" s="3">
        <v>0.95652199999999998</v>
      </c>
      <c r="E46">
        <v>0.95652199999999998</v>
      </c>
      <c r="F46" s="3">
        <v>0.95652199999999998</v>
      </c>
      <c r="G46" s="3">
        <v>0.95652199999999998</v>
      </c>
      <c r="H46" s="3">
        <v>0.95652199999999998</v>
      </c>
      <c r="I46" s="3">
        <v>0.95652199999999998</v>
      </c>
      <c r="J46" s="3">
        <v>0.95652199999999998</v>
      </c>
      <c r="K46" s="3">
        <v>0.95652199999999998</v>
      </c>
      <c r="L46">
        <v>0.95652199999999998</v>
      </c>
      <c r="M46" s="3">
        <v>0.95652199999999998</v>
      </c>
      <c r="N46" s="3"/>
      <c r="O46" s="3"/>
      <c r="P46" s="3"/>
    </row>
    <row r="47" spans="1:16" x14ac:dyDescent="0.2">
      <c r="A47" s="3" t="s">
        <v>13</v>
      </c>
      <c r="B47" s="3">
        <v>0.91891900000000004</v>
      </c>
      <c r="C47" s="3">
        <v>0.65040699999999996</v>
      </c>
      <c r="D47" s="3">
        <v>0.95652199999999998</v>
      </c>
      <c r="E47">
        <v>0.95652199999999998</v>
      </c>
      <c r="F47" s="3">
        <v>0.95652199999999998</v>
      </c>
      <c r="G47" s="3">
        <v>0.104167</v>
      </c>
      <c r="H47" s="3">
        <v>0.932203</v>
      </c>
      <c r="I47" s="3">
        <v>0.91891900000000004</v>
      </c>
      <c r="J47" s="3">
        <v>0.95652199999999998</v>
      </c>
      <c r="K47" s="3">
        <v>0.95652199999999998</v>
      </c>
      <c r="L47">
        <v>0.95652199999999998</v>
      </c>
      <c r="M47" s="3">
        <v>0.95652199999999998</v>
      </c>
      <c r="N47" s="3"/>
      <c r="O47" s="3"/>
      <c r="P47" s="3"/>
    </row>
    <row r="48" spans="1:16" x14ac:dyDescent="0.2">
      <c r="A48" s="3" t="s">
        <v>14</v>
      </c>
      <c r="B48" s="3">
        <v>0.94736799999999999</v>
      </c>
      <c r="C48" s="3">
        <v>0.74876799999999999</v>
      </c>
      <c r="D48" s="3">
        <v>0.84782599999999997</v>
      </c>
      <c r="E48">
        <v>0.89108900000000002</v>
      </c>
      <c r="F48" s="3">
        <v>0.95652199999999998</v>
      </c>
      <c r="G48" s="3">
        <v>0.95652199999999998</v>
      </c>
      <c r="H48" s="3">
        <v>0.95652199999999998</v>
      </c>
      <c r="I48" s="3">
        <v>0.95652199999999998</v>
      </c>
      <c r="J48" s="3">
        <v>0.94736799999999999</v>
      </c>
      <c r="K48" s="3">
        <v>0.94736799999999999</v>
      </c>
      <c r="L48">
        <v>0.95652199999999998</v>
      </c>
      <c r="M48" s="3">
        <v>0.95652199999999998</v>
      </c>
      <c r="N48" s="3"/>
      <c r="O48" s="3"/>
      <c r="P48" s="3"/>
    </row>
    <row r="49" spans="1:16" x14ac:dyDescent="0.2">
      <c r="A49" s="3" t="s">
        <v>15</v>
      </c>
      <c r="B49" s="3">
        <v>0.95652199999999998</v>
      </c>
      <c r="C49" s="3">
        <v>0.95652199999999998</v>
      </c>
      <c r="D49" s="3">
        <v>0.95652199999999998</v>
      </c>
      <c r="E49">
        <v>0.95652199999999998</v>
      </c>
      <c r="F49" s="3">
        <v>0.94736799999999999</v>
      </c>
      <c r="G49" s="3">
        <v>0.95652199999999998</v>
      </c>
      <c r="H49" s="3">
        <v>0.95652199999999998</v>
      </c>
      <c r="I49" s="3">
        <v>0.95652199999999998</v>
      </c>
      <c r="J49" s="3">
        <v>0.95652199999999998</v>
      </c>
      <c r="K49" s="3">
        <v>0.95652199999999998</v>
      </c>
      <c r="L49">
        <v>0.95652199999999998</v>
      </c>
      <c r="M49" s="3">
        <v>0.95652199999999998</v>
      </c>
      <c r="N49" s="3"/>
      <c r="O49" s="3"/>
      <c r="P49" s="3"/>
    </row>
    <row r="50" spans="1:16" x14ac:dyDescent="0.2">
      <c r="A50" s="3" t="s">
        <v>16</v>
      </c>
      <c r="B50" s="3">
        <v>0.95652199999999998</v>
      </c>
      <c r="C50" s="3">
        <v>0.51111099999999998</v>
      </c>
      <c r="D50" s="3">
        <v>0.95652199999999998</v>
      </c>
      <c r="E50">
        <v>0.95652199999999998</v>
      </c>
      <c r="F50" s="3">
        <v>0.95652199999999998</v>
      </c>
      <c r="G50" s="3">
        <v>0.49629600000000001</v>
      </c>
      <c r="H50" s="3">
        <v>0.45149299999999998</v>
      </c>
      <c r="I50" s="3">
        <v>0.53531600000000001</v>
      </c>
      <c r="J50" s="3">
        <v>0.76288699999999998</v>
      </c>
      <c r="K50" s="3">
        <v>0.95652199999999998</v>
      </c>
      <c r="L50">
        <v>0.95652199999999998</v>
      </c>
      <c r="M50" s="3">
        <v>0.95652199999999998</v>
      </c>
      <c r="N50" s="3"/>
      <c r="O50" s="3"/>
      <c r="P50" s="3"/>
    </row>
    <row r="51" spans="1:16" x14ac:dyDescent="0.2">
      <c r="A51" s="3" t="s">
        <v>17</v>
      </c>
      <c r="B51" s="3">
        <v>0.95652199999999998</v>
      </c>
      <c r="C51" s="3">
        <v>0.91249999999999998</v>
      </c>
      <c r="D51" s="3">
        <v>0.283105</v>
      </c>
      <c r="E51">
        <v>0.12820500000000001</v>
      </c>
      <c r="F51" s="3">
        <v>0.925373</v>
      </c>
      <c r="G51" s="3">
        <v>4.3478299999999998E-2</v>
      </c>
      <c r="H51" s="3">
        <v>4.3478299999999998E-2</v>
      </c>
      <c r="I51" s="3">
        <v>4.3478299999999998E-2</v>
      </c>
      <c r="J51" s="3">
        <v>0.21229100000000001</v>
      </c>
      <c r="K51" s="3">
        <v>0.12820500000000001</v>
      </c>
      <c r="L51">
        <v>0.95652199999999998</v>
      </c>
      <c r="M51" s="3">
        <v>4.3478299999999998E-2</v>
      </c>
      <c r="N51" s="3"/>
      <c r="O51" s="3"/>
      <c r="P51" s="3"/>
    </row>
    <row r="52" spans="1:16" x14ac:dyDescent="0.2">
      <c r="A52" s="3" t="s">
        <v>18</v>
      </c>
      <c r="B52" s="3">
        <v>0.29777799999999999</v>
      </c>
      <c r="C52" s="3">
        <v>0.492593</v>
      </c>
      <c r="D52" s="3">
        <v>0.43018899999999999</v>
      </c>
      <c r="E52">
        <v>0.43018899999999999</v>
      </c>
      <c r="F52" s="3">
        <v>0.06</v>
      </c>
      <c r="G52" s="3">
        <v>0.43608999999999998</v>
      </c>
      <c r="H52" s="3">
        <v>0.89108900000000002</v>
      </c>
      <c r="I52" s="3">
        <v>0.40612999999999999</v>
      </c>
      <c r="J52" s="3">
        <v>0.51851899999999995</v>
      </c>
      <c r="K52" s="3">
        <v>0.119266</v>
      </c>
      <c r="L52">
        <v>0.86776900000000001</v>
      </c>
      <c r="M52" s="3">
        <v>0.94736799999999999</v>
      </c>
      <c r="N52" s="3"/>
      <c r="O52" s="3"/>
      <c r="P52" s="3"/>
    </row>
    <row r="53" spans="1:16" x14ac:dyDescent="0.2">
      <c r="A53" s="3" t="s">
        <v>19</v>
      </c>
      <c r="B53" s="3">
        <v>4.3478299999999998E-2</v>
      </c>
      <c r="C53" s="3">
        <v>4.3478299999999998E-2</v>
      </c>
      <c r="D53" s="3">
        <v>0.95652199999999998</v>
      </c>
      <c r="E53">
        <v>4.3478299999999998E-2</v>
      </c>
      <c r="F53" s="3">
        <v>4.3478299999999998E-2</v>
      </c>
      <c r="G53" s="3">
        <v>4.3478299999999998E-2</v>
      </c>
      <c r="H53" s="3">
        <v>4.3478299999999998E-2</v>
      </c>
      <c r="I53" s="3">
        <v>4.3478299999999998E-2</v>
      </c>
      <c r="J53" s="3">
        <v>0.95652199999999998</v>
      </c>
      <c r="K53" s="3">
        <v>0.95652199999999998</v>
      </c>
      <c r="L53">
        <v>0.95652199999999998</v>
      </c>
      <c r="M53" s="3">
        <v>4.3478299999999998E-2</v>
      </c>
      <c r="N53" s="3"/>
      <c r="O53" s="3"/>
      <c r="P53" s="3"/>
    </row>
    <row r="54" spans="1:16" x14ac:dyDescent="0.2">
      <c r="A54" s="3" t="s">
        <v>20</v>
      </c>
      <c r="B54" s="3">
        <v>0.94736799999999999</v>
      </c>
      <c r="C54" s="3">
        <v>0.63855399999999995</v>
      </c>
      <c r="D54" s="3">
        <v>0.95652199999999998</v>
      </c>
      <c r="E54">
        <v>0.84782599999999997</v>
      </c>
      <c r="F54" s="3">
        <v>0.218579</v>
      </c>
      <c r="G54" s="3">
        <v>4.3478299999999998E-2</v>
      </c>
      <c r="H54" s="3">
        <v>0.94736799999999999</v>
      </c>
      <c r="I54" s="3">
        <v>0.91891900000000004</v>
      </c>
      <c r="J54" s="3">
        <v>0.95652199999999998</v>
      </c>
      <c r="K54" s="3">
        <v>0.95652199999999998</v>
      </c>
      <c r="L54">
        <v>0.95652199999999998</v>
      </c>
      <c r="M54" s="3">
        <v>0.45522400000000002</v>
      </c>
      <c r="N54" s="3"/>
      <c r="O54" s="3"/>
      <c r="P54" s="3"/>
    </row>
    <row r="55" spans="1:16" x14ac:dyDescent="0.2">
      <c r="A55" s="3" t="s">
        <v>21</v>
      </c>
      <c r="B55" s="3">
        <v>0.95652199999999998</v>
      </c>
      <c r="C55" s="3">
        <v>0.95652199999999998</v>
      </c>
      <c r="D55" s="3">
        <v>0.95652199999999998</v>
      </c>
      <c r="E55">
        <v>0.95652199999999998</v>
      </c>
      <c r="F55" s="3">
        <v>0.95652199999999998</v>
      </c>
      <c r="G55" s="3">
        <v>0.95652199999999998</v>
      </c>
      <c r="H55" s="3">
        <v>0.95652199999999998</v>
      </c>
      <c r="I55" s="3">
        <v>0.95652199999999998</v>
      </c>
      <c r="J55" s="3">
        <v>0.95652199999999998</v>
      </c>
      <c r="K55" s="3">
        <v>0.95652199999999998</v>
      </c>
      <c r="L55">
        <v>0.95652199999999998</v>
      </c>
      <c r="M55" s="3">
        <v>0.95652199999999998</v>
      </c>
      <c r="N55" s="3"/>
      <c r="O55" s="3"/>
      <c r="P55" s="3"/>
    </row>
    <row r="56" spans="1:16" x14ac:dyDescent="0.2">
      <c r="A56" s="3" t="s">
        <v>22</v>
      </c>
      <c r="B56" s="3">
        <v>0.81481499999999996</v>
      </c>
      <c r="C56" s="3">
        <v>0.78142100000000003</v>
      </c>
      <c r="D56" s="3">
        <v>0.87179499999999999</v>
      </c>
      <c r="E56">
        <v>0.854962</v>
      </c>
      <c r="F56" s="3">
        <v>0.83916100000000005</v>
      </c>
      <c r="G56" s="3">
        <v>0.82894699999999999</v>
      </c>
      <c r="H56" s="3">
        <v>0.82894699999999999</v>
      </c>
      <c r="I56" s="3">
        <v>0.78142100000000003</v>
      </c>
      <c r="J56" s="3">
        <v>0.94736799999999999</v>
      </c>
      <c r="K56" s="3">
        <v>0.850746</v>
      </c>
      <c r="L56">
        <v>4.3478299999999998E-2</v>
      </c>
      <c r="M56" s="3">
        <v>0.77248700000000003</v>
      </c>
      <c r="N56" s="3"/>
      <c r="O56" s="3"/>
      <c r="P56" s="3"/>
    </row>
    <row r="57" spans="1:16" x14ac:dyDescent="0.2">
      <c r="A57" s="14" t="s">
        <v>33</v>
      </c>
      <c r="B57" s="21">
        <v>0.91012347619047618</v>
      </c>
      <c r="C57" s="3">
        <v>0.79789657142857151</v>
      </c>
      <c r="D57" s="3">
        <v>0.87293362380952377</v>
      </c>
      <c r="E57" s="21">
        <v>0.8643938571428571</v>
      </c>
      <c r="F57" s="3">
        <v>0.86274952380952386</v>
      </c>
      <c r="G57" s="3">
        <v>0.70889315714285717</v>
      </c>
      <c r="H57" s="3">
        <v>0.81839733333333331</v>
      </c>
      <c r="I57" s="3">
        <v>0.79223757142857154</v>
      </c>
      <c r="J57" s="3">
        <v>0.8603732190476191</v>
      </c>
      <c r="K57" s="3">
        <v>0.86181985714285714</v>
      </c>
      <c r="L57" s="21">
        <v>0.94608423809523812</v>
      </c>
      <c r="M57" s="3">
        <v>0.86798623809523801</v>
      </c>
      <c r="N57" s="3"/>
      <c r="O57" s="3"/>
      <c r="P57" s="3"/>
    </row>
    <row r="58" spans="1:16" s="1" customFormat="1" x14ac:dyDescent="0.2">
      <c r="A58" s="14" t="s">
        <v>34</v>
      </c>
      <c r="B58" s="21">
        <v>0.84838906353320465</v>
      </c>
      <c r="C58" s="22">
        <v>0.37523929621781554</v>
      </c>
      <c r="D58" s="3">
        <v>0.69159626916831562</v>
      </c>
      <c r="E58" s="23">
        <v>0.65559252639528476</v>
      </c>
      <c r="F58" s="22">
        <v>0.6486600004051386</v>
      </c>
      <c r="G58" s="22">
        <v>0</v>
      </c>
      <c r="H58" s="22">
        <v>0.4616707160774754</v>
      </c>
      <c r="I58" s="22">
        <v>0.35138089489312119</v>
      </c>
      <c r="J58" s="3">
        <v>0.63864147545739058</v>
      </c>
      <c r="K58" s="22">
        <v>0.64474051632110863</v>
      </c>
      <c r="L58" s="21">
        <v>1</v>
      </c>
      <c r="M58" s="22">
        <v>0.67073804088072242</v>
      </c>
      <c r="N58" s="4"/>
      <c r="O58" s="4"/>
      <c r="P58" s="4"/>
    </row>
    <row r="59" spans="1:16" x14ac:dyDescent="0.2">
      <c r="A59" s="14" t="s">
        <v>43</v>
      </c>
      <c r="B59" s="23">
        <f>GEOMEAN(B36:B56)</f>
        <v>0.77284693618340983</v>
      </c>
      <c r="C59" s="23">
        <f t="shared" ref="C59:M59" si="5">GEOMEAN(C36:C56)</f>
        <v>0.68203940868495827</v>
      </c>
      <c r="D59" s="23">
        <f t="shared" si="5"/>
        <v>0.75816461653893896</v>
      </c>
      <c r="E59" s="23">
        <f t="shared" si="5"/>
        <v>0.71187166890746745</v>
      </c>
      <c r="F59" s="23">
        <f t="shared" si="5"/>
        <v>0.66863426930079262</v>
      </c>
      <c r="G59" s="23">
        <f t="shared" si="5"/>
        <v>0.48142633172757243</v>
      </c>
      <c r="H59" s="23">
        <f t="shared" si="5"/>
        <v>0.63964389001913191</v>
      </c>
      <c r="I59" s="23">
        <f t="shared" si="5"/>
        <v>0.6119763227218884</v>
      </c>
      <c r="J59" s="23">
        <f t="shared" si="5"/>
        <v>0.73654700408852924</v>
      </c>
      <c r="K59" s="23">
        <f t="shared" si="5"/>
        <v>0.67535186773100686</v>
      </c>
      <c r="L59" s="23">
        <f t="shared" si="5"/>
        <v>0.81944882130142449</v>
      </c>
      <c r="M59" s="23">
        <f t="shared" si="5"/>
        <v>0.6805678164132406</v>
      </c>
      <c r="N59" s="3"/>
      <c r="O59" s="3"/>
      <c r="P59" s="3"/>
    </row>
    <row r="60" spans="1:16" x14ac:dyDescent="0.2">
      <c r="A60" s="14" t="s">
        <v>44</v>
      </c>
      <c r="B60" s="21">
        <f>PRODUCT(B36:B56)</f>
        <v>4.4664582745898495E-3</v>
      </c>
      <c r="C60" s="21">
        <f t="shared" ref="C60:M60" si="6">PRODUCT(C36:C56)</f>
        <v>3.2359280247696074E-4</v>
      </c>
      <c r="D60" s="21">
        <f t="shared" si="6"/>
        <v>2.9856146549801835E-3</v>
      </c>
      <c r="E60" s="21">
        <f t="shared" si="6"/>
        <v>7.9512588781598039E-4</v>
      </c>
      <c r="F60" s="21">
        <f t="shared" si="6"/>
        <v>2.1328546655542679E-4</v>
      </c>
      <c r="G60" s="21">
        <f t="shared" si="6"/>
        <v>2.1534096206877494E-7</v>
      </c>
      <c r="H60" s="21">
        <f t="shared" si="6"/>
        <v>8.4082065483343858E-5</v>
      </c>
      <c r="I60" s="21">
        <f t="shared" si="6"/>
        <v>3.3222094805463937E-5</v>
      </c>
      <c r="J60" s="21">
        <f t="shared" si="6"/>
        <v>1.626334273612949E-3</v>
      </c>
      <c r="K60" s="21">
        <f t="shared" si="6"/>
        <v>2.631068836879358E-4</v>
      </c>
      <c r="L60" s="21">
        <f t="shared" si="6"/>
        <v>1.5274202093654078E-2</v>
      </c>
      <c r="M60" s="21">
        <f t="shared" si="6"/>
        <v>3.092427757900162E-4</v>
      </c>
      <c r="N60" s="3"/>
      <c r="O60" s="3"/>
      <c r="P60" s="3"/>
    </row>
    <row r="61" spans="1:16" x14ac:dyDescent="0.2">
      <c r="A61" s="14" t="s">
        <v>45</v>
      </c>
      <c r="B61" s="21">
        <f>(B60-MIN($B$60:$M$60))/(MAX($B$60:$M$60)-MIN($B$60:$M$60))</f>
        <v>0.29240845929374754</v>
      </c>
      <c r="C61" s="21">
        <f t="shared" ref="C61:M61" si="7">(C60-MIN($B$60:$M$60))/(MAX($B$60:$M$60)-MIN($B$60:$M$60))</f>
        <v>2.1171778315042557E-2</v>
      </c>
      <c r="D61" s="21">
        <f t="shared" si="7"/>
        <v>0.19545645562982722</v>
      </c>
      <c r="E61" s="21">
        <f t="shared" si="7"/>
        <v>5.2043422567052453E-2</v>
      </c>
      <c r="F61" s="21">
        <f t="shared" si="7"/>
        <v>1.394986973887514E-2</v>
      </c>
      <c r="G61" s="21">
        <f t="shared" si="7"/>
        <v>0</v>
      </c>
      <c r="H61" s="21">
        <f t="shared" si="7"/>
        <v>5.4908208236133073E-3</v>
      </c>
      <c r="I61" s="21">
        <f t="shared" si="7"/>
        <v>2.1609782945227309E-3</v>
      </c>
      <c r="J61" s="21">
        <f t="shared" si="7"/>
        <v>0.10646329337455267</v>
      </c>
      <c r="K61" s="21">
        <f t="shared" si="7"/>
        <v>1.7211717345475171E-2</v>
      </c>
      <c r="L61" s="21">
        <f t="shared" si="7"/>
        <v>1</v>
      </c>
      <c r="M61" s="21">
        <f t="shared" si="7"/>
        <v>2.0232270711736867E-2</v>
      </c>
      <c r="N61" s="3"/>
      <c r="O61" s="3"/>
      <c r="P61" s="3"/>
    </row>
    <row r="62" spans="1:16" x14ac:dyDescent="0.2">
      <c r="A62" s="14" t="s">
        <v>35</v>
      </c>
      <c r="B62" s="21">
        <v>0.90476190476190477</v>
      </c>
      <c r="C62" s="3">
        <v>0.66666666666666674</v>
      </c>
      <c r="D62" s="3">
        <v>0.8571428571428571</v>
      </c>
      <c r="E62" s="21">
        <v>0.8571428571428571</v>
      </c>
      <c r="F62" s="3">
        <v>0.8571428571428571</v>
      </c>
      <c r="G62" s="3">
        <v>0.61904761904761907</v>
      </c>
      <c r="H62" s="3">
        <v>0.76190476190476186</v>
      </c>
      <c r="I62" s="3">
        <v>0.7142857142857143</v>
      </c>
      <c r="J62" s="3">
        <v>0.8571428571428571</v>
      </c>
      <c r="K62" s="3">
        <v>0.8571428571428571</v>
      </c>
      <c r="L62" s="21">
        <v>0.95238095238095244</v>
      </c>
      <c r="M62" s="3">
        <v>0.8571428571428571</v>
      </c>
      <c r="N62" s="3"/>
      <c r="O62" s="3"/>
      <c r="P62" s="3"/>
    </row>
    <row r="63" spans="1:16" x14ac:dyDescent="0.2">
      <c r="A63" s="14" t="s">
        <v>36</v>
      </c>
      <c r="B63" s="21">
        <v>0.85714285714285698</v>
      </c>
      <c r="C63" s="3">
        <v>0.14285714285714299</v>
      </c>
      <c r="D63" s="3">
        <v>0.71428571428571397</v>
      </c>
      <c r="E63" s="21">
        <v>0.71428571428571397</v>
      </c>
      <c r="F63" s="3">
        <v>0.71428571428571397</v>
      </c>
      <c r="G63" s="3">
        <v>0</v>
      </c>
      <c r="H63" s="3">
        <v>0.42857142857142833</v>
      </c>
      <c r="I63" s="3">
        <v>0.28571428571428564</v>
      </c>
      <c r="J63" s="3">
        <v>0.71428571428571397</v>
      </c>
      <c r="K63" s="3">
        <v>0.71428571428571397</v>
      </c>
      <c r="L63" s="21">
        <v>1</v>
      </c>
      <c r="M63" s="3">
        <v>0.71428571428571397</v>
      </c>
      <c r="N63" s="3"/>
      <c r="O63" s="3"/>
      <c r="P63" s="3"/>
    </row>
    <row r="64" spans="1:16" x14ac:dyDescent="0.2">
      <c r="A64" s="14" t="s">
        <v>46</v>
      </c>
      <c r="B64" s="3">
        <v>0.247</v>
      </c>
      <c r="C64" s="3">
        <v>0.27800000000000002</v>
      </c>
      <c r="D64" s="3">
        <v>0.313</v>
      </c>
      <c r="E64" s="21">
        <v>0.29199999999999998</v>
      </c>
      <c r="F64" s="3">
        <v>0.23400000000000001</v>
      </c>
      <c r="G64" s="3">
        <v>0.29799999999999999</v>
      </c>
      <c r="H64" s="3">
        <v>0.36799999999999999</v>
      </c>
      <c r="I64" s="3">
        <v>0.37</v>
      </c>
      <c r="J64" s="3">
        <v>0.4</v>
      </c>
      <c r="K64" s="3">
        <v>0.29199999999999998</v>
      </c>
      <c r="L64" s="21">
        <v>0.4</v>
      </c>
      <c r="M64" s="3">
        <v>0.36599999999999999</v>
      </c>
      <c r="N64" s="3"/>
      <c r="O64" s="3"/>
      <c r="P64" s="3"/>
    </row>
    <row r="65" spans="1:19" x14ac:dyDescent="0.2">
      <c r="A65" s="14" t="s">
        <v>32</v>
      </c>
      <c r="B65" s="21">
        <v>24.345680952380953</v>
      </c>
      <c r="C65" s="3">
        <v>13.122990476190481</v>
      </c>
      <c r="D65" s="3">
        <v>20.626695714285717</v>
      </c>
      <c r="E65" s="21">
        <v>19.772719047619049</v>
      </c>
      <c r="F65" s="3">
        <v>19.608285714285717</v>
      </c>
      <c r="G65" s="3">
        <v>4.222649047619047</v>
      </c>
      <c r="H65" s="3">
        <v>15.173066666666667</v>
      </c>
      <c r="I65" s="3">
        <v>12.557090476190481</v>
      </c>
      <c r="J65" s="3">
        <v>19.370655238095242</v>
      </c>
      <c r="K65" s="3">
        <v>19.515319047619048</v>
      </c>
      <c r="L65" s="21">
        <v>27.941757142857146</v>
      </c>
      <c r="M65" s="3">
        <v>20.131957142857146</v>
      </c>
      <c r="N65" s="3"/>
      <c r="O65" s="3"/>
      <c r="P65" s="3"/>
    </row>
    <row r="66" spans="1:19" x14ac:dyDescent="0.2">
      <c r="A66" s="3"/>
      <c r="B66" s="3"/>
      <c r="C66" s="3"/>
      <c r="D66" s="3"/>
      <c r="F66" s="3"/>
      <c r="G66" s="3"/>
      <c r="H66" s="3"/>
      <c r="I66" s="3"/>
      <c r="J66" s="3"/>
      <c r="K66" s="3"/>
      <c r="M66" s="3"/>
      <c r="N66" s="3"/>
      <c r="O66" s="3"/>
      <c r="P66" s="3"/>
    </row>
    <row r="67" spans="1:19" x14ac:dyDescent="0.2">
      <c r="A67" s="4" t="s">
        <v>49</v>
      </c>
      <c r="B67" s="3"/>
      <c r="C67" s="3"/>
      <c r="D67" s="3"/>
      <c r="F67" s="3"/>
      <c r="G67" s="3"/>
      <c r="H67" s="3"/>
      <c r="I67" s="3"/>
      <c r="J67" s="3"/>
      <c r="K67" s="3"/>
      <c r="M67" s="3"/>
      <c r="N67" s="3"/>
      <c r="O67" s="3"/>
      <c r="P67" s="3"/>
    </row>
    <row r="68" spans="1:19" x14ac:dyDescent="0.2">
      <c r="A68" s="3"/>
      <c r="B68" s="3">
        <v>1</v>
      </c>
      <c r="C68" s="3">
        <f t="shared" ref="C68:P68" si="8">1+B68</f>
        <v>2</v>
      </c>
      <c r="D68" s="3">
        <f t="shared" si="8"/>
        <v>3</v>
      </c>
      <c r="E68" s="3">
        <f t="shared" si="8"/>
        <v>4</v>
      </c>
      <c r="F68" s="3">
        <f t="shared" si="8"/>
        <v>5</v>
      </c>
      <c r="G68" s="3">
        <f t="shared" si="8"/>
        <v>6</v>
      </c>
      <c r="H68" s="3">
        <f t="shared" si="8"/>
        <v>7</v>
      </c>
      <c r="I68" s="3">
        <f t="shared" si="8"/>
        <v>8</v>
      </c>
      <c r="J68" s="3">
        <f t="shared" si="8"/>
        <v>9</v>
      </c>
      <c r="K68" s="3">
        <f t="shared" si="8"/>
        <v>10</v>
      </c>
      <c r="L68" s="3">
        <f t="shared" si="8"/>
        <v>11</v>
      </c>
      <c r="M68" s="3">
        <f t="shared" si="8"/>
        <v>12</v>
      </c>
      <c r="N68" s="3">
        <f t="shared" si="8"/>
        <v>13</v>
      </c>
      <c r="O68" s="3">
        <f t="shared" si="8"/>
        <v>14</v>
      </c>
      <c r="P68" s="3">
        <f t="shared" si="8"/>
        <v>15</v>
      </c>
    </row>
    <row r="69" spans="1:19" x14ac:dyDescent="0.2">
      <c r="A69" s="3" t="s">
        <v>2</v>
      </c>
      <c r="B69" s="3">
        <v>0.95652199999999998</v>
      </c>
      <c r="C69" s="3">
        <v>0.48518499999999998</v>
      </c>
      <c r="D69" s="3">
        <v>0.95652199999999998</v>
      </c>
      <c r="E69">
        <v>0.95652199999999998</v>
      </c>
      <c r="F69" s="3">
        <v>0.95652199999999998</v>
      </c>
      <c r="G69" s="3">
        <v>0.95652199999999998</v>
      </c>
      <c r="H69" s="3">
        <v>0.48518499999999998</v>
      </c>
      <c r="I69" s="3">
        <v>0.95652199999999998</v>
      </c>
      <c r="J69" s="3">
        <v>0.95652199999999998</v>
      </c>
      <c r="K69" s="3">
        <v>0.95652199999999998</v>
      </c>
      <c r="L69">
        <v>0.54850699999999997</v>
      </c>
      <c r="M69" s="3">
        <v>0.47777799999999998</v>
      </c>
      <c r="N69" s="3">
        <v>0.42424200000000001</v>
      </c>
      <c r="O69" s="3">
        <v>0.5</v>
      </c>
      <c r="P69" s="3">
        <v>0.95652199999999998</v>
      </c>
    </row>
    <row r="70" spans="1:19" x14ac:dyDescent="0.2">
      <c r="A70" s="3" t="s">
        <v>3</v>
      </c>
      <c r="B70" s="3">
        <v>0.95652199999999998</v>
      </c>
      <c r="C70" s="3">
        <v>0.95652199999999998</v>
      </c>
      <c r="D70" s="3">
        <v>0.95652199999999998</v>
      </c>
      <c r="E70">
        <v>0.95652199999999998</v>
      </c>
      <c r="F70" s="3">
        <v>0.95652199999999998</v>
      </c>
      <c r="G70" s="3">
        <v>0.95652199999999998</v>
      </c>
      <c r="H70" s="3">
        <v>0.95652199999999998</v>
      </c>
      <c r="I70" s="3">
        <v>0.95652199999999998</v>
      </c>
      <c r="J70" s="3">
        <v>0.95652199999999998</v>
      </c>
      <c r="K70" s="3">
        <v>0.95652199999999998</v>
      </c>
      <c r="L70">
        <v>0.95652199999999998</v>
      </c>
      <c r="M70" s="3">
        <v>0.95652199999999998</v>
      </c>
      <c r="N70" s="3">
        <v>0.95652199999999998</v>
      </c>
      <c r="O70" s="3">
        <v>0.95652199999999998</v>
      </c>
      <c r="P70" s="3">
        <v>0.95652199999999998</v>
      </c>
    </row>
    <row r="71" spans="1:19" x14ac:dyDescent="0.2">
      <c r="A71" s="3" t="s">
        <v>4</v>
      </c>
      <c r="B71" s="3">
        <v>0.95652199999999998</v>
      </c>
      <c r="C71" s="3">
        <v>0.95652199999999998</v>
      </c>
      <c r="D71" s="3">
        <v>0.95652199999999998</v>
      </c>
      <c r="E71">
        <v>0.95652199999999998</v>
      </c>
      <c r="F71" s="3">
        <v>0.95652199999999998</v>
      </c>
      <c r="G71" s="3">
        <v>0.95652199999999998</v>
      </c>
      <c r="H71" s="3">
        <v>0.95652199999999998</v>
      </c>
      <c r="I71" s="3">
        <v>0.95652199999999998</v>
      </c>
      <c r="J71" s="3">
        <v>0.95652199999999998</v>
      </c>
      <c r="K71" s="3">
        <v>0.95652199999999998</v>
      </c>
      <c r="L71">
        <v>0.95652199999999998</v>
      </c>
      <c r="M71" s="3">
        <v>0.95652199999999998</v>
      </c>
      <c r="N71" s="3">
        <v>0.95652199999999998</v>
      </c>
      <c r="O71" s="3">
        <v>0.95652199999999998</v>
      </c>
      <c r="P71" s="3">
        <v>0.95652199999999998</v>
      </c>
    </row>
    <row r="72" spans="1:19" x14ac:dyDescent="0.2">
      <c r="A72" s="3" t="s">
        <v>5</v>
      </c>
      <c r="B72" s="3">
        <v>0.95652199999999998</v>
      </c>
      <c r="C72" s="3">
        <v>0.95652199999999998</v>
      </c>
      <c r="D72" s="3">
        <v>0.95652199999999998</v>
      </c>
      <c r="E72">
        <v>0.95652199999999998</v>
      </c>
      <c r="F72" s="3">
        <v>0.95652199999999998</v>
      </c>
      <c r="G72" s="3">
        <v>0.95652199999999998</v>
      </c>
      <c r="H72" s="3">
        <v>0.95652199999999998</v>
      </c>
      <c r="I72" s="3">
        <v>0.95652199999999998</v>
      </c>
      <c r="J72" s="3">
        <v>0.95652199999999998</v>
      </c>
      <c r="K72" s="3">
        <v>0.95652199999999998</v>
      </c>
      <c r="L72">
        <v>0.95652199999999998</v>
      </c>
      <c r="M72" s="3">
        <v>0.95652199999999998</v>
      </c>
      <c r="N72" s="3">
        <v>0.95652199999999998</v>
      </c>
      <c r="O72" s="3">
        <v>0.95652199999999998</v>
      </c>
      <c r="P72" s="3">
        <v>0.95652199999999998</v>
      </c>
    </row>
    <row r="73" spans="1:19" x14ac:dyDescent="0.2">
      <c r="A73" s="3" t="s">
        <v>6</v>
      </c>
      <c r="B73" s="3">
        <v>0.95652199999999998</v>
      </c>
      <c r="C73" s="3">
        <v>0.95652199999999998</v>
      </c>
      <c r="D73" s="3">
        <v>0.95652199999999998</v>
      </c>
      <c r="E73">
        <v>0.95652199999999998</v>
      </c>
      <c r="F73" s="3">
        <v>0.95652199999999998</v>
      </c>
      <c r="G73" s="3">
        <v>0.95652199999999998</v>
      </c>
      <c r="H73" s="3">
        <v>0.95652199999999998</v>
      </c>
      <c r="I73" s="3">
        <v>0.95652199999999998</v>
      </c>
      <c r="J73" s="3">
        <v>0.95652199999999998</v>
      </c>
      <c r="K73" s="3">
        <v>0.95652199999999998</v>
      </c>
      <c r="L73">
        <v>0.95652199999999998</v>
      </c>
      <c r="M73" s="3">
        <v>0.95652199999999998</v>
      </c>
      <c r="N73" s="3">
        <v>0.95652199999999998</v>
      </c>
      <c r="O73" s="3">
        <v>0.95652199999999998</v>
      </c>
      <c r="P73" s="3">
        <v>0.95652199999999998</v>
      </c>
    </row>
    <row r="74" spans="1:19" x14ac:dyDescent="0.2">
      <c r="A74" s="3" t="s">
        <v>7</v>
      </c>
      <c r="B74" s="3">
        <v>0.95652199999999998</v>
      </c>
      <c r="C74" s="3">
        <v>0.95652199999999998</v>
      </c>
      <c r="D74" s="3">
        <v>0.95652199999999998</v>
      </c>
      <c r="E74">
        <v>0.95652199999999998</v>
      </c>
      <c r="F74" s="3">
        <v>0.95652199999999998</v>
      </c>
      <c r="G74" s="3">
        <v>0.95652199999999998</v>
      </c>
      <c r="H74" s="3">
        <v>0.95652199999999998</v>
      </c>
      <c r="I74" s="3">
        <v>0.95652199999999998</v>
      </c>
      <c r="J74" s="3">
        <v>0.95652199999999998</v>
      </c>
      <c r="K74" s="3">
        <v>0.95652199999999998</v>
      </c>
      <c r="L74">
        <v>0.95652199999999998</v>
      </c>
      <c r="M74" s="3">
        <v>0.95652199999999998</v>
      </c>
      <c r="N74" s="3">
        <v>0.95652199999999998</v>
      </c>
      <c r="O74" s="3">
        <v>0.95652199999999998</v>
      </c>
      <c r="P74" s="3">
        <v>0.95652199999999998</v>
      </c>
      <c r="S74">
        <v>9.0399999999999994E-2</v>
      </c>
    </row>
    <row r="75" spans="1:19" x14ac:dyDescent="0.2">
      <c r="A75" s="3" t="s">
        <v>8</v>
      </c>
      <c r="B75" s="3">
        <v>0.95652199999999998</v>
      </c>
      <c r="C75" s="3">
        <v>0.95652199999999998</v>
      </c>
      <c r="D75" s="3">
        <v>0.95652199999999998</v>
      </c>
      <c r="E75">
        <v>0.95652199999999998</v>
      </c>
      <c r="F75" s="3">
        <v>0.95652199999999998</v>
      </c>
      <c r="G75" s="3">
        <v>0.95652199999999998</v>
      </c>
      <c r="H75" s="3">
        <v>0.95652199999999998</v>
      </c>
      <c r="I75" s="3">
        <v>0.95652199999999998</v>
      </c>
      <c r="J75" s="3">
        <v>0.95652199999999998</v>
      </c>
      <c r="K75" s="3">
        <v>0.95652199999999998</v>
      </c>
      <c r="L75">
        <v>0.95652199999999998</v>
      </c>
      <c r="M75" s="3">
        <v>0.95652199999999998</v>
      </c>
      <c r="N75" s="3">
        <v>0.95652199999999998</v>
      </c>
      <c r="O75" s="3">
        <v>0.95652199999999998</v>
      </c>
      <c r="P75" s="3">
        <v>0.95652199999999998</v>
      </c>
    </row>
    <row r="76" spans="1:19" x14ac:dyDescent="0.2">
      <c r="A76" s="3" t="s">
        <v>9</v>
      </c>
      <c r="B76" s="3">
        <v>0.95652199999999998</v>
      </c>
      <c r="C76" s="3">
        <v>0.51111099999999998</v>
      </c>
      <c r="D76" s="3">
        <v>0.95652199999999998</v>
      </c>
      <c r="E76">
        <v>0.95652199999999998</v>
      </c>
      <c r="F76" s="3">
        <v>0.95652199999999998</v>
      </c>
      <c r="G76" s="3">
        <v>0.95652199999999998</v>
      </c>
      <c r="H76" s="3">
        <v>0.43396200000000001</v>
      </c>
      <c r="I76" s="3">
        <v>0.95652199999999998</v>
      </c>
      <c r="J76" s="3">
        <v>0.95652199999999998</v>
      </c>
      <c r="K76" s="3">
        <v>0.95652199999999998</v>
      </c>
      <c r="L76">
        <v>0.45149299999999998</v>
      </c>
      <c r="M76" s="3">
        <v>0.51111099999999998</v>
      </c>
      <c r="N76" s="3">
        <v>0.51481500000000002</v>
      </c>
      <c r="O76" s="3">
        <v>0.51111099999999998</v>
      </c>
      <c r="P76" s="3">
        <v>0.95652199999999998</v>
      </c>
    </row>
    <row r="77" spans="1:19" x14ac:dyDescent="0.2">
      <c r="A77" s="3" t="s">
        <v>10</v>
      </c>
      <c r="B77" s="3">
        <v>0.95652199999999998</v>
      </c>
      <c r="C77" s="3">
        <v>0.95652199999999998</v>
      </c>
      <c r="D77" s="3">
        <v>0.95652199999999998</v>
      </c>
      <c r="E77">
        <v>0.95652199999999998</v>
      </c>
      <c r="F77" s="3">
        <v>0.95652199999999998</v>
      </c>
      <c r="G77" s="3">
        <v>0.95652199999999998</v>
      </c>
      <c r="H77" s="3">
        <v>0.95652199999999998</v>
      </c>
      <c r="I77" s="3">
        <v>0.95652199999999998</v>
      </c>
      <c r="J77" s="3">
        <v>0.95652199999999998</v>
      </c>
      <c r="K77" s="3">
        <v>0.95652199999999998</v>
      </c>
      <c r="L77">
        <v>0.95652199999999998</v>
      </c>
      <c r="M77" s="3">
        <v>0.95652199999999998</v>
      </c>
      <c r="N77" s="3">
        <v>0.95652199999999998</v>
      </c>
      <c r="O77" s="3">
        <v>0.95652199999999998</v>
      </c>
      <c r="P77" s="3">
        <v>0.95652199999999998</v>
      </c>
    </row>
    <row r="78" spans="1:19" x14ac:dyDescent="0.2">
      <c r="A78" s="3" t="s">
        <v>11</v>
      </c>
      <c r="B78" s="3">
        <v>0.95652199999999998</v>
      </c>
      <c r="C78" s="3">
        <v>0.95652199999999998</v>
      </c>
      <c r="D78" s="3">
        <v>0.95652199999999998</v>
      </c>
      <c r="E78">
        <v>0.95652199999999998</v>
      </c>
      <c r="F78" s="3">
        <v>0.95652199999999998</v>
      </c>
      <c r="G78" s="3">
        <v>0.95652199999999998</v>
      </c>
      <c r="H78" s="3">
        <v>0.95652199999999998</v>
      </c>
      <c r="I78" s="3">
        <v>0.95652199999999998</v>
      </c>
      <c r="J78" s="3">
        <v>0.95652199999999998</v>
      </c>
      <c r="K78" s="3">
        <v>0.95652199999999998</v>
      </c>
      <c r="L78">
        <v>0.95652199999999998</v>
      </c>
      <c r="M78" s="3">
        <v>0.95652199999999998</v>
      </c>
      <c r="N78" s="3">
        <v>0.95652199999999998</v>
      </c>
      <c r="O78" s="3">
        <v>0.95652199999999998</v>
      </c>
      <c r="P78" s="3">
        <v>0.95652199999999998</v>
      </c>
    </row>
    <row r="79" spans="1:19" x14ac:dyDescent="0.2">
      <c r="A79" s="3" t="s">
        <v>12</v>
      </c>
      <c r="B79" s="3">
        <v>0.95652199999999998</v>
      </c>
      <c r="C79" s="3">
        <v>0.95652199999999998</v>
      </c>
      <c r="D79" s="3">
        <v>0.95652199999999998</v>
      </c>
      <c r="E79">
        <v>0.95652199999999998</v>
      </c>
      <c r="F79" s="3">
        <v>0.95652199999999998</v>
      </c>
      <c r="G79" s="3">
        <v>0.95652199999999998</v>
      </c>
      <c r="H79" s="3">
        <v>0.95652199999999998</v>
      </c>
      <c r="I79" s="3">
        <v>0.95652199999999998</v>
      </c>
      <c r="J79" s="3">
        <v>0.95652199999999998</v>
      </c>
      <c r="K79" s="3">
        <v>0.95652199999999998</v>
      </c>
      <c r="L79">
        <v>0.95652199999999998</v>
      </c>
      <c r="M79" s="3">
        <v>0.95652199999999998</v>
      </c>
      <c r="N79" s="3">
        <v>0.95652199999999998</v>
      </c>
      <c r="O79" s="3">
        <v>0.95652199999999998</v>
      </c>
      <c r="P79" s="3">
        <v>0.95652199999999998</v>
      </c>
    </row>
    <row r="80" spans="1:19" x14ac:dyDescent="0.2">
      <c r="A80" s="3" t="s">
        <v>13</v>
      </c>
      <c r="B80" s="3">
        <v>0.60231699999999999</v>
      </c>
      <c r="C80" s="3">
        <v>0.56015000000000004</v>
      </c>
      <c r="D80" s="3">
        <v>0.79768799999999995</v>
      </c>
      <c r="E80">
        <v>0.89583299999999999</v>
      </c>
      <c r="F80" s="3">
        <v>0.82467500000000005</v>
      </c>
      <c r="G80" s="3">
        <v>0.104167</v>
      </c>
      <c r="H80" s="3">
        <v>0.06</v>
      </c>
      <c r="I80" s="3">
        <v>0.95652199999999998</v>
      </c>
      <c r="J80" s="3">
        <v>0.84782599999999997</v>
      </c>
      <c r="K80" s="3">
        <v>0.94736799999999999</v>
      </c>
      <c r="L80">
        <v>0.932203</v>
      </c>
      <c r="M80" s="3">
        <v>0.95652199999999998</v>
      </c>
      <c r="N80" s="3">
        <v>0.12820500000000001</v>
      </c>
      <c r="O80" s="3">
        <v>0.925373</v>
      </c>
      <c r="P80" s="3">
        <v>0.95652199999999998</v>
      </c>
    </row>
    <row r="81" spans="1:16" x14ac:dyDescent="0.2">
      <c r="A81" s="3" t="s">
        <v>14</v>
      </c>
      <c r="B81" s="3">
        <v>0.68085099999999998</v>
      </c>
      <c r="C81" s="3">
        <v>0.65573800000000004</v>
      </c>
      <c r="D81" s="3">
        <v>0.95652199999999998</v>
      </c>
      <c r="E81">
        <v>0.95652199999999998</v>
      </c>
      <c r="F81" s="3">
        <v>0.95652199999999998</v>
      </c>
      <c r="G81" s="3">
        <v>0.95652199999999998</v>
      </c>
      <c r="H81" s="3">
        <v>0.95652199999999998</v>
      </c>
      <c r="I81" s="3">
        <v>0.95652199999999998</v>
      </c>
      <c r="J81" s="3">
        <v>0.83221500000000004</v>
      </c>
      <c r="K81" s="3">
        <v>0.94</v>
      </c>
      <c r="L81">
        <v>0.95652199999999998</v>
      </c>
      <c r="M81" s="3">
        <v>0.95652199999999998</v>
      </c>
      <c r="N81" s="3">
        <v>0.95652199999999998</v>
      </c>
      <c r="O81" s="3">
        <v>0.95652199999999998</v>
      </c>
      <c r="P81" s="3">
        <v>0.95652199999999998</v>
      </c>
    </row>
    <row r="82" spans="1:16" x14ac:dyDescent="0.2">
      <c r="A82" s="3" t="s">
        <v>15</v>
      </c>
      <c r="B82" s="3">
        <v>0.95652199999999998</v>
      </c>
      <c r="C82" s="3">
        <v>0.95652199999999998</v>
      </c>
      <c r="D82" s="3">
        <v>0.95652199999999998</v>
      </c>
      <c r="E82">
        <v>0.95652199999999998</v>
      </c>
      <c r="F82" s="3">
        <v>0.95652199999999998</v>
      </c>
      <c r="G82" s="3">
        <v>0.95652199999999998</v>
      </c>
      <c r="H82" s="3">
        <v>0.95652199999999998</v>
      </c>
      <c r="I82" s="3">
        <v>0.95652199999999998</v>
      </c>
      <c r="J82" s="3">
        <v>0.95652199999999998</v>
      </c>
      <c r="K82" s="3">
        <v>0.95652199999999998</v>
      </c>
      <c r="L82">
        <v>0.95652199999999998</v>
      </c>
      <c r="M82" s="3">
        <v>0.95652199999999998</v>
      </c>
      <c r="N82" s="3">
        <v>0.95652199999999998</v>
      </c>
      <c r="O82" s="3">
        <v>0.95652199999999998</v>
      </c>
      <c r="P82" s="3">
        <v>0.95652199999999998</v>
      </c>
    </row>
    <row r="83" spans="1:16" x14ac:dyDescent="0.2">
      <c r="A83" s="3" t="s">
        <v>16</v>
      </c>
      <c r="B83" s="3">
        <v>0.95652199999999998</v>
      </c>
      <c r="C83" s="3">
        <v>0.50370400000000004</v>
      </c>
      <c r="D83" s="3">
        <v>0.95652199999999998</v>
      </c>
      <c r="E83">
        <v>0.95652199999999998</v>
      </c>
      <c r="F83" s="3">
        <v>0.95652199999999998</v>
      </c>
      <c r="G83" s="3">
        <v>0.95652199999999998</v>
      </c>
      <c r="H83" s="3">
        <v>0.51111099999999998</v>
      </c>
      <c r="I83" s="3">
        <v>0.95652199999999998</v>
      </c>
      <c r="J83" s="3">
        <v>0.95652199999999998</v>
      </c>
      <c r="K83" s="3">
        <v>0.95652199999999998</v>
      </c>
      <c r="L83">
        <v>0.44569300000000001</v>
      </c>
      <c r="M83" s="3">
        <v>0.50370400000000004</v>
      </c>
      <c r="N83" s="3">
        <v>0.492593</v>
      </c>
      <c r="O83" s="3">
        <v>0.48888900000000002</v>
      </c>
      <c r="P83" s="3">
        <v>0.95652199999999998</v>
      </c>
    </row>
    <row r="84" spans="1:16" x14ac:dyDescent="0.2">
      <c r="A84" s="3" t="s">
        <v>17</v>
      </c>
      <c r="B84" s="3">
        <v>0.30869600000000003</v>
      </c>
      <c r="C84" s="3">
        <v>0.16778499999999999</v>
      </c>
      <c r="D84" s="3">
        <v>0.925373</v>
      </c>
      <c r="E84">
        <v>0.94736799999999999</v>
      </c>
      <c r="F84" s="3">
        <v>0.79768799999999995</v>
      </c>
      <c r="G84" s="3">
        <v>5.2631600000000001E-2</v>
      </c>
      <c r="H84" s="3">
        <v>5.2631600000000001E-2</v>
      </c>
      <c r="I84" s="3">
        <v>0.80722899999999997</v>
      </c>
      <c r="J84" s="3">
        <v>0.13223099999999999</v>
      </c>
      <c r="K84" s="3">
        <v>0.45149299999999998</v>
      </c>
      <c r="L84">
        <v>0.541045</v>
      </c>
      <c r="M84" s="3">
        <v>0.17105300000000001</v>
      </c>
      <c r="N84" s="3">
        <v>0.283105</v>
      </c>
      <c r="O84" s="3">
        <v>0.178344</v>
      </c>
      <c r="P84" s="3">
        <v>0.89108900000000002</v>
      </c>
    </row>
    <row r="85" spans="1:16" x14ac:dyDescent="0.2">
      <c r="A85" s="3" t="s">
        <v>18</v>
      </c>
      <c r="B85" s="3">
        <v>0.89108900000000002</v>
      </c>
      <c r="C85" s="3">
        <v>0.95652199999999998</v>
      </c>
      <c r="D85" s="3">
        <v>0.12820500000000001</v>
      </c>
      <c r="E85">
        <v>0.149254</v>
      </c>
      <c r="F85" s="3">
        <v>0.16083900000000001</v>
      </c>
      <c r="G85" s="3">
        <v>0.86399999999999999</v>
      </c>
      <c r="H85" s="3">
        <v>0.94736799999999999</v>
      </c>
      <c r="I85" s="3">
        <v>9.8901100000000006E-2</v>
      </c>
      <c r="J85" s="3">
        <v>0.91249999999999998</v>
      </c>
      <c r="K85" s="3">
        <v>0.859375</v>
      </c>
      <c r="L85">
        <v>0.91249999999999998</v>
      </c>
      <c r="M85" s="3">
        <v>0.94736799999999999</v>
      </c>
      <c r="N85" s="3">
        <v>0.78452999999999995</v>
      </c>
      <c r="O85" s="3">
        <v>0.95652199999999998</v>
      </c>
      <c r="P85" s="3">
        <v>4.3478299999999998E-2</v>
      </c>
    </row>
    <row r="86" spans="1:16" x14ac:dyDescent="0.2">
      <c r="A86" s="3" t="s">
        <v>19</v>
      </c>
      <c r="B86" s="3">
        <v>4.3478299999999998E-2</v>
      </c>
      <c r="C86" s="3">
        <v>4.3478299999999998E-2</v>
      </c>
      <c r="D86" s="3">
        <v>0.95652199999999998</v>
      </c>
      <c r="E86">
        <v>0.95652199999999998</v>
      </c>
      <c r="F86" s="3">
        <v>0.95652199999999998</v>
      </c>
      <c r="G86" s="3">
        <v>4.3478299999999998E-2</v>
      </c>
      <c r="H86" s="3">
        <v>4.3478299999999998E-2</v>
      </c>
      <c r="I86" s="3">
        <v>0.95652199999999998</v>
      </c>
      <c r="J86" s="3">
        <v>4.3478299999999998E-2</v>
      </c>
      <c r="K86" s="3">
        <v>4.3478299999999998E-2</v>
      </c>
      <c r="L86">
        <v>4.3478299999999998E-2</v>
      </c>
      <c r="M86" s="3">
        <v>4.3478299999999998E-2</v>
      </c>
      <c r="N86" s="3">
        <v>4.3478299999999998E-2</v>
      </c>
      <c r="O86" s="3">
        <v>4.3478299999999998E-2</v>
      </c>
      <c r="P86" s="3">
        <v>0.95652199999999998</v>
      </c>
    </row>
    <row r="87" spans="1:16" x14ac:dyDescent="0.2">
      <c r="A87" s="3" t="s">
        <v>20</v>
      </c>
      <c r="B87" s="3">
        <v>0.56981099999999996</v>
      </c>
      <c r="C87" s="3">
        <v>0.492593</v>
      </c>
      <c r="D87" s="3">
        <v>0.71689499999999995</v>
      </c>
      <c r="E87">
        <v>0.74876799999999999</v>
      </c>
      <c r="F87" s="3">
        <v>0.83916100000000005</v>
      </c>
      <c r="G87" s="3">
        <v>4.3478299999999998E-2</v>
      </c>
      <c r="H87" s="3">
        <v>0.06</v>
      </c>
      <c r="I87" s="3">
        <v>0.95652199999999998</v>
      </c>
      <c r="J87" s="3">
        <v>0.83916100000000005</v>
      </c>
      <c r="K87" s="3">
        <v>0.81481499999999996</v>
      </c>
      <c r="L87">
        <v>0.84782599999999997</v>
      </c>
      <c r="M87" s="3">
        <v>0.86399999999999999</v>
      </c>
      <c r="N87" s="3">
        <v>6.7796599999999999E-2</v>
      </c>
      <c r="O87" s="3">
        <v>0.95652199999999998</v>
      </c>
      <c r="P87" s="3">
        <v>0.95652199999999998</v>
      </c>
    </row>
    <row r="88" spans="1:16" x14ac:dyDescent="0.2">
      <c r="A88" s="3" t="s">
        <v>21</v>
      </c>
      <c r="B88" s="3">
        <v>0.95652199999999998</v>
      </c>
      <c r="C88" s="3">
        <v>0.95652199999999998</v>
      </c>
      <c r="D88" s="3">
        <v>0.95652199999999998</v>
      </c>
      <c r="E88">
        <v>0.95652199999999998</v>
      </c>
      <c r="F88" s="3">
        <v>0.95652199999999998</v>
      </c>
      <c r="G88" s="3">
        <v>0.95652199999999998</v>
      </c>
      <c r="H88" s="3">
        <v>0.95652199999999998</v>
      </c>
      <c r="I88" s="3">
        <v>0.95652199999999998</v>
      </c>
      <c r="J88" s="3">
        <v>0.95652199999999998</v>
      </c>
      <c r="K88" s="3">
        <v>0.95652199999999998</v>
      </c>
      <c r="L88">
        <v>0.95652199999999998</v>
      </c>
      <c r="M88" s="3">
        <v>0.95652199999999998</v>
      </c>
      <c r="N88" s="3">
        <v>0.95652199999999998</v>
      </c>
      <c r="O88" s="3">
        <v>0.95652199999999998</v>
      </c>
      <c r="P88" s="3">
        <v>0.95652199999999998</v>
      </c>
    </row>
    <row r="89" spans="1:16" x14ac:dyDescent="0.2">
      <c r="A89" s="3" t="s">
        <v>22</v>
      </c>
      <c r="B89" s="3">
        <v>0.80473399999999995</v>
      </c>
      <c r="C89" s="3">
        <v>0.86399999999999999</v>
      </c>
      <c r="D89" s="3">
        <v>0.82165600000000005</v>
      </c>
      <c r="E89">
        <v>0.94</v>
      </c>
      <c r="F89" s="3">
        <v>0.78770899999999999</v>
      </c>
      <c r="G89" s="3">
        <v>0.80722899999999997</v>
      </c>
      <c r="H89" s="3">
        <v>0.77540100000000001</v>
      </c>
      <c r="I89" s="3">
        <v>0.64516099999999998</v>
      </c>
      <c r="J89" s="3">
        <v>0.78142100000000003</v>
      </c>
      <c r="K89" s="3">
        <v>0.82467500000000005</v>
      </c>
      <c r="L89">
        <v>0.86776900000000001</v>
      </c>
      <c r="M89" s="3">
        <v>0.83916100000000005</v>
      </c>
      <c r="N89" s="3">
        <v>0.76288699999999998</v>
      </c>
      <c r="O89" s="3">
        <v>0.77540100000000001</v>
      </c>
      <c r="P89" s="3">
        <v>0.91891900000000004</v>
      </c>
    </row>
    <row r="90" spans="1:16" x14ac:dyDescent="0.2">
      <c r="A90" s="14" t="s">
        <v>33</v>
      </c>
      <c r="B90" s="21">
        <v>0.85035704761904751</v>
      </c>
      <c r="C90" s="3">
        <v>0.77334599999999998</v>
      </c>
      <c r="D90" s="3">
        <v>0.92687828571428565</v>
      </c>
      <c r="E90" s="21">
        <v>0.94466771428571439</v>
      </c>
      <c r="F90" s="3">
        <v>0.92428914285714281</v>
      </c>
      <c r="G90" s="3">
        <v>0.79882838095238096</v>
      </c>
      <c r="H90" s="3">
        <v>0.73229955238095246</v>
      </c>
      <c r="I90" s="3">
        <v>0.93101386190476187</v>
      </c>
      <c r="J90" s="3">
        <v>0.87982534761904763</v>
      </c>
      <c r="K90" s="3">
        <v>0.89954085714285714</v>
      </c>
      <c r="L90" s="21">
        <v>0.84296823809523813</v>
      </c>
      <c r="M90" s="3">
        <v>0.82699080952380954</v>
      </c>
      <c r="N90" s="3">
        <v>0.73610350476190478</v>
      </c>
      <c r="O90" s="3">
        <v>0.83113071428571428</v>
      </c>
      <c r="P90" s="3">
        <v>0.94719471428571422</v>
      </c>
    </row>
    <row r="91" spans="1:16" s="1" customFormat="1" x14ac:dyDescent="0.2">
      <c r="A91" s="14" t="s">
        <v>34</v>
      </c>
      <c r="B91" s="21">
        <v>0.54937251351622485</v>
      </c>
      <c r="C91" s="22">
        <v>0.191006848433557</v>
      </c>
      <c r="D91" s="3">
        <v>0.90545888333943736</v>
      </c>
      <c r="E91" s="21">
        <v>0.98824077760708373</v>
      </c>
      <c r="F91" s="3">
        <v>0.89341048339318685</v>
      </c>
      <c r="G91" s="22">
        <v>0.30958737265994407</v>
      </c>
      <c r="H91" s="22">
        <v>0</v>
      </c>
      <c r="I91" s="3">
        <v>0.92470350547899516</v>
      </c>
      <c r="J91" s="3">
        <v>0.68650124056062434</v>
      </c>
      <c r="K91" s="3">
        <v>0.77824602136005028</v>
      </c>
      <c r="L91" s="23">
        <v>0.51498919162885726</v>
      </c>
      <c r="M91" s="22">
        <v>0.44063931595083</v>
      </c>
      <c r="N91" s="22">
        <v>1.7701433327932146E-2</v>
      </c>
      <c r="O91" s="22">
        <v>0.4599040808027231</v>
      </c>
      <c r="P91" s="3">
        <v>1</v>
      </c>
    </row>
    <row r="92" spans="1:16" x14ac:dyDescent="0.2">
      <c r="A92" s="14" t="s">
        <v>43</v>
      </c>
      <c r="B92" s="23">
        <f>GEOMEAN(B69:B89)</f>
        <v>0.72616284518872287</v>
      </c>
      <c r="C92" s="23">
        <f t="shared" ref="C92:P92" si="9">GEOMEAN(C69:C89)</f>
        <v>0.63945431089311688</v>
      </c>
      <c r="D92" s="23">
        <f t="shared" si="9"/>
        <v>0.84253249344911618</v>
      </c>
      <c r="E92" s="23">
        <f t="shared" si="9"/>
        <v>0.86158552628894913</v>
      </c>
      <c r="F92" s="23">
        <f t="shared" si="9"/>
        <v>0.85168301987281203</v>
      </c>
      <c r="G92" s="23">
        <f t="shared" si="9"/>
        <v>0.55131867546866076</v>
      </c>
      <c r="H92" s="23">
        <f t="shared" si="9"/>
        <v>0.49474884400424907</v>
      </c>
      <c r="I92" s="23">
        <f t="shared" si="9"/>
        <v>0.83582067668295734</v>
      </c>
      <c r="J92" s="23">
        <f t="shared" si="9"/>
        <v>0.72880520961767525</v>
      </c>
      <c r="K92" s="23">
        <f t="shared" si="9"/>
        <v>0.7799861049370056</v>
      </c>
      <c r="L92" s="23">
        <f t="shared" si="9"/>
        <v>0.71804372705312269</v>
      </c>
      <c r="M92" s="23">
        <f t="shared" si="9"/>
        <v>0.68482954769929449</v>
      </c>
      <c r="N92" s="23">
        <f t="shared" si="9"/>
        <v>0.55356222614733619</v>
      </c>
      <c r="O92" s="23">
        <f t="shared" si="9"/>
        <v>0.68667675143711115</v>
      </c>
      <c r="P92" s="23">
        <f t="shared" si="9"/>
        <v>0.82124974545983298</v>
      </c>
    </row>
    <row r="93" spans="1:16" x14ac:dyDescent="0.2">
      <c r="A93" s="14" t="s">
        <v>44</v>
      </c>
      <c r="B93" s="21">
        <f>PRODUCT(B69:B89)</f>
        <v>1.2070201080395674E-3</v>
      </c>
      <c r="C93" s="21">
        <f t="shared" ref="C93:P93" si="10">PRODUCT(C69:C89)</f>
        <v>8.3560284479191905E-5</v>
      </c>
      <c r="D93" s="21">
        <f t="shared" si="10"/>
        <v>2.7372838804261661E-2</v>
      </c>
      <c r="E93" s="21">
        <f t="shared" si="10"/>
        <v>4.3779045452139655E-2</v>
      </c>
      <c r="F93" s="21">
        <f t="shared" si="10"/>
        <v>3.434296312454365E-2</v>
      </c>
      <c r="G93" s="21">
        <f t="shared" si="10"/>
        <v>3.710708047154143E-6</v>
      </c>
      <c r="H93" s="21">
        <f t="shared" si="10"/>
        <v>3.8201511862474101E-7</v>
      </c>
      <c r="I93" s="21">
        <f t="shared" si="10"/>
        <v>2.3140637680150514E-2</v>
      </c>
      <c r="J93" s="21">
        <f t="shared" si="10"/>
        <v>1.3026892702699983E-3</v>
      </c>
      <c r="K93" s="21">
        <f t="shared" si="10"/>
        <v>5.4178151890428442E-3</v>
      </c>
      <c r="L93" s="21">
        <f t="shared" si="10"/>
        <v>9.5316643854956393E-4</v>
      </c>
      <c r="M93" s="21">
        <f t="shared" si="10"/>
        <v>3.5255939608953038E-4</v>
      </c>
      <c r="N93" s="21">
        <f t="shared" si="10"/>
        <v>4.0410608551115501E-6</v>
      </c>
      <c r="O93" s="21">
        <f t="shared" si="10"/>
        <v>3.7307764079082896E-4</v>
      </c>
      <c r="P93" s="21">
        <f t="shared" si="10"/>
        <v>1.5994851310216766E-2</v>
      </c>
    </row>
    <row r="94" spans="1:16" x14ac:dyDescent="0.2">
      <c r="A94" s="14" t="s">
        <v>45</v>
      </c>
      <c r="B94" s="21">
        <f>(B93-MIN($B$93:$P$93))/(MAX($B$93:$P$93)-MIN($B$93:$P$93))</f>
        <v>2.7562241470820231E-2</v>
      </c>
      <c r="C94" s="21">
        <f t="shared" ref="C94:P94" si="11">(C93-MIN($B$93:$P$93))/(MAX($B$93:$P$93)-MIN($B$93:$P$93))</f>
        <v>1.8999727910886425E-3</v>
      </c>
      <c r="D94" s="21">
        <f t="shared" si="11"/>
        <v>0.62524651600020675</v>
      </c>
      <c r="E94" s="21">
        <f t="shared" si="11"/>
        <v>1</v>
      </c>
      <c r="F94" s="21">
        <f t="shared" si="11"/>
        <v>0.78445933277130464</v>
      </c>
      <c r="G94" s="21">
        <f t="shared" si="11"/>
        <v>7.6034594644900077E-5</v>
      </c>
      <c r="H94" s="21">
        <f t="shared" si="11"/>
        <v>0</v>
      </c>
      <c r="I94" s="21">
        <f t="shared" si="11"/>
        <v>0.52857382679854814</v>
      </c>
      <c r="J94" s="21">
        <f t="shared" si="11"/>
        <v>2.9747533453707248E-2</v>
      </c>
      <c r="K94" s="21">
        <f t="shared" si="11"/>
        <v>0.12374597003669638</v>
      </c>
      <c r="L94" s="21">
        <f t="shared" si="11"/>
        <v>2.1763670898760825E-2</v>
      </c>
      <c r="M94" s="21">
        <f t="shared" si="11"/>
        <v>8.0444982400511116E-3</v>
      </c>
      <c r="N94" s="21">
        <f t="shared" si="11"/>
        <v>8.3580572114784349E-5</v>
      </c>
      <c r="O94" s="21">
        <f t="shared" si="11"/>
        <v>8.513179627065489E-3</v>
      </c>
      <c r="P94" s="21">
        <f t="shared" si="11"/>
        <v>0.36534850631306759</v>
      </c>
    </row>
    <row r="95" spans="1:16" x14ac:dyDescent="0.2">
      <c r="A95" s="14" t="s">
        <v>35</v>
      </c>
      <c r="B95" s="21">
        <v>0.76190476190476186</v>
      </c>
      <c r="C95" s="21">
        <v>0.61904761904761907</v>
      </c>
      <c r="D95" s="21">
        <v>0.95238095238095244</v>
      </c>
      <c r="E95" s="21">
        <v>0.95238095238095244</v>
      </c>
      <c r="F95" s="21">
        <v>0.95238095238095244</v>
      </c>
      <c r="G95" s="21">
        <v>0.80952380952380953</v>
      </c>
      <c r="H95" s="21">
        <v>0.66666666666666674</v>
      </c>
      <c r="I95" s="21">
        <v>0.90476190476190477</v>
      </c>
      <c r="J95" s="21">
        <v>0.90476190476190477</v>
      </c>
      <c r="K95" s="21">
        <v>0.90476190476190477</v>
      </c>
      <c r="L95" s="21">
        <v>0.76190476190476186</v>
      </c>
      <c r="M95" s="21">
        <v>0.76190476190476186</v>
      </c>
      <c r="N95" s="21">
        <v>0.66666666666666674</v>
      </c>
      <c r="O95" s="21">
        <v>0.76190476190476186</v>
      </c>
      <c r="P95" s="21">
        <v>0.95238095238095244</v>
      </c>
    </row>
    <row r="96" spans="1:16" x14ac:dyDescent="0.2">
      <c r="A96" s="14" t="s">
        <v>36</v>
      </c>
      <c r="B96" s="21">
        <v>0.42857142857142833</v>
      </c>
      <c r="C96" s="21">
        <v>0</v>
      </c>
      <c r="D96" s="21">
        <v>1</v>
      </c>
      <c r="E96" s="21">
        <v>1</v>
      </c>
      <c r="F96" s="21">
        <v>1</v>
      </c>
      <c r="G96" s="21">
        <v>0.57142857142857129</v>
      </c>
      <c r="H96" s="21">
        <v>0.14285714285714299</v>
      </c>
      <c r="I96" s="21">
        <v>0.85714285714285698</v>
      </c>
      <c r="J96" s="21">
        <v>0.85714285714285698</v>
      </c>
      <c r="K96" s="21">
        <v>0.85714285714285698</v>
      </c>
      <c r="L96" s="21">
        <v>0.42857142857142833</v>
      </c>
      <c r="M96" s="21">
        <v>0.42857142857142833</v>
      </c>
      <c r="N96" s="21">
        <v>0.14285714285714299</v>
      </c>
      <c r="O96" s="21">
        <v>0.42857142857142833</v>
      </c>
      <c r="P96" s="21">
        <v>1</v>
      </c>
    </row>
    <row r="97" spans="1:16" x14ac:dyDescent="0.2">
      <c r="A97" s="14" t="s">
        <v>46</v>
      </c>
      <c r="B97" s="3">
        <v>0.247</v>
      </c>
      <c r="C97" s="3">
        <v>0.27900000000000003</v>
      </c>
      <c r="D97" s="3">
        <v>0.2</v>
      </c>
      <c r="E97" s="21">
        <v>0.3</v>
      </c>
      <c r="F97" s="3">
        <v>0.24</v>
      </c>
      <c r="G97" s="3">
        <v>0.27600000000000002</v>
      </c>
      <c r="H97" s="3">
        <v>0.3</v>
      </c>
      <c r="I97" s="3">
        <v>0.28499999999999998</v>
      </c>
      <c r="J97" s="3">
        <v>0.28000000000000003</v>
      </c>
      <c r="K97" s="3">
        <v>0.23699999999999999</v>
      </c>
      <c r="L97" s="21">
        <v>0.25800000000000001</v>
      </c>
      <c r="M97" s="3">
        <v>0.3</v>
      </c>
      <c r="N97" s="3">
        <v>0.28999999999999998</v>
      </c>
      <c r="O97" s="3">
        <v>0.3</v>
      </c>
      <c r="P97" s="3">
        <v>0.24</v>
      </c>
    </row>
    <row r="98" spans="1:16" x14ac:dyDescent="0.2">
      <c r="A98" s="14" t="s">
        <v>32</v>
      </c>
      <c r="B98" s="21">
        <v>57.806700000000006</v>
      </c>
      <c r="C98" s="21">
        <v>63.733300000000007</v>
      </c>
      <c r="D98" s="21">
        <v>59.498900000000013</v>
      </c>
      <c r="E98" s="21">
        <v>71.333300000000008</v>
      </c>
      <c r="F98" s="21">
        <v>56.104200000000006</v>
      </c>
      <c r="G98" s="21">
        <v>58.056200000000004</v>
      </c>
      <c r="H98" s="21">
        <v>54.873400000000011</v>
      </c>
      <c r="I98" s="21">
        <v>41.84940000000001</v>
      </c>
      <c r="J98" s="21">
        <v>55.475400000000008</v>
      </c>
      <c r="K98" s="21">
        <v>59.80080000000001</v>
      </c>
      <c r="L98" s="21">
        <v>64.110200000000006</v>
      </c>
      <c r="M98" s="21">
        <v>61.249400000000009</v>
      </c>
      <c r="N98" s="21">
        <v>53.622000000000007</v>
      </c>
      <c r="O98" s="21">
        <v>54.873400000000011</v>
      </c>
      <c r="P98" s="21">
        <v>77.333300000000008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EBB1-7441-C54D-BF95-144D06BD659D}">
  <dimension ref="A1:AK84"/>
  <sheetViews>
    <sheetView tabSelected="1" zoomScale="106" zoomScaleNormal="200" workbookViewId="0">
      <selection activeCell="AN10" sqref="AN10"/>
    </sheetView>
  </sheetViews>
  <sheetFormatPr baseColWidth="10" defaultColWidth="11" defaultRowHeight="16" x14ac:dyDescent="0.2"/>
  <cols>
    <col min="2" max="2" width="10.83203125" style="2"/>
    <col min="3" max="7" width="2.1640625" customWidth="1"/>
    <col min="8" max="8" width="2.6640625" style="2" customWidth="1"/>
    <col min="9" max="20" width="2.1640625" customWidth="1"/>
    <col min="21" max="21" width="3" style="2" customWidth="1"/>
    <col min="22" max="26" width="2.1640625" customWidth="1"/>
    <col min="27" max="28" width="2.1640625" style="2" customWidth="1"/>
    <col min="29" max="36" width="2.1640625" customWidth="1"/>
  </cols>
  <sheetData>
    <row r="1" spans="1:37" x14ac:dyDescent="0.2">
      <c r="A1" s="2"/>
      <c r="C1" s="1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17"/>
      <c r="AK1" s="2"/>
    </row>
    <row r="2" spans="1:37" x14ac:dyDescent="0.2">
      <c r="A2" s="2"/>
      <c r="C2" s="1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17"/>
      <c r="AK2" s="2"/>
    </row>
    <row r="3" spans="1:37" x14ac:dyDescent="0.2">
      <c r="A3" s="2"/>
      <c r="C3" s="1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7"/>
      <c r="AK3" s="2"/>
    </row>
    <row r="4" spans="1:37" x14ac:dyDescent="0.2">
      <c r="A4" s="2"/>
      <c r="C4" s="1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7"/>
      <c r="AK4" s="2"/>
    </row>
    <row r="5" spans="1:37" x14ac:dyDescent="0.2">
      <c r="A5" s="2"/>
      <c r="C5" s="1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7"/>
      <c r="AK5" s="2"/>
    </row>
    <row r="6" spans="1:37" x14ac:dyDescent="0.2">
      <c r="A6" s="2"/>
      <c r="C6" s="1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7"/>
      <c r="AK6" s="2"/>
    </row>
    <row r="7" spans="1:37" x14ac:dyDescent="0.2">
      <c r="A7" s="2"/>
      <c r="C7" s="1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17"/>
      <c r="AK7" s="2"/>
    </row>
    <row r="8" spans="1:37" x14ac:dyDescent="0.2">
      <c r="A8" s="2"/>
      <c r="C8" s="1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7"/>
      <c r="AK8" s="2"/>
    </row>
    <row r="9" spans="1:37" x14ac:dyDescent="0.2">
      <c r="A9" s="2"/>
      <c r="C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17"/>
      <c r="AK9" s="2"/>
    </row>
    <row r="10" spans="1:37" x14ac:dyDescent="0.2">
      <c r="A10" s="2"/>
      <c r="C10" s="1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7"/>
      <c r="AK10" s="2"/>
    </row>
    <row r="11" spans="1:37" x14ac:dyDescent="0.2">
      <c r="A11" s="2"/>
      <c r="C11" s="1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17"/>
      <c r="AK11" s="2"/>
    </row>
    <row r="12" spans="1:37" x14ac:dyDescent="0.2">
      <c r="A12" s="2"/>
      <c r="C12" s="1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17"/>
      <c r="AK12" s="2"/>
    </row>
    <row r="13" spans="1:37" x14ac:dyDescent="0.2">
      <c r="A13" s="2"/>
      <c r="C13" s="1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17"/>
      <c r="AK13" s="2"/>
    </row>
    <row r="14" spans="1:37" x14ac:dyDescent="0.2">
      <c r="A14" s="2"/>
      <c r="C14" s="1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17"/>
      <c r="AK14" s="2"/>
    </row>
    <row r="15" spans="1:37" x14ac:dyDescent="0.2">
      <c r="A15" s="2"/>
      <c r="C15" s="1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17"/>
      <c r="AK15" s="2"/>
    </row>
    <row r="16" spans="1:37" x14ac:dyDescent="0.2">
      <c r="A16" s="2"/>
      <c r="C16" s="1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17"/>
      <c r="AK16" s="2"/>
    </row>
    <row r="17" spans="1:37" x14ac:dyDescent="0.2">
      <c r="A17" s="2"/>
      <c r="C17" s="1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17"/>
      <c r="AK17" s="2"/>
    </row>
    <row r="18" spans="1:37" x14ac:dyDescent="0.2">
      <c r="A18" s="2"/>
      <c r="C18" s="1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17"/>
      <c r="AK18" s="2"/>
    </row>
    <row r="19" spans="1:37" x14ac:dyDescent="0.2">
      <c r="A19" s="2"/>
      <c r="C19" s="1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17"/>
      <c r="AK19" s="2"/>
    </row>
    <row r="20" spans="1:37" x14ac:dyDescent="0.2">
      <c r="A20" s="2"/>
      <c r="C20" s="1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17"/>
      <c r="AK20" s="2"/>
    </row>
    <row r="21" spans="1:37" ht="11" customHeight="1" x14ac:dyDescent="0.2">
      <c r="A21" s="2"/>
      <c r="B21" s="7">
        <v>1</v>
      </c>
      <c r="C21" s="16">
        <f>'PCC data'!B3</f>
        <v>0.52222199999999996</v>
      </c>
      <c r="D21" s="6">
        <f>'PCC data'!C3</f>
        <v>0.49629600000000001</v>
      </c>
      <c r="E21" s="6">
        <f>'PCC data'!D3</f>
        <v>0.95652199999999998</v>
      </c>
      <c r="F21" s="6">
        <f>'PCC data'!E3</f>
        <v>0.48518499999999998</v>
      </c>
      <c r="G21" s="6">
        <f>'PCC data'!F3</f>
        <v>0.95652199999999998</v>
      </c>
      <c r="H21" s="5"/>
      <c r="I21" s="6">
        <f>'PCC data'!B36</f>
        <v>0.95652199999999998</v>
      </c>
      <c r="J21" s="6">
        <f>'PCC data'!C36</f>
        <v>0.45149299999999998</v>
      </c>
      <c r="K21" s="6">
        <f>'PCC data'!D36</f>
        <v>0.81760999999999995</v>
      </c>
      <c r="L21" s="6">
        <f>'PCC data'!E36</f>
        <v>0.95652199999999998</v>
      </c>
      <c r="M21" s="6">
        <f>'PCC data'!F36</f>
        <v>0.95652199999999998</v>
      </c>
      <c r="N21" s="6">
        <f>'PCC data'!G36</f>
        <v>0.492593</v>
      </c>
      <c r="O21" s="6">
        <f>'PCC data'!H36</f>
        <v>0.51111099999999998</v>
      </c>
      <c r="P21" s="6">
        <f>'PCC data'!I36</f>
        <v>0.449438</v>
      </c>
      <c r="Q21" s="6">
        <f>'PCC data'!J36</f>
        <v>0.75757600000000003</v>
      </c>
      <c r="R21" s="6">
        <f>'PCC data'!K36</f>
        <v>0.95652199999999998</v>
      </c>
      <c r="S21" s="6">
        <f>'PCC data'!L36</f>
        <v>0.95652199999999998</v>
      </c>
      <c r="T21" s="6">
        <f>'PCC data'!M36</f>
        <v>0.95652199999999998</v>
      </c>
      <c r="U21" s="5"/>
      <c r="V21" s="6">
        <f>'PCC data'!B69</f>
        <v>0.95652199999999998</v>
      </c>
      <c r="W21" s="6">
        <f>'PCC data'!C69</f>
        <v>0.48518499999999998</v>
      </c>
      <c r="X21" s="6">
        <f>'PCC data'!D69</f>
        <v>0.95652199999999998</v>
      </c>
      <c r="Y21" s="6">
        <f>'PCC data'!E69</f>
        <v>0.95652199999999998</v>
      </c>
      <c r="Z21" s="6">
        <f>'PCC data'!F69</f>
        <v>0.95652199999999998</v>
      </c>
      <c r="AA21" s="6">
        <f>'PCC data'!G69</f>
        <v>0.95652199999999998</v>
      </c>
      <c r="AB21" s="6">
        <f>'PCC data'!H69</f>
        <v>0.48518499999999998</v>
      </c>
      <c r="AC21" s="6">
        <f>'PCC data'!I69</f>
        <v>0.95652199999999998</v>
      </c>
      <c r="AD21" s="6">
        <f>'PCC data'!J69</f>
        <v>0.95652199999999998</v>
      </c>
      <c r="AE21" s="6">
        <f>'PCC data'!K69</f>
        <v>0.95652199999999998</v>
      </c>
      <c r="AF21" s="6">
        <f>'PCC data'!L69</f>
        <v>0.54850699999999997</v>
      </c>
      <c r="AG21" s="6">
        <f>'PCC data'!M69</f>
        <v>0.47777799999999998</v>
      </c>
      <c r="AH21" s="6">
        <f>'PCC data'!N69</f>
        <v>0.42424200000000001</v>
      </c>
      <c r="AI21" s="6">
        <f>'PCC data'!O69</f>
        <v>0.5</v>
      </c>
      <c r="AJ21" s="18">
        <f>'PCC data'!P69</f>
        <v>0.95652199999999998</v>
      </c>
      <c r="AK21" s="2"/>
    </row>
    <row r="22" spans="1:37" ht="11" customHeight="1" x14ac:dyDescent="0.2">
      <c r="A22" s="2"/>
      <c r="B22" s="7">
        <v>2</v>
      </c>
      <c r="C22" s="16">
        <f>'PCC data'!B4</f>
        <v>0.95652199999999998</v>
      </c>
      <c r="D22" s="6">
        <f>'PCC data'!C4</f>
        <v>0.95652199999999998</v>
      </c>
      <c r="E22" s="6">
        <f>'PCC data'!D4</f>
        <v>0.95652199999999998</v>
      </c>
      <c r="F22" s="6">
        <f>'PCC data'!E4</f>
        <v>0.95652199999999998</v>
      </c>
      <c r="G22" s="6">
        <f>'PCC data'!F4</f>
        <v>0.95652199999999998</v>
      </c>
      <c r="H22" s="5"/>
      <c r="I22" s="6">
        <f>'PCC data'!B37</f>
        <v>0.95652199999999998</v>
      </c>
      <c r="J22" s="6">
        <f>'PCC data'!C37</f>
        <v>0.95652199999999998</v>
      </c>
      <c r="K22" s="6">
        <f>'PCC data'!D37</f>
        <v>0.95652199999999998</v>
      </c>
      <c r="L22" s="6">
        <f>'PCC data'!E37</f>
        <v>0.95652199999999998</v>
      </c>
      <c r="M22" s="6">
        <f>'PCC data'!F37</f>
        <v>0.95652199999999998</v>
      </c>
      <c r="N22" s="6">
        <f>'PCC data'!G37</f>
        <v>0.95652199999999998</v>
      </c>
      <c r="O22" s="6">
        <f>'PCC data'!H37</f>
        <v>0.95652199999999998</v>
      </c>
      <c r="P22" s="6">
        <f>'PCC data'!I37</f>
        <v>0.95652199999999998</v>
      </c>
      <c r="Q22" s="6">
        <f>'PCC data'!J37</f>
        <v>0.95652199999999998</v>
      </c>
      <c r="R22" s="6">
        <f>'PCC data'!K37</f>
        <v>0.95652199999999998</v>
      </c>
      <c r="S22" s="6">
        <f>'PCC data'!L37</f>
        <v>0.95652199999999998</v>
      </c>
      <c r="T22" s="6">
        <f>'PCC data'!M37</f>
        <v>0.95652199999999998</v>
      </c>
      <c r="U22" s="5"/>
      <c r="V22" s="6">
        <f>'PCC data'!B70</f>
        <v>0.95652199999999998</v>
      </c>
      <c r="W22" s="6">
        <f>'PCC data'!C70</f>
        <v>0.95652199999999998</v>
      </c>
      <c r="X22" s="6">
        <f>'PCC data'!D70</f>
        <v>0.95652199999999998</v>
      </c>
      <c r="Y22" s="6">
        <f>'PCC data'!E70</f>
        <v>0.95652199999999998</v>
      </c>
      <c r="Z22" s="6">
        <f>'PCC data'!F70</f>
        <v>0.95652199999999998</v>
      </c>
      <c r="AA22" s="6">
        <f>'PCC data'!G70</f>
        <v>0.95652199999999998</v>
      </c>
      <c r="AB22" s="6">
        <f>'PCC data'!H70</f>
        <v>0.95652199999999998</v>
      </c>
      <c r="AC22" s="6">
        <f>'PCC data'!I70</f>
        <v>0.95652199999999998</v>
      </c>
      <c r="AD22" s="6">
        <f>'PCC data'!J70</f>
        <v>0.95652199999999998</v>
      </c>
      <c r="AE22" s="6">
        <f>'PCC data'!K70</f>
        <v>0.95652199999999998</v>
      </c>
      <c r="AF22" s="6">
        <f>'PCC data'!L70</f>
        <v>0.95652199999999998</v>
      </c>
      <c r="AG22" s="6">
        <f>'PCC data'!M70</f>
        <v>0.95652199999999998</v>
      </c>
      <c r="AH22" s="6">
        <f>'PCC data'!N70</f>
        <v>0.95652199999999998</v>
      </c>
      <c r="AI22" s="6">
        <f>'PCC data'!O70</f>
        <v>0.95652199999999998</v>
      </c>
      <c r="AJ22" s="18">
        <f>'PCC data'!P70</f>
        <v>0.95652199999999998</v>
      </c>
      <c r="AK22" s="2"/>
    </row>
    <row r="23" spans="1:37" ht="11" customHeight="1" x14ac:dyDescent="0.2">
      <c r="A23" s="2"/>
      <c r="B23" s="7">
        <v>3</v>
      </c>
      <c r="C23" s="16">
        <f>'PCC data'!B5</f>
        <v>0.86776900000000001</v>
      </c>
      <c r="D23" s="6">
        <f>'PCC data'!C5</f>
        <v>0.95652199999999998</v>
      </c>
      <c r="E23" s="6">
        <f>'PCC data'!D5</f>
        <v>0.95652199999999998</v>
      </c>
      <c r="F23" s="6">
        <f>'PCC data'!E5</f>
        <v>0.95652199999999998</v>
      </c>
      <c r="G23" s="6">
        <f>'PCC data'!F5</f>
        <v>0.95652199999999998</v>
      </c>
      <c r="H23" s="5"/>
      <c r="I23" s="6">
        <f>'PCC data'!B38</f>
        <v>0.95652199999999998</v>
      </c>
      <c r="J23" s="6">
        <f>'PCC data'!C38</f>
        <v>0.95652199999999998</v>
      </c>
      <c r="K23" s="6">
        <f>'PCC data'!D38</f>
        <v>0.95652199999999998</v>
      </c>
      <c r="L23" s="6">
        <f>'PCC data'!E38</f>
        <v>0.95652199999999998</v>
      </c>
      <c r="M23" s="6">
        <f>'PCC data'!F38</f>
        <v>0.95652199999999998</v>
      </c>
      <c r="N23" s="6">
        <f>'PCC data'!G38</f>
        <v>0.95652199999999998</v>
      </c>
      <c r="O23" s="6">
        <f>'PCC data'!H38</f>
        <v>0.95652199999999998</v>
      </c>
      <c r="P23" s="6">
        <f>'PCC data'!I38</f>
        <v>0.95652199999999998</v>
      </c>
      <c r="Q23" s="6">
        <f>'PCC data'!J38</f>
        <v>0.95652199999999998</v>
      </c>
      <c r="R23" s="6">
        <f>'PCC data'!K38</f>
        <v>0.95652199999999998</v>
      </c>
      <c r="S23" s="6">
        <f>'PCC data'!L38</f>
        <v>0.95652199999999998</v>
      </c>
      <c r="T23" s="6">
        <f>'PCC data'!M38</f>
        <v>0.95652199999999998</v>
      </c>
      <c r="U23" s="5"/>
      <c r="V23" s="6">
        <f>'PCC data'!B71</f>
        <v>0.95652199999999998</v>
      </c>
      <c r="W23" s="6">
        <f>'PCC data'!C71</f>
        <v>0.95652199999999998</v>
      </c>
      <c r="X23" s="6">
        <f>'PCC data'!D71</f>
        <v>0.95652199999999998</v>
      </c>
      <c r="Y23" s="6">
        <f>'PCC data'!E71</f>
        <v>0.95652199999999998</v>
      </c>
      <c r="Z23" s="6">
        <f>'PCC data'!F71</f>
        <v>0.95652199999999998</v>
      </c>
      <c r="AA23" s="6">
        <f>'PCC data'!G71</f>
        <v>0.95652199999999998</v>
      </c>
      <c r="AB23" s="6">
        <f>'PCC data'!H71</f>
        <v>0.95652199999999998</v>
      </c>
      <c r="AC23" s="6">
        <f>'PCC data'!I71</f>
        <v>0.95652199999999998</v>
      </c>
      <c r="AD23" s="6">
        <f>'PCC data'!J71</f>
        <v>0.95652199999999998</v>
      </c>
      <c r="AE23" s="6">
        <f>'PCC data'!K71</f>
        <v>0.95652199999999998</v>
      </c>
      <c r="AF23" s="6">
        <f>'PCC data'!L71</f>
        <v>0.95652199999999998</v>
      </c>
      <c r="AG23" s="6">
        <f>'PCC data'!M71</f>
        <v>0.95652199999999998</v>
      </c>
      <c r="AH23" s="6">
        <f>'PCC data'!N71</f>
        <v>0.95652199999999998</v>
      </c>
      <c r="AI23" s="6">
        <f>'PCC data'!O71</f>
        <v>0.95652199999999998</v>
      </c>
      <c r="AJ23" s="18">
        <f>'PCC data'!P71</f>
        <v>0.95652199999999998</v>
      </c>
      <c r="AK23" s="2"/>
    </row>
    <row r="24" spans="1:37" ht="11" customHeight="1" x14ac:dyDescent="0.2">
      <c r="A24" s="2"/>
      <c r="B24" s="7">
        <v>4</v>
      </c>
      <c r="C24" s="16">
        <f>'PCC data'!B6</f>
        <v>0.95652199999999998</v>
      </c>
      <c r="D24" s="6">
        <f>'PCC data'!C6</f>
        <v>0.95652199999999998</v>
      </c>
      <c r="E24" s="6">
        <f>'PCC data'!D6</f>
        <v>0.95652199999999998</v>
      </c>
      <c r="F24" s="6">
        <f>'PCC data'!E6</f>
        <v>0.95652199999999998</v>
      </c>
      <c r="G24" s="6">
        <f>'PCC data'!F6</f>
        <v>0.95652199999999998</v>
      </c>
      <c r="H24" s="5"/>
      <c r="I24" s="6">
        <f>'PCC data'!B39</f>
        <v>0.95652199999999998</v>
      </c>
      <c r="J24" s="6">
        <f>'PCC data'!C39</f>
        <v>0.95652199999999998</v>
      </c>
      <c r="K24" s="6">
        <f>'PCC data'!D39</f>
        <v>0.95652199999999998</v>
      </c>
      <c r="L24" s="6">
        <f>'PCC data'!E39</f>
        <v>0.95652199999999998</v>
      </c>
      <c r="M24" s="6">
        <f>'PCC data'!F39</f>
        <v>0.95652199999999998</v>
      </c>
      <c r="N24" s="6">
        <f>'PCC data'!G39</f>
        <v>0.95652199999999998</v>
      </c>
      <c r="O24" s="6">
        <f>'PCC data'!H39</f>
        <v>0.95652199999999998</v>
      </c>
      <c r="P24" s="6">
        <f>'PCC data'!I39</f>
        <v>0.95652199999999998</v>
      </c>
      <c r="Q24" s="6">
        <f>'PCC data'!J39</f>
        <v>0.95652199999999998</v>
      </c>
      <c r="R24" s="6">
        <f>'PCC data'!K39</f>
        <v>0.95652199999999998</v>
      </c>
      <c r="S24" s="6">
        <f>'PCC data'!L39</f>
        <v>0.95652199999999998</v>
      </c>
      <c r="T24" s="6">
        <f>'PCC data'!M39</f>
        <v>0.95652199999999998</v>
      </c>
      <c r="U24" s="5"/>
      <c r="V24" s="6">
        <f>'PCC data'!B72</f>
        <v>0.95652199999999998</v>
      </c>
      <c r="W24" s="6">
        <f>'PCC data'!C72</f>
        <v>0.95652199999999998</v>
      </c>
      <c r="X24" s="6">
        <f>'PCC data'!D72</f>
        <v>0.95652199999999998</v>
      </c>
      <c r="Y24" s="6">
        <f>'PCC data'!E72</f>
        <v>0.95652199999999998</v>
      </c>
      <c r="Z24" s="6">
        <f>'PCC data'!F72</f>
        <v>0.95652199999999998</v>
      </c>
      <c r="AA24" s="6">
        <f>'PCC data'!G72</f>
        <v>0.95652199999999998</v>
      </c>
      <c r="AB24" s="6">
        <f>'PCC data'!H72</f>
        <v>0.95652199999999998</v>
      </c>
      <c r="AC24" s="6">
        <f>'PCC data'!I72</f>
        <v>0.95652199999999998</v>
      </c>
      <c r="AD24" s="6">
        <f>'PCC data'!J72</f>
        <v>0.95652199999999998</v>
      </c>
      <c r="AE24" s="6">
        <f>'PCC data'!K72</f>
        <v>0.95652199999999998</v>
      </c>
      <c r="AF24" s="6">
        <f>'PCC data'!L72</f>
        <v>0.95652199999999998</v>
      </c>
      <c r="AG24" s="6">
        <f>'PCC data'!M72</f>
        <v>0.95652199999999998</v>
      </c>
      <c r="AH24" s="6">
        <f>'PCC data'!N72</f>
        <v>0.95652199999999998</v>
      </c>
      <c r="AI24" s="6">
        <f>'PCC data'!O72</f>
        <v>0.95652199999999998</v>
      </c>
      <c r="AJ24" s="18">
        <f>'PCC data'!P72</f>
        <v>0.95652199999999998</v>
      </c>
      <c r="AK24" s="2"/>
    </row>
    <row r="25" spans="1:37" ht="11" customHeight="1" x14ac:dyDescent="0.2">
      <c r="A25" s="2"/>
      <c r="B25" s="7">
        <v>5</v>
      </c>
      <c r="C25" s="16">
        <f>'PCC data'!B7</f>
        <v>0.95652199999999998</v>
      </c>
      <c r="D25" s="6">
        <f>'PCC data'!C7</f>
        <v>0.95652199999999998</v>
      </c>
      <c r="E25" s="6">
        <f>'PCC data'!D7</f>
        <v>0.95652199999999998</v>
      </c>
      <c r="F25" s="6">
        <f>'PCC data'!E7</f>
        <v>0.95652199999999998</v>
      </c>
      <c r="G25" s="6">
        <f>'PCC data'!F7</f>
        <v>0.95652199999999998</v>
      </c>
      <c r="H25" s="5"/>
      <c r="I25" s="6">
        <f>'PCC data'!B40</f>
        <v>0.95652199999999998</v>
      </c>
      <c r="J25" s="6">
        <f>'PCC data'!C40</f>
        <v>0.95652199999999998</v>
      </c>
      <c r="K25" s="6">
        <f>'PCC data'!D40</f>
        <v>0.932203</v>
      </c>
      <c r="L25" s="6">
        <f>'PCC data'!E40</f>
        <v>0.95652199999999998</v>
      </c>
      <c r="M25" s="6">
        <f>'PCC data'!F40</f>
        <v>0.95652199999999998</v>
      </c>
      <c r="N25" s="6">
        <f>'PCC data'!G40</f>
        <v>0.95652199999999998</v>
      </c>
      <c r="O25" s="6">
        <f>'PCC data'!H40</f>
        <v>0.95652199999999998</v>
      </c>
      <c r="P25" s="6">
        <f>'PCC data'!I40</f>
        <v>0.95652199999999998</v>
      </c>
      <c r="Q25" s="6">
        <f>'PCC data'!J40</f>
        <v>0.95652199999999998</v>
      </c>
      <c r="R25" s="6">
        <f>'PCC data'!K40</f>
        <v>0.95652199999999998</v>
      </c>
      <c r="S25" s="6">
        <f>'PCC data'!L40</f>
        <v>0.95652199999999998</v>
      </c>
      <c r="T25" s="6">
        <f>'PCC data'!M40</f>
        <v>0.95652199999999998</v>
      </c>
      <c r="U25" s="5"/>
      <c r="V25" s="6">
        <f>'PCC data'!B73</f>
        <v>0.95652199999999998</v>
      </c>
      <c r="W25" s="6">
        <f>'PCC data'!C73</f>
        <v>0.95652199999999998</v>
      </c>
      <c r="X25" s="6">
        <f>'PCC data'!D73</f>
        <v>0.95652199999999998</v>
      </c>
      <c r="Y25" s="6">
        <f>'PCC data'!E73</f>
        <v>0.95652199999999998</v>
      </c>
      <c r="Z25" s="6">
        <f>'PCC data'!F73</f>
        <v>0.95652199999999998</v>
      </c>
      <c r="AA25" s="6">
        <f>'PCC data'!G73</f>
        <v>0.95652199999999998</v>
      </c>
      <c r="AB25" s="6">
        <f>'PCC data'!H73</f>
        <v>0.95652199999999998</v>
      </c>
      <c r="AC25" s="6">
        <f>'PCC data'!I73</f>
        <v>0.95652199999999998</v>
      </c>
      <c r="AD25" s="6">
        <f>'PCC data'!J73</f>
        <v>0.95652199999999998</v>
      </c>
      <c r="AE25" s="6">
        <f>'PCC data'!K73</f>
        <v>0.95652199999999998</v>
      </c>
      <c r="AF25" s="6">
        <f>'PCC data'!L73</f>
        <v>0.95652199999999998</v>
      </c>
      <c r="AG25" s="6">
        <f>'PCC data'!M73</f>
        <v>0.95652199999999998</v>
      </c>
      <c r="AH25" s="6">
        <f>'PCC data'!N73</f>
        <v>0.95652199999999998</v>
      </c>
      <c r="AI25" s="6">
        <f>'PCC data'!O73</f>
        <v>0.95652199999999998</v>
      </c>
      <c r="AJ25" s="18">
        <f>'PCC data'!P73</f>
        <v>0.95652199999999998</v>
      </c>
      <c r="AK25" s="2"/>
    </row>
    <row r="26" spans="1:37" ht="11" customHeight="1" x14ac:dyDescent="0.2">
      <c r="A26" s="2"/>
      <c r="B26" s="7">
        <v>6</v>
      </c>
      <c r="C26" s="16">
        <f>'PCC data'!B8</f>
        <v>0.95652199999999998</v>
      </c>
      <c r="D26" s="6">
        <f>'PCC data'!C8</f>
        <v>0.95652199999999998</v>
      </c>
      <c r="E26" s="6">
        <f>'PCC data'!D8</f>
        <v>0.95652199999999998</v>
      </c>
      <c r="F26" s="6">
        <f>'PCC data'!E8</f>
        <v>0.95652199999999998</v>
      </c>
      <c r="G26" s="6">
        <f>'PCC data'!F8</f>
        <v>0.95652199999999998</v>
      </c>
      <c r="H26" s="5"/>
      <c r="I26" s="6">
        <f>'PCC data'!B41</f>
        <v>0.95652199999999998</v>
      </c>
      <c r="J26" s="6">
        <f>'PCC data'!C41</f>
        <v>0.95652199999999998</v>
      </c>
      <c r="K26" s="6">
        <f>'PCC data'!D41</f>
        <v>8.1081100000000003E-2</v>
      </c>
      <c r="L26" s="6">
        <f>'PCC data'!E41</f>
        <v>0.95652199999999998</v>
      </c>
      <c r="M26" s="6">
        <f>'PCC data'!F41</f>
        <v>0.95652199999999998</v>
      </c>
      <c r="N26" s="6">
        <f>'PCC data'!G41</f>
        <v>0.95652199999999998</v>
      </c>
      <c r="O26" s="6">
        <f>'PCC data'!H41</f>
        <v>0.95652199999999998</v>
      </c>
      <c r="P26" s="6">
        <f>'PCC data'!I41</f>
        <v>0.95652199999999998</v>
      </c>
      <c r="Q26" s="6">
        <f>'PCC data'!J41</f>
        <v>6.7796599999999999E-2</v>
      </c>
      <c r="R26" s="6">
        <f>'PCC data'!K41</f>
        <v>4.3478299999999998E-2</v>
      </c>
      <c r="S26" s="6">
        <f>'PCC data'!L41</f>
        <v>0.90109899999999998</v>
      </c>
      <c r="T26" s="6">
        <f>'PCC data'!M41</f>
        <v>0.95652199999999998</v>
      </c>
      <c r="U26" s="5"/>
      <c r="V26" s="6">
        <f>'PCC data'!B74</f>
        <v>0.95652199999999998</v>
      </c>
      <c r="W26" s="6">
        <f>'PCC data'!C74</f>
        <v>0.95652199999999998</v>
      </c>
      <c r="X26" s="6">
        <f>'PCC data'!D74</f>
        <v>0.95652199999999998</v>
      </c>
      <c r="Y26" s="6">
        <f>'PCC data'!E74</f>
        <v>0.95652199999999998</v>
      </c>
      <c r="Z26" s="6">
        <f>'PCC data'!F74</f>
        <v>0.95652199999999998</v>
      </c>
      <c r="AA26" s="6">
        <f>'PCC data'!G74</f>
        <v>0.95652199999999998</v>
      </c>
      <c r="AB26" s="6">
        <f>'PCC data'!H74</f>
        <v>0.95652199999999998</v>
      </c>
      <c r="AC26" s="6">
        <f>'PCC data'!I74</f>
        <v>0.95652199999999998</v>
      </c>
      <c r="AD26" s="6">
        <f>'PCC data'!J74</f>
        <v>0.95652199999999998</v>
      </c>
      <c r="AE26" s="6">
        <f>'PCC data'!K74</f>
        <v>0.95652199999999998</v>
      </c>
      <c r="AF26" s="6">
        <f>'PCC data'!L74</f>
        <v>0.95652199999999998</v>
      </c>
      <c r="AG26" s="6">
        <f>'PCC data'!M74</f>
        <v>0.95652199999999998</v>
      </c>
      <c r="AH26" s="6">
        <f>'PCC data'!N74</f>
        <v>0.95652199999999998</v>
      </c>
      <c r="AI26" s="6">
        <f>'PCC data'!O74</f>
        <v>0.95652199999999998</v>
      </c>
      <c r="AJ26" s="18">
        <f>'PCC data'!P74</f>
        <v>0.95652199999999998</v>
      </c>
      <c r="AK26" s="2"/>
    </row>
    <row r="27" spans="1:37" ht="11" customHeight="1" x14ac:dyDescent="0.2">
      <c r="A27" s="2"/>
      <c r="B27" s="7">
        <v>7</v>
      </c>
      <c r="C27" s="16">
        <f>'PCC data'!B9</f>
        <v>0.95652199999999998</v>
      </c>
      <c r="D27" s="6">
        <f>'PCC data'!C9</f>
        <v>0.95652199999999998</v>
      </c>
      <c r="E27" s="6">
        <f>'PCC data'!D9</f>
        <v>0.41603099999999998</v>
      </c>
      <c r="F27" s="6">
        <f>'PCC data'!E9</f>
        <v>0.95652199999999998</v>
      </c>
      <c r="G27" s="6">
        <f>'PCC data'!F9</f>
        <v>0.42045500000000002</v>
      </c>
      <c r="H27" s="5"/>
      <c r="I27" s="6">
        <f>'PCC data'!B42</f>
        <v>0.95652199999999998</v>
      </c>
      <c r="J27" s="6">
        <f>'PCC data'!C42</f>
        <v>0.95652199999999998</v>
      </c>
      <c r="K27" s="6">
        <f>'PCC data'!D42</f>
        <v>0.95652199999999998</v>
      </c>
      <c r="L27" s="6">
        <f>'PCC data'!E42</f>
        <v>0.95652199999999998</v>
      </c>
      <c r="M27" s="6">
        <f>'PCC data'!F42</f>
        <v>0.94736799999999999</v>
      </c>
      <c r="N27" s="6">
        <f>'PCC data'!G42</f>
        <v>0.95652199999999998</v>
      </c>
      <c r="O27" s="6">
        <f>'PCC data'!H42</f>
        <v>0.95652199999999998</v>
      </c>
      <c r="P27" s="6">
        <f>'PCC data'!I42</f>
        <v>0.95652199999999998</v>
      </c>
      <c r="Q27" s="6">
        <f>'PCC data'!J42</f>
        <v>0.95652199999999998</v>
      </c>
      <c r="R27" s="6">
        <f>'PCC data'!K42</f>
        <v>0.95652199999999998</v>
      </c>
      <c r="S27" s="6">
        <f>'PCC data'!L42</f>
        <v>0.95652199999999998</v>
      </c>
      <c r="T27" s="6">
        <f>'PCC data'!M42</f>
        <v>0.95652199999999998</v>
      </c>
      <c r="U27" s="5"/>
      <c r="V27" s="6">
        <f>'PCC data'!B75</f>
        <v>0.95652199999999998</v>
      </c>
      <c r="W27" s="6">
        <f>'PCC data'!C75</f>
        <v>0.95652199999999998</v>
      </c>
      <c r="X27" s="6">
        <f>'PCC data'!D75</f>
        <v>0.95652199999999998</v>
      </c>
      <c r="Y27" s="6">
        <f>'PCC data'!E75</f>
        <v>0.95652199999999998</v>
      </c>
      <c r="Z27" s="6">
        <f>'PCC data'!F75</f>
        <v>0.95652199999999998</v>
      </c>
      <c r="AA27" s="6">
        <f>'PCC data'!G75</f>
        <v>0.95652199999999998</v>
      </c>
      <c r="AB27" s="6">
        <f>'PCC data'!H75</f>
        <v>0.95652199999999998</v>
      </c>
      <c r="AC27" s="6">
        <f>'PCC data'!I75</f>
        <v>0.95652199999999998</v>
      </c>
      <c r="AD27" s="6">
        <f>'PCC data'!J75</f>
        <v>0.95652199999999998</v>
      </c>
      <c r="AE27" s="6">
        <f>'PCC data'!K75</f>
        <v>0.95652199999999998</v>
      </c>
      <c r="AF27" s="6">
        <f>'PCC data'!L75</f>
        <v>0.95652199999999998</v>
      </c>
      <c r="AG27" s="6">
        <f>'PCC data'!M75</f>
        <v>0.95652199999999998</v>
      </c>
      <c r="AH27" s="6">
        <f>'PCC data'!N75</f>
        <v>0.95652199999999998</v>
      </c>
      <c r="AI27" s="6">
        <f>'PCC data'!O75</f>
        <v>0.95652199999999998</v>
      </c>
      <c r="AJ27" s="18">
        <f>'PCC data'!P75</f>
        <v>0.95652199999999998</v>
      </c>
      <c r="AK27" s="2"/>
    </row>
    <row r="28" spans="1:37" ht="11" customHeight="1" x14ac:dyDescent="0.2">
      <c r="A28" s="2"/>
      <c r="B28" s="7">
        <v>8</v>
      </c>
      <c r="C28" s="16">
        <f>'PCC data'!B10</f>
        <v>0.48888900000000002</v>
      </c>
      <c r="D28" s="6">
        <f>'PCC data'!C10</f>
        <v>0.48148099999999999</v>
      </c>
      <c r="E28" s="6">
        <f>'PCC data'!D10</f>
        <v>0.95652199999999998</v>
      </c>
      <c r="F28" s="6">
        <f>'PCC data'!E10</f>
        <v>0.48888900000000002</v>
      </c>
      <c r="G28" s="6">
        <f>'PCC data'!F10</f>
        <v>0.95652199999999998</v>
      </c>
      <c r="H28" s="5"/>
      <c r="I28" s="6">
        <f>'PCC data'!B43</f>
        <v>0.95652199999999998</v>
      </c>
      <c r="J28" s="6">
        <f>'PCC data'!C43</f>
        <v>0.48148099999999999</v>
      </c>
      <c r="K28" s="6">
        <f>'PCC data'!D43</f>
        <v>0.95652199999999998</v>
      </c>
      <c r="L28" s="6">
        <f>'PCC data'!E43</f>
        <v>0.95652199999999998</v>
      </c>
      <c r="M28" s="6">
        <f>'PCC data'!F43</f>
        <v>0.95652199999999998</v>
      </c>
      <c r="N28" s="6">
        <f>'PCC data'!G43</f>
        <v>0.48518499999999998</v>
      </c>
      <c r="O28" s="6">
        <f>'PCC data'!H43</f>
        <v>0.50370400000000004</v>
      </c>
      <c r="P28" s="6">
        <f>'PCC data'!I43</f>
        <v>0.46468399999999999</v>
      </c>
      <c r="Q28" s="6">
        <f>'PCC data'!J43</f>
        <v>0.74876799999999999</v>
      </c>
      <c r="R28" s="6">
        <f>'PCC data'!K43</f>
        <v>0.95652199999999998</v>
      </c>
      <c r="S28" s="6">
        <f>'PCC data'!L43</f>
        <v>0.95652199999999998</v>
      </c>
      <c r="T28" s="6">
        <f>'PCC data'!M43</f>
        <v>0.95652199999999998</v>
      </c>
      <c r="U28" s="5"/>
      <c r="V28" s="6">
        <f>'PCC data'!B76</f>
        <v>0.95652199999999998</v>
      </c>
      <c r="W28" s="6">
        <f>'PCC data'!C76</f>
        <v>0.51111099999999998</v>
      </c>
      <c r="X28" s="6">
        <f>'PCC data'!D76</f>
        <v>0.95652199999999998</v>
      </c>
      <c r="Y28" s="6">
        <f>'PCC data'!E76</f>
        <v>0.95652199999999998</v>
      </c>
      <c r="Z28" s="6">
        <f>'PCC data'!F76</f>
        <v>0.95652199999999998</v>
      </c>
      <c r="AA28" s="6">
        <f>'PCC data'!G76</f>
        <v>0.95652199999999998</v>
      </c>
      <c r="AB28" s="6">
        <f>'PCC data'!H76</f>
        <v>0.43396200000000001</v>
      </c>
      <c r="AC28" s="6">
        <f>'PCC data'!I76</f>
        <v>0.95652199999999998</v>
      </c>
      <c r="AD28" s="6">
        <f>'PCC data'!J76</f>
        <v>0.95652199999999998</v>
      </c>
      <c r="AE28" s="6">
        <f>'PCC data'!K76</f>
        <v>0.95652199999999998</v>
      </c>
      <c r="AF28" s="6">
        <f>'PCC data'!L76</f>
        <v>0.45149299999999998</v>
      </c>
      <c r="AG28" s="6">
        <f>'PCC data'!M76</f>
        <v>0.51111099999999998</v>
      </c>
      <c r="AH28" s="6">
        <f>'PCC data'!N76</f>
        <v>0.51481500000000002</v>
      </c>
      <c r="AI28" s="6">
        <f>'PCC data'!O76</f>
        <v>0.51111099999999998</v>
      </c>
      <c r="AJ28" s="18">
        <f>'PCC data'!P76</f>
        <v>0.95652199999999998</v>
      </c>
      <c r="AK28" s="2"/>
    </row>
    <row r="29" spans="1:37" ht="11" customHeight="1" x14ac:dyDescent="0.2">
      <c r="A29" s="2"/>
      <c r="B29" s="7">
        <v>9</v>
      </c>
      <c r="C29" s="16">
        <f>'PCC data'!B11</f>
        <v>0.95652199999999998</v>
      </c>
      <c r="D29" s="6">
        <f>'PCC data'!C11</f>
        <v>0.95652199999999998</v>
      </c>
      <c r="E29" s="6">
        <f>'PCC data'!D11</f>
        <v>0.95652199999999998</v>
      </c>
      <c r="F29" s="6">
        <f>'PCC data'!E11</f>
        <v>0.95652199999999998</v>
      </c>
      <c r="G29" s="6">
        <f>'PCC data'!F11</f>
        <v>0.95652199999999998</v>
      </c>
      <c r="H29" s="5"/>
      <c r="I29" s="6">
        <f>'PCC data'!B44</f>
        <v>0.95652199999999998</v>
      </c>
      <c r="J29" s="6">
        <f>'PCC data'!C44</f>
        <v>0.95652199999999998</v>
      </c>
      <c r="K29" s="6">
        <f>'PCC data'!D44</f>
        <v>0.95652199999999998</v>
      </c>
      <c r="L29" s="6">
        <f>'PCC data'!E44</f>
        <v>0.95652199999999998</v>
      </c>
      <c r="M29" s="6">
        <f>'PCC data'!F44</f>
        <v>0.95652199999999998</v>
      </c>
      <c r="N29" s="6">
        <f>'PCC data'!G44</f>
        <v>0.95652199999999998</v>
      </c>
      <c r="O29" s="6">
        <f>'PCC data'!H44</f>
        <v>0.95652199999999998</v>
      </c>
      <c r="P29" s="6">
        <f>'PCC data'!I44</f>
        <v>0.95652199999999998</v>
      </c>
      <c r="Q29" s="6">
        <f>'PCC data'!J44</f>
        <v>0.95652199999999998</v>
      </c>
      <c r="R29" s="6">
        <f>'PCC data'!K44</f>
        <v>0.95652199999999998</v>
      </c>
      <c r="S29" s="6">
        <f>'PCC data'!L44</f>
        <v>0.95652199999999998</v>
      </c>
      <c r="T29" s="6">
        <f>'PCC data'!M44</f>
        <v>0.95652199999999998</v>
      </c>
      <c r="U29" s="5"/>
      <c r="V29" s="6">
        <f>'PCC data'!B77</f>
        <v>0.95652199999999998</v>
      </c>
      <c r="W29" s="6">
        <f>'PCC data'!C77</f>
        <v>0.95652199999999998</v>
      </c>
      <c r="X29" s="6">
        <f>'PCC data'!D77</f>
        <v>0.95652199999999998</v>
      </c>
      <c r="Y29" s="6">
        <f>'PCC data'!E77</f>
        <v>0.95652199999999998</v>
      </c>
      <c r="Z29" s="6">
        <f>'PCC data'!F77</f>
        <v>0.95652199999999998</v>
      </c>
      <c r="AA29" s="6">
        <f>'PCC data'!G77</f>
        <v>0.95652199999999998</v>
      </c>
      <c r="AB29" s="6">
        <f>'PCC data'!H77</f>
        <v>0.95652199999999998</v>
      </c>
      <c r="AC29" s="6">
        <f>'PCC data'!I77</f>
        <v>0.95652199999999998</v>
      </c>
      <c r="AD29" s="6">
        <f>'PCC data'!J77</f>
        <v>0.95652199999999998</v>
      </c>
      <c r="AE29" s="6">
        <f>'PCC data'!K77</f>
        <v>0.95652199999999998</v>
      </c>
      <c r="AF29" s="6">
        <f>'PCC data'!L77</f>
        <v>0.95652199999999998</v>
      </c>
      <c r="AG29" s="6">
        <f>'PCC data'!M77</f>
        <v>0.95652199999999998</v>
      </c>
      <c r="AH29" s="6">
        <f>'PCC data'!N77</f>
        <v>0.95652199999999998</v>
      </c>
      <c r="AI29" s="6">
        <f>'PCC data'!O77</f>
        <v>0.95652199999999998</v>
      </c>
      <c r="AJ29" s="18">
        <f>'PCC data'!P77</f>
        <v>0.95652199999999998</v>
      </c>
      <c r="AK29" s="2"/>
    </row>
    <row r="30" spans="1:37" ht="11" customHeight="1" x14ac:dyDescent="0.2">
      <c r="A30" s="2"/>
      <c r="B30" s="7">
        <v>10</v>
      </c>
      <c r="C30" s="16">
        <f>'PCC data'!B12</f>
        <v>0.88073400000000002</v>
      </c>
      <c r="D30" s="6">
        <f>'PCC data'!C12</f>
        <v>0.95652199999999998</v>
      </c>
      <c r="E30" s="6">
        <f>'PCC data'!D12</f>
        <v>0.95652199999999998</v>
      </c>
      <c r="F30" s="6">
        <f>'PCC data'!E12</f>
        <v>0.95652199999999998</v>
      </c>
      <c r="G30" s="6">
        <f>'PCC data'!F12</f>
        <v>0.95652199999999998</v>
      </c>
      <c r="H30" s="5"/>
      <c r="I30" s="6">
        <f>'PCC data'!B45</f>
        <v>0.95652199999999998</v>
      </c>
      <c r="J30" s="6">
        <f>'PCC data'!C45</f>
        <v>0.95652199999999998</v>
      </c>
      <c r="K30" s="6">
        <f>'PCC data'!D45</f>
        <v>0.95652199999999998</v>
      </c>
      <c r="L30" s="6">
        <f>'PCC data'!E45</f>
        <v>0.95652199999999998</v>
      </c>
      <c r="M30" s="6">
        <f>'PCC data'!F45</f>
        <v>0.95652199999999998</v>
      </c>
      <c r="N30" s="6">
        <f>'PCC data'!G45</f>
        <v>0.95652199999999998</v>
      </c>
      <c r="O30" s="6">
        <f>'PCC data'!H45</f>
        <v>0.95652199999999998</v>
      </c>
      <c r="P30" s="6">
        <f>'PCC data'!I45</f>
        <v>0.95652199999999998</v>
      </c>
      <c r="Q30" s="6">
        <f>'PCC data'!J45</f>
        <v>0.95652199999999998</v>
      </c>
      <c r="R30" s="6">
        <f>'PCC data'!K45</f>
        <v>0.95652199999999998</v>
      </c>
      <c r="S30" s="6">
        <f>'PCC data'!L45</f>
        <v>0.95652199999999998</v>
      </c>
      <c r="T30" s="6">
        <f>'PCC data'!M45</f>
        <v>0.95652199999999998</v>
      </c>
      <c r="U30" s="5"/>
      <c r="V30" s="6">
        <f>'PCC data'!B78</f>
        <v>0.95652199999999998</v>
      </c>
      <c r="W30" s="6">
        <f>'PCC data'!C78</f>
        <v>0.95652199999999998</v>
      </c>
      <c r="X30" s="6">
        <f>'PCC data'!D78</f>
        <v>0.95652199999999998</v>
      </c>
      <c r="Y30" s="6">
        <f>'PCC data'!E78</f>
        <v>0.95652199999999998</v>
      </c>
      <c r="Z30" s="6">
        <f>'PCC data'!F78</f>
        <v>0.95652199999999998</v>
      </c>
      <c r="AA30" s="6">
        <f>'PCC data'!G78</f>
        <v>0.95652199999999998</v>
      </c>
      <c r="AB30" s="6">
        <f>'PCC data'!H78</f>
        <v>0.95652199999999998</v>
      </c>
      <c r="AC30" s="6">
        <f>'PCC data'!I78</f>
        <v>0.95652199999999998</v>
      </c>
      <c r="AD30" s="6">
        <f>'PCC data'!J78</f>
        <v>0.95652199999999998</v>
      </c>
      <c r="AE30" s="6">
        <f>'PCC data'!K78</f>
        <v>0.95652199999999998</v>
      </c>
      <c r="AF30" s="6">
        <f>'PCC data'!L78</f>
        <v>0.95652199999999998</v>
      </c>
      <c r="AG30" s="6">
        <f>'PCC data'!M78</f>
        <v>0.95652199999999998</v>
      </c>
      <c r="AH30" s="6">
        <f>'PCC data'!N78</f>
        <v>0.95652199999999998</v>
      </c>
      <c r="AI30" s="6">
        <f>'PCC data'!O78</f>
        <v>0.95652199999999998</v>
      </c>
      <c r="AJ30" s="18">
        <f>'PCC data'!P78</f>
        <v>0.95652199999999998</v>
      </c>
      <c r="AK30" s="2"/>
    </row>
    <row r="31" spans="1:37" ht="11" customHeight="1" x14ac:dyDescent="0.2">
      <c r="A31" s="2"/>
      <c r="B31" s="7">
        <v>11</v>
      </c>
      <c r="C31" s="16">
        <f>'PCC data'!B13</f>
        <v>0.95652199999999998</v>
      </c>
      <c r="D31" s="6">
        <f>'PCC data'!C13</f>
        <v>0.95652199999999998</v>
      </c>
      <c r="E31" s="6">
        <f>'PCC data'!D13</f>
        <v>0.95652199999999998</v>
      </c>
      <c r="F31" s="6">
        <f>'PCC data'!E13</f>
        <v>0.95652199999999998</v>
      </c>
      <c r="G31" s="6">
        <f>'PCC data'!F13</f>
        <v>0.95652199999999998</v>
      </c>
      <c r="H31" s="5"/>
      <c r="I31" s="6">
        <f>'PCC data'!B46</f>
        <v>0.95652199999999998</v>
      </c>
      <c r="J31" s="6">
        <f>'PCC data'!C46</f>
        <v>0.95652199999999998</v>
      </c>
      <c r="K31" s="6">
        <f>'PCC data'!D46</f>
        <v>0.95652199999999998</v>
      </c>
      <c r="L31" s="6">
        <f>'PCC data'!E46</f>
        <v>0.95652199999999998</v>
      </c>
      <c r="M31" s="6">
        <f>'PCC data'!F46</f>
        <v>0.95652199999999998</v>
      </c>
      <c r="N31" s="6">
        <f>'PCC data'!G46</f>
        <v>0.95652199999999998</v>
      </c>
      <c r="O31" s="6">
        <f>'PCC data'!H46</f>
        <v>0.95652199999999998</v>
      </c>
      <c r="P31" s="6">
        <f>'PCC data'!I46</f>
        <v>0.95652199999999998</v>
      </c>
      <c r="Q31" s="6">
        <f>'PCC data'!J46</f>
        <v>0.95652199999999998</v>
      </c>
      <c r="R31" s="6">
        <f>'PCC data'!K46</f>
        <v>0.95652199999999998</v>
      </c>
      <c r="S31" s="6">
        <f>'PCC data'!L46</f>
        <v>0.95652199999999998</v>
      </c>
      <c r="T31" s="6">
        <f>'PCC data'!M46</f>
        <v>0.95652199999999998</v>
      </c>
      <c r="U31" s="5"/>
      <c r="V31" s="6">
        <f>'PCC data'!B79</f>
        <v>0.95652199999999998</v>
      </c>
      <c r="W31" s="6">
        <f>'PCC data'!C79</f>
        <v>0.95652199999999998</v>
      </c>
      <c r="X31" s="6">
        <f>'PCC data'!D79</f>
        <v>0.95652199999999998</v>
      </c>
      <c r="Y31" s="6">
        <f>'PCC data'!E79</f>
        <v>0.95652199999999998</v>
      </c>
      <c r="Z31" s="6">
        <f>'PCC data'!F79</f>
        <v>0.95652199999999998</v>
      </c>
      <c r="AA31" s="6">
        <f>'PCC data'!G79</f>
        <v>0.95652199999999998</v>
      </c>
      <c r="AB31" s="6">
        <f>'PCC data'!H79</f>
        <v>0.95652199999999998</v>
      </c>
      <c r="AC31" s="6">
        <f>'PCC data'!I79</f>
        <v>0.95652199999999998</v>
      </c>
      <c r="AD31" s="6">
        <f>'PCC data'!J79</f>
        <v>0.95652199999999998</v>
      </c>
      <c r="AE31" s="6">
        <f>'PCC data'!K79</f>
        <v>0.95652199999999998</v>
      </c>
      <c r="AF31" s="6">
        <f>'PCC data'!L79</f>
        <v>0.95652199999999998</v>
      </c>
      <c r="AG31" s="6">
        <f>'PCC data'!M79</f>
        <v>0.95652199999999998</v>
      </c>
      <c r="AH31" s="6">
        <f>'PCC data'!N79</f>
        <v>0.95652199999999998</v>
      </c>
      <c r="AI31" s="6">
        <f>'PCC data'!O79</f>
        <v>0.95652199999999998</v>
      </c>
      <c r="AJ31" s="18">
        <f>'PCC data'!P79</f>
        <v>0.95652199999999998</v>
      </c>
      <c r="AK31" s="2"/>
    </row>
    <row r="32" spans="1:37" ht="11" customHeight="1" x14ac:dyDescent="0.2">
      <c r="A32" s="2"/>
      <c r="B32" s="7">
        <v>12</v>
      </c>
      <c r="C32" s="16">
        <f>'PCC data'!B14</f>
        <v>0.56015000000000004</v>
      </c>
      <c r="D32" s="6">
        <f>'PCC data'!C14</f>
        <v>0.195266</v>
      </c>
      <c r="E32" s="6">
        <f>'PCC data'!D14</f>
        <v>0.119266</v>
      </c>
      <c r="F32" s="6">
        <f>'PCC data'!E14</f>
        <v>0.94</v>
      </c>
      <c r="G32" s="6">
        <f>'PCC data'!F14</f>
        <v>0.86776900000000001</v>
      </c>
      <c r="H32" s="5"/>
      <c r="I32" s="6">
        <f>'PCC data'!B47</f>
        <v>0.91891900000000004</v>
      </c>
      <c r="J32" s="6">
        <f>'PCC data'!C47</f>
        <v>0.65040699999999996</v>
      </c>
      <c r="K32" s="6">
        <f>'PCC data'!D47</f>
        <v>0.95652199999999998</v>
      </c>
      <c r="L32" s="6">
        <f>'PCC data'!E47</f>
        <v>0.95652199999999998</v>
      </c>
      <c r="M32" s="6">
        <f>'PCC data'!F47</f>
        <v>0.95652199999999998</v>
      </c>
      <c r="N32" s="6">
        <f>'PCC data'!G47</f>
        <v>0.104167</v>
      </c>
      <c r="O32" s="6">
        <f>'PCC data'!H47</f>
        <v>0.932203</v>
      </c>
      <c r="P32" s="6">
        <f>'PCC data'!I47</f>
        <v>0.91891900000000004</v>
      </c>
      <c r="Q32" s="6">
        <f>'PCC data'!J47</f>
        <v>0.95652199999999998</v>
      </c>
      <c r="R32" s="6">
        <f>'PCC data'!K47</f>
        <v>0.95652199999999998</v>
      </c>
      <c r="S32" s="6">
        <f>'PCC data'!L47</f>
        <v>0.95652199999999998</v>
      </c>
      <c r="T32" s="6">
        <f>'PCC data'!M47</f>
        <v>0.95652199999999998</v>
      </c>
      <c r="U32" s="5"/>
      <c r="V32" s="6">
        <f>'PCC data'!B80</f>
        <v>0.60231699999999999</v>
      </c>
      <c r="W32" s="6">
        <f>'PCC data'!C80</f>
        <v>0.56015000000000004</v>
      </c>
      <c r="X32" s="6">
        <f>'PCC data'!D80</f>
        <v>0.79768799999999995</v>
      </c>
      <c r="Y32" s="6">
        <f>'PCC data'!E80</f>
        <v>0.89583299999999999</v>
      </c>
      <c r="Z32" s="6">
        <f>'PCC data'!F80</f>
        <v>0.82467500000000005</v>
      </c>
      <c r="AA32" s="6">
        <f>'PCC data'!G80</f>
        <v>0.104167</v>
      </c>
      <c r="AB32" s="6">
        <f>'PCC data'!H80</f>
        <v>0.06</v>
      </c>
      <c r="AC32" s="6">
        <f>'PCC data'!I80</f>
        <v>0.95652199999999998</v>
      </c>
      <c r="AD32" s="6">
        <f>'PCC data'!J80</f>
        <v>0.84782599999999997</v>
      </c>
      <c r="AE32" s="6">
        <f>'PCC data'!K80</f>
        <v>0.94736799999999999</v>
      </c>
      <c r="AF32" s="6">
        <f>'PCC data'!L80</f>
        <v>0.932203</v>
      </c>
      <c r="AG32" s="6">
        <f>'PCC data'!M80</f>
        <v>0.95652199999999998</v>
      </c>
      <c r="AH32" s="6">
        <f>'PCC data'!N80</f>
        <v>0.12820500000000001</v>
      </c>
      <c r="AI32" s="6">
        <f>'PCC data'!O80</f>
        <v>0.925373</v>
      </c>
      <c r="AJ32" s="18">
        <f>'PCC data'!P80</f>
        <v>0.95652199999999998</v>
      </c>
      <c r="AK32" s="2"/>
    </row>
    <row r="33" spans="1:37" ht="11" customHeight="1" x14ac:dyDescent="0.2">
      <c r="A33" s="2"/>
      <c r="B33" s="7">
        <v>13</v>
      </c>
      <c r="C33" s="16">
        <f>'PCC data'!B15</f>
        <v>0.66390000000000005</v>
      </c>
      <c r="D33" s="6">
        <f>'PCC data'!C15</f>
        <v>0.95652199999999998</v>
      </c>
      <c r="E33" s="6">
        <f>'PCC data'!D15</f>
        <v>0.95652199999999998</v>
      </c>
      <c r="F33" s="6">
        <f>'PCC data'!E15</f>
        <v>0.95652199999999998</v>
      </c>
      <c r="G33" s="6">
        <f>'PCC data'!F15</f>
        <v>0.95652199999999998</v>
      </c>
      <c r="H33" s="5"/>
      <c r="I33" s="6">
        <f>'PCC data'!B48</f>
        <v>0.94736799999999999</v>
      </c>
      <c r="J33" s="6">
        <f>'PCC data'!C48</f>
        <v>0.74876799999999999</v>
      </c>
      <c r="K33" s="6">
        <f>'PCC data'!D48</f>
        <v>0.84782599999999997</v>
      </c>
      <c r="L33" s="6">
        <f>'PCC data'!E48</f>
        <v>0.89108900000000002</v>
      </c>
      <c r="M33" s="6">
        <f>'PCC data'!F48</f>
        <v>0.95652199999999998</v>
      </c>
      <c r="N33" s="6">
        <f>'PCC data'!G48</f>
        <v>0.95652199999999998</v>
      </c>
      <c r="O33" s="6">
        <f>'PCC data'!H48</f>
        <v>0.95652199999999998</v>
      </c>
      <c r="P33" s="6">
        <f>'PCC data'!I48</f>
        <v>0.95652199999999998</v>
      </c>
      <c r="Q33" s="6">
        <f>'PCC data'!J48</f>
        <v>0.94736799999999999</v>
      </c>
      <c r="R33" s="6">
        <f>'PCC data'!K48</f>
        <v>0.94736799999999999</v>
      </c>
      <c r="S33" s="6">
        <f>'PCC data'!L48</f>
        <v>0.95652199999999998</v>
      </c>
      <c r="T33" s="6">
        <f>'PCC data'!M48</f>
        <v>0.95652199999999998</v>
      </c>
      <c r="U33" s="5"/>
      <c r="V33" s="6">
        <f>'PCC data'!B81</f>
        <v>0.68085099999999998</v>
      </c>
      <c r="W33" s="6">
        <f>'PCC data'!C81</f>
        <v>0.65573800000000004</v>
      </c>
      <c r="X33" s="6">
        <f>'PCC data'!D81</f>
        <v>0.95652199999999998</v>
      </c>
      <c r="Y33" s="6">
        <f>'PCC data'!E81</f>
        <v>0.95652199999999998</v>
      </c>
      <c r="Z33" s="6">
        <f>'PCC data'!F81</f>
        <v>0.95652199999999998</v>
      </c>
      <c r="AA33" s="6">
        <f>'PCC data'!G81</f>
        <v>0.95652199999999998</v>
      </c>
      <c r="AB33" s="6">
        <f>'PCC data'!H81</f>
        <v>0.95652199999999998</v>
      </c>
      <c r="AC33" s="6">
        <f>'PCC data'!I81</f>
        <v>0.95652199999999998</v>
      </c>
      <c r="AD33" s="6">
        <f>'PCC data'!J81</f>
        <v>0.83221500000000004</v>
      </c>
      <c r="AE33" s="6">
        <f>'PCC data'!K81</f>
        <v>0.94</v>
      </c>
      <c r="AF33" s="6">
        <f>'PCC data'!L81</f>
        <v>0.95652199999999998</v>
      </c>
      <c r="AG33" s="6">
        <f>'PCC data'!M81</f>
        <v>0.95652199999999998</v>
      </c>
      <c r="AH33" s="6">
        <f>'PCC data'!N81</f>
        <v>0.95652199999999998</v>
      </c>
      <c r="AI33" s="6">
        <f>'PCC data'!O81</f>
        <v>0.95652199999999998</v>
      </c>
      <c r="AJ33" s="18">
        <f>'PCC data'!P81</f>
        <v>0.95652199999999998</v>
      </c>
      <c r="AK33" s="2"/>
    </row>
    <row r="34" spans="1:37" ht="11" customHeight="1" x14ac:dyDescent="0.2">
      <c r="A34" s="2"/>
      <c r="B34" s="7">
        <v>14</v>
      </c>
      <c r="C34" s="16">
        <f>'PCC data'!B16</f>
        <v>0.95652199999999998</v>
      </c>
      <c r="D34" s="6">
        <f>'PCC data'!C16</f>
        <v>0.94736799999999999</v>
      </c>
      <c r="E34" s="6">
        <f>'PCC data'!D16</f>
        <v>0.95652199999999998</v>
      </c>
      <c r="F34" s="6">
        <f>'PCC data'!E16</f>
        <v>0.95652199999999998</v>
      </c>
      <c r="G34" s="6">
        <f>'PCC data'!F16</f>
        <v>0.95652199999999998</v>
      </c>
      <c r="H34" s="5"/>
      <c r="I34" s="6">
        <f>'PCC data'!B49</f>
        <v>0.95652199999999998</v>
      </c>
      <c r="J34" s="6">
        <f>'PCC data'!C49</f>
        <v>0.95652199999999998</v>
      </c>
      <c r="K34" s="6">
        <f>'PCC data'!D49</f>
        <v>0.95652199999999998</v>
      </c>
      <c r="L34" s="6">
        <f>'PCC data'!E49</f>
        <v>0.95652199999999998</v>
      </c>
      <c r="M34" s="6">
        <f>'PCC data'!F49</f>
        <v>0.94736799999999999</v>
      </c>
      <c r="N34" s="6">
        <f>'PCC data'!G49</f>
        <v>0.95652199999999998</v>
      </c>
      <c r="O34" s="6">
        <f>'PCC data'!H49</f>
        <v>0.95652199999999998</v>
      </c>
      <c r="P34" s="6">
        <f>'PCC data'!I49</f>
        <v>0.95652199999999998</v>
      </c>
      <c r="Q34" s="6">
        <f>'PCC data'!J49</f>
        <v>0.95652199999999998</v>
      </c>
      <c r="R34" s="6">
        <f>'PCC data'!K49</f>
        <v>0.95652199999999998</v>
      </c>
      <c r="S34" s="6">
        <f>'PCC data'!L49</f>
        <v>0.95652199999999998</v>
      </c>
      <c r="T34" s="6">
        <f>'PCC data'!M49</f>
        <v>0.95652199999999998</v>
      </c>
      <c r="U34" s="5"/>
      <c r="V34" s="6">
        <f>'PCC data'!B82</f>
        <v>0.95652199999999998</v>
      </c>
      <c r="W34" s="6">
        <f>'PCC data'!C82</f>
        <v>0.95652199999999998</v>
      </c>
      <c r="X34" s="6">
        <f>'PCC data'!D82</f>
        <v>0.95652199999999998</v>
      </c>
      <c r="Y34" s="6">
        <f>'PCC data'!E82</f>
        <v>0.95652199999999998</v>
      </c>
      <c r="Z34" s="6">
        <f>'PCC data'!F82</f>
        <v>0.95652199999999998</v>
      </c>
      <c r="AA34" s="6">
        <f>'PCC data'!G82</f>
        <v>0.95652199999999998</v>
      </c>
      <c r="AB34" s="6">
        <f>'PCC data'!H82</f>
        <v>0.95652199999999998</v>
      </c>
      <c r="AC34" s="6">
        <f>'PCC data'!I82</f>
        <v>0.95652199999999998</v>
      </c>
      <c r="AD34" s="6">
        <f>'PCC data'!J82</f>
        <v>0.95652199999999998</v>
      </c>
      <c r="AE34" s="6">
        <f>'PCC data'!K82</f>
        <v>0.95652199999999998</v>
      </c>
      <c r="AF34" s="6">
        <f>'PCC data'!L82</f>
        <v>0.95652199999999998</v>
      </c>
      <c r="AG34" s="6">
        <f>'PCC data'!M82</f>
        <v>0.95652199999999998</v>
      </c>
      <c r="AH34" s="6">
        <f>'PCC data'!N82</f>
        <v>0.95652199999999998</v>
      </c>
      <c r="AI34" s="6">
        <f>'PCC data'!O82</f>
        <v>0.95652199999999998</v>
      </c>
      <c r="AJ34" s="18">
        <f>'PCC data'!P82</f>
        <v>0.95652199999999998</v>
      </c>
      <c r="AK34" s="2"/>
    </row>
    <row r="35" spans="1:37" ht="11" customHeight="1" x14ac:dyDescent="0.2">
      <c r="A35" s="2"/>
      <c r="B35" s="7">
        <v>15</v>
      </c>
      <c r="C35" s="16">
        <f>'PCC data'!B17</f>
        <v>0.46840100000000001</v>
      </c>
      <c r="D35" s="6">
        <f>'PCC data'!C17</f>
        <v>0.48518499999999998</v>
      </c>
      <c r="E35" s="6">
        <f>'PCC data'!D17</f>
        <v>0.95652199999999998</v>
      </c>
      <c r="F35" s="6">
        <f>'PCC data'!E17</f>
        <v>0.43985000000000002</v>
      </c>
      <c r="G35" s="6">
        <f>'PCC data'!F17</f>
        <v>0.95652199999999998</v>
      </c>
      <c r="H35" s="5"/>
      <c r="I35" s="6">
        <f>'PCC data'!B50</f>
        <v>0.95652199999999998</v>
      </c>
      <c r="J35" s="6">
        <f>'PCC data'!C50</f>
        <v>0.51111099999999998</v>
      </c>
      <c r="K35" s="6">
        <f>'PCC data'!D50</f>
        <v>0.95652199999999998</v>
      </c>
      <c r="L35" s="6">
        <f>'PCC data'!E50</f>
        <v>0.95652199999999998</v>
      </c>
      <c r="M35" s="6">
        <f>'PCC data'!F50</f>
        <v>0.95652199999999998</v>
      </c>
      <c r="N35" s="6">
        <f>'PCC data'!G50</f>
        <v>0.49629600000000001</v>
      </c>
      <c r="O35" s="6">
        <f>'PCC data'!H50</f>
        <v>0.45149299999999998</v>
      </c>
      <c r="P35" s="6">
        <f>'PCC data'!I50</f>
        <v>0.53531600000000001</v>
      </c>
      <c r="Q35" s="6">
        <f>'PCC data'!J50</f>
        <v>0.76288699999999998</v>
      </c>
      <c r="R35" s="6">
        <f>'PCC data'!K50</f>
        <v>0.95652199999999998</v>
      </c>
      <c r="S35" s="6">
        <f>'PCC data'!L50</f>
        <v>0.95652199999999998</v>
      </c>
      <c r="T35" s="6">
        <f>'PCC data'!M50</f>
        <v>0.95652199999999998</v>
      </c>
      <c r="U35" s="5"/>
      <c r="V35" s="6">
        <f>'PCC data'!B83</f>
        <v>0.95652199999999998</v>
      </c>
      <c r="W35" s="6">
        <f>'PCC data'!C83</f>
        <v>0.50370400000000004</v>
      </c>
      <c r="X35" s="6">
        <f>'PCC data'!D83</f>
        <v>0.95652199999999998</v>
      </c>
      <c r="Y35" s="6">
        <f>'PCC data'!E83</f>
        <v>0.95652199999999998</v>
      </c>
      <c r="Z35" s="6">
        <f>'PCC data'!F83</f>
        <v>0.95652199999999998</v>
      </c>
      <c r="AA35" s="6">
        <f>'PCC data'!G83</f>
        <v>0.95652199999999998</v>
      </c>
      <c r="AB35" s="6">
        <f>'PCC data'!H83</f>
        <v>0.51111099999999998</v>
      </c>
      <c r="AC35" s="6">
        <f>'PCC data'!I83</f>
        <v>0.95652199999999998</v>
      </c>
      <c r="AD35" s="6">
        <f>'PCC data'!J83</f>
        <v>0.95652199999999998</v>
      </c>
      <c r="AE35" s="6">
        <f>'PCC data'!K83</f>
        <v>0.95652199999999998</v>
      </c>
      <c r="AF35" s="6">
        <f>'PCC data'!L83</f>
        <v>0.44569300000000001</v>
      </c>
      <c r="AG35" s="6">
        <f>'PCC data'!M83</f>
        <v>0.50370400000000004</v>
      </c>
      <c r="AH35" s="6">
        <f>'PCC data'!N83</f>
        <v>0.492593</v>
      </c>
      <c r="AI35" s="6">
        <f>'PCC data'!O83</f>
        <v>0.48888900000000002</v>
      </c>
      <c r="AJ35" s="18">
        <f>'PCC data'!P83</f>
        <v>0.95652199999999998</v>
      </c>
      <c r="AK35" s="2"/>
    </row>
    <row r="36" spans="1:37" ht="11" customHeight="1" x14ac:dyDescent="0.2">
      <c r="A36" s="2"/>
      <c r="B36" s="7">
        <v>16</v>
      </c>
      <c r="C36" s="16">
        <f>'PCC data'!B18</f>
        <v>0.283105</v>
      </c>
      <c r="D36" s="6">
        <f>'PCC data'!C18</f>
        <v>4.3478299999999998E-2</v>
      </c>
      <c r="E36" s="6">
        <f>'PCC data'!D18</f>
        <v>5.2631600000000001E-2</v>
      </c>
      <c r="F36" s="6">
        <f>'PCC data'!E18</f>
        <v>0.33610000000000001</v>
      </c>
      <c r="G36" s="6">
        <f>'PCC data'!F18</f>
        <v>0.83561600000000003</v>
      </c>
      <c r="H36" s="5"/>
      <c r="I36" s="6">
        <f>'PCC data'!B51</f>
        <v>0.95652199999999998</v>
      </c>
      <c r="J36" s="6">
        <f>'PCC data'!C51</f>
        <v>0.91249999999999998</v>
      </c>
      <c r="K36" s="6">
        <f>'PCC data'!D51</f>
        <v>0.283105</v>
      </c>
      <c r="L36" s="6">
        <f>'PCC data'!E51</f>
        <v>0.12820500000000001</v>
      </c>
      <c r="M36" s="6">
        <f>'PCC data'!F51</f>
        <v>0.925373</v>
      </c>
      <c r="N36" s="6">
        <f>'PCC data'!G51</f>
        <v>4.3478299999999998E-2</v>
      </c>
      <c r="O36" s="6">
        <f>'PCC data'!H51</f>
        <v>4.3478299999999998E-2</v>
      </c>
      <c r="P36" s="6">
        <f>'PCC data'!I51</f>
        <v>4.3478299999999998E-2</v>
      </c>
      <c r="Q36" s="6">
        <f>'PCC data'!J51</f>
        <v>0.21229100000000001</v>
      </c>
      <c r="R36" s="6">
        <f>'PCC data'!K51</f>
        <v>0.12820500000000001</v>
      </c>
      <c r="S36" s="6">
        <f>'PCC data'!L51</f>
        <v>0.95652199999999998</v>
      </c>
      <c r="T36" s="6">
        <f>'PCC data'!M51</f>
        <v>4.3478299999999998E-2</v>
      </c>
      <c r="U36" s="5"/>
      <c r="V36" s="6">
        <f>'PCC data'!B84</f>
        <v>0.30869600000000003</v>
      </c>
      <c r="W36" s="6">
        <f>'PCC data'!C84</f>
        <v>0.16778499999999999</v>
      </c>
      <c r="X36" s="6">
        <f>'PCC data'!D84</f>
        <v>0.925373</v>
      </c>
      <c r="Y36" s="6">
        <f>'PCC data'!E84</f>
        <v>0.94736799999999999</v>
      </c>
      <c r="Z36" s="6">
        <f>'PCC data'!F84</f>
        <v>0.79768799999999995</v>
      </c>
      <c r="AA36" s="6">
        <f>'PCC data'!G84</f>
        <v>5.2631600000000001E-2</v>
      </c>
      <c r="AB36" s="6">
        <f>'PCC data'!H84</f>
        <v>5.2631600000000001E-2</v>
      </c>
      <c r="AC36" s="6">
        <f>'PCC data'!I84</f>
        <v>0.80722899999999997</v>
      </c>
      <c r="AD36" s="6">
        <f>'PCC data'!J84</f>
        <v>0.13223099999999999</v>
      </c>
      <c r="AE36" s="6">
        <f>'PCC data'!K84</f>
        <v>0.45149299999999998</v>
      </c>
      <c r="AF36" s="6">
        <f>'PCC data'!L84</f>
        <v>0.541045</v>
      </c>
      <c r="AG36" s="6">
        <f>'PCC data'!M84</f>
        <v>0.17105300000000001</v>
      </c>
      <c r="AH36" s="6">
        <f>'PCC data'!N84</f>
        <v>0.283105</v>
      </c>
      <c r="AI36" s="6">
        <f>'PCC data'!O84</f>
        <v>0.178344</v>
      </c>
      <c r="AJ36" s="18">
        <f>'PCC data'!P84</f>
        <v>0.89108900000000002</v>
      </c>
      <c r="AK36" s="2"/>
    </row>
    <row r="37" spans="1:37" ht="11" customHeight="1" x14ac:dyDescent="0.2">
      <c r="A37" s="2"/>
      <c r="B37" s="7">
        <v>17</v>
      </c>
      <c r="C37" s="16">
        <f>'PCC data'!B19</f>
        <v>0.79428600000000005</v>
      </c>
      <c r="D37" s="6">
        <f>'PCC data'!C19</f>
        <v>0.79768799999999995</v>
      </c>
      <c r="E37" s="6">
        <f>'PCC data'!D19</f>
        <v>0.86399999999999999</v>
      </c>
      <c r="F37" s="6">
        <f>'PCC data'!E19</f>
        <v>0.83916100000000005</v>
      </c>
      <c r="G37" s="6">
        <f>'PCC data'!F19</f>
        <v>0.81760999999999995</v>
      </c>
      <c r="H37" s="5"/>
      <c r="I37" s="6">
        <f>'PCC data'!B52</f>
        <v>0.29777799999999999</v>
      </c>
      <c r="J37" s="6">
        <f>'PCC data'!C52</f>
        <v>0.492593</v>
      </c>
      <c r="K37" s="6">
        <f>'PCC data'!D52</f>
        <v>0.43018899999999999</v>
      </c>
      <c r="L37" s="6">
        <f>'PCC data'!E52</f>
        <v>0.43018899999999999</v>
      </c>
      <c r="M37" s="6">
        <f>'PCC data'!F52</f>
        <v>0.06</v>
      </c>
      <c r="N37" s="6">
        <f>'PCC data'!G52</f>
        <v>0.43608999999999998</v>
      </c>
      <c r="O37" s="6">
        <f>'PCC data'!H52</f>
        <v>0.89108900000000002</v>
      </c>
      <c r="P37" s="6">
        <f>'PCC data'!I52</f>
        <v>0.40612999999999999</v>
      </c>
      <c r="Q37" s="6">
        <f>'PCC data'!J52</f>
        <v>0.51851899999999995</v>
      </c>
      <c r="R37" s="6">
        <f>'PCC data'!K52</f>
        <v>0.119266</v>
      </c>
      <c r="S37" s="6">
        <f>'PCC data'!L52</f>
        <v>0.86776900000000001</v>
      </c>
      <c r="T37" s="6">
        <f>'PCC data'!M52</f>
        <v>0.94736799999999999</v>
      </c>
      <c r="U37" s="5"/>
      <c r="V37" s="6">
        <f>'PCC data'!B85</f>
        <v>0.89108900000000002</v>
      </c>
      <c r="W37" s="6">
        <f>'PCC data'!C85</f>
        <v>0.95652199999999998</v>
      </c>
      <c r="X37" s="6">
        <f>'PCC data'!D85</f>
        <v>0.12820500000000001</v>
      </c>
      <c r="Y37" s="6">
        <f>'PCC data'!E85</f>
        <v>0.149254</v>
      </c>
      <c r="Z37" s="6">
        <f>'PCC data'!F85</f>
        <v>0.16083900000000001</v>
      </c>
      <c r="AA37" s="6">
        <f>'PCC data'!G85</f>
        <v>0.86399999999999999</v>
      </c>
      <c r="AB37" s="6">
        <f>'PCC data'!H85</f>
        <v>0.94736799999999999</v>
      </c>
      <c r="AC37" s="6">
        <f>'PCC data'!I85</f>
        <v>9.8901100000000006E-2</v>
      </c>
      <c r="AD37" s="6">
        <f>'PCC data'!J85</f>
        <v>0.91249999999999998</v>
      </c>
      <c r="AE37" s="6">
        <f>'PCC data'!K85</f>
        <v>0.859375</v>
      </c>
      <c r="AF37" s="6">
        <f>'PCC data'!L85</f>
        <v>0.91249999999999998</v>
      </c>
      <c r="AG37" s="6">
        <f>'PCC data'!M85</f>
        <v>0.94736799999999999</v>
      </c>
      <c r="AH37" s="6">
        <f>'PCC data'!N85</f>
        <v>0.78452999999999995</v>
      </c>
      <c r="AI37" s="6">
        <f>'PCC data'!O85</f>
        <v>0.95652199999999998</v>
      </c>
      <c r="AJ37" s="18">
        <f>'PCC data'!P85</f>
        <v>4.3478299999999998E-2</v>
      </c>
      <c r="AK37" s="2"/>
    </row>
    <row r="38" spans="1:37" ht="11" customHeight="1" x14ac:dyDescent="0.2">
      <c r="A38" s="2"/>
      <c r="B38" s="7">
        <v>18</v>
      </c>
      <c r="C38" s="16">
        <f>'PCC data'!B20</f>
        <v>4.3478299999999998E-2</v>
      </c>
      <c r="D38" s="6">
        <f>'PCC data'!C20</f>
        <v>4.3478299999999998E-2</v>
      </c>
      <c r="E38" s="6">
        <f>'PCC data'!D20</f>
        <v>4.3478299999999998E-2</v>
      </c>
      <c r="F38" s="6">
        <f>'PCC data'!E20</f>
        <v>4.3478299999999998E-2</v>
      </c>
      <c r="G38" s="6">
        <f>'PCC data'!F20</f>
        <v>4.3478299999999998E-2</v>
      </c>
      <c r="H38" s="5"/>
      <c r="I38" s="6">
        <f>'PCC data'!B53</f>
        <v>4.3478299999999998E-2</v>
      </c>
      <c r="J38" s="6">
        <f>'PCC data'!C53</f>
        <v>4.3478299999999998E-2</v>
      </c>
      <c r="K38" s="6">
        <f>'PCC data'!D53</f>
        <v>0.95652199999999998</v>
      </c>
      <c r="L38" s="6">
        <f>'PCC data'!E53</f>
        <v>4.3478299999999998E-2</v>
      </c>
      <c r="M38" s="6">
        <f>'PCC data'!F53</f>
        <v>4.3478299999999998E-2</v>
      </c>
      <c r="N38" s="6">
        <f>'PCC data'!G53</f>
        <v>4.3478299999999998E-2</v>
      </c>
      <c r="O38" s="6">
        <f>'PCC data'!H53</f>
        <v>4.3478299999999998E-2</v>
      </c>
      <c r="P38" s="6">
        <f>'PCC data'!I53</f>
        <v>4.3478299999999998E-2</v>
      </c>
      <c r="Q38" s="6">
        <f>'PCC data'!J53</f>
        <v>0.95652199999999998</v>
      </c>
      <c r="R38" s="6">
        <f>'PCC data'!K53</f>
        <v>0.95652199999999998</v>
      </c>
      <c r="S38" s="6">
        <f>'PCC data'!L53</f>
        <v>0.95652199999999998</v>
      </c>
      <c r="T38" s="6">
        <f>'PCC data'!M53</f>
        <v>4.3478299999999998E-2</v>
      </c>
      <c r="U38" s="5"/>
      <c r="V38" s="6">
        <f>'PCC data'!B86</f>
        <v>4.3478299999999998E-2</v>
      </c>
      <c r="W38" s="6">
        <f>'PCC data'!C86</f>
        <v>4.3478299999999998E-2</v>
      </c>
      <c r="X38" s="6">
        <f>'PCC data'!D86</f>
        <v>0.95652199999999998</v>
      </c>
      <c r="Y38" s="6">
        <f>'PCC data'!E86</f>
        <v>0.95652199999999998</v>
      </c>
      <c r="Z38" s="6">
        <f>'PCC data'!F86</f>
        <v>0.95652199999999998</v>
      </c>
      <c r="AA38" s="6">
        <f>'PCC data'!G86</f>
        <v>4.3478299999999998E-2</v>
      </c>
      <c r="AB38" s="6">
        <f>'PCC data'!H86</f>
        <v>4.3478299999999998E-2</v>
      </c>
      <c r="AC38" s="6">
        <f>'PCC data'!I86</f>
        <v>0.95652199999999998</v>
      </c>
      <c r="AD38" s="6">
        <f>'PCC data'!J86</f>
        <v>4.3478299999999998E-2</v>
      </c>
      <c r="AE38" s="6">
        <f>'PCC data'!K86</f>
        <v>4.3478299999999998E-2</v>
      </c>
      <c r="AF38" s="6">
        <f>'PCC data'!L86</f>
        <v>4.3478299999999998E-2</v>
      </c>
      <c r="AG38" s="6">
        <f>'PCC data'!M86</f>
        <v>4.3478299999999998E-2</v>
      </c>
      <c r="AH38" s="6">
        <f>'PCC data'!N86</f>
        <v>4.3478299999999998E-2</v>
      </c>
      <c r="AI38" s="6">
        <f>'PCC data'!O86</f>
        <v>4.3478299999999998E-2</v>
      </c>
      <c r="AJ38" s="18">
        <f>'PCC data'!P86</f>
        <v>0.95652199999999998</v>
      </c>
      <c r="AK38" s="2"/>
    </row>
    <row r="39" spans="1:37" ht="11" customHeight="1" x14ac:dyDescent="0.2">
      <c r="A39" s="2"/>
      <c r="B39" s="7">
        <v>19</v>
      </c>
      <c r="C39" s="16">
        <f>'PCC data'!B21</f>
        <v>0.51851899999999995</v>
      </c>
      <c r="D39" s="6">
        <f>'PCC data'!C21</f>
        <v>0.06</v>
      </c>
      <c r="E39" s="6">
        <f>'PCC data'!D21</f>
        <v>4.3478299999999998E-2</v>
      </c>
      <c r="F39" s="6">
        <f>'PCC data'!E21</f>
        <v>0.89108900000000002</v>
      </c>
      <c r="G39" s="6">
        <f>'PCC data'!F21</f>
        <v>9.8901100000000006E-2</v>
      </c>
      <c r="H39" s="5"/>
      <c r="I39" s="6">
        <f>'PCC data'!B54</f>
        <v>0.94736799999999999</v>
      </c>
      <c r="J39" s="6">
        <f>'PCC data'!C54</f>
        <v>0.63855399999999995</v>
      </c>
      <c r="K39" s="6">
        <f>'PCC data'!D54</f>
        <v>0.95652199999999998</v>
      </c>
      <c r="L39" s="6">
        <f>'PCC data'!E54</f>
        <v>0.84782599999999997</v>
      </c>
      <c r="M39" s="6">
        <f>'PCC data'!F54</f>
        <v>0.218579</v>
      </c>
      <c r="N39" s="6">
        <f>'PCC data'!G54</f>
        <v>4.3478299999999998E-2</v>
      </c>
      <c r="O39" s="6">
        <f>'PCC data'!H54</f>
        <v>0.94736799999999999</v>
      </c>
      <c r="P39" s="6">
        <f>'PCC data'!I54</f>
        <v>0.91891900000000004</v>
      </c>
      <c r="Q39" s="6">
        <f>'PCC data'!J54</f>
        <v>0.95652199999999998</v>
      </c>
      <c r="R39" s="6">
        <f>'PCC data'!K54</f>
        <v>0.95652199999999998</v>
      </c>
      <c r="S39" s="6">
        <f>'PCC data'!L54</f>
        <v>0.95652199999999998</v>
      </c>
      <c r="T39" s="6">
        <f>'PCC data'!M54</f>
        <v>0.45522400000000002</v>
      </c>
      <c r="U39" s="5"/>
      <c r="V39" s="6">
        <f>'PCC data'!B87</f>
        <v>0.56981099999999996</v>
      </c>
      <c r="W39" s="6">
        <f>'PCC data'!C87</f>
        <v>0.492593</v>
      </c>
      <c r="X39" s="6">
        <f>'PCC data'!D87</f>
        <v>0.71689499999999995</v>
      </c>
      <c r="Y39" s="6">
        <f>'PCC data'!E87</f>
        <v>0.74876799999999999</v>
      </c>
      <c r="Z39" s="6">
        <f>'PCC data'!F87</f>
        <v>0.83916100000000005</v>
      </c>
      <c r="AA39" s="6">
        <f>'PCC data'!G87</f>
        <v>4.3478299999999998E-2</v>
      </c>
      <c r="AB39" s="6">
        <f>'PCC data'!H87</f>
        <v>0.06</v>
      </c>
      <c r="AC39" s="6">
        <f>'PCC data'!I87</f>
        <v>0.95652199999999998</v>
      </c>
      <c r="AD39" s="6">
        <f>'PCC data'!J87</f>
        <v>0.83916100000000005</v>
      </c>
      <c r="AE39" s="6">
        <f>'PCC data'!K87</f>
        <v>0.81481499999999996</v>
      </c>
      <c r="AF39" s="6">
        <f>'PCC data'!L87</f>
        <v>0.84782599999999997</v>
      </c>
      <c r="AG39" s="6">
        <f>'PCC data'!M87</f>
        <v>0.86399999999999999</v>
      </c>
      <c r="AH39" s="6">
        <f>'PCC data'!N87</f>
        <v>6.7796599999999999E-2</v>
      </c>
      <c r="AI39" s="6">
        <f>'PCC data'!O87</f>
        <v>0.95652199999999998</v>
      </c>
      <c r="AJ39" s="18">
        <f>'PCC data'!P87</f>
        <v>0.95652199999999998</v>
      </c>
      <c r="AK39" s="2"/>
    </row>
    <row r="40" spans="1:37" ht="11" customHeight="1" x14ac:dyDescent="0.2">
      <c r="A40" s="2"/>
      <c r="B40" s="7">
        <v>20</v>
      </c>
      <c r="C40" s="16">
        <f>'PCC data'!B22</f>
        <v>0.95652199999999998</v>
      </c>
      <c r="D40" s="6">
        <f>'PCC data'!C22</f>
        <v>0.95652199999999998</v>
      </c>
      <c r="E40" s="6">
        <f>'PCC data'!D22</f>
        <v>0.95652199999999998</v>
      </c>
      <c r="F40" s="6">
        <f>'PCC data'!E22</f>
        <v>0.95652199999999998</v>
      </c>
      <c r="G40" s="6">
        <f>'PCC data'!F22</f>
        <v>0.95652199999999998</v>
      </c>
      <c r="H40" s="5"/>
      <c r="I40" s="6">
        <f>'PCC data'!B55</f>
        <v>0.95652199999999998</v>
      </c>
      <c r="J40" s="6">
        <f>'PCC data'!C55</f>
        <v>0.95652199999999998</v>
      </c>
      <c r="K40" s="6">
        <f>'PCC data'!D55</f>
        <v>0.95652199999999998</v>
      </c>
      <c r="L40" s="6">
        <f>'PCC data'!E55</f>
        <v>0.95652199999999998</v>
      </c>
      <c r="M40" s="6">
        <f>'PCC data'!F55</f>
        <v>0.95652199999999998</v>
      </c>
      <c r="N40" s="6">
        <f>'PCC data'!G55</f>
        <v>0.95652199999999998</v>
      </c>
      <c r="O40" s="6">
        <f>'PCC data'!H55</f>
        <v>0.95652199999999998</v>
      </c>
      <c r="P40" s="6">
        <f>'PCC data'!I55</f>
        <v>0.95652199999999998</v>
      </c>
      <c r="Q40" s="6">
        <f>'PCC data'!J55</f>
        <v>0.95652199999999998</v>
      </c>
      <c r="R40" s="6">
        <f>'PCC data'!K55</f>
        <v>0.95652199999999998</v>
      </c>
      <c r="S40" s="6">
        <f>'PCC data'!L55</f>
        <v>0.95652199999999998</v>
      </c>
      <c r="T40" s="6">
        <f>'PCC data'!M55</f>
        <v>0.95652199999999998</v>
      </c>
      <c r="U40" s="5"/>
      <c r="V40" s="6">
        <f>'PCC data'!B88</f>
        <v>0.95652199999999998</v>
      </c>
      <c r="W40" s="6">
        <f>'PCC data'!C88</f>
        <v>0.95652199999999998</v>
      </c>
      <c r="X40" s="6">
        <f>'PCC data'!D88</f>
        <v>0.95652199999999998</v>
      </c>
      <c r="Y40" s="6">
        <f>'PCC data'!E88</f>
        <v>0.95652199999999998</v>
      </c>
      <c r="Z40" s="6">
        <f>'PCC data'!F88</f>
        <v>0.95652199999999998</v>
      </c>
      <c r="AA40" s="6">
        <f>'PCC data'!G88</f>
        <v>0.95652199999999998</v>
      </c>
      <c r="AB40" s="6">
        <f>'PCC data'!H88</f>
        <v>0.95652199999999998</v>
      </c>
      <c r="AC40" s="6">
        <f>'PCC data'!I88</f>
        <v>0.95652199999999998</v>
      </c>
      <c r="AD40" s="6">
        <f>'PCC data'!J88</f>
        <v>0.95652199999999998</v>
      </c>
      <c r="AE40" s="6">
        <f>'PCC data'!K88</f>
        <v>0.95652199999999998</v>
      </c>
      <c r="AF40" s="6">
        <f>'PCC data'!L88</f>
        <v>0.95652199999999998</v>
      </c>
      <c r="AG40" s="6">
        <f>'PCC data'!M88</f>
        <v>0.95652199999999998</v>
      </c>
      <c r="AH40" s="6">
        <f>'PCC data'!N88</f>
        <v>0.95652199999999998</v>
      </c>
      <c r="AI40" s="6">
        <f>'PCC data'!O88</f>
        <v>0.95652199999999998</v>
      </c>
      <c r="AJ40" s="18">
        <f>'PCC data'!P88</f>
        <v>0.95652199999999998</v>
      </c>
      <c r="AK40" s="2"/>
    </row>
    <row r="41" spans="1:37" ht="11" customHeight="1" x14ac:dyDescent="0.2">
      <c r="A41" s="2"/>
      <c r="B41" s="7">
        <v>21</v>
      </c>
      <c r="C41" s="16">
        <f>'PCC data'!B23</f>
        <v>0.83561600000000003</v>
      </c>
      <c r="D41" s="6">
        <f>'PCC data'!C23</f>
        <v>0.755</v>
      </c>
      <c r="E41" s="6">
        <f>'PCC data'!D23</f>
        <v>0.77540100000000001</v>
      </c>
      <c r="F41" s="6">
        <f>'PCC data'!E23</f>
        <v>0.79768799999999995</v>
      </c>
      <c r="G41" s="6">
        <f>'PCC data'!F23</f>
        <v>0.82165600000000005</v>
      </c>
      <c r="H41" s="5"/>
      <c r="I41" s="6">
        <f>'PCC data'!B56</f>
        <v>0.81481499999999996</v>
      </c>
      <c r="J41" s="6">
        <f>'PCC data'!C56</f>
        <v>0.78142100000000003</v>
      </c>
      <c r="K41" s="6">
        <f>'PCC data'!D56</f>
        <v>0.87179499999999999</v>
      </c>
      <c r="L41" s="6">
        <f>'PCC data'!E56</f>
        <v>0.854962</v>
      </c>
      <c r="M41" s="6">
        <f>'PCC data'!F56</f>
        <v>0.83916100000000005</v>
      </c>
      <c r="N41" s="6">
        <f>'PCC data'!G56</f>
        <v>0.82894699999999999</v>
      </c>
      <c r="O41" s="6">
        <f>'PCC data'!H56</f>
        <v>0.82894699999999999</v>
      </c>
      <c r="P41" s="6">
        <f>'PCC data'!I56</f>
        <v>0.78142100000000003</v>
      </c>
      <c r="Q41" s="6">
        <f>'PCC data'!J56</f>
        <v>0.94736799999999999</v>
      </c>
      <c r="R41" s="6">
        <f>'PCC data'!K56</f>
        <v>0.850746</v>
      </c>
      <c r="S41" s="6">
        <f>'PCC data'!L56</f>
        <v>4.3478299999999998E-2</v>
      </c>
      <c r="T41" s="6">
        <f>'PCC data'!M56</f>
        <v>0.77248700000000003</v>
      </c>
      <c r="U41" s="5"/>
      <c r="V41" s="6">
        <f>'PCC data'!B89</f>
        <v>0.80473399999999995</v>
      </c>
      <c r="W41" s="6">
        <f>'PCC data'!C89</f>
        <v>0.86399999999999999</v>
      </c>
      <c r="X41" s="6">
        <f>'PCC data'!D89</f>
        <v>0.82165600000000005</v>
      </c>
      <c r="Y41" s="6">
        <f>'PCC data'!E89</f>
        <v>0.94</v>
      </c>
      <c r="Z41" s="6">
        <f>'PCC data'!F89</f>
        <v>0.78770899999999999</v>
      </c>
      <c r="AA41" s="6">
        <f>'PCC data'!G89</f>
        <v>0.80722899999999997</v>
      </c>
      <c r="AB41" s="6">
        <f>'PCC data'!H89</f>
        <v>0.77540100000000001</v>
      </c>
      <c r="AC41" s="6">
        <f>'PCC data'!I89</f>
        <v>0.64516099999999998</v>
      </c>
      <c r="AD41" s="6">
        <f>'PCC data'!J89</f>
        <v>0.78142100000000003</v>
      </c>
      <c r="AE41" s="6">
        <f>'PCC data'!K89</f>
        <v>0.82467500000000005</v>
      </c>
      <c r="AF41" s="6">
        <f>'PCC data'!L89</f>
        <v>0.86776900000000001</v>
      </c>
      <c r="AG41" s="6">
        <f>'PCC data'!M89</f>
        <v>0.83916100000000005</v>
      </c>
      <c r="AH41" s="6">
        <f>'PCC data'!N89</f>
        <v>0.76288699999999998</v>
      </c>
      <c r="AI41" s="6">
        <f>'PCC data'!O89</f>
        <v>0.77540100000000001</v>
      </c>
      <c r="AJ41" s="18">
        <f>'PCC data'!P89</f>
        <v>0.91891900000000004</v>
      </c>
      <c r="AK41" s="2"/>
    </row>
    <row r="42" spans="1:37" ht="18" customHeight="1" x14ac:dyDescent="0.2">
      <c r="A42" s="2"/>
      <c r="B42" s="8"/>
      <c r="C42" s="8">
        <v>1</v>
      </c>
      <c r="D42" s="8">
        <v>2</v>
      </c>
      <c r="E42" s="8">
        <v>3</v>
      </c>
      <c r="F42" s="8">
        <v>4</v>
      </c>
      <c r="G42" s="8">
        <v>5</v>
      </c>
      <c r="H42" s="8"/>
      <c r="I42" s="8">
        <v>1</v>
      </c>
      <c r="J42" s="8">
        <v>2</v>
      </c>
      <c r="K42" s="8">
        <v>3</v>
      </c>
      <c r="L42" s="8">
        <v>4</v>
      </c>
      <c r="M42" s="8">
        <v>5</v>
      </c>
      <c r="N42" s="8">
        <v>6</v>
      </c>
      <c r="O42" s="8">
        <v>7</v>
      </c>
      <c r="P42" s="8">
        <v>8</v>
      </c>
      <c r="Q42" s="8">
        <v>9</v>
      </c>
      <c r="R42" s="8">
        <v>10</v>
      </c>
      <c r="S42" s="8">
        <v>11</v>
      </c>
      <c r="T42" s="8">
        <v>12</v>
      </c>
      <c r="U42" s="8"/>
      <c r="V42" s="8">
        <v>1</v>
      </c>
      <c r="W42" s="8">
        <v>2</v>
      </c>
      <c r="X42" s="8">
        <v>3</v>
      </c>
      <c r="Y42" s="8">
        <v>4</v>
      </c>
      <c r="Z42" s="8">
        <v>5</v>
      </c>
      <c r="AA42" s="8">
        <v>6</v>
      </c>
      <c r="AB42" s="8">
        <v>7</v>
      </c>
      <c r="AC42" s="8">
        <v>8</v>
      </c>
      <c r="AD42" s="8">
        <v>9</v>
      </c>
      <c r="AE42" s="8">
        <v>10</v>
      </c>
      <c r="AF42" s="8">
        <v>11</v>
      </c>
      <c r="AG42" s="8">
        <v>12</v>
      </c>
      <c r="AH42" s="8">
        <v>13</v>
      </c>
      <c r="AI42" s="8">
        <v>14</v>
      </c>
      <c r="AJ42" s="8">
        <v>15</v>
      </c>
      <c r="AK42" s="2"/>
    </row>
    <row r="43" spans="1:37" x14ac:dyDescent="0.2">
      <c r="A43" s="2"/>
      <c r="C43" s="2"/>
      <c r="D43" s="2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s="2"/>
      <c r="W43" s="2"/>
      <c r="X43" s="2"/>
      <c r="Y43" s="2"/>
      <c r="Z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"/>
      <c r="C44" s="2"/>
      <c r="D44" s="2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X44" s="2"/>
      <c r="Y44" s="2"/>
      <c r="Z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2"/>
      <c r="C45" s="2"/>
      <c r="D45" s="2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 s="2"/>
      <c r="W45" s="2"/>
      <c r="X45" s="2"/>
      <c r="Y45" s="2"/>
      <c r="Z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2"/>
      <c r="C46" s="2"/>
      <c r="D46" s="2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 s="2"/>
      <c r="W46" s="2"/>
      <c r="X46" s="2"/>
      <c r="Y46" s="2"/>
      <c r="Z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2"/>
      <c r="C47" s="2"/>
      <c r="D47" s="2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V47" s="2"/>
      <c r="W47" s="2"/>
      <c r="X47" s="2"/>
      <c r="Y47" s="2"/>
      <c r="Z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2"/>
      <c r="C48" s="2"/>
      <c r="D48" s="10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s="2"/>
      <c r="W48" s="2"/>
      <c r="X48" s="2"/>
      <c r="Y48" s="2"/>
      <c r="Z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0" customHeight="1" x14ac:dyDescent="0.2">
      <c r="A49" s="2"/>
      <c r="C49" s="9">
        <v>1</v>
      </c>
      <c r="D49" s="11">
        <v>1</v>
      </c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s="2"/>
      <c r="W49" s="2"/>
      <c r="X49" s="2"/>
      <c r="Y49" s="2"/>
      <c r="Z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0" customHeight="1" x14ac:dyDescent="0.2">
      <c r="A50" s="2"/>
      <c r="C50" s="9">
        <v>0.95</v>
      </c>
      <c r="D50" s="11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V50" s="2"/>
      <c r="W50" s="2"/>
      <c r="X50" s="2"/>
      <c r="Y50" s="2"/>
      <c r="Z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0" customHeight="1" x14ac:dyDescent="0.2">
      <c r="A51" s="2"/>
      <c r="C51" s="9">
        <v>0.9</v>
      </c>
      <c r="D51" s="11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  <c r="W51" s="2"/>
      <c r="X51" s="2"/>
      <c r="Y51" s="2"/>
      <c r="Z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0" customHeight="1" x14ac:dyDescent="0.2">
      <c r="A52" s="2"/>
      <c r="C52" s="9">
        <v>0.85</v>
      </c>
      <c r="D52" s="11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V52" s="2"/>
      <c r="W52" s="2"/>
      <c r="X52" s="2"/>
      <c r="Y52" s="2"/>
      <c r="Z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0" customHeight="1" x14ac:dyDescent="0.2">
      <c r="A53" s="2"/>
      <c r="C53" s="9">
        <v>0.8</v>
      </c>
      <c r="D53" s="11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  <c r="W53" s="2"/>
      <c r="X53" s="2"/>
      <c r="Y53" s="2"/>
      <c r="Z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0" customHeight="1" x14ac:dyDescent="0.2">
      <c r="A54" s="2"/>
      <c r="C54" s="9">
        <v>0.75</v>
      </c>
      <c r="D54" s="11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V54" s="2"/>
      <c r="W54" s="2"/>
      <c r="X54" s="2"/>
      <c r="Y54" s="2"/>
      <c r="Z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0" customHeight="1" x14ac:dyDescent="0.2">
      <c r="A55" s="2"/>
      <c r="C55" s="9">
        <v>0.7</v>
      </c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V55" s="2"/>
      <c r="W55" s="2"/>
      <c r="X55" s="2"/>
      <c r="Y55" s="2"/>
      <c r="Z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0" customHeight="1" x14ac:dyDescent="0.2">
      <c r="C56" s="9">
        <v>0.65</v>
      </c>
      <c r="D56" s="11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V56" s="2"/>
      <c r="W56" s="2"/>
      <c r="X56" s="2"/>
      <c r="Y56" s="2"/>
      <c r="Z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0" customHeight="1" x14ac:dyDescent="0.2">
      <c r="C57" s="9">
        <v>0.6</v>
      </c>
      <c r="D57" s="11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V57" s="2"/>
      <c r="W57" s="2"/>
      <c r="X57" s="2"/>
      <c r="Y57" s="2"/>
      <c r="Z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0" customHeight="1" x14ac:dyDescent="0.2">
      <c r="C58" s="9">
        <v>0.55000000000000004</v>
      </c>
      <c r="D58" s="11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V58" s="2"/>
      <c r="W58" s="2"/>
      <c r="X58" s="2"/>
      <c r="Y58" s="2"/>
      <c r="Z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0" customHeight="1" x14ac:dyDescent="0.2">
      <c r="C59" s="9">
        <v>0.5</v>
      </c>
      <c r="D59" s="11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s="2"/>
      <c r="W59" s="2"/>
      <c r="X59" s="2"/>
      <c r="Y59" s="2"/>
      <c r="Z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0" customHeight="1" x14ac:dyDescent="0.2">
      <c r="C60" s="9">
        <v>0.45</v>
      </c>
      <c r="D60" s="11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V60" s="2"/>
      <c r="W60" s="2"/>
      <c r="X60" s="2"/>
      <c r="Y60" s="2"/>
      <c r="Z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0" customHeight="1" x14ac:dyDescent="0.2">
      <c r="C61" s="9">
        <v>0.4</v>
      </c>
      <c r="D61" s="11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  <c r="W61" s="2"/>
      <c r="X61" s="2"/>
      <c r="Y61" s="2"/>
      <c r="Z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0" customHeight="1" x14ac:dyDescent="0.2">
      <c r="C62" s="9">
        <v>0.35</v>
      </c>
      <c r="D62" s="11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  <c r="W62" s="2"/>
      <c r="X62" s="2"/>
      <c r="Y62" s="2"/>
      <c r="Z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0" customHeight="1" x14ac:dyDescent="0.2">
      <c r="C63" s="9">
        <v>0.3</v>
      </c>
      <c r="D63" s="11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  <c r="W63" s="2"/>
      <c r="X63" s="2"/>
      <c r="Y63" s="2"/>
      <c r="Z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0" customHeight="1" x14ac:dyDescent="0.2">
      <c r="C64" s="9">
        <v>0.25</v>
      </c>
      <c r="D64" s="11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V64" s="2"/>
      <c r="W64" s="2"/>
      <c r="X64" s="2"/>
      <c r="Y64" s="2"/>
      <c r="Z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3:37" ht="10" customHeight="1" x14ac:dyDescent="0.2">
      <c r="C65" s="9">
        <v>0.2</v>
      </c>
      <c r="D65" s="11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V65" s="2"/>
      <c r="W65" s="2"/>
      <c r="X65" s="2"/>
      <c r="Y65" s="2"/>
      <c r="Z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3:37" ht="10" customHeight="1" x14ac:dyDescent="0.2">
      <c r="C66" s="9">
        <v>0.15</v>
      </c>
      <c r="D66" s="11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V66" s="2"/>
      <c r="W66" s="2"/>
      <c r="X66" s="2"/>
      <c r="Y66" s="2"/>
      <c r="Z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3:37" ht="10" customHeight="1" x14ac:dyDescent="0.2">
      <c r="C67" s="9">
        <v>0.1</v>
      </c>
      <c r="D67" s="11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V67" s="2"/>
      <c r="W67" s="2"/>
      <c r="X67" s="2"/>
      <c r="Y67" s="2"/>
      <c r="Z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3:37" ht="10" customHeight="1" x14ac:dyDescent="0.2">
      <c r="C68" s="9">
        <v>0.05</v>
      </c>
      <c r="D68" s="11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V68" s="2"/>
      <c r="W68" s="2"/>
      <c r="X68" s="2"/>
      <c r="Y68" s="2"/>
      <c r="Z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3:37" ht="10" customHeight="1" x14ac:dyDescent="0.2">
      <c r="C69" s="9">
        <v>0</v>
      </c>
      <c r="D69" s="11">
        <v>0</v>
      </c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V69" s="2"/>
      <c r="W69" s="2"/>
      <c r="X69" s="2"/>
      <c r="Y69" s="2"/>
      <c r="Z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3:37" ht="10" customHeight="1" x14ac:dyDescent="0.2">
      <c r="C70" s="2"/>
      <c r="D70" s="10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2"/>
      <c r="W70" s="2"/>
      <c r="X70" s="2"/>
      <c r="Y70" s="2"/>
      <c r="Z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3:37" ht="10" customHeight="1" x14ac:dyDescent="0.2"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V71" s="2"/>
      <c r="W71" s="2"/>
      <c r="X71" s="2"/>
      <c r="Y71" s="2"/>
      <c r="Z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3:37" ht="10" customHeight="1" x14ac:dyDescent="0.2"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V72" s="2"/>
      <c r="W72" s="2"/>
      <c r="X72" s="2"/>
      <c r="Y72" s="2"/>
      <c r="Z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3:37" ht="10" customHeight="1" x14ac:dyDescent="0.2"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V73" s="2"/>
      <c r="W73" s="2"/>
      <c r="X73" s="2"/>
      <c r="Y73" s="2"/>
      <c r="Z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3:37" ht="10" customHeight="1" x14ac:dyDescent="0.2"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V74" s="2"/>
      <c r="W74" s="2"/>
      <c r="X74" s="2"/>
      <c r="Y74" s="2"/>
      <c r="Z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3:37" ht="10" customHeight="1" x14ac:dyDescent="0.2"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V75" s="2"/>
      <c r="W75" s="2"/>
      <c r="X75" s="2"/>
      <c r="Y75" s="2"/>
      <c r="Z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3:37" ht="10" customHeight="1" x14ac:dyDescent="0.2"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V76" s="2"/>
      <c r="W76" s="2"/>
      <c r="X76" s="2"/>
      <c r="Y76" s="2"/>
      <c r="Z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3:37" ht="10" customHeight="1" x14ac:dyDescent="0.2"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V77" s="2"/>
      <c r="W77" s="2"/>
      <c r="X77" s="2"/>
      <c r="Y77" s="2"/>
      <c r="Z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3:37" ht="10" customHeight="1" x14ac:dyDescent="0.2"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V78" s="2"/>
      <c r="W78" s="2"/>
      <c r="X78" s="2"/>
      <c r="Y78" s="2"/>
      <c r="Z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3:37" ht="10" customHeight="1" x14ac:dyDescent="0.2"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V79" s="2"/>
      <c r="W79" s="2"/>
      <c r="X79" s="2"/>
      <c r="Y79" s="2"/>
      <c r="Z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3:37" ht="10" customHeight="1" x14ac:dyDescent="0.2"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V80" s="2"/>
      <c r="W80" s="2"/>
      <c r="X80" s="2"/>
      <c r="Y80" s="2"/>
      <c r="Z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3:37" ht="10" customHeight="1" x14ac:dyDescent="0.2"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V81" s="2"/>
      <c r="W81" s="2"/>
      <c r="X81" s="2"/>
      <c r="Y81" s="2"/>
      <c r="Z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3:37" ht="10" customHeight="1" x14ac:dyDescent="0.2"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V82" s="2"/>
      <c r="W82" s="2"/>
      <c r="X82" s="2"/>
      <c r="Y82" s="2"/>
      <c r="Z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3:37" ht="10" customHeight="1" x14ac:dyDescent="0.2"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V83" s="2"/>
      <c r="W83" s="2"/>
      <c r="X83" s="2"/>
      <c r="Y83" s="2"/>
      <c r="Z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3:37" ht="10" customHeight="1" x14ac:dyDescent="0.2"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V84" s="2"/>
      <c r="W84" s="2"/>
      <c r="X84" s="2"/>
      <c r="Y84" s="2"/>
      <c r="Z84" s="2"/>
      <c r="AC84" s="2"/>
      <c r="AD84" s="2"/>
      <c r="AE84" s="2"/>
      <c r="AF84" s="2"/>
      <c r="AG84" s="2"/>
      <c r="AH84" s="2"/>
      <c r="AI84" s="2"/>
      <c r="AJ84" s="2"/>
      <c r="AK84" s="2"/>
    </row>
  </sheetData>
  <conditionalFormatting sqref="C21:G41">
    <cfRule type="colorScale" priority="13">
      <colorScale>
        <cfvo type="min"/>
        <cfvo type="max"/>
        <color theme="1"/>
        <color theme="2"/>
      </colorScale>
    </cfRule>
  </conditionalFormatting>
  <conditionalFormatting sqref="I21:T41">
    <cfRule type="colorScale" priority="11">
      <colorScale>
        <cfvo type="min"/>
        <cfvo type="max"/>
        <color theme="1"/>
        <color theme="2"/>
      </colorScale>
    </cfRule>
  </conditionalFormatting>
  <conditionalFormatting sqref="C49:C69">
    <cfRule type="colorScale" priority="3">
      <colorScale>
        <cfvo type="min"/>
        <cfvo type="max"/>
        <color theme="1"/>
        <color theme="2"/>
      </colorScale>
    </cfRule>
  </conditionalFormatting>
  <conditionalFormatting sqref="V21:AG41">
    <cfRule type="colorScale" priority="2">
      <colorScale>
        <cfvo type="min"/>
        <cfvo type="max"/>
        <color theme="1"/>
        <color theme="2"/>
      </colorScale>
    </cfRule>
  </conditionalFormatting>
  <conditionalFormatting sqref="AH21:AJ41">
    <cfRule type="colorScale" priority="1">
      <colorScale>
        <cfvo type="min"/>
        <cfvo type="max"/>
        <color theme="1"/>
        <color theme="2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07E2-176C-B046-AC16-5436F354FA6B}">
  <dimension ref="A1:C22"/>
  <sheetViews>
    <sheetView topLeftCell="E1" zoomScale="170" zoomScaleNormal="170" workbookViewId="0">
      <selection activeCell="G16" sqref="G16"/>
    </sheetView>
  </sheetViews>
  <sheetFormatPr baseColWidth="10" defaultColWidth="11" defaultRowHeight="16" x14ac:dyDescent="0.2"/>
  <sheetData>
    <row r="1" spans="1:3" x14ac:dyDescent="0.2">
      <c r="A1" t="s">
        <v>39</v>
      </c>
      <c r="B1" t="s">
        <v>40</v>
      </c>
      <c r="C1" t="s">
        <v>41</v>
      </c>
    </row>
    <row r="2" spans="1:3" x14ac:dyDescent="0.2">
      <c r="A2">
        <v>0.94117600000000001</v>
      </c>
      <c r="B2" s="12">
        <v>0.48518499999999998</v>
      </c>
      <c r="C2">
        <v>0.94117600000000001</v>
      </c>
    </row>
    <row r="3" spans="1:3" x14ac:dyDescent="0.2">
      <c r="A3">
        <v>0.94117600000000001</v>
      </c>
      <c r="B3" s="12">
        <v>0.95652199999999998</v>
      </c>
      <c r="C3">
        <v>0.94117600000000001</v>
      </c>
    </row>
    <row r="4" spans="1:3" x14ac:dyDescent="0.2">
      <c r="A4">
        <v>0.94117600000000001</v>
      </c>
      <c r="B4" s="12">
        <v>0.95652199999999998</v>
      </c>
      <c r="C4">
        <v>0.94117600000000001</v>
      </c>
    </row>
    <row r="5" spans="1:3" x14ac:dyDescent="0.2">
      <c r="A5">
        <v>0.94117600000000001</v>
      </c>
      <c r="B5" s="12">
        <v>0.95652199999999998</v>
      </c>
      <c r="C5">
        <v>0.94117600000000001</v>
      </c>
    </row>
    <row r="6" spans="1:3" x14ac:dyDescent="0.2">
      <c r="A6">
        <v>0.94117600000000001</v>
      </c>
      <c r="B6" s="12">
        <v>0.95652199999999998</v>
      </c>
      <c r="C6">
        <v>0.94117600000000001</v>
      </c>
    </row>
    <row r="7" spans="1:3" x14ac:dyDescent="0.2">
      <c r="A7">
        <v>0.94117600000000001</v>
      </c>
      <c r="B7" s="12">
        <v>0.95652199999999998</v>
      </c>
      <c r="C7">
        <v>0.36633700000000002</v>
      </c>
    </row>
    <row r="8" spans="1:3" x14ac:dyDescent="0.2">
      <c r="A8">
        <v>0.94117600000000001</v>
      </c>
      <c r="B8" s="12">
        <v>0.95652199999999998</v>
      </c>
      <c r="C8">
        <v>0.94117600000000001</v>
      </c>
    </row>
    <row r="9" spans="1:3" x14ac:dyDescent="0.2">
      <c r="A9">
        <v>0.94117600000000001</v>
      </c>
      <c r="B9" s="12">
        <v>0.48888900000000002</v>
      </c>
      <c r="C9">
        <v>0.94117600000000001</v>
      </c>
    </row>
    <row r="10" spans="1:3" x14ac:dyDescent="0.2">
      <c r="A10">
        <v>0.94117600000000001</v>
      </c>
      <c r="B10" s="12">
        <v>0.95652199999999998</v>
      </c>
      <c r="C10">
        <v>0.94117600000000001</v>
      </c>
    </row>
    <row r="11" spans="1:3" x14ac:dyDescent="0.2">
      <c r="A11">
        <v>0.94117600000000001</v>
      </c>
      <c r="B11" s="12">
        <v>0.95652199999999998</v>
      </c>
      <c r="C11">
        <v>0.94117600000000001</v>
      </c>
    </row>
    <row r="12" spans="1:3" x14ac:dyDescent="0.2">
      <c r="A12">
        <v>0.94117600000000001</v>
      </c>
      <c r="B12" s="12">
        <v>0.95652199999999998</v>
      </c>
      <c r="C12">
        <v>0.94117600000000001</v>
      </c>
    </row>
    <row r="13" spans="1:3" x14ac:dyDescent="0.2">
      <c r="A13">
        <v>0.240506</v>
      </c>
      <c r="B13" s="12">
        <v>0.94</v>
      </c>
      <c r="C13">
        <v>5.8823500000000001E-2</v>
      </c>
    </row>
    <row r="14" spans="1:3" x14ac:dyDescent="0.2">
      <c r="A14">
        <v>5.8823500000000001E-2</v>
      </c>
      <c r="B14" s="12">
        <v>0.95652199999999998</v>
      </c>
      <c r="C14">
        <v>5.8823500000000001E-2</v>
      </c>
    </row>
    <row r="15" spans="1:3" x14ac:dyDescent="0.2">
      <c r="A15">
        <v>0.94117600000000001</v>
      </c>
      <c r="B15" s="12">
        <v>0.95652199999999998</v>
      </c>
      <c r="C15">
        <v>0.94117600000000001</v>
      </c>
    </row>
    <row r="16" spans="1:3" x14ac:dyDescent="0.2">
      <c r="A16">
        <v>0.94117600000000001</v>
      </c>
      <c r="B16" s="12">
        <v>0.43985000000000002</v>
      </c>
      <c r="C16">
        <v>0.94117600000000001</v>
      </c>
    </row>
    <row r="17" spans="1:3" x14ac:dyDescent="0.2">
      <c r="A17">
        <v>5.8823500000000001E-2</v>
      </c>
      <c r="B17" s="12">
        <v>0.33610000000000001</v>
      </c>
      <c r="C17">
        <v>5.8823500000000001E-2</v>
      </c>
    </row>
    <row r="18" spans="1:3" x14ac:dyDescent="0.2">
      <c r="A18">
        <v>5.8823500000000001E-2</v>
      </c>
      <c r="B18" s="12">
        <v>0.83916100000000005</v>
      </c>
      <c r="C18">
        <v>5.8823500000000001E-2</v>
      </c>
    </row>
    <row r="19" spans="1:3" x14ac:dyDescent="0.2">
      <c r="A19">
        <v>0.94117600000000001</v>
      </c>
      <c r="B19" s="12">
        <v>4.3478299999999998E-2</v>
      </c>
      <c r="C19">
        <v>0.94117600000000001</v>
      </c>
    </row>
    <row r="20" spans="1:3" x14ac:dyDescent="0.2">
      <c r="A20">
        <v>0.184615</v>
      </c>
      <c r="B20" s="12">
        <v>0.89108900000000002</v>
      </c>
      <c r="C20">
        <v>5.8823500000000001E-2</v>
      </c>
    </row>
    <row r="21" spans="1:3" x14ac:dyDescent="0.2">
      <c r="A21">
        <v>0.94117600000000001</v>
      </c>
      <c r="B21" s="12">
        <v>0.95652199999999998</v>
      </c>
      <c r="C21">
        <v>0.94117600000000001</v>
      </c>
    </row>
    <row r="22" spans="1:3" x14ac:dyDescent="0.2">
      <c r="A22">
        <v>0.25609799999999999</v>
      </c>
      <c r="B22" s="12">
        <v>0.79768799999999995</v>
      </c>
      <c r="C22">
        <v>5.8823500000000001E-2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9ce4a5-a7cd-4889-aa5e-1c6fbcfba8d5">
      <Terms xmlns="http://schemas.microsoft.com/office/infopath/2007/PartnerControls"/>
    </lcf76f155ced4ddcb4097134ff3c332f>
    <TaxCatchAll xmlns="44408eb2-478a-47b9-82be-3b045e2815d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27F7EC45AE04C97C5042E79390D9E" ma:contentTypeVersion="15" ma:contentTypeDescription="Create a new document." ma:contentTypeScope="" ma:versionID="24003a87e2a27046988f344445f5de64">
  <xsd:schema xmlns:xsd="http://www.w3.org/2001/XMLSchema" xmlns:xs="http://www.w3.org/2001/XMLSchema" xmlns:p="http://schemas.microsoft.com/office/2006/metadata/properties" xmlns:ns2="ef9ce4a5-a7cd-4889-aa5e-1c6fbcfba8d5" xmlns:ns3="44408eb2-478a-47b9-82be-3b045e2815d1" targetNamespace="http://schemas.microsoft.com/office/2006/metadata/properties" ma:root="true" ma:fieldsID="d9809189c5d9189ca2ed25b748517dc4" ns2:_="" ns3:_="">
    <xsd:import namespace="ef9ce4a5-a7cd-4889-aa5e-1c6fbcfba8d5"/>
    <xsd:import namespace="44408eb2-478a-47b9-82be-3b045e281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e4a5-a7cd-4889-aa5e-1c6fbcfba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08eb2-478a-47b9-82be-3b045e2815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87aeb02-72dd-4cca-b415-f3a1ba7ecbee}" ma:internalName="TaxCatchAll" ma:showField="CatchAllData" ma:web="44408eb2-478a-47b9-82be-3b045e281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81D65-95DE-459C-90F1-6EA7FD2C47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C8D1D2-6EA1-4EFE-AE64-7459CA7A7E3F}">
  <ds:schemaRefs>
    <ds:schemaRef ds:uri="http://schemas.microsoft.com/office/2006/metadata/properties"/>
    <ds:schemaRef ds:uri="http://schemas.microsoft.com/office/infopath/2007/PartnerControls"/>
    <ds:schemaRef ds:uri="ef9ce4a5-a7cd-4889-aa5e-1c6fbcfba8d5"/>
    <ds:schemaRef ds:uri="44408eb2-478a-47b9-82be-3b045e2815d1"/>
  </ds:schemaRefs>
</ds:datastoreItem>
</file>

<file path=customXml/itemProps3.xml><?xml version="1.0" encoding="utf-8"?>
<ds:datastoreItem xmlns:ds="http://schemas.openxmlformats.org/officeDocument/2006/customXml" ds:itemID="{B75895D8-3687-427A-A70F-EB7E9BD65F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PCC (2)</vt:lpstr>
      <vt:lpstr>PCC data</vt:lpstr>
      <vt:lpstr>PCC-heatmaps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Ahmed, Yasmine</dc:creator>
  <cp:keywords/>
  <dc:description/>
  <cp:lastModifiedBy>Microsoft Office User</cp:lastModifiedBy>
  <cp:revision/>
  <dcterms:created xsi:type="dcterms:W3CDTF">2019-08-06T13:50:42Z</dcterms:created>
  <dcterms:modified xsi:type="dcterms:W3CDTF">2022-10-09T20:56:31Z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0x010100C7F27F7EC45AE04C97C5042E79390D9E</vt:lpwstr>
  </property>
  <property fmtid="{D5CDD505-2E9C-101B-9397-08002B2CF9AE}" pid="3" name="MediaServiceImageTags">
    <vt:lpwstr/>
  </property>
</Properties>
</file>