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-loaner/Desktop/OneDrive_1_3-1-2024/ACCORDION October 2022 submission/"/>
    </mc:Choice>
  </mc:AlternateContent>
  <xr:revisionPtr revIDLastSave="0" documentId="13_ncr:1_{39A66ECC-7D08-4142-B243-0C18C2FA6670}" xr6:coauthVersionLast="47" xr6:coauthVersionMax="47" xr10:uidLastSave="{00000000-0000-0000-0000-000000000000}"/>
  <bookViews>
    <workbookView xWindow="0" yWindow="500" windowWidth="25600" windowHeight="14580" activeTab="4" xr2:uid="{7427E91C-96CB-4746-ACE2-52488AD7CD69}"/>
  </bookViews>
  <sheets>
    <sheet name="T-LGL" sheetId="15" r:id="rId1"/>
    <sheet name="T-LGL (2)" sheetId="16" r:id="rId2"/>
    <sheet name="TLGL data" sheetId="11" r:id="rId3"/>
    <sheet name="TLGL-heatmaps" sheetId="14" r:id="rId4"/>
    <sheet name="comparison" sheetId="1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5" i="11" l="1"/>
  <c r="M95" i="11"/>
  <c r="L95" i="11"/>
  <c r="K95" i="11"/>
  <c r="J95" i="11"/>
  <c r="I95" i="11"/>
  <c r="H95" i="11"/>
  <c r="G95" i="11"/>
  <c r="F95" i="11"/>
  <c r="E95" i="11"/>
  <c r="D95" i="11"/>
  <c r="C95" i="11"/>
  <c r="B95" i="11"/>
  <c r="AI85" i="16"/>
  <c r="AH85" i="16"/>
  <c r="AG85" i="16"/>
  <c r="AF85" i="16"/>
  <c r="AE85" i="16"/>
  <c r="AD85" i="16"/>
  <c r="AC85" i="16"/>
  <c r="AB85" i="16"/>
  <c r="AA85" i="16"/>
  <c r="Z85" i="16"/>
  <c r="Y85" i="16"/>
  <c r="X85" i="16"/>
  <c r="W85" i="16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N87" i="11"/>
  <c r="M87" i="11"/>
  <c r="L87" i="11"/>
  <c r="K87" i="11"/>
  <c r="K88" i="11" s="1"/>
  <c r="J87" i="11"/>
  <c r="I87" i="11"/>
  <c r="H87" i="11"/>
  <c r="G87" i="11"/>
  <c r="G88" i="11" s="1"/>
  <c r="F87" i="11"/>
  <c r="E87" i="11"/>
  <c r="D87" i="11"/>
  <c r="C87" i="11"/>
  <c r="C88" i="11" s="1"/>
  <c r="B87" i="11"/>
  <c r="L88" i="11"/>
  <c r="H88" i="11"/>
  <c r="D88" i="11"/>
  <c r="F62" i="11"/>
  <c r="E62" i="11"/>
  <c r="D62" i="11"/>
  <c r="C62" i="11"/>
  <c r="AA57" i="16"/>
  <c r="Z57" i="16"/>
  <c r="Y57" i="16"/>
  <c r="X57" i="16"/>
  <c r="B62" i="11"/>
  <c r="W57" i="16"/>
  <c r="F60" i="11"/>
  <c r="E60" i="11"/>
  <c r="D60" i="11"/>
  <c r="C60" i="11"/>
  <c r="B60" i="11"/>
  <c r="F59" i="11"/>
  <c r="E59" i="11"/>
  <c r="D59" i="11"/>
  <c r="C59" i="11"/>
  <c r="B59" i="11"/>
  <c r="F58" i="11"/>
  <c r="E58" i="11"/>
  <c r="D58" i="11"/>
  <c r="C58" i="11"/>
  <c r="B58" i="11"/>
  <c r="F57" i="11"/>
  <c r="E57" i="11"/>
  <c r="D57" i="11"/>
  <c r="C57" i="11"/>
  <c r="B57" i="11"/>
  <c r="F56" i="11"/>
  <c r="E56" i="11"/>
  <c r="D56" i="11"/>
  <c r="C56" i="11"/>
  <c r="B56" i="11"/>
  <c r="F55" i="11"/>
  <c r="E55" i="11"/>
  <c r="D55" i="11"/>
  <c r="C55" i="11"/>
  <c r="B55" i="11"/>
  <c r="F54" i="11"/>
  <c r="E54" i="11"/>
  <c r="D54" i="11"/>
  <c r="C54" i="11"/>
  <c r="B54" i="11"/>
  <c r="C30" i="11"/>
  <c r="B30" i="11"/>
  <c r="X29" i="16"/>
  <c r="W29" i="16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E88" i="11" l="1"/>
  <c r="I88" i="11"/>
  <c r="M88" i="11"/>
  <c r="B88" i="11"/>
  <c r="F88" i="11"/>
  <c r="J88" i="11"/>
  <c r="N88" i="11"/>
  <c r="AI77" i="16" l="1"/>
  <c r="AF77" i="16"/>
  <c r="AE77" i="16"/>
  <c r="AB77" i="16"/>
  <c r="AA77" i="16"/>
  <c r="X77" i="16"/>
  <c r="W77" i="16"/>
  <c r="AH77" i="16"/>
  <c r="AG77" i="16"/>
  <c r="AD77" i="16"/>
  <c r="AC77" i="16"/>
  <c r="Z77" i="16"/>
  <c r="Y77" i="16"/>
  <c r="V77" i="16"/>
  <c r="AI76" i="16"/>
  <c r="AH76" i="16"/>
  <c r="AG76" i="16"/>
  <c r="AF76" i="16"/>
  <c r="AE76" i="16"/>
  <c r="AD76" i="16"/>
  <c r="AC76" i="16"/>
  <c r="AB76" i="16"/>
  <c r="AA76" i="16"/>
  <c r="Z76" i="16"/>
  <c r="Y76" i="16"/>
  <c r="X76" i="16"/>
  <c r="W76" i="16"/>
  <c r="V76" i="16"/>
  <c r="AI75" i="16"/>
  <c r="AE75" i="16"/>
  <c r="AA75" i="16"/>
  <c r="W75" i="16"/>
  <c r="AH75" i="16"/>
  <c r="AG75" i="16"/>
  <c r="AF75" i="16"/>
  <c r="AD75" i="16"/>
  <c r="AC75" i="16"/>
  <c r="AB75" i="16"/>
  <c r="Z75" i="16"/>
  <c r="Y75" i="16"/>
  <c r="X75" i="16"/>
  <c r="V75" i="16"/>
  <c r="AF74" i="16"/>
  <c r="AB74" i="16"/>
  <c r="X74" i="16"/>
  <c r="AI74" i="16"/>
  <c r="AH74" i="16"/>
  <c r="AG74" i="16"/>
  <c r="AE74" i="16"/>
  <c r="AD74" i="16"/>
  <c r="AC74" i="16"/>
  <c r="AA74" i="16"/>
  <c r="Z74" i="16"/>
  <c r="Y74" i="16"/>
  <c r="W74" i="16"/>
  <c r="V74" i="16"/>
  <c r="AG73" i="16"/>
  <c r="AC73" i="16"/>
  <c r="Y73" i="16"/>
  <c r="AI73" i="16"/>
  <c r="AH73" i="16"/>
  <c r="AF73" i="16"/>
  <c r="AE73" i="16"/>
  <c r="AD73" i="16"/>
  <c r="AB73" i="16"/>
  <c r="AA73" i="16"/>
  <c r="Z73" i="16"/>
  <c r="X73" i="16"/>
  <c r="W73" i="16"/>
  <c r="V73" i="16"/>
  <c r="AH72" i="16"/>
  <c r="AD72" i="16"/>
  <c r="Z72" i="16"/>
  <c r="V72" i="16"/>
  <c r="AI72" i="16"/>
  <c r="AG72" i="16"/>
  <c r="AF72" i="16"/>
  <c r="AE72" i="16"/>
  <c r="AC72" i="16"/>
  <c r="AB72" i="16"/>
  <c r="AA72" i="16"/>
  <c r="Y72" i="16"/>
  <c r="X72" i="16"/>
  <c r="W72" i="16"/>
  <c r="AI71" i="16"/>
  <c r="AE71" i="16"/>
  <c r="AA71" i="16"/>
  <c r="W71" i="16"/>
  <c r="AH71" i="16"/>
  <c r="AG71" i="16"/>
  <c r="AF71" i="16"/>
  <c r="AD71" i="16"/>
  <c r="AC71" i="16"/>
  <c r="AB71" i="16"/>
  <c r="Z71" i="16"/>
  <c r="Y71" i="16"/>
  <c r="X71" i="16"/>
  <c r="V71" i="16"/>
  <c r="AF70" i="16"/>
  <c r="AB70" i="16"/>
  <c r="X70" i="16"/>
  <c r="AI70" i="16"/>
  <c r="AH70" i="16"/>
  <c r="AG70" i="16"/>
  <c r="AE70" i="16"/>
  <c r="AD70" i="16"/>
  <c r="AC70" i="16"/>
  <c r="AA70" i="16"/>
  <c r="Z70" i="16"/>
  <c r="Y70" i="16"/>
  <c r="W70" i="16"/>
  <c r="V70" i="16"/>
  <c r="AG69" i="16"/>
  <c r="AC69" i="16"/>
  <c r="Y69" i="16"/>
  <c r="AI69" i="16"/>
  <c r="AH69" i="16"/>
  <c r="AF69" i="16"/>
  <c r="AE69" i="16"/>
  <c r="AD69" i="16"/>
  <c r="AB69" i="16"/>
  <c r="AA69" i="16"/>
  <c r="Z69" i="16"/>
  <c r="X69" i="16"/>
  <c r="W69" i="16"/>
  <c r="V69" i="16"/>
  <c r="AH68" i="16"/>
  <c r="AD68" i="16"/>
  <c r="Z68" i="16"/>
  <c r="V68" i="16"/>
  <c r="AI68" i="16"/>
  <c r="AG68" i="16"/>
  <c r="AF68" i="16"/>
  <c r="AE68" i="16"/>
  <c r="AC68" i="16"/>
  <c r="AB68" i="16"/>
  <c r="AA68" i="16"/>
  <c r="Y68" i="16"/>
  <c r="X68" i="16"/>
  <c r="W68" i="16"/>
  <c r="AI67" i="16"/>
  <c r="AE67" i="16"/>
  <c r="AA67" i="16"/>
  <c r="W67" i="16"/>
  <c r="AH67" i="16"/>
  <c r="AG67" i="16"/>
  <c r="AF67" i="16"/>
  <c r="AD67" i="16"/>
  <c r="AC67" i="16"/>
  <c r="AB67" i="16"/>
  <c r="Z67" i="16"/>
  <c r="Y67" i="16"/>
  <c r="X67" i="16"/>
  <c r="V67" i="16"/>
  <c r="AF66" i="16"/>
  <c r="AB66" i="16"/>
  <c r="X66" i="16"/>
  <c r="AI66" i="16"/>
  <c r="AH66" i="16"/>
  <c r="AG66" i="16"/>
  <c r="AE66" i="16"/>
  <c r="AD66" i="16"/>
  <c r="AC66" i="16"/>
  <c r="AA66" i="16"/>
  <c r="Z66" i="16"/>
  <c r="Y66" i="16"/>
  <c r="W66" i="16"/>
  <c r="V66" i="16"/>
  <c r="AG65" i="16"/>
  <c r="AC65" i="16"/>
  <c r="Y65" i="16"/>
  <c r="AI65" i="16"/>
  <c r="AH65" i="16"/>
  <c r="AF65" i="16"/>
  <c r="AE65" i="16"/>
  <c r="AD65" i="16"/>
  <c r="AB65" i="16"/>
  <c r="AA65" i="16"/>
  <c r="Z65" i="16"/>
  <c r="X65" i="16"/>
  <c r="W65" i="16"/>
  <c r="V65" i="16"/>
  <c r="AH64" i="16"/>
  <c r="AD64" i="16"/>
  <c r="Z64" i="16"/>
  <c r="V64" i="16"/>
  <c r="AI64" i="16"/>
  <c r="AG64" i="16"/>
  <c r="AF64" i="16"/>
  <c r="AE64" i="16"/>
  <c r="AC64" i="16"/>
  <c r="AB64" i="16"/>
  <c r="AA64" i="16"/>
  <c r="Y64" i="16"/>
  <c r="X64" i="16"/>
  <c r="W64" i="16"/>
  <c r="AI63" i="16"/>
  <c r="AE63" i="16"/>
  <c r="AA63" i="16"/>
  <c r="W63" i="16"/>
  <c r="AH63" i="16"/>
  <c r="AG63" i="16"/>
  <c r="AF63" i="16"/>
  <c r="AD63" i="16"/>
  <c r="AC63" i="16"/>
  <c r="AB63" i="16"/>
  <c r="Z63" i="16"/>
  <c r="Y63" i="16"/>
  <c r="X63" i="16"/>
  <c r="V63" i="16"/>
  <c r="AB62" i="16"/>
  <c r="V62" i="16"/>
  <c r="AI62" i="16"/>
  <c r="AH62" i="16"/>
  <c r="AG62" i="16"/>
  <c r="AF62" i="16"/>
  <c r="AE62" i="16"/>
  <c r="AD62" i="16"/>
  <c r="AC62" i="16"/>
  <c r="AA62" i="16"/>
  <c r="Z62" i="16"/>
  <c r="Y62" i="16"/>
  <c r="X62" i="16"/>
  <c r="W62" i="16"/>
  <c r="AI61" i="16"/>
  <c r="AH61" i="16"/>
  <c r="AE61" i="16"/>
  <c r="AD61" i="16"/>
  <c r="AA61" i="16"/>
  <c r="Z61" i="16"/>
  <c r="W61" i="16"/>
  <c r="V61" i="16"/>
  <c r="AG61" i="16"/>
  <c r="AF61" i="16"/>
  <c r="AC61" i="16"/>
  <c r="AB61" i="16"/>
  <c r="Y61" i="16"/>
  <c r="X61" i="16"/>
  <c r="AI60" i="16"/>
  <c r="AF60" i="16"/>
  <c r="AE60" i="16"/>
  <c r="AB60" i="16"/>
  <c r="AA60" i="16"/>
  <c r="X60" i="16"/>
  <c r="W60" i="16"/>
  <c r="AH60" i="16"/>
  <c r="AG60" i="16"/>
  <c r="AD60" i="16"/>
  <c r="AC60" i="16"/>
  <c r="Z60" i="16"/>
  <c r="Y60" i="16"/>
  <c r="V60" i="16"/>
  <c r="AG59" i="16"/>
  <c r="AF59" i="16"/>
  <c r="AC59" i="16"/>
  <c r="AB59" i="16"/>
  <c r="Y59" i="16"/>
  <c r="X59" i="16"/>
  <c r="V59" i="16"/>
  <c r="AI59" i="16"/>
  <c r="AH59" i="16"/>
  <c r="AE59" i="16"/>
  <c r="AD59" i="16"/>
  <c r="AA59" i="16"/>
  <c r="Z59" i="16"/>
  <c r="W59" i="16"/>
  <c r="X58" i="16"/>
  <c r="Y58" i="16" s="1"/>
  <c r="Z58" i="16" s="1"/>
  <c r="AA58" i="16" s="1"/>
  <c r="AB58" i="16" s="1"/>
  <c r="AC58" i="16" s="1"/>
  <c r="AD58" i="16" s="1"/>
  <c r="AE58" i="16" s="1"/>
  <c r="AF58" i="16" s="1"/>
  <c r="AG58" i="16" s="1"/>
  <c r="AH58" i="16" s="1"/>
  <c r="I58" i="16"/>
  <c r="J58" i="16" s="1"/>
  <c r="K58" i="16" s="1"/>
  <c r="L58" i="16" s="1"/>
  <c r="M58" i="16" s="1"/>
  <c r="N58" i="16" s="1"/>
  <c r="O58" i="16" s="1"/>
  <c r="P58" i="16" s="1"/>
  <c r="Q58" i="16" s="1"/>
  <c r="R58" i="16" s="1"/>
  <c r="S58" i="16" s="1"/>
  <c r="AA49" i="16"/>
  <c r="Z49" i="16"/>
  <c r="W49" i="16"/>
  <c r="V49" i="16"/>
  <c r="Y49" i="16"/>
  <c r="X49" i="16"/>
  <c r="AA48" i="16"/>
  <c r="X48" i="16"/>
  <c r="W48" i="16"/>
  <c r="Z48" i="16"/>
  <c r="Y48" i="16"/>
  <c r="V48" i="16"/>
  <c r="Y47" i="16"/>
  <c r="X47" i="16"/>
  <c r="V47" i="16"/>
  <c r="AA47" i="16"/>
  <c r="Z47" i="16"/>
  <c r="W47" i="16"/>
  <c r="Z46" i="16"/>
  <c r="Y46" i="16"/>
  <c r="V46" i="16"/>
  <c r="AA46" i="16"/>
  <c r="X46" i="16"/>
  <c r="W46" i="16"/>
  <c r="AA45" i="16"/>
  <c r="Z45" i="16"/>
  <c r="W45" i="16"/>
  <c r="V45" i="16"/>
  <c r="Y45" i="16"/>
  <c r="X45" i="16"/>
  <c r="AA44" i="16"/>
  <c r="X44" i="16"/>
  <c r="W44" i="16"/>
  <c r="Z44" i="16"/>
  <c r="Y44" i="16"/>
  <c r="V44" i="16"/>
  <c r="Y43" i="16"/>
  <c r="X43" i="16"/>
  <c r="V43" i="16"/>
  <c r="AA43" i="16"/>
  <c r="Z43" i="16"/>
  <c r="W43" i="16"/>
  <c r="Z42" i="16"/>
  <c r="Y42" i="16"/>
  <c r="V42" i="16"/>
  <c r="AA42" i="16"/>
  <c r="X42" i="16"/>
  <c r="W42" i="16"/>
  <c r="AA41" i="16"/>
  <c r="Z41" i="16"/>
  <c r="W41" i="16"/>
  <c r="V41" i="16"/>
  <c r="Y41" i="16"/>
  <c r="X41" i="16"/>
  <c r="AA40" i="16"/>
  <c r="X40" i="16"/>
  <c r="W40" i="16"/>
  <c r="Z40" i="16"/>
  <c r="Y40" i="16"/>
  <c r="V40" i="16"/>
  <c r="Y39" i="16"/>
  <c r="X39" i="16"/>
  <c r="V39" i="16"/>
  <c r="AA39" i="16"/>
  <c r="Z39" i="16"/>
  <c r="W39" i="16"/>
  <c r="Z38" i="16"/>
  <c r="Y38" i="16"/>
  <c r="V38" i="16"/>
  <c r="AA38" i="16"/>
  <c r="X38" i="16"/>
  <c r="W38" i="16"/>
  <c r="AA37" i="16"/>
  <c r="Z37" i="16"/>
  <c r="W37" i="16"/>
  <c r="V37" i="16"/>
  <c r="Y37" i="16"/>
  <c r="X37" i="16"/>
  <c r="AA36" i="16"/>
  <c r="X36" i="16"/>
  <c r="W36" i="16"/>
  <c r="Z36" i="16"/>
  <c r="Y36" i="16"/>
  <c r="V36" i="16"/>
  <c r="Y35" i="16"/>
  <c r="X35" i="16"/>
  <c r="V35" i="16"/>
  <c r="AA35" i="16"/>
  <c r="Z35" i="16"/>
  <c r="W35" i="16"/>
  <c r="Z34" i="16"/>
  <c r="Y34" i="16"/>
  <c r="V34" i="16"/>
  <c r="AA34" i="16"/>
  <c r="X34" i="16"/>
  <c r="W34" i="16"/>
  <c r="AA33" i="16"/>
  <c r="Z33" i="16"/>
  <c r="W33" i="16"/>
  <c r="V33" i="16"/>
  <c r="Y33" i="16"/>
  <c r="X33" i="16"/>
  <c r="X50" i="16" s="1"/>
  <c r="AA32" i="16"/>
  <c r="X32" i="16"/>
  <c r="W32" i="16"/>
  <c r="Z32" i="16"/>
  <c r="Y32" i="16"/>
  <c r="V32" i="16"/>
  <c r="Y31" i="16"/>
  <c r="X31" i="16"/>
  <c r="V31" i="16"/>
  <c r="V55" i="16" s="1"/>
  <c r="AA31" i="16"/>
  <c r="Z31" i="16"/>
  <c r="W31" i="16"/>
  <c r="W51" i="16" s="1"/>
  <c r="Y30" i="16"/>
  <c r="Z30" i="16" s="1"/>
  <c r="AA30" i="16" s="1"/>
  <c r="X30" i="16"/>
  <c r="J30" i="16"/>
  <c r="K30" i="16" s="1"/>
  <c r="L30" i="16" s="1"/>
  <c r="I30" i="16"/>
  <c r="X21" i="16"/>
  <c r="W21" i="16"/>
  <c r="V21" i="16"/>
  <c r="X20" i="16"/>
  <c r="W20" i="16"/>
  <c r="V20" i="16"/>
  <c r="X19" i="16"/>
  <c r="W19" i="16"/>
  <c r="V19" i="16"/>
  <c r="W18" i="16"/>
  <c r="X18" i="16"/>
  <c r="V18" i="16"/>
  <c r="X17" i="16"/>
  <c r="W17" i="16"/>
  <c r="V17" i="16"/>
  <c r="X16" i="16"/>
  <c r="W16" i="16"/>
  <c r="V16" i="16"/>
  <c r="X15" i="16"/>
  <c r="W15" i="16"/>
  <c r="V15" i="16"/>
  <c r="W14" i="16"/>
  <c r="X14" i="16"/>
  <c r="V14" i="16"/>
  <c r="X13" i="16"/>
  <c r="W13" i="16"/>
  <c r="V13" i="16"/>
  <c r="X12" i="16"/>
  <c r="W12" i="16"/>
  <c r="V12" i="16"/>
  <c r="X11" i="16"/>
  <c r="W11" i="16"/>
  <c r="V11" i="16"/>
  <c r="W10" i="16"/>
  <c r="X10" i="16"/>
  <c r="V10" i="16"/>
  <c r="X9" i="16"/>
  <c r="W9" i="16"/>
  <c r="V9" i="16"/>
  <c r="X8" i="16"/>
  <c r="W8" i="16"/>
  <c r="V8" i="16"/>
  <c r="X7" i="16"/>
  <c r="W7" i="16"/>
  <c r="V7" i="16"/>
  <c r="W6" i="16"/>
  <c r="X6" i="16"/>
  <c r="V6" i="16"/>
  <c r="X5" i="16"/>
  <c r="W5" i="16"/>
  <c r="V5" i="16"/>
  <c r="X4" i="16"/>
  <c r="W4" i="16"/>
  <c r="W25" i="16" s="1"/>
  <c r="V4" i="16"/>
  <c r="X3" i="16"/>
  <c r="W3" i="16"/>
  <c r="V3" i="16"/>
  <c r="I2" i="16"/>
  <c r="AI71" i="15"/>
  <c r="AH71" i="15"/>
  <c r="AG71" i="15"/>
  <c r="AF71" i="15"/>
  <c r="AE71" i="15"/>
  <c r="AD71" i="15"/>
  <c r="AC71" i="15"/>
  <c r="AB71" i="15"/>
  <c r="AA71" i="15"/>
  <c r="Z71" i="15"/>
  <c r="Y71" i="15"/>
  <c r="X71" i="15"/>
  <c r="W71" i="15"/>
  <c r="V71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AI69" i="15"/>
  <c r="AH69" i="15"/>
  <c r="AG69" i="15"/>
  <c r="AF69" i="15"/>
  <c r="AE69" i="15"/>
  <c r="AD69" i="15"/>
  <c r="AC69" i="15"/>
  <c r="AB69" i="15"/>
  <c r="AA69" i="15"/>
  <c r="Z69" i="15"/>
  <c r="Y69" i="15"/>
  <c r="X69" i="15"/>
  <c r="W69" i="15"/>
  <c r="V69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V68" i="15"/>
  <c r="AI67" i="15"/>
  <c r="AH67" i="15"/>
  <c r="AG67" i="15"/>
  <c r="AF67" i="15"/>
  <c r="AE67" i="15"/>
  <c r="AD67" i="15"/>
  <c r="AC67" i="15"/>
  <c r="AB67" i="15"/>
  <c r="AA67" i="15"/>
  <c r="Z67" i="15"/>
  <c r="Y67" i="15"/>
  <c r="X67" i="15"/>
  <c r="W67" i="15"/>
  <c r="V67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AI65" i="15"/>
  <c r="AH65" i="15"/>
  <c r="AG65" i="15"/>
  <c r="AF65" i="15"/>
  <c r="AE65" i="15"/>
  <c r="AD65" i="15"/>
  <c r="AC65" i="15"/>
  <c r="AB65" i="15"/>
  <c r="AA65" i="15"/>
  <c r="Z65" i="15"/>
  <c r="Y65" i="15"/>
  <c r="X65" i="15"/>
  <c r="W65" i="15"/>
  <c r="V65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V63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AI61" i="15"/>
  <c r="AH61" i="15"/>
  <c r="AG61" i="15"/>
  <c r="AF61" i="15"/>
  <c r="AE61" i="15"/>
  <c r="AD61" i="15"/>
  <c r="AC61" i="15"/>
  <c r="AB61" i="15"/>
  <c r="AA61" i="15"/>
  <c r="Z61" i="15"/>
  <c r="Y61" i="15"/>
  <c r="X61" i="15"/>
  <c r="W61" i="15"/>
  <c r="V61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AI59" i="15"/>
  <c r="AH59" i="15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AI54" i="15"/>
  <c r="AH54" i="15"/>
  <c r="AH72" i="15" s="1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V72" i="15" s="1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Y52" i="15"/>
  <c r="Z52" i="15" s="1"/>
  <c r="AA52" i="15" s="1"/>
  <c r="AB52" i="15" s="1"/>
  <c r="AC52" i="15" s="1"/>
  <c r="AD52" i="15" s="1"/>
  <c r="AE52" i="15" s="1"/>
  <c r="AF52" i="15" s="1"/>
  <c r="AG52" i="15" s="1"/>
  <c r="AH52" i="15" s="1"/>
  <c r="X52" i="15"/>
  <c r="I52" i="15"/>
  <c r="J52" i="15" s="1"/>
  <c r="K52" i="15" s="1"/>
  <c r="L52" i="15" s="1"/>
  <c r="M52" i="15" s="1"/>
  <c r="N52" i="15" s="1"/>
  <c r="O52" i="15" s="1"/>
  <c r="P52" i="15" s="1"/>
  <c r="Q52" i="15" s="1"/>
  <c r="R52" i="15" s="1"/>
  <c r="S52" i="15" s="1"/>
  <c r="AA46" i="15"/>
  <c r="Z46" i="15"/>
  <c r="Y46" i="15"/>
  <c r="X46" i="15"/>
  <c r="W46" i="15"/>
  <c r="V46" i="15"/>
  <c r="AA45" i="15"/>
  <c r="Z45" i="15"/>
  <c r="Y45" i="15"/>
  <c r="X45" i="15"/>
  <c r="W45" i="15"/>
  <c r="V45" i="15"/>
  <c r="AA44" i="15"/>
  <c r="Z44" i="15"/>
  <c r="Y44" i="15"/>
  <c r="X44" i="15"/>
  <c r="W44" i="15"/>
  <c r="V44" i="15"/>
  <c r="AA43" i="15"/>
  <c r="Z43" i="15"/>
  <c r="Y43" i="15"/>
  <c r="X43" i="15"/>
  <c r="W43" i="15"/>
  <c r="V43" i="15"/>
  <c r="AA42" i="15"/>
  <c r="Z42" i="15"/>
  <c r="Y42" i="15"/>
  <c r="X42" i="15"/>
  <c r="W42" i="15"/>
  <c r="V42" i="15"/>
  <c r="AA41" i="15"/>
  <c r="Z41" i="15"/>
  <c r="Y41" i="15"/>
  <c r="X41" i="15"/>
  <c r="W41" i="15"/>
  <c r="V41" i="15"/>
  <c r="AA40" i="15"/>
  <c r="Z40" i="15"/>
  <c r="Y40" i="15"/>
  <c r="X40" i="15"/>
  <c r="W40" i="15"/>
  <c r="V40" i="15"/>
  <c r="AA39" i="15"/>
  <c r="Z39" i="15"/>
  <c r="Y39" i="15"/>
  <c r="X39" i="15"/>
  <c r="W39" i="15"/>
  <c r="V39" i="15"/>
  <c r="AA38" i="15"/>
  <c r="Z38" i="15"/>
  <c r="Y38" i="15"/>
  <c r="X38" i="15"/>
  <c r="W38" i="15"/>
  <c r="V38" i="15"/>
  <c r="AA37" i="15"/>
  <c r="Z37" i="15"/>
  <c r="Y37" i="15"/>
  <c r="X37" i="15"/>
  <c r="W37" i="15"/>
  <c r="V37" i="15"/>
  <c r="AA36" i="15"/>
  <c r="Z36" i="15"/>
  <c r="Y36" i="15"/>
  <c r="X36" i="15"/>
  <c r="W36" i="15"/>
  <c r="V36" i="15"/>
  <c r="AA35" i="15"/>
  <c r="Z35" i="15"/>
  <c r="Y35" i="15"/>
  <c r="X35" i="15"/>
  <c r="W35" i="15"/>
  <c r="V35" i="15"/>
  <c r="AA34" i="15"/>
  <c r="Z34" i="15"/>
  <c r="Y34" i="15"/>
  <c r="X34" i="15"/>
  <c r="W34" i="15"/>
  <c r="V34" i="15"/>
  <c r="AA33" i="15"/>
  <c r="Z33" i="15"/>
  <c r="Y33" i="15"/>
  <c r="X33" i="15"/>
  <c r="W33" i="15"/>
  <c r="V33" i="15"/>
  <c r="AA32" i="15"/>
  <c r="Z32" i="15"/>
  <c r="Y32" i="15"/>
  <c r="X32" i="15"/>
  <c r="W32" i="15"/>
  <c r="V32" i="15"/>
  <c r="AA31" i="15"/>
  <c r="Z31" i="15"/>
  <c r="Y31" i="15"/>
  <c r="X31" i="15"/>
  <c r="W31" i="15"/>
  <c r="V31" i="15"/>
  <c r="AA30" i="15"/>
  <c r="Z30" i="15"/>
  <c r="Y30" i="15"/>
  <c r="X30" i="15"/>
  <c r="W30" i="15"/>
  <c r="V30" i="15"/>
  <c r="AA29" i="15"/>
  <c r="AA47" i="15" s="1"/>
  <c r="Z29" i="15"/>
  <c r="Y29" i="15"/>
  <c r="X29" i="15"/>
  <c r="W29" i="15"/>
  <c r="V29" i="15"/>
  <c r="V47" i="15" s="1"/>
  <c r="AA28" i="15"/>
  <c r="Z28" i="15"/>
  <c r="Y28" i="15"/>
  <c r="X28" i="15"/>
  <c r="W28" i="15"/>
  <c r="V28" i="15"/>
  <c r="X27" i="15"/>
  <c r="Y27" i="15" s="1"/>
  <c r="Z27" i="15" s="1"/>
  <c r="AA27" i="15" s="1"/>
  <c r="I27" i="15"/>
  <c r="J27" i="15" s="1"/>
  <c r="K27" i="15" s="1"/>
  <c r="L27" i="15" s="1"/>
  <c r="X21" i="15"/>
  <c r="W21" i="15"/>
  <c r="V21" i="15"/>
  <c r="X20" i="15"/>
  <c r="W20" i="15"/>
  <c r="V20" i="15"/>
  <c r="X19" i="15"/>
  <c r="W19" i="15"/>
  <c r="V19" i="15"/>
  <c r="X18" i="15"/>
  <c r="W18" i="15"/>
  <c r="V18" i="15"/>
  <c r="X17" i="15"/>
  <c r="W17" i="15"/>
  <c r="V17" i="15"/>
  <c r="X16" i="15"/>
  <c r="W16" i="15"/>
  <c r="V16" i="15"/>
  <c r="X15" i="15"/>
  <c r="W15" i="15"/>
  <c r="V15" i="15"/>
  <c r="X14" i="15"/>
  <c r="W14" i="15"/>
  <c r="V14" i="15"/>
  <c r="X13" i="15"/>
  <c r="W13" i="15"/>
  <c r="V13" i="15"/>
  <c r="X12" i="15"/>
  <c r="W12" i="15"/>
  <c r="V12" i="15"/>
  <c r="X11" i="15"/>
  <c r="W11" i="15"/>
  <c r="V11" i="15"/>
  <c r="X10" i="15"/>
  <c r="W10" i="15"/>
  <c r="V10" i="15"/>
  <c r="X9" i="15"/>
  <c r="W9" i="15"/>
  <c r="V9" i="15"/>
  <c r="X8" i="15"/>
  <c r="W8" i="15"/>
  <c r="V8" i="15"/>
  <c r="X7" i="15"/>
  <c r="W7" i="15"/>
  <c r="V7" i="15"/>
  <c r="X6" i="15"/>
  <c r="W6" i="15"/>
  <c r="V6" i="15"/>
  <c r="V22" i="15" s="1"/>
  <c r="X5" i="15"/>
  <c r="W5" i="15"/>
  <c r="V5" i="15"/>
  <c r="V23" i="15" s="1"/>
  <c r="X4" i="15"/>
  <c r="W4" i="15"/>
  <c r="V4" i="15"/>
  <c r="X3" i="15"/>
  <c r="W3" i="15"/>
  <c r="V3" i="15"/>
  <c r="I2" i="15"/>
  <c r="V27" i="16" l="1"/>
  <c r="V25" i="16"/>
  <c r="V23" i="16"/>
  <c r="V22" i="16"/>
  <c r="V28" i="16"/>
  <c r="V26" i="16"/>
  <c r="V24" i="16"/>
  <c r="Z25" i="16"/>
  <c r="AA25" i="16" s="1"/>
  <c r="AA83" i="16"/>
  <c r="AA79" i="16"/>
  <c r="AA82" i="16"/>
  <c r="AA78" i="16"/>
  <c r="AA81" i="16"/>
  <c r="AA84" i="16"/>
  <c r="AA80" i="16"/>
  <c r="AI83" i="16"/>
  <c r="AI79" i="16"/>
  <c r="AI82" i="16"/>
  <c r="AI78" i="16"/>
  <c r="AI81" i="16"/>
  <c r="AI84" i="16"/>
  <c r="AI80" i="16"/>
  <c r="X53" i="16"/>
  <c r="X55" i="16"/>
  <c r="X51" i="16"/>
  <c r="AC51" i="16" s="1"/>
  <c r="AD51" i="16" s="1"/>
  <c r="X54" i="16"/>
  <c r="X56" i="16"/>
  <c r="X52" i="16"/>
  <c r="W26" i="16"/>
  <c r="W27" i="16"/>
  <c r="Z55" i="16"/>
  <c r="Z51" i="16"/>
  <c r="Z53" i="16"/>
  <c r="Z56" i="16"/>
  <c r="Z52" i="16"/>
  <c r="Z54" i="16"/>
  <c r="Z50" i="16"/>
  <c r="Y56" i="16"/>
  <c r="W23" i="16"/>
  <c r="W83" i="16"/>
  <c r="W79" i="16"/>
  <c r="W82" i="16"/>
  <c r="W78" i="16"/>
  <c r="W81" i="16"/>
  <c r="W84" i="16"/>
  <c r="W80" i="16"/>
  <c r="AE83" i="16"/>
  <c r="AE79" i="16"/>
  <c r="AE82" i="16"/>
  <c r="AE78" i="16"/>
  <c r="AE81" i="16"/>
  <c r="AE84" i="16"/>
  <c r="AE80" i="16"/>
  <c r="X27" i="16"/>
  <c r="X28" i="16"/>
  <c r="W54" i="16"/>
  <c r="W50" i="16"/>
  <c r="W52" i="16"/>
  <c r="W55" i="16"/>
  <c r="W53" i="16"/>
  <c r="W56" i="16"/>
  <c r="AA54" i="16"/>
  <c r="AA50" i="16"/>
  <c r="AA56" i="16"/>
  <c r="AA52" i="16"/>
  <c r="AA55" i="16"/>
  <c r="AA53" i="16"/>
  <c r="V52" i="16"/>
  <c r="V53" i="16"/>
  <c r="V56" i="16"/>
  <c r="Y53" i="16"/>
  <c r="AA51" i="16"/>
  <c r="Z84" i="16"/>
  <c r="Z80" i="16"/>
  <c r="Z83" i="16"/>
  <c r="Z79" i="16"/>
  <c r="Z82" i="16"/>
  <c r="Z78" i="16"/>
  <c r="Z81" i="16"/>
  <c r="AD84" i="16"/>
  <c r="AD80" i="16"/>
  <c r="AD83" i="16"/>
  <c r="AD79" i="16"/>
  <c r="AD82" i="16"/>
  <c r="AD78" i="16"/>
  <c r="AD81" i="16"/>
  <c r="AH84" i="16"/>
  <c r="AH80" i="16"/>
  <c r="AH83" i="16"/>
  <c r="AH79" i="16"/>
  <c r="AH82" i="16"/>
  <c r="AH78" i="16"/>
  <c r="AH81" i="16"/>
  <c r="X82" i="16"/>
  <c r="X78" i="16"/>
  <c r="X81" i="16"/>
  <c r="X84" i="16"/>
  <c r="X80" i="16"/>
  <c r="X83" i="16"/>
  <c r="X79" i="16"/>
  <c r="Y81" i="16"/>
  <c r="Y84" i="16"/>
  <c r="Y80" i="16"/>
  <c r="Y83" i="16"/>
  <c r="Y79" i="16"/>
  <c r="Y82" i="16"/>
  <c r="Y78" i="16"/>
  <c r="AG81" i="16"/>
  <c r="AG84" i="16"/>
  <c r="AG80" i="16"/>
  <c r="AG83" i="16"/>
  <c r="AG79" i="16"/>
  <c r="AG82" i="16"/>
  <c r="AG78" i="16"/>
  <c r="W22" i="16"/>
  <c r="W28" i="16"/>
  <c r="V50" i="16"/>
  <c r="Y51" i="16"/>
  <c r="V54" i="16"/>
  <c r="Y55" i="16"/>
  <c r="V84" i="16"/>
  <c r="V80" i="16"/>
  <c r="V83" i="16"/>
  <c r="V79" i="16"/>
  <c r="V82" i="16"/>
  <c r="V78" i="16"/>
  <c r="V81" i="16"/>
  <c r="AB82" i="16"/>
  <c r="AB78" i="16"/>
  <c r="AB81" i="16"/>
  <c r="AB84" i="16"/>
  <c r="AB80" i="16"/>
  <c r="AB83" i="16"/>
  <c r="AB79" i="16"/>
  <c r="AF82" i="16"/>
  <c r="AF78" i="16"/>
  <c r="AF81" i="16"/>
  <c r="AF84" i="16"/>
  <c r="AF80" i="16"/>
  <c r="AF83" i="16"/>
  <c r="AF79" i="16"/>
  <c r="X23" i="16"/>
  <c r="X25" i="16"/>
  <c r="Y25" i="16" s="1"/>
  <c r="Y50" i="16"/>
  <c r="Y54" i="16"/>
  <c r="AC81" i="16"/>
  <c r="AC84" i="16"/>
  <c r="AC80" i="16"/>
  <c r="AC83" i="16"/>
  <c r="AC79" i="16"/>
  <c r="AC82" i="16"/>
  <c r="AC78" i="16"/>
  <c r="W24" i="16"/>
  <c r="X22" i="16"/>
  <c r="X24" i="16"/>
  <c r="X26" i="16"/>
  <c r="V51" i="16"/>
  <c r="Y52" i="16"/>
  <c r="AF73" i="15"/>
  <c r="Z73" i="15"/>
  <c r="AG73" i="15"/>
  <c r="Z47" i="15"/>
  <c r="Z48" i="15" s="1"/>
  <c r="V48" i="15"/>
  <c r="AD72" i="15"/>
  <c r="AD73" i="15" s="1"/>
  <c r="V73" i="15"/>
  <c r="AH73" i="15"/>
  <c r="AA48" i="15"/>
  <c r="Z72" i="15"/>
  <c r="W22" i="15"/>
  <c r="W47" i="15"/>
  <c r="W72" i="15"/>
  <c r="AA72" i="15"/>
  <c r="AA73" i="15" s="1"/>
  <c r="AE72" i="15"/>
  <c r="AE73" i="15" s="1"/>
  <c r="AI72" i="15"/>
  <c r="AI73" i="15" s="1"/>
  <c r="X22" i="15"/>
  <c r="X23" i="15" s="1"/>
  <c r="X47" i="15"/>
  <c r="X48" i="15" s="1"/>
  <c r="X72" i="15"/>
  <c r="X73" i="15" s="1"/>
  <c r="AB72" i="15"/>
  <c r="AB73" i="15" s="1"/>
  <c r="AF72" i="15"/>
  <c r="Y47" i="15"/>
  <c r="Y48" i="15" s="1"/>
  <c r="Y72" i="15"/>
  <c r="Y73" i="15" s="1"/>
  <c r="AC72" i="15"/>
  <c r="AC73" i="15" s="1"/>
  <c r="AG72" i="15"/>
  <c r="AK79" i="16" l="1"/>
  <c r="AL79" i="16" s="1"/>
  <c r="AJ79" i="16"/>
  <c r="AC54" i="16"/>
  <c r="AD54" i="16" s="1"/>
  <c r="AB54" i="16"/>
  <c r="AK81" i="16"/>
  <c r="AL81" i="16" s="1"/>
  <c r="AJ81" i="16"/>
  <c r="AB51" i="16"/>
  <c r="AB55" i="16"/>
  <c r="AC55" i="16"/>
  <c r="AD55" i="16" s="1"/>
  <c r="AJ78" i="16"/>
  <c r="AL78" i="16" s="1"/>
  <c r="AK78" i="16"/>
  <c r="Z23" i="16"/>
  <c r="AA23" i="16" s="1"/>
  <c r="Y23" i="16"/>
  <c r="Z24" i="16"/>
  <c r="AA24" i="16" s="1"/>
  <c r="Y24" i="16"/>
  <c r="AC56" i="16"/>
  <c r="AD56" i="16" s="1"/>
  <c r="AB56" i="16"/>
  <c r="AC50" i="16"/>
  <c r="AB50" i="16"/>
  <c r="AD50" i="16" s="1"/>
  <c r="AK84" i="16"/>
  <c r="AL84" i="16" s="1"/>
  <c r="AJ84" i="16"/>
  <c r="Z26" i="16"/>
  <c r="AA26" i="16" s="1"/>
  <c r="Y26" i="16"/>
  <c r="Z28" i="16"/>
  <c r="AA28" i="16" s="1"/>
  <c r="Y28" i="16"/>
  <c r="AB53" i="16"/>
  <c r="AC53" i="16"/>
  <c r="AD53" i="16" s="1"/>
  <c r="AK83" i="16"/>
  <c r="AL83" i="16" s="1"/>
  <c r="AJ83" i="16"/>
  <c r="Z22" i="16"/>
  <c r="Y22" i="16"/>
  <c r="AA22" i="16" s="1"/>
  <c r="AC52" i="16"/>
  <c r="AD52" i="16" s="1"/>
  <c r="AB52" i="16"/>
  <c r="AK80" i="16"/>
  <c r="AL80" i="16" s="1"/>
  <c r="AJ80" i="16"/>
  <c r="AJ82" i="16"/>
  <c r="AK82" i="16"/>
  <c r="AL82" i="16" s="1"/>
  <c r="Z27" i="16"/>
  <c r="AA27" i="16" s="1"/>
  <c r="Y27" i="16"/>
  <c r="Y22" i="15"/>
  <c r="Y23" i="15" s="1"/>
  <c r="Z22" i="15"/>
  <c r="Z23" i="15" s="1"/>
  <c r="AK72" i="15"/>
  <c r="AK73" i="15" s="1"/>
  <c r="AJ72" i="15"/>
  <c r="AJ73" i="15" s="1"/>
  <c r="W23" i="15"/>
  <c r="W73" i="15"/>
  <c r="AC47" i="15"/>
  <c r="AC48" i="15" s="1"/>
  <c r="AB47" i="15"/>
  <c r="AB48" i="15" s="1"/>
  <c r="W48" i="15"/>
  <c r="C67" i="11" l="1"/>
  <c r="D67" i="11" s="1"/>
  <c r="E67" i="11" s="1"/>
  <c r="F67" i="11" s="1"/>
  <c r="G67" i="11" s="1"/>
  <c r="H67" i="11" s="1"/>
  <c r="I67" i="11" s="1"/>
  <c r="J67" i="11" s="1"/>
  <c r="K67" i="11" s="1"/>
  <c r="L67" i="11" s="1"/>
  <c r="M67" i="11" s="1"/>
  <c r="N67" i="11" s="1"/>
  <c r="D34" i="11"/>
  <c r="E34" i="11" s="1"/>
  <c r="F34" i="11" s="1"/>
  <c r="C34" i="11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J38" i="14"/>
  <c r="I38" i="14"/>
  <c r="H38" i="14"/>
  <c r="G38" i="14"/>
  <c r="F38" i="14"/>
  <c r="D38" i="14"/>
  <c r="C38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J37" i="14"/>
  <c r="I37" i="14"/>
  <c r="H37" i="14"/>
  <c r="G37" i="14"/>
  <c r="F37" i="14"/>
  <c r="D37" i="14"/>
  <c r="C37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J36" i="14"/>
  <c r="I36" i="14"/>
  <c r="H36" i="14"/>
  <c r="G36" i="14"/>
  <c r="F36" i="14"/>
  <c r="D36" i="14"/>
  <c r="C36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J35" i="14"/>
  <c r="I35" i="14"/>
  <c r="H35" i="14"/>
  <c r="G35" i="14"/>
  <c r="F35" i="14"/>
  <c r="D35" i="14"/>
  <c r="C35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J34" i="14"/>
  <c r="I34" i="14"/>
  <c r="H34" i="14"/>
  <c r="G34" i="14"/>
  <c r="F34" i="14"/>
  <c r="D34" i="14"/>
  <c r="C34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J33" i="14"/>
  <c r="I33" i="14"/>
  <c r="H33" i="14"/>
  <c r="G33" i="14"/>
  <c r="F33" i="14"/>
  <c r="D33" i="14"/>
  <c r="C33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J32" i="14"/>
  <c r="I32" i="14"/>
  <c r="H32" i="14"/>
  <c r="G32" i="14"/>
  <c r="F32" i="14"/>
  <c r="D32" i="14"/>
  <c r="C32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J31" i="14"/>
  <c r="I31" i="14"/>
  <c r="H31" i="14"/>
  <c r="G31" i="14"/>
  <c r="F31" i="14"/>
  <c r="D31" i="14"/>
  <c r="C31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J30" i="14"/>
  <c r="I30" i="14"/>
  <c r="H30" i="14"/>
  <c r="G30" i="14"/>
  <c r="F30" i="14"/>
  <c r="D30" i="14"/>
  <c r="C30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J29" i="14"/>
  <c r="I29" i="14"/>
  <c r="H29" i="14"/>
  <c r="G29" i="14"/>
  <c r="F29" i="14"/>
  <c r="D29" i="14"/>
  <c r="C29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J28" i="14"/>
  <c r="I28" i="14"/>
  <c r="H28" i="14"/>
  <c r="G28" i="14"/>
  <c r="F28" i="14"/>
  <c r="D28" i="14"/>
  <c r="C28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J27" i="14"/>
  <c r="I27" i="14"/>
  <c r="H27" i="14"/>
  <c r="G27" i="14"/>
  <c r="F27" i="14"/>
  <c r="D27" i="14"/>
  <c r="C27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J26" i="14"/>
  <c r="I26" i="14"/>
  <c r="H26" i="14"/>
  <c r="G26" i="14"/>
  <c r="F26" i="14"/>
  <c r="D26" i="14"/>
  <c r="C26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J25" i="14"/>
  <c r="I25" i="14"/>
  <c r="H25" i="14"/>
  <c r="G25" i="14"/>
  <c r="F25" i="14"/>
  <c r="D25" i="14"/>
  <c r="C25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J24" i="14"/>
  <c r="I24" i="14"/>
  <c r="H24" i="14"/>
  <c r="G24" i="14"/>
  <c r="F24" i="14"/>
  <c r="D24" i="14"/>
  <c r="C24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J23" i="14"/>
  <c r="I23" i="14"/>
  <c r="H23" i="14"/>
  <c r="G23" i="14"/>
  <c r="F23" i="14"/>
  <c r="D23" i="14"/>
  <c r="C23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J22" i="14"/>
  <c r="I22" i="14"/>
  <c r="H22" i="14"/>
  <c r="G22" i="14"/>
  <c r="F22" i="14"/>
  <c r="D22" i="14"/>
  <c r="C22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J21" i="14"/>
  <c r="I21" i="14"/>
  <c r="H21" i="14"/>
  <c r="G21" i="14"/>
  <c r="F21" i="14"/>
  <c r="D21" i="14"/>
  <c r="C21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J20" i="14"/>
  <c r="I20" i="14"/>
  <c r="H20" i="14"/>
  <c r="G20" i="14"/>
  <c r="F20" i="14"/>
  <c r="D20" i="14"/>
  <c r="C20" i="14"/>
</calcChain>
</file>

<file path=xl/sharedStrings.xml><?xml version="1.0" encoding="utf-8"?>
<sst xmlns="http://schemas.openxmlformats.org/spreadsheetml/2006/main" count="340" uniqueCount="68">
  <si>
    <t>TLGL heatmaps</t>
  </si>
  <si>
    <t>Golden model P</t>
  </si>
  <si>
    <t>0.941176 </t>
  </si>
  <si>
    <t>Property 1</t>
  </si>
  <si>
    <t>Property 2</t>
  </si>
  <si>
    <t>Property 3</t>
  </si>
  <si>
    <t>Property 4</t>
  </si>
  <si>
    <t>Property 5</t>
  </si>
  <si>
    <t>Property 6</t>
  </si>
  <si>
    <t>Property 7</t>
  </si>
  <si>
    <t>Property 8</t>
  </si>
  <si>
    <t>Property 9</t>
  </si>
  <si>
    <t>Property 10</t>
  </si>
  <si>
    <t>Property 11</t>
  </si>
  <si>
    <t>Property 12</t>
  </si>
  <si>
    <t>Property 13</t>
  </si>
  <si>
    <t>Property 14</t>
  </si>
  <si>
    <t>Property 15</t>
  </si>
  <si>
    <t>Property 16</t>
  </si>
  <si>
    <t>Property 17</t>
  </si>
  <si>
    <t>Property 18</t>
  </si>
  <si>
    <t>Property 19</t>
  </si>
  <si>
    <t>delta score</t>
  </si>
  <si>
    <t>sigma score</t>
  </si>
  <si>
    <t>CEMs</t>
  </si>
  <si>
    <t>Property #</t>
  </si>
  <si>
    <t>Baseline model  P</t>
  </si>
  <si>
    <t>improvement vs. BM</t>
  </si>
  <si>
    <t>norm. sigma score</t>
  </si>
  <si>
    <t>norm. delta score</t>
  </si>
  <si>
    <t>CLARINET</t>
  </si>
  <si>
    <t>ACCORDION</t>
  </si>
  <si>
    <t>Baseline</t>
  </si>
  <si>
    <t>Sm</t>
  </si>
  <si>
    <t>geometric mean</t>
  </si>
  <si>
    <t>p joint</t>
  </si>
  <si>
    <t>norm. p joint</t>
  </si>
  <si>
    <t>node overlap</t>
  </si>
  <si>
    <t>Med</t>
  </si>
  <si>
    <t>Det</t>
  </si>
  <si>
    <t>T-LGL-SA</t>
  </si>
  <si>
    <t>Property BLTL</t>
  </si>
  <si>
    <t>Property description</t>
  </si>
  <si>
    <t>Scenario</t>
  </si>
  <si>
    <t>Expected P value</t>
  </si>
  <si>
    <t>F[1500]G[50](DISC==0)</t>
  </si>
  <si>
    <t>F[1500]G[50](Ceramide==0)</t>
  </si>
  <si>
    <t>F[1500]G[50](Caspase==0)</t>
  </si>
  <si>
    <t>F[1500]G[50](SPHK1==1)</t>
  </si>
  <si>
    <t>F[1500]G[50](S1P==1)</t>
  </si>
  <si>
    <t>F[1500]G[50](PDGFR==1)</t>
  </si>
  <si>
    <t>F[1500]G[50](GAP==0)</t>
  </si>
  <si>
    <t>F[1500]G[50](RAS==1)</t>
  </si>
  <si>
    <t>F[1500]G[50](MEK==1)</t>
  </si>
  <si>
    <t>F[1500]G[50](ERK==1)</t>
  </si>
  <si>
    <t>F[1500]G[50](IL2RBT==1)</t>
  </si>
  <si>
    <t>F[1500]G[50](IL2RB==1)</t>
  </si>
  <si>
    <t>F[1500]G[50](STAT3==1)</t>
  </si>
  <si>
    <t>F[1500]G[50](BID==0)</t>
  </si>
  <si>
    <t>F[1500]G[50](MCL1==1)</t>
  </si>
  <si>
    <t>F[1500]G[50](SOCS==0)</t>
  </si>
  <si>
    <t>F[1500]G[50](JAK==1)</t>
  </si>
  <si>
    <t>F[1500]G[50](PI3K==1)</t>
  </si>
  <si>
    <t>F[1500]G[50](NFKB==1)</t>
  </si>
  <si>
    <t>T-LGL-MA</t>
  </si>
  <si>
    <t>T-LGL-DA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</si>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</sst>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000E+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679555650502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3743705557422"/>
      </left>
      <right style="thin">
        <color theme="0" tint="-0.14999847407452621"/>
      </right>
      <top/>
      <bottom/>
      <diagonal/>
    </border>
    <border>
      <left style="thin">
        <color theme="0" tint="-0.1499374370555742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67955565050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164" fontId="6" fillId="2" borderId="0" xfId="0" applyNumberFormat="1" applyFont="1" applyFill="1"/>
    <xf numFmtId="0" fontId="0" fillId="2" borderId="0" xfId="0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0" fillId="2" borderId="4" xfId="0" applyFill="1" applyBorder="1"/>
    <xf numFmtId="0" fontId="7" fillId="0" borderId="0" xfId="0" applyFont="1"/>
    <xf numFmtId="0" fontId="1" fillId="3" borderId="0" xfId="0" applyFont="1" applyFill="1"/>
    <xf numFmtId="11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0" fillId="0" borderId="0" xfId="0" applyAlignment="1">
      <alignment horizontal="center" vertical="top"/>
    </xf>
    <xf numFmtId="0" fontId="5" fillId="0" borderId="0" xfId="0" applyFont="1"/>
    <xf numFmtId="164" fontId="0" fillId="0" borderId="0" xfId="0" applyNumberFormat="1"/>
    <xf numFmtId="164" fontId="6" fillId="2" borderId="5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836E8"/>
      <color rgb="FF00D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in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'T-LGL'!$U$72:$V$72</c:f>
              <c:numCache>
                <c:formatCode>General</c:formatCode>
                <c:ptCount val="2"/>
                <c:pt idx="0">
                  <c:v>32.507723684210518</c:v>
                </c:pt>
                <c:pt idx="1">
                  <c:v>32.507723684210518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9-274C-90EC-8453B5BDE36A}"/>
            </c:ext>
          </c:extLst>
        </c:ser>
        <c:ser>
          <c:idx val="0"/>
          <c:order val="1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'T-LGL'!$Y$22:$Z$22</c:f>
              <c:numCache>
                <c:formatCode>General</c:formatCode>
                <c:ptCount val="2"/>
                <c:pt idx="0">
                  <c:v>27.973183157894738</c:v>
                </c:pt>
                <c:pt idx="1">
                  <c:v>28.832958947368422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9-274C-90EC-8453B5BDE36A}"/>
            </c:ext>
          </c:extLst>
        </c:ser>
        <c:ser>
          <c:idx val="1"/>
          <c:order val="2"/>
          <c:tx>
            <c:v>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'T-LGL'!$AB$47:$AC$47</c:f>
              <c:numCache>
                <c:formatCode>General</c:formatCode>
                <c:ptCount val="2"/>
                <c:pt idx="0">
                  <c:v>21.199014736842106</c:v>
                </c:pt>
                <c:pt idx="1">
                  <c:v>28.066928947368421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9-274C-90EC-8453B5BDE36A}"/>
            </c:ext>
          </c:extLst>
        </c:ser>
        <c:ser>
          <c:idx val="2"/>
          <c:order val="3"/>
          <c:tx>
            <c:v>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'T-LGL'!$AJ$72:$AK$72</c:f>
              <c:numCache>
                <c:formatCode>General</c:formatCode>
                <c:ptCount val="2"/>
                <c:pt idx="0">
                  <c:v>15.162305789473686</c:v>
                </c:pt>
                <c:pt idx="1">
                  <c:v>30.955276315789476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9-274C-90EC-8453B5BD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259120"/>
        <c:axId val="1751429008"/>
      </c:barChart>
      <c:catAx>
        <c:axId val="17472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29008"/>
        <c:crosses val="autoZero"/>
        <c:auto val="1"/>
        <c:lblAlgn val="ctr"/>
        <c:lblOffset val="100"/>
        <c:noMultiLvlLbl val="0"/>
      </c:catAx>
      <c:valAx>
        <c:axId val="17514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00548573392622E-3"/>
          <c:y val="2.4579507967388694E-2"/>
          <c:w val="0.97838177632858325"/>
          <c:h val="0.925324518996154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data'!$B$93:$N$93</c:f>
              <c:numCache>
                <c:formatCode>0.0000E+00</c:formatCode>
                <c:ptCount val="13"/>
                <c:pt idx="0">
                  <c:v>0.50000000000000022</c:v>
                </c:pt>
                <c:pt idx="1">
                  <c:v>1</c:v>
                </c:pt>
                <c:pt idx="2">
                  <c:v>0.74999999999999989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4-5D42-866E-3C74B101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overlap val="32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</c:scaling>
        <c:delete val="1"/>
        <c:axPos val="l"/>
        <c:numFmt formatCode="0.0000E+00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581703270131903E-2"/>
          <c:y val="9.0686466655948164E-2"/>
          <c:w val="0.9172956237041483"/>
          <c:h val="0.87574391486560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data'!$B$60:$F$60</c:f>
              <c:numCache>
                <c:formatCode>0.0000E+00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4-0847-8EA2-51D5C322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overlap val="32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0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</c:scaling>
        <c:delete val="1"/>
        <c:axPos val="r"/>
        <c:numFmt formatCode="0.0000E+00" sourceLinked="1"/>
        <c:majorTickMark val="out"/>
        <c:minorTickMark val="none"/>
        <c:tickLblPos val="nextTo"/>
        <c:crossAx val="124843888"/>
        <c:crosses val="max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57512295070763286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data'!$B$23:$C$23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E540-8351-2A5BF7DE8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 val="autoZero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105946959974394"/>
          <c:y val="6.8293383500283356E-2"/>
          <c:w val="0.52845458895406139"/>
          <c:h val="0.864792131246959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data'!$B$29:$C$29</c:f>
              <c:numCache>
                <c:formatCode>General</c:formatCode>
                <c:ptCount val="2"/>
                <c:pt idx="0">
                  <c:v>0.73</c:v>
                </c:pt>
                <c:pt idx="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E-F04A-86BB-D4255D03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LblSkip val="1"/>
        <c:tickMarkSkip val="5"/>
        <c:noMultiLvlLbl val="0"/>
      </c:catAx>
      <c:valAx>
        <c:axId val="124845520"/>
        <c:scaling>
          <c:orientation val="minMax"/>
          <c:max val="0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597608955347799E-2"/>
          <c:y val="3.0132225520544519E-2"/>
          <c:w val="0.93947668224105085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data'!$B$55:$F$55</c:f>
              <c:numCache>
                <c:formatCode>0.0000E+00</c:formatCode>
                <c:ptCount val="5"/>
                <c:pt idx="0">
                  <c:v>0.54478113709070797</c:v>
                </c:pt>
                <c:pt idx="1">
                  <c:v>0.98825636289145014</c:v>
                </c:pt>
                <c:pt idx="2">
                  <c:v>1</c:v>
                </c:pt>
                <c:pt idx="3">
                  <c:v>0</c:v>
                </c:pt>
                <c:pt idx="4">
                  <c:v>2.6744914754604316E-3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7-9E47-B439-9F686D61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 val="autoZero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0.0000E+00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02636158289934E-2"/>
          <c:y val="5.8885263998764412E-2"/>
          <c:w val="0.94488396288324317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data'!$B$88:$N$88</c:f>
              <c:numCache>
                <c:formatCode>General</c:formatCode>
                <c:ptCount val="13"/>
                <c:pt idx="0">
                  <c:v>0.63364703213587137</c:v>
                </c:pt>
                <c:pt idx="1">
                  <c:v>0.97399578316716218</c:v>
                </c:pt>
                <c:pt idx="2">
                  <c:v>0.87810494227103053</c:v>
                </c:pt>
                <c:pt idx="3">
                  <c:v>0.98775222921920236</c:v>
                </c:pt>
                <c:pt idx="4">
                  <c:v>1</c:v>
                </c:pt>
                <c:pt idx="5">
                  <c:v>0.9814126856128933</c:v>
                </c:pt>
                <c:pt idx="6">
                  <c:v>0.97227082818659061</c:v>
                </c:pt>
                <c:pt idx="7">
                  <c:v>0</c:v>
                </c:pt>
                <c:pt idx="8">
                  <c:v>3.4063121978960116E-2</c:v>
                </c:pt>
                <c:pt idx="9">
                  <c:v>3.53881459452998E-2</c:v>
                </c:pt>
                <c:pt idx="10">
                  <c:v>3.8277158097050262E-2</c:v>
                </c:pt>
                <c:pt idx="11">
                  <c:v>4.7280111744516788E-2</c:v>
                </c:pt>
                <c:pt idx="12">
                  <c:v>5.6250747734268185E-2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5-C64A-A1C2-944B572F7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 val="autoZero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  <c:minorUnit val="2.0000000000000008E-6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00548573392622E-3"/>
          <c:y val="7.4204383625313805E-3"/>
          <c:w val="0.97838177632858325"/>
          <c:h val="0.908164644016224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data'!$B$94:$N$94</c:f>
              <c:numCache>
                <c:formatCode>General</c:formatCode>
                <c:ptCount val="13"/>
                <c:pt idx="0">
                  <c:v>0.23400000000000001</c:v>
                </c:pt>
                <c:pt idx="1">
                  <c:v>0.27100000000000002</c:v>
                </c:pt>
                <c:pt idx="2">
                  <c:v>0.27200000000000002</c:v>
                </c:pt>
                <c:pt idx="3">
                  <c:v>0.27400000000000002</c:v>
                </c:pt>
                <c:pt idx="4">
                  <c:v>0.28000000000000003</c:v>
                </c:pt>
                <c:pt idx="5">
                  <c:v>0.28570000000000001</c:v>
                </c:pt>
                <c:pt idx="6">
                  <c:v>0.28570000000000001</c:v>
                </c:pt>
                <c:pt idx="7">
                  <c:v>0.13600000000000001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0.157</c:v>
                </c:pt>
                <c:pt idx="1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1-F847-950A-22A1EF11E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overlap val="32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0.5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581703270131903E-2"/>
          <c:y val="9.0686466655948164E-2"/>
          <c:w val="0.9172956237041483"/>
          <c:h val="0.87574391486560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data'!$B$61:$F$61</c:f>
              <c:numCache>
                <c:formatCode>General</c:formatCode>
                <c:ptCount val="5"/>
                <c:pt idx="0">
                  <c:v>0.22800000000000001</c:v>
                </c:pt>
                <c:pt idx="1">
                  <c:v>0.26500000000000001</c:v>
                </c:pt>
                <c:pt idx="2">
                  <c:v>0.28299999999999997</c:v>
                </c:pt>
                <c:pt idx="3">
                  <c:v>0.1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2-F24F-B895-947146A89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overlap val="32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0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0.5"/>
        </c:scaling>
        <c:delete val="1"/>
        <c:axPos val="r"/>
        <c:numFmt formatCode="General" sourceLinked="1"/>
        <c:majorTickMark val="out"/>
        <c:minorTickMark val="none"/>
        <c:tickLblPos val="nextTo"/>
        <c:crossAx val="124843888"/>
        <c:crosses val="max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34492901800724"/>
          <c:y val="5.8885862709199946E-2"/>
          <c:w val="0.57512295070763286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data'!$B$26:$C$26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C-AC4C-88CA-6DD827AD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 val="autoZero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CLARINET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yVal>
            <c:numLit>
              <c:formatCode>General</c:formatCode>
              <c:ptCount val="19"/>
              <c:pt idx="0">
                <c:v>0.61165000000000003</c:v>
              </c:pt>
              <c:pt idx="1">
                <c:v>0.94117600000000001</c:v>
              </c:pt>
              <c:pt idx="2">
                <c:v>0.82258100000000001</c:v>
              </c:pt>
              <c:pt idx="3">
                <c:v>0.94117600000000001</c:v>
              </c:pt>
              <c:pt idx="4">
                <c:v>5.8823500000000001E-2</c:v>
              </c:pt>
              <c:pt idx="5">
                <c:v>0.94117600000000001</c:v>
              </c:pt>
              <c:pt idx="6">
                <c:v>5.8823500000000001E-2</c:v>
              </c:pt>
              <c:pt idx="7">
                <c:v>0.94117600000000001</c:v>
              </c:pt>
              <c:pt idx="8">
                <c:v>0.94117600000000001</c:v>
              </c:pt>
              <c:pt idx="9">
                <c:v>0.61165000000000003</c:v>
              </c:pt>
              <c:pt idx="10">
                <c:v>0.94117600000000001</c:v>
              </c:pt>
              <c:pt idx="11">
                <c:v>5.8823500000000001E-2</c:v>
              </c:pt>
              <c:pt idx="12">
                <c:v>0.7</c:v>
              </c:pt>
              <c:pt idx="13">
                <c:v>0.94117600000000001</c:v>
              </c:pt>
              <c:pt idx="14">
                <c:v>0.94117600000000001</c:v>
              </c:pt>
              <c:pt idx="15">
                <c:v>0.94117600000000001</c:v>
              </c:pt>
              <c:pt idx="16">
                <c:v>5.8823500000000001E-2</c:v>
              </c:pt>
              <c:pt idx="17">
                <c:v>0.94117600000000001</c:v>
              </c:pt>
              <c:pt idx="18">
                <c:v>5.8823500000000001E-2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354-DB43-9A60-899446D36C20}"/>
            </c:ext>
          </c:extLst>
        </c:ser>
        <c:ser>
          <c:idx val="1"/>
          <c:order val="1"/>
          <c:tx>
            <c:v>ACCORDION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Lit>
              <c:formatCode>General</c:formatCode>
              <c:ptCount val="19"/>
              <c:pt idx="0">
                <c:v>0.95652199999999998</c:v>
              </c:pt>
              <c:pt idx="1">
                <c:v>0.95652199999999998</c:v>
              </c:pt>
              <c:pt idx="2">
                <c:v>0.95652199999999998</c:v>
              </c:pt>
              <c:pt idx="3">
                <c:v>0.95652199999999998</c:v>
              </c:pt>
              <c:pt idx="4">
                <c:v>4.3478299999999998E-2</c:v>
              </c:pt>
              <c:pt idx="5">
                <c:v>0.95652199999999998</c:v>
              </c:pt>
              <c:pt idx="6">
                <c:v>4.3478299999999998E-2</c:v>
              </c:pt>
              <c:pt idx="7">
                <c:v>0.95652199999999998</c:v>
              </c:pt>
              <c:pt idx="8">
                <c:v>0.95652199999999998</c:v>
              </c:pt>
              <c:pt idx="9">
                <c:v>0.95652199999999998</c:v>
              </c:pt>
              <c:pt idx="10">
                <c:v>0.95652199999999998</c:v>
              </c:pt>
              <c:pt idx="11">
                <c:v>4.3478299999999998E-2</c:v>
              </c:pt>
              <c:pt idx="12">
                <c:v>0.95652199999999998</c:v>
              </c:pt>
              <c:pt idx="13">
                <c:v>0.95652199999999998</c:v>
              </c:pt>
              <c:pt idx="14">
                <c:v>0.95652199999999998</c:v>
              </c:pt>
              <c:pt idx="15">
                <c:v>0.95652199999999998</c:v>
              </c:pt>
              <c:pt idx="16">
                <c:v>0.94736799999999999</c:v>
              </c:pt>
              <c:pt idx="17">
                <c:v>0.59003799999999995</c:v>
              </c:pt>
              <c:pt idx="18">
                <c:v>4.3478299999999998E-2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354-DB43-9A60-899446D36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5951"/>
        <c:axId val="2107099807"/>
      </c:scatterChart>
      <c:valAx>
        <c:axId val="2107155951"/>
        <c:scaling>
          <c:orientation val="minMax"/>
          <c:max val="1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property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7099807"/>
        <c:crosses val="autoZero"/>
        <c:crossBetween val="midCat"/>
        <c:majorUnit val="3"/>
      </c:valAx>
      <c:valAx>
        <c:axId val="2107099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7155951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Satisfied</a:t>
            </a:r>
            <a:r>
              <a:rPr lang="en-US" baseline="0"/>
              <a:t> properties [%]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'T-LGL'!$U$73:$V$73</c:f>
              <c:numCache>
                <c:formatCode>General</c:formatCode>
                <c:ptCount val="2"/>
                <c:pt idx="0">
                  <c:v>57.89473684210526</c:v>
                </c:pt>
                <c:pt idx="1">
                  <c:v>57.89473684210526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8-9147-A7C4-6600D638A3E2}"/>
            </c:ext>
          </c:extLst>
        </c:ser>
        <c:ser>
          <c:idx val="0"/>
          <c:order val="1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'T-LGL'!$Y$23:$Z$23</c:f>
              <c:numCache>
                <c:formatCode>General</c:formatCode>
                <c:ptCount val="2"/>
                <c:pt idx="0">
                  <c:v>94.736842105263165</c:v>
                </c:pt>
                <c:pt idx="1">
                  <c:v>94.736842105263165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8-9147-A7C4-6600D638A3E2}"/>
            </c:ext>
          </c:extLst>
        </c:ser>
        <c:ser>
          <c:idx val="1"/>
          <c:order val="2"/>
          <c:tx>
            <c:v>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'T-LGL'!$AB$48:$AC$48</c:f>
              <c:numCache>
                <c:formatCode>General</c:formatCode>
                <c:ptCount val="2"/>
                <c:pt idx="0">
                  <c:v>94.736842105263165</c:v>
                </c:pt>
                <c:pt idx="1">
                  <c:v>94.736842105263165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8-9147-A7C4-6600D638A3E2}"/>
            </c:ext>
          </c:extLst>
        </c:ser>
        <c:ser>
          <c:idx val="2"/>
          <c:order val="3"/>
          <c:tx>
            <c:v>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'T-LGL'!$K$80:$L$80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'T-LGL'!$AJ$73:$AK$73</c:f>
              <c:numCache>
                <c:formatCode>General</c:formatCode>
                <c:ptCount val="2"/>
                <c:pt idx="0">
                  <c:v>100</c:v>
                </c:pt>
                <c:pt idx="1">
                  <c:v>94.736842105263165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8-9147-A7C4-6600D638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259120"/>
        <c:axId val="1751429008"/>
      </c:barChart>
      <c:catAx>
        <c:axId val="17472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29008"/>
        <c:crosses val="autoZero"/>
        <c:auto val="1"/>
        <c:lblAlgn val="ctr"/>
        <c:lblOffset val="100"/>
        <c:noMultiLvlLbl val="0"/>
      </c:catAx>
      <c:valAx>
        <c:axId val="1751429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CLARINET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yVal>
            <c:numLit>
              <c:formatCode>General</c:formatCode>
              <c:ptCount val="19"/>
              <c:pt idx="0">
                <c:v>0.61165000000000003</c:v>
              </c:pt>
              <c:pt idx="1">
                <c:v>0.94117600000000001</c:v>
              </c:pt>
              <c:pt idx="2">
                <c:v>0.82258100000000001</c:v>
              </c:pt>
              <c:pt idx="3">
                <c:v>0.94117600000000001</c:v>
              </c:pt>
              <c:pt idx="4">
                <c:v>5.8823500000000001E-2</c:v>
              </c:pt>
              <c:pt idx="5">
                <c:v>0.94117600000000001</c:v>
              </c:pt>
              <c:pt idx="6">
                <c:v>5.8823500000000001E-2</c:v>
              </c:pt>
              <c:pt idx="7">
                <c:v>0.94117600000000001</c:v>
              </c:pt>
              <c:pt idx="8">
                <c:v>0.94117600000000001</c:v>
              </c:pt>
              <c:pt idx="9">
                <c:v>0.61165000000000003</c:v>
              </c:pt>
              <c:pt idx="10">
                <c:v>0.94117600000000001</c:v>
              </c:pt>
              <c:pt idx="11">
                <c:v>5.8823500000000001E-2</c:v>
              </c:pt>
              <c:pt idx="12">
                <c:v>0.7</c:v>
              </c:pt>
              <c:pt idx="13">
                <c:v>0.94117600000000001</c:v>
              </c:pt>
              <c:pt idx="14">
                <c:v>0.94117600000000001</c:v>
              </c:pt>
              <c:pt idx="15">
                <c:v>0.94117600000000001</c:v>
              </c:pt>
              <c:pt idx="16">
                <c:v>5.8823500000000001E-2</c:v>
              </c:pt>
              <c:pt idx="17">
                <c:v>0.94117600000000001</c:v>
              </c:pt>
              <c:pt idx="18">
                <c:v>5.8823500000000001E-2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F5B-3149-B556-696A8F737666}"/>
            </c:ext>
          </c:extLst>
        </c:ser>
        <c:ser>
          <c:idx val="1"/>
          <c:order val="1"/>
          <c:tx>
            <c:v>ACCORDION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Lit>
              <c:formatCode>General</c:formatCode>
              <c:ptCount val="19"/>
              <c:pt idx="0">
                <c:v>0.95652199999999998</c:v>
              </c:pt>
              <c:pt idx="1">
                <c:v>0.95652199999999998</c:v>
              </c:pt>
              <c:pt idx="2">
                <c:v>0.95652199999999998</c:v>
              </c:pt>
              <c:pt idx="3">
                <c:v>0.95652199999999998</c:v>
              </c:pt>
              <c:pt idx="4">
                <c:v>4.3478299999999998E-2</c:v>
              </c:pt>
              <c:pt idx="5">
                <c:v>0.95652199999999998</c:v>
              </c:pt>
              <c:pt idx="6">
                <c:v>4.3478299999999998E-2</c:v>
              </c:pt>
              <c:pt idx="7">
                <c:v>0.95652199999999998</c:v>
              </c:pt>
              <c:pt idx="8">
                <c:v>0.95652199999999998</c:v>
              </c:pt>
              <c:pt idx="9">
                <c:v>0.95652199999999998</c:v>
              </c:pt>
              <c:pt idx="10">
                <c:v>0.95652199999999998</c:v>
              </c:pt>
              <c:pt idx="11">
                <c:v>4.3478299999999998E-2</c:v>
              </c:pt>
              <c:pt idx="12">
                <c:v>0.95652199999999998</c:v>
              </c:pt>
              <c:pt idx="13">
                <c:v>0.95652199999999998</c:v>
              </c:pt>
              <c:pt idx="14">
                <c:v>0.95652199999999998</c:v>
              </c:pt>
              <c:pt idx="15">
                <c:v>0.95652199999999998</c:v>
              </c:pt>
              <c:pt idx="16">
                <c:v>0.94736799999999999</c:v>
              </c:pt>
              <c:pt idx="17">
                <c:v>0.59003799999999995</c:v>
              </c:pt>
              <c:pt idx="18">
                <c:v>4.3478299999999998E-2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F5B-3149-B556-696A8F737666}"/>
            </c:ext>
          </c:extLst>
        </c:ser>
        <c:ser>
          <c:idx val="2"/>
          <c:order val="2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Lit>
              <c:formatCode>General</c:formatCode>
              <c:ptCount val="19"/>
              <c:pt idx="0">
                <c:v>0.94117600000000001</c:v>
              </c:pt>
              <c:pt idx="1">
                <c:v>0.94117600000000001</c:v>
              </c:pt>
              <c:pt idx="2">
                <c:v>0.94117600000000001</c:v>
              </c:pt>
              <c:pt idx="3">
                <c:v>5.8823500000000001E-2</c:v>
              </c:pt>
              <c:pt idx="4">
                <c:v>5.8823500000000001E-2</c:v>
              </c:pt>
              <c:pt idx="5">
                <c:v>0.94117600000000001</c:v>
              </c:pt>
              <c:pt idx="6">
                <c:v>5.8823500000000001E-2</c:v>
              </c:pt>
              <c:pt idx="7">
                <c:v>0.94117600000000001</c:v>
              </c:pt>
              <c:pt idx="8">
                <c:v>0.94117600000000001</c:v>
              </c:pt>
              <c:pt idx="9">
                <c:v>0.94117600000000001</c:v>
              </c:pt>
              <c:pt idx="10">
                <c:v>0.94117600000000001</c:v>
              </c:pt>
              <c:pt idx="11">
                <c:v>5.8823500000000001E-2</c:v>
              </c:pt>
              <c:pt idx="12">
                <c:v>5.8823500000000001E-2</c:v>
              </c:pt>
              <c:pt idx="13">
                <c:v>0.94117600000000001</c:v>
              </c:pt>
              <c:pt idx="14">
                <c:v>0.94117600000000001</c:v>
              </c:pt>
              <c:pt idx="15">
                <c:v>0.94117600000000001</c:v>
              </c:pt>
              <c:pt idx="16">
                <c:v>5.8823500000000001E-2</c:v>
              </c:pt>
              <c:pt idx="17">
                <c:v>0.94117600000000001</c:v>
              </c:pt>
              <c:pt idx="18">
                <c:v>5.8823500000000001E-2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5B-3149-B556-696A8F73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34879"/>
        <c:axId val="462036527"/>
      </c:scatterChart>
      <c:valAx>
        <c:axId val="462034879"/>
        <c:scaling>
          <c:orientation val="minMax"/>
          <c:max val="1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property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036527"/>
        <c:crosses val="autoZero"/>
        <c:crossBetween val="midCat"/>
        <c:majorUnit val="2"/>
      </c:valAx>
      <c:valAx>
        <c:axId val="46203652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2034879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in properties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(2)'!$U$78:$V$78</c:f>
              <c:numCache>
                <c:formatCode>General</c:formatCode>
                <c:ptCount val="2"/>
                <c:pt idx="0">
                  <c:v>36.842105263157897</c:v>
                </c:pt>
                <c:pt idx="1">
                  <c:v>36.842105263157897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5241-B3C7-3FBA01090BE3}"/>
            </c:ext>
          </c:extLst>
        </c:ser>
        <c:ser>
          <c:idx val="0"/>
          <c:order val="1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(2)'!$X$22:$Y$22</c:f>
              <c:numCache>
                <c:formatCode>General</c:formatCode>
                <c:ptCount val="2"/>
                <c:pt idx="0">
                  <c:v>31.578947368421051</c:v>
                </c:pt>
                <c:pt idx="1">
                  <c:v>30.492121052631582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5241-B3C7-3FBA01090BE3}"/>
            </c:ext>
          </c:extLst>
        </c:ser>
        <c:ser>
          <c:idx val="1"/>
          <c:order val="2"/>
          <c:tx>
            <c:v>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(2)'!$AB$50:$AC$50</c:f>
              <c:numCache>
                <c:formatCode>General</c:formatCode>
                <c:ptCount val="2"/>
                <c:pt idx="0">
                  <c:v>23.210326315789473</c:v>
                </c:pt>
                <c:pt idx="1">
                  <c:v>30.584084210526317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D-5241-B3C7-3FBA01090BE3}"/>
            </c:ext>
          </c:extLst>
        </c:ser>
        <c:ser>
          <c:idx val="2"/>
          <c:order val="3"/>
          <c:tx>
            <c:v>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(2)'!$AJ$78:$AK$78</c:f>
              <c:numCache>
                <c:formatCode>General</c:formatCode>
                <c:ptCount val="2"/>
                <c:pt idx="0">
                  <c:v>16.764131578947371</c:v>
                </c:pt>
                <c:pt idx="1">
                  <c:v>33.701263157894736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D-5241-B3C7-3FBA010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259120"/>
        <c:axId val="1751429008"/>
      </c:barChart>
      <c:catAx>
        <c:axId val="17472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29008"/>
        <c:crosses val="autoZero"/>
        <c:auto val="1"/>
        <c:lblAlgn val="ctr"/>
        <c:lblOffset val="100"/>
        <c:noMultiLvlLbl val="0"/>
      </c:catAx>
      <c:valAx>
        <c:axId val="1751429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Satisfied</a:t>
            </a:r>
            <a:r>
              <a:rPr lang="en-US" baseline="0"/>
              <a:t> properties [%]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(2)'!$U$79:$V$79</c:f>
              <c:numCache>
                <c:formatCode>General</c:formatCode>
                <c:ptCount val="2"/>
                <c:pt idx="0">
                  <c:v>63.157894736842103</c:v>
                </c:pt>
                <c:pt idx="1">
                  <c:v>63.157894736842103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9-3548-BCF3-5136720ED418}"/>
            </c:ext>
          </c:extLst>
        </c:ser>
        <c:ser>
          <c:idx val="0"/>
          <c:order val="1"/>
          <c:tx>
            <c:v>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(2)'!$X$23:$Y$23</c:f>
              <c:numCache>
                <c:formatCode>General</c:formatCode>
                <c:ptCount val="2"/>
                <c:pt idx="0">
                  <c:v>68.421052631578945</c:v>
                </c:pt>
                <c:pt idx="1">
                  <c:v>52.631578947368418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9-3548-BCF3-5136720ED418}"/>
            </c:ext>
          </c:extLst>
        </c:ser>
        <c:ser>
          <c:idx val="1"/>
          <c:order val="2"/>
          <c:tx>
            <c:v>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(2)'!$AB$51:$AC$51</c:f>
              <c:numCache>
                <c:formatCode>General</c:formatCode>
                <c:ptCount val="2"/>
                <c:pt idx="0">
                  <c:v>68.421052631578945</c:v>
                </c:pt>
                <c:pt idx="1">
                  <c:v>73.684210526315795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9-3548-BCF3-5136720ED418}"/>
            </c:ext>
          </c:extLst>
        </c:ser>
        <c:ser>
          <c:idx val="2"/>
          <c:order val="3"/>
          <c:tx>
            <c:v>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'T-LGL (2)'!$K$86:$L$86</c:f>
              <c:strCache>
                <c:ptCount val="2"/>
                <c:pt idx="0">
                  <c:v>min</c:v>
                </c:pt>
                <c:pt idx="1">
                  <c:v>max</c:v>
                </c:pt>
              </c:strCache>
            </c:strRef>
          </c:cat>
          <c:val>
            <c:numRef>
              <c:f>'T-LGL (2)'!$AJ$79:$AK$79</c:f>
              <c:numCache>
                <c:formatCode>General</c:formatCode>
                <c:ptCount val="2"/>
                <c:pt idx="0">
                  <c:v>63.157894736842103</c:v>
                </c:pt>
                <c:pt idx="1">
                  <c:v>78.94736842105263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9-3548-BCF3-5136720E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259120"/>
        <c:axId val="1751429008"/>
      </c:barChart>
      <c:catAx>
        <c:axId val="17472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29008"/>
        <c:crosses val="autoZero"/>
        <c:auto val="1"/>
        <c:lblAlgn val="ctr"/>
        <c:lblOffset val="100"/>
        <c:noMultiLvlLbl val="0"/>
      </c:catAx>
      <c:valAx>
        <c:axId val="1751429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Average model</a:t>
            </a:r>
            <a:r>
              <a:rPr lang="en-US" sz="2400" baseline="0">
                <a:solidFill>
                  <a:schemeClr val="tx1"/>
                </a:solidFill>
              </a:rPr>
              <a:t> </a:t>
            </a:r>
            <a:r>
              <a:rPr lang="en-US" sz="2400">
                <a:solidFill>
                  <a:schemeClr val="tx1"/>
                </a:solidFill>
              </a:rPr>
              <a:t>error </a:t>
            </a:r>
          </a:p>
        </c:rich>
      </c:tx>
      <c:layout>
        <c:manualLayout>
          <c:xMode val="edge"/>
          <c:yMode val="edge"/>
          <c:x val="0.1884954351677984"/>
          <c:y val="5.825239155881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29766029129859"/>
          <c:y val="0.19009360746511281"/>
          <c:w val="0.80098098037775967"/>
          <c:h val="0.68039183218907906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min</c:v>
              </c:pt>
              <c:pt idx="1">
                <c:v>max</c:v>
              </c:pt>
            </c:strLit>
          </c:cat>
          <c:val>
            <c:numRef>
              <c:f>('T-LGL (2)'!$U$78,'T-LGL (2)'!$V$78)</c:f>
              <c:numCache>
                <c:formatCode>General</c:formatCode>
                <c:ptCount val="2"/>
                <c:pt idx="0">
                  <c:v>36.842105263157897</c:v>
                </c:pt>
                <c:pt idx="1">
                  <c:v>36.842105263157897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3-AE46-873C-DC5A5597D1D9}"/>
            </c:ext>
          </c:extLst>
        </c:ser>
        <c:ser>
          <c:idx val="2"/>
          <c:order val="1"/>
          <c:tx>
            <c:v>SQ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min</c:v>
              </c:pt>
              <c:pt idx="1">
                <c:v>max</c:v>
              </c:pt>
            </c:strLit>
          </c:cat>
          <c:val>
            <c:numRef>
              <c:f>('T-LGL (2)'!$Y$22,'T-LGL (2)'!$Z$22)</c:f>
              <c:numCache>
                <c:formatCode>General</c:formatCode>
                <c:ptCount val="2"/>
                <c:pt idx="0">
                  <c:v>30.492121052631582</c:v>
                </c:pt>
                <c:pt idx="1">
                  <c:v>31.578947368421051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3-AE46-873C-DC5A5597D1D9}"/>
            </c:ext>
          </c:extLst>
        </c:ser>
        <c:ser>
          <c:idx val="0"/>
          <c:order val="2"/>
          <c:tx>
            <c:v>MQ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min</c:v>
              </c:pt>
              <c:pt idx="1">
                <c:v>max</c:v>
              </c:pt>
            </c:strLit>
          </c:cat>
          <c:val>
            <c:numRef>
              <c:f>('T-LGL (2)'!$AB$50,'T-LGL (2)'!$AC$50)</c:f>
              <c:numCache>
                <c:formatCode>General</c:formatCode>
                <c:ptCount val="2"/>
                <c:pt idx="0">
                  <c:v>23.210326315789473</c:v>
                </c:pt>
                <c:pt idx="1">
                  <c:v>30.584084210526317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3-AE46-873C-DC5A5597D1D9}"/>
            </c:ext>
          </c:extLst>
        </c:ser>
        <c:ser>
          <c:idx val="1"/>
          <c:order val="3"/>
          <c:tx>
            <c:v>DQ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min</c:v>
              </c:pt>
              <c:pt idx="1">
                <c:v>max</c:v>
              </c:pt>
            </c:strLit>
          </c:cat>
          <c:val>
            <c:numRef>
              <c:f>('T-LGL (2)'!$AJ$78,'T-LGL (2)'!$AK$78)</c:f>
              <c:numCache>
                <c:formatCode>General</c:formatCode>
                <c:ptCount val="2"/>
                <c:pt idx="0">
                  <c:v>16.764131578947371</c:v>
                </c:pt>
                <c:pt idx="1">
                  <c:v>33.701263157894736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3-AE46-873C-DC5A5597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165562013060431"/>
          <c:y val="0.21445824358489804"/>
          <c:w val="0.42321226462423983"/>
          <c:h val="0.165086569349288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MAX % satisfied properties </a:t>
            </a:r>
          </a:p>
        </c:rich>
      </c:tx>
      <c:layout>
        <c:manualLayout>
          <c:xMode val="edge"/>
          <c:yMode val="edge"/>
          <c:x val="0.253090466209234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15157917698493E-2"/>
          <c:y val="0.14748947844388541"/>
          <c:w val="0.89065050597705941"/>
          <c:h val="0.73124734627301125"/>
        </c:manualLayout>
      </c:layout>
      <c:barChart>
        <c:barDir val="col"/>
        <c:grouping val="clustered"/>
        <c:varyColors val="0"/>
        <c:ser>
          <c:idx val="3"/>
          <c:order val="0"/>
          <c:tx>
            <c:v>BM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</c:numLit>
          </c:cat>
          <c:val>
            <c:numRef>
              <c:f>('T-LGL (2)'!$U$79,'T-LGL (2)'!$U$80,'T-LGL (2)'!$U$81,'T-LGL (2)'!$U$82,'T-LGL (2)'!$U$83,'T-LGL (2)'!$U$84)</c:f>
              <c:numCache>
                <c:formatCode>General</c:formatCode>
                <c:ptCount val="6"/>
                <c:pt idx="0">
                  <c:v>63.157894736842103</c:v>
                </c:pt>
                <c:pt idx="1">
                  <c:v>63.157894736842103</c:v>
                </c:pt>
                <c:pt idx="2">
                  <c:v>63.157894736842103</c:v>
                </c:pt>
                <c:pt idx="3">
                  <c:v>63.157894736842103</c:v>
                </c:pt>
                <c:pt idx="4">
                  <c:v>63.157894736842103</c:v>
                </c:pt>
                <c:pt idx="5">
                  <c:v>63.157894736842103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3E47-B26A-48B00D57F5D4}"/>
            </c:ext>
          </c:extLst>
        </c:ser>
        <c:ser>
          <c:idx val="2"/>
          <c:order val="1"/>
          <c:tx>
            <c:v>SQ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</c:numLit>
          </c:cat>
          <c:val>
            <c:numRef>
              <c:f>('T-LGL (2)'!$Z$23,'T-LGL (2)'!$Z$24,'T-LGL (2)'!$Z$25,'T-LGL (2)'!$Z$26,'T-LGL (2)'!$Z$27,'T-LGL (2)'!$Z$28)</c:f>
              <c:numCache>
                <c:formatCode>General</c:formatCode>
                <c:ptCount val="6"/>
                <c:pt idx="0">
                  <c:v>68.421052631578945</c:v>
                </c:pt>
                <c:pt idx="1">
                  <c:v>68.421052631578945</c:v>
                </c:pt>
                <c:pt idx="2">
                  <c:v>68.421052631578945</c:v>
                </c:pt>
                <c:pt idx="3">
                  <c:v>68.421052631578945</c:v>
                </c:pt>
                <c:pt idx="4">
                  <c:v>68.421052631578945</c:v>
                </c:pt>
                <c:pt idx="5">
                  <c:v>68.421052631578945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3E47-B26A-48B00D57F5D4}"/>
            </c:ext>
          </c:extLst>
        </c:ser>
        <c:ser>
          <c:idx val="0"/>
          <c:order val="2"/>
          <c:tx>
            <c:v>MQ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</c:numLit>
          </c:cat>
          <c:val>
            <c:numRef>
              <c:f>('T-LGL (2)'!$AC$51,'T-LGL (2)'!$AC$52,'T-LGL (2)'!$AC$53,'T-LGL (2)'!$AC$54,'T-LGL (2)'!$AC$55,'T-LGL (2)'!$AC$56)</c:f>
              <c:numCache>
                <c:formatCode>General</c:formatCode>
                <c:ptCount val="6"/>
                <c:pt idx="0">
                  <c:v>73.684210526315795</c:v>
                </c:pt>
                <c:pt idx="1">
                  <c:v>73.684210526315795</c:v>
                </c:pt>
                <c:pt idx="2">
                  <c:v>73.684210526315795</c:v>
                </c:pt>
                <c:pt idx="3">
                  <c:v>73.684210526315795</c:v>
                </c:pt>
                <c:pt idx="4">
                  <c:v>73.684210526315795</c:v>
                </c:pt>
                <c:pt idx="5">
                  <c:v>78.94736842105263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3E47-B26A-48B00D57F5D4}"/>
            </c:ext>
          </c:extLst>
        </c:ser>
        <c:ser>
          <c:idx val="1"/>
          <c:order val="3"/>
          <c:tx>
            <c:v>DQ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</c:numLit>
          </c:cat>
          <c:val>
            <c:numRef>
              <c:f>('T-LGL (2)'!$AK$79,'T-LGL (2)'!$AK$80,'T-LGL (2)'!$AK$81,'T-LGL (2)'!$AK$82,'T-LGL (2)'!$AK$83,'T-LGL (2)'!$AK$84)</c:f>
              <c:numCache>
                <c:formatCode>General</c:formatCode>
                <c:ptCount val="6"/>
                <c:pt idx="0">
                  <c:v>78.94736842105263</c:v>
                </c:pt>
                <c:pt idx="1">
                  <c:v>78.94736842105263</c:v>
                </c:pt>
                <c:pt idx="2">
                  <c:v>84.21052631578948</c:v>
                </c:pt>
                <c:pt idx="3">
                  <c:v>84.21052631578948</c:v>
                </c:pt>
                <c:pt idx="4">
                  <c:v>84.21052631578948</c:v>
                </c:pt>
                <c:pt idx="5">
                  <c:v>84.21052631578948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7-3E47-B26A-48B00D57F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92016"/>
        <c:axId val="1711688928"/>
      </c:barChart>
      <c:catAx>
        <c:axId val="1722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88928"/>
        <c:crosses val="autoZero"/>
        <c:auto val="1"/>
        <c:lblAlgn val="ctr"/>
        <c:lblOffset val="100"/>
        <c:noMultiLvlLbl val="0"/>
      </c:catAx>
      <c:valAx>
        <c:axId val="171168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2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764540635474187E-2"/>
          <c:y val="0.14593946695728147"/>
          <c:w val="0.446282533339113"/>
          <c:h val="7.182280411123978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09093907177782"/>
          <c:y val="6.8293383500283356E-2"/>
          <c:w val="0.52837225752899997"/>
          <c:h val="0.880838334666322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data'!$B$27:$C$27</c:f>
              <c:numCache>
                <c:formatCode>General</c:formatCode>
                <c:ptCount val="2"/>
                <c:pt idx="0">
                  <c:v>0.68421052631578949</c:v>
                </c:pt>
                <c:pt idx="1">
                  <c:v>0.68421052631578949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F-4348-9BC0-FC10CAFC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At val="1.0000000000000005E-7"/>
        <c:auto val="1"/>
        <c:lblAlgn val="ctr"/>
        <c:lblOffset val="100"/>
        <c:tickLblSkip val="1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597608955347799E-2"/>
          <c:y val="3.0132225520544519E-2"/>
          <c:w val="0.93947668224105085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data'!$B$58:$F$58</c:f>
              <c:numCache>
                <c:formatCode>0.0000E+00</c:formatCode>
                <c:ptCount val="5"/>
                <c:pt idx="0">
                  <c:v>0.30783029956196378</c:v>
                </c:pt>
                <c:pt idx="1">
                  <c:v>0.98123254988827857</c:v>
                </c:pt>
                <c:pt idx="2">
                  <c:v>1</c:v>
                </c:pt>
                <c:pt idx="3">
                  <c:v>0</c:v>
                </c:pt>
                <c:pt idx="4">
                  <c:v>2.9579455013224493E-4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2-4E46-B277-18E09D3D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 val="autoZero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0.0000E+00" sourceLinked="1"/>
        <c:majorTickMark val="out"/>
        <c:minorTickMark val="none"/>
        <c:tickLblPos val="nextTo"/>
        <c:crossAx val="124843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920441863644134E-2"/>
          <c:y val="5.8885263998764412E-2"/>
          <c:w val="0.95046615717788874"/>
          <c:h val="0.92185419388025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'TLGL data'!$B$91:$N$91</c:f>
              <c:numCache>
                <c:formatCode>0.0000E+00</c:formatCode>
                <c:ptCount val="13"/>
                <c:pt idx="0">
                  <c:v>0.15428030622992756</c:v>
                </c:pt>
                <c:pt idx="1">
                  <c:v>0.89728418775884933</c:v>
                </c:pt>
                <c:pt idx="2">
                  <c:v>0.6365998732844107</c:v>
                </c:pt>
                <c:pt idx="3">
                  <c:v>0.9516217030499301</c:v>
                </c:pt>
                <c:pt idx="4">
                  <c:v>1</c:v>
                </c:pt>
                <c:pt idx="5">
                  <c:v>0.92658071162357414</c:v>
                </c:pt>
                <c:pt idx="6">
                  <c:v>0.89047067158769566</c:v>
                </c:pt>
                <c:pt idx="7">
                  <c:v>0</c:v>
                </c:pt>
                <c:pt idx="8">
                  <c:v>1.2856371936140136E-4</c:v>
                </c:pt>
                <c:pt idx="9">
                  <c:v>1.1279287978503518E-4</c:v>
                </c:pt>
                <c:pt idx="10">
                  <c:v>9.7233600335295766E-5</c:v>
                </c:pt>
                <c:pt idx="11">
                  <c:v>1.3058186790582065E-4</c:v>
                </c:pt>
                <c:pt idx="12">
                  <c:v>2.3219382716722477E-4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5-BF4B-BAAE-8B31CB430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843888"/>
        <c:axId val="124845520"/>
      </c:barChart>
      <c:catAx>
        <c:axId val="1248438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5520"/>
        <c:crosses val="autoZero"/>
        <c:auto val="1"/>
        <c:lblAlgn val="ctr"/>
        <c:lblOffset val="100"/>
        <c:tickMarkSkip val="5"/>
        <c:noMultiLvlLbl val="0"/>
      </c:catAx>
      <c:valAx>
        <c:axId val="124845520"/>
        <c:scaling>
          <c:orientation val="minMax"/>
          <c:max val="1"/>
          <c:min val="0"/>
        </c:scaling>
        <c:delete val="1"/>
        <c:axPos val="l"/>
        <c:numFmt formatCode="0.0000E+00" sourceLinked="1"/>
        <c:majorTickMark val="out"/>
        <c:minorTickMark val="none"/>
        <c:tickLblPos val="nextTo"/>
        <c:crossAx val="124843888"/>
        <c:crosses val="autoZero"/>
        <c:crossBetween val="between"/>
        <c:majorUnit val="1"/>
        <c:minorUnit val="2.0000000000000008E-6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692150</xdr:colOff>
      <xdr:row>72</xdr:row>
      <xdr:rowOff>63500</xdr:rowOff>
    </xdr:from>
    <xdr:to>
      <xdr:col>18</xdr:col>
      <xdr:colOff>234950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3A26A-78E7-AC49-8ECA-F37D9BFD2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698500</xdr:colOff>
      <xdr:row>86</xdr:row>
      <xdr:rowOff>190500</xdr:rowOff>
    </xdr:from>
    <xdr:to>
      <xdr:col>18</xdr:col>
      <xdr:colOff>241300</xdr:colOff>
      <xdr:row>100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03DE4-7222-DF46-96A4-CDC2D8A47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692150</xdr:colOff>
      <xdr:row>78</xdr:row>
      <xdr:rowOff>63500</xdr:rowOff>
    </xdr:from>
    <xdr:to>
      <xdr:col>18</xdr:col>
      <xdr:colOff>234950</xdr:colOff>
      <xdr:row>91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2C39C-3DDC-B240-BF75-7BF658127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698500</xdr:colOff>
      <xdr:row>92</xdr:row>
      <xdr:rowOff>190500</xdr:rowOff>
    </xdr:from>
    <xdr:to>
      <xdr:col>18</xdr:col>
      <xdr:colOff>241300</xdr:colOff>
      <xdr:row>106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9F357-207A-A844-8C89-5EFEA059F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35983</xdr:colOff>
      <xdr:row>85</xdr:row>
      <xdr:rowOff>67330</xdr:rowOff>
    </xdr:from>
    <xdr:to>
      <xdr:col>46</xdr:col>
      <xdr:colOff>67734</xdr:colOff>
      <xdr:row>106</xdr:row>
      <xdr:rowOff>160466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6323D-BDD4-9345-AAD4-A80A31C93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66</xdr:row>
      <xdr:rowOff>0</xdr:rowOff>
    </xdr:from>
    <xdr:to>
      <xdr:col>50</xdr:col>
      <xdr:colOff>378177</xdr:colOff>
      <xdr:row>85</xdr:row>
      <xdr:rowOff>183041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D424D-9B09-FF44-81A0-BE02BA5F3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571820</xdr:colOff>
      <xdr:row>10</xdr:row>
      <xdr:rowOff>139356</xdr:rowOff>
    </xdr:from>
    <xdr:to>
      <xdr:col>4</xdr:col>
      <xdr:colOff>44649</xdr:colOff>
      <xdr:row>14</xdr:row>
      <xdr:rowOff>113956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90C1D-A28A-7A42-9EB7-58BC7C8D5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135786</xdr:colOff>
      <xdr:row>15</xdr:row>
      <xdr:rowOff>23554</xdr:rowOff>
    </xdr:from>
    <xdr:to>
      <xdr:col>10</xdr:col>
      <xdr:colOff>15975</xdr:colOff>
      <xdr:row>18</xdr:row>
      <xdr:rowOff>148057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82B36-16FC-3B4E-AD65-5EFCC049F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111824</xdr:colOff>
      <xdr:row>14</xdr:row>
      <xdr:rowOff>183711</xdr:rowOff>
    </xdr:from>
    <xdr:to>
      <xdr:col>24</xdr:col>
      <xdr:colOff>63900</xdr:colOff>
      <xdr:row>18</xdr:row>
      <xdr:rowOff>177066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B982E7-CF49-B443-B64E-CC78BB1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143773</xdr:colOff>
      <xdr:row>10</xdr:row>
      <xdr:rowOff>197404</xdr:rowOff>
    </xdr:from>
    <xdr:to>
      <xdr:col>24</xdr:col>
      <xdr:colOff>31948</xdr:colOff>
      <xdr:row>14</xdr:row>
      <xdr:rowOff>120637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23A2AA-8DB7-9A4A-BF54-C78CA29C3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119492</xdr:colOff>
      <xdr:row>10</xdr:row>
      <xdr:rowOff>123382</xdr:rowOff>
    </xdr:from>
    <xdr:to>
      <xdr:col>10</xdr:col>
      <xdr:colOff>31950</xdr:colOff>
      <xdr:row>14</xdr:row>
      <xdr:rowOff>82414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3F5CA0-ED66-A94C-A136-B05FEEA54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285313</xdr:colOff>
      <xdr:row>24</xdr:row>
      <xdr:rowOff>105702</xdr:rowOff>
    </xdr:from>
    <xdr:to>
      <xdr:col>1</xdr:col>
      <xdr:colOff>532956</xdr:colOff>
      <xdr:row>31</xdr:row>
      <xdr:rowOff>788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8F54C2B-22CA-CA43-87A5-38B7BDED72BD}"/>
            </a:ext>
          </a:extLst>
        </xdr:cNvPr>
        <xdr:cNvSpPr txBox="1"/>
      </xdr:nvSpPr>
      <xdr:spPr>
        <a:xfrm rot="16200000">
          <a:off x="842592" y="3040923"/>
          <a:ext cx="784086" cy="247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property</a:t>
          </a:r>
        </a:p>
      </xdr:txBody>
    </xdr:sp>
    <xdr:clientData/>
  </xdr:twoCellAnchor>
  <xdr:twoCellAnchor>
    <xdr:from>
      <xdr:col>1</xdr:col>
      <xdr:colOff>748998</xdr:colOff>
      <xdr:row>38</xdr:row>
      <xdr:rowOff>117568</xdr:rowOff>
    </xdr:from>
    <xdr:to>
      <xdr:col>4</xdr:col>
      <xdr:colOff>47925</xdr:colOff>
      <xdr:row>39</xdr:row>
      <xdr:rowOff>139194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AC93981-D331-E44B-B086-78C3033BC7ED}"/>
            </a:ext>
          </a:extLst>
        </xdr:cNvPr>
        <xdr:cNvSpPr txBox="1"/>
      </xdr:nvSpPr>
      <xdr:spPr>
        <a:xfrm>
          <a:off x="1574498" y="4562568"/>
          <a:ext cx="454627" cy="250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CEM</a:t>
          </a:r>
        </a:p>
      </xdr:txBody>
    </xdr:sp>
    <xdr:clientData/>
  </xdr:twoCellAnchor>
  <xdr:twoCellAnchor>
    <xdr:from>
      <xdr:col>5</xdr:col>
      <xdr:colOff>138370</xdr:colOff>
      <xdr:row>38</xdr:row>
      <xdr:rowOff>122656</xdr:rowOff>
    </xdr:from>
    <xdr:to>
      <xdr:col>8</xdr:col>
      <xdr:colOff>79874</xdr:colOff>
      <xdr:row>39</xdr:row>
      <xdr:rowOff>144282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54A0B94-0E66-0F47-A4C9-FD9E9EB296F4}"/>
            </a:ext>
          </a:extLst>
        </xdr:cNvPr>
        <xdr:cNvSpPr txBox="1"/>
      </xdr:nvSpPr>
      <xdr:spPr>
        <a:xfrm>
          <a:off x="2284670" y="4567656"/>
          <a:ext cx="474904" cy="250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CEM</a:t>
          </a:r>
        </a:p>
      </xdr:txBody>
    </xdr:sp>
    <xdr:clientData/>
  </xdr:twoCellAnchor>
  <xdr:twoCellAnchor>
    <xdr:from>
      <xdr:col>15</xdr:col>
      <xdr:colOff>42476</xdr:colOff>
      <xdr:row>38</xdr:row>
      <xdr:rowOff>138130</xdr:rowOff>
    </xdr:from>
    <xdr:to>
      <xdr:col>18</xdr:col>
      <xdr:colOff>3962</xdr:colOff>
      <xdr:row>39</xdr:row>
      <xdr:rowOff>159756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57B07A0-162A-FF40-AF77-6339BF377754}"/>
            </a:ext>
          </a:extLst>
        </xdr:cNvPr>
        <xdr:cNvSpPr txBox="1"/>
      </xdr:nvSpPr>
      <xdr:spPr>
        <a:xfrm>
          <a:off x="3877876" y="4583130"/>
          <a:ext cx="456786" cy="250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CEM</a:t>
          </a:r>
        </a:p>
      </xdr:txBody>
    </xdr:sp>
    <xdr:clientData/>
  </xdr:twoCellAnchor>
  <xdr:twoCellAnchor>
    <xdr:from>
      <xdr:col>1</xdr:col>
      <xdr:colOff>249167</xdr:colOff>
      <xdr:row>10</xdr:row>
      <xdr:rowOff>37629</xdr:rowOff>
    </xdr:from>
    <xdr:to>
      <xdr:col>1</xdr:col>
      <xdr:colOff>583809</xdr:colOff>
      <xdr:row>11</xdr:row>
      <xdr:rowOff>34115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F3DABAF-1404-664C-A798-F56D167AA5BD}"/>
            </a:ext>
          </a:extLst>
        </xdr:cNvPr>
        <xdr:cNvSpPr txBox="1"/>
      </xdr:nvSpPr>
      <xdr:spPr>
        <a:xfrm>
          <a:off x="1088388" y="2079840"/>
          <a:ext cx="334642" cy="200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</a:t>
          </a:r>
        </a:p>
      </xdr:txBody>
    </xdr:sp>
    <xdr:clientData/>
  </xdr:twoCellAnchor>
  <xdr:twoCellAnchor>
    <xdr:from>
      <xdr:col>1</xdr:col>
      <xdr:colOff>585652</xdr:colOff>
      <xdr:row>13</xdr:row>
      <xdr:rowOff>135220</xdr:rowOff>
    </xdr:from>
    <xdr:to>
      <xdr:col>1</xdr:col>
      <xdr:colOff>798483</xdr:colOff>
      <xdr:row>14</xdr:row>
      <xdr:rowOff>131706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02374E9-0214-9E4B-B13A-DA41E7A4E66E}"/>
            </a:ext>
          </a:extLst>
        </xdr:cNvPr>
        <xdr:cNvSpPr txBox="1"/>
      </xdr:nvSpPr>
      <xdr:spPr>
        <a:xfrm>
          <a:off x="1411437" y="955310"/>
          <a:ext cx="212831" cy="201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</a:t>
          </a:r>
        </a:p>
      </xdr:txBody>
    </xdr:sp>
    <xdr:clientData/>
  </xdr:twoCellAnchor>
  <xdr:twoCellAnchor>
    <xdr:from>
      <xdr:col>1</xdr:col>
      <xdr:colOff>629846</xdr:colOff>
      <xdr:row>17</xdr:row>
      <xdr:rowOff>168276</xdr:rowOff>
    </xdr:from>
    <xdr:to>
      <xdr:col>4</xdr:col>
      <xdr:colOff>1588</xdr:colOff>
      <xdr:row>19</xdr:row>
      <xdr:rowOff>26125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5F9D29A-9042-8440-B9AD-A6022729EBFB}"/>
            </a:ext>
          </a:extLst>
        </xdr:cNvPr>
        <xdr:cNvSpPr txBox="1"/>
      </xdr:nvSpPr>
      <xdr:spPr>
        <a:xfrm>
          <a:off x="1455346" y="1793876"/>
          <a:ext cx="527442" cy="26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</a:t>
          </a:r>
        </a:p>
      </xdr:txBody>
    </xdr:sp>
    <xdr:clientData/>
  </xdr:twoCellAnchor>
  <xdr:twoCellAnchor>
    <xdr:from>
      <xdr:col>1</xdr:col>
      <xdr:colOff>620849</xdr:colOff>
      <xdr:row>14</xdr:row>
      <xdr:rowOff>169333</xdr:rowOff>
    </xdr:from>
    <xdr:to>
      <xdr:col>3</xdr:col>
      <xdr:colOff>159278</xdr:colOff>
      <xdr:row>16</xdr:row>
      <xdr:rowOff>27182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C3317C6-BBC6-A846-85F8-7C04A23C43F2}"/>
            </a:ext>
          </a:extLst>
        </xdr:cNvPr>
        <xdr:cNvSpPr txBox="1"/>
      </xdr:nvSpPr>
      <xdr:spPr>
        <a:xfrm>
          <a:off x="1446349" y="1185333"/>
          <a:ext cx="529029" cy="26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</a:t>
          </a:r>
        </a:p>
      </xdr:txBody>
    </xdr:sp>
    <xdr:clientData/>
  </xdr:twoCellAnchor>
  <xdr:twoCellAnchor>
    <xdr:from>
      <xdr:col>1</xdr:col>
      <xdr:colOff>498949</xdr:colOff>
      <xdr:row>12</xdr:row>
      <xdr:rowOff>8505</xdr:rowOff>
    </xdr:from>
    <xdr:to>
      <xdr:col>2</xdr:col>
      <xdr:colOff>7134</xdr:colOff>
      <xdr:row>13</xdr:row>
      <xdr:rowOff>4991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F646721-20AB-064F-A4C7-379F3970B9FD}"/>
            </a:ext>
          </a:extLst>
        </xdr:cNvPr>
        <xdr:cNvSpPr txBox="1"/>
      </xdr:nvSpPr>
      <xdr:spPr>
        <a:xfrm>
          <a:off x="1324734" y="623572"/>
          <a:ext cx="333970" cy="201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0.5</a:t>
          </a:r>
        </a:p>
      </xdr:txBody>
    </xdr:sp>
    <xdr:clientData/>
  </xdr:twoCellAnchor>
  <xdr:twoCellAnchor>
    <xdr:from>
      <xdr:col>1</xdr:col>
      <xdr:colOff>571613</xdr:colOff>
      <xdr:row>16</xdr:row>
      <xdr:rowOff>52698</xdr:rowOff>
    </xdr:from>
    <xdr:to>
      <xdr:col>2</xdr:col>
      <xdr:colOff>79798</xdr:colOff>
      <xdr:row>17</xdr:row>
      <xdr:rowOff>49185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2DAB262-AAB0-884D-B25A-A7726371E1B3}"/>
            </a:ext>
          </a:extLst>
        </xdr:cNvPr>
        <xdr:cNvSpPr txBox="1"/>
      </xdr:nvSpPr>
      <xdr:spPr>
        <a:xfrm>
          <a:off x="1397398" y="1487855"/>
          <a:ext cx="333970" cy="201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0.5</a:t>
          </a:r>
        </a:p>
      </xdr:txBody>
    </xdr:sp>
    <xdr:clientData/>
  </xdr:twoCellAnchor>
  <xdr:twoCellAnchor>
    <xdr:from>
      <xdr:col>1</xdr:col>
      <xdr:colOff>623018</xdr:colOff>
      <xdr:row>5</xdr:row>
      <xdr:rowOff>185147</xdr:rowOff>
    </xdr:from>
    <xdr:to>
      <xdr:col>4</xdr:col>
      <xdr:colOff>39937</xdr:colOff>
      <xdr:row>9</xdr:row>
      <xdr:rowOff>159747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1E0BF7-A298-894C-8C6F-0360BF5CC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559120</xdr:colOff>
      <xdr:row>1</xdr:row>
      <xdr:rowOff>139356</xdr:rowOff>
    </xdr:from>
    <xdr:to>
      <xdr:col>4</xdr:col>
      <xdr:colOff>31949</xdr:colOff>
      <xdr:row>5</xdr:row>
      <xdr:rowOff>113956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9300808-174A-C34C-8801-32C19BD70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135786</xdr:colOff>
      <xdr:row>6</xdr:row>
      <xdr:rowOff>23554</xdr:rowOff>
    </xdr:from>
    <xdr:to>
      <xdr:col>10</xdr:col>
      <xdr:colOff>15975</xdr:colOff>
      <xdr:row>9</xdr:row>
      <xdr:rowOff>169557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46C0BB4-4959-A949-841F-7C1D0BB53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111824</xdr:colOff>
      <xdr:row>5</xdr:row>
      <xdr:rowOff>183711</xdr:rowOff>
    </xdr:from>
    <xdr:to>
      <xdr:col>24</xdr:col>
      <xdr:colOff>63900</xdr:colOff>
      <xdr:row>9</xdr:row>
      <xdr:rowOff>177066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3B9D27E-0A53-8447-8159-02BE1D10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143773</xdr:colOff>
      <xdr:row>1</xdr:row>
      <xdr:rowOff>197404</xdr:rowOff>
    </xdr:from>
    <xdr:to>
      <xdr:col>24</xdr:col>
      <xdr:colOff>31948</xdr:colOff>
      <xdr:row>5</xdr:row>
      <xdr:rowOff>120637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07E6B11-AAD0-C741-8370-647C64E77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119492</xdr:colOff>
      <xdr:row>1</xdr:row>
      <xdr:rowOff>123382</xdr:rowOff>
    </xdr:from>
    <xdr:to>
      <xdr:col>10</xdr:col>
      <xdr:colOff>31950</xdr:colOff>
      <xdr:row>5</xdr:row>
      <xdr:rowOff>82414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0888766-B843-6C44-8F83-D0825858A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533400</xdr:colOff>
      <xdr:row>1</xdr:row>
      <xdr:rowOff>118533</xdr:rowOff>
    </xdr:from>
    <xdr:to>
      <xdr:col>2</xdr:col>
      <xdr:colOff>41585</xdr:colOff>
      <xdr:row>2</xdr:row>
      <xdr:rowOff>115019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6369E1D-9E8F-0C4C-9961-89AC780FDD9B}"/>
            </a:ext>
          </a:extLst>
        </xdr:cNvPr>
        <xdr:cNvSpPr txBox="1"/>
      </xdr:nvSpPr>
      <xdr:spPr>
        <a:xfrm>
          <a:off x="1371600" y="321733"/>
          <a:ext cx="333685" cy="199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0.8</a:t>
          </a:r>
        </a:p>
      </xdr:txBody>
    </xdr:sp>
    <xdr:clientData/>
  </xdr:twoCellAnchor>
  <xdr:twoCellAnchor>
    <xdr:from>
      <xdr:col>1</xdr:col>
      <xdr:colOff>597037</xdr:colOff>
      <xdr:row>4</xdr:row>
      <xdr:rowOff>123830</xdr:rowOff>
    </xdr:from>
    <xdr:to>
      <xdr:col>1</xdr:col>
      <xdr:colOff>809868</xdr:colOff>
      <xdr:row>5</xdr:row>
      <xdr:rowOff>120316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8AB97AF-7171-4147-8222-1DCA01881C7A}"/>
            </a:ext>
          </a:extLst>
        </xdr:cNvPr>
        <xdr:cNvSpPr txBox="1"/>
      </xdr:nvSpPr>
      <xdr:spPr>
        <a:xfrm>
          <a:off x="1435237" y="936630"/>
          <a:ext cx="212831" cy="199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</a:t>
          </a:r>
        </a:p>
      </xdr:txBody>
    </xdr:sp>
    <xdr:clientData/>
  </xdr:twoCellAnchor>
  <xdr:twoCellAnchor>
    <xdr:from>
      <xdr:col>1</xdr:col>
      <xdr:colOff>629847</xdr:colOff>
      <xdr:row>8</xdr:row>
      <xdr:rowOff>168276</xdr:rowOff>
    </xdr:from>
    <xdr:to>
      <xdr:col>1</xdr:col>
      <xdr:colOff>813695</xdr:colOff>
      <xdr:row>10</xdr:row>
      <xdr:rowOff>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975A898-0902-3347-B95C-E51DC5D217F0}"/>
            </a:ext>
          </a:extLst>
        </xdr:cNvPr>
        <xdr:cNvSpPr txBox="1"/>
      </xdr:nvSpPr>
      <xdr:spPr>
        <a:xfrm>
          <a:off x="1469068" y="1802045"/>
          <a:ext cx="183848" cy="240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0</a:t>
          </a:r>
        </a:p>
      </xdr:txBody>
    </xdr:sp>
    <xdr:clientData/>
  </xdr:twoCellAnchor>
  <xdr:twoCellAnchor>
    <xdr:from>
      <xdr:col>1</xdr:col>
      <xdr:colOff>620849</xdr:colOff>
      <xdr:row>5</xdr:row>
      <xdr:rowOff>169333</xdr:rowOff>
    </xdr:from>
    <xdr:to>
      <xdr:col>3</xdr:col>
      <xdr:colOff>159278</xdr:colOff>
      <xdr:row>7</xdr:row>
      <xdr:rowOff>27182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093C706-1ACE-FA44-AB82-54A3C6B0F0C4}"/>
            </a:ext>
          </a:extLst>
        </xdr:cNvPr>
        <xdr:cNvSpPr txBox="1"/>
      </xdr:nvSpPr>
      <xdr:spPr>
        <a:xfrm>
          <a:off x="1459049" y="1185333"/>
          <a:ext cx="529029" cy="26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</a:t>
          </a:r>
        </a:p>
      </xdr:txBody>
    </xdr:sp>
    <xdr:clientData/>
  </xdr:twoCellAnchor>
  <xdr:twoCellAnchor>
    <xdr:from>
      <xdr:col>1</xdr:col>
      <xdr:colOff>196846</xdr:colOff>
      <xdr:row>10</xdr:row>
      <xdr:rowOff>177799</xdr:rowOff>
    </xdr:from>
    <xdr:to>
      <xdr:col>1</xdr:col>
      <xdr:colOff>667653</xdr:colOff>
      <xdr:row>14</xdr:row>
      <xdr:rowOff>1008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E5F05CE-B429-3040-8078-F3CC005F64F7}"/>
            </a:ext>
          </a:extLst>
        </xdr:cNvPr>
        <xdr:cNvSpPr txBox="1"/>
      </xdr:nvSpPr>
      <xdr:spPr>
        <a:xfrm rot="16200000">
          <a:off x="952445" y="2292400"/>
          <a:ext cx="636009" cy="470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delta-score </a:t>
          </a:r>
        </a:p>
      </xdr:txBody>
    </xdr:sp>
    <xdr:clientData/>
  </xdr:twoCellAnchor>
  <xdr:twoCellAnchor>
    <xdr:from>
      <xdr:col>1</xdr:col>
      <xdr:colOff>293009</xdr:colOff>
      <xdr:row>13</xdr:row>
      <xdr:rowOff>200477</xdr:rowOff>
    </xdr:from>
    <xdr:to>
      <xdr:col>1</xdr:col>
      <xdr:colOff>660404</xdr:colOff>
      <xdr:row>18</xdr:row>
      <xdr:rowOff>87371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7FB63BD-8542-3D43-AE11-E8540B0D21C8}"/>
            </a:ext>
          </a:extLst>
        </xdr:cNvPr>
        <xdr:cNvSpPr txBox="1"/>
      </xdr:nvSpPr>
      <xdr:spPr>
        <a:xfrm rot="16200000">
          <a:off x="863460" y="3109826"/>
          <a:ext cx="902894" cy="367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p-score</a:t>
          </a:r>
        </a:p>
      </xdr:txBody>
    </xdr:sp>
    <xdr:clientData/>
  </xdr:twoCellAnchor>
  <xdr:twoCellAnchor>
    <xdr:from>
      <xdr:col>1</xdr:col>
      <xdr:colOff>120646</xdr:colOff>
      <xdr:row>2</xdr:row>
      <xdr:rowOff>12701</xdr:rowOff>
    </xdr:from>
    <xdr:to>
      <xdr:col>1</xdr:col>
      <xdr:colOff>591453</xdr:colOff>
      <xdr:row>5</xdr:row>
      <xdr:rowOff>37606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4622A21-540A-3245-83BD-15C7B1136B6A}"/>
            </a:ext>
          </a:extLst>
        </xdr:cNvPr>
        <xdr:cNvSpPr txBox="1"/>
      </xdr:nvSpPr>
      <xdr:spPr>
        <a:xfrm rot="16200000">
          <a:off x="876997" y="500950"/>
          <a:ext cx="634505" cy="470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node overlap</a:t>
          </a:r>
        </a:p>
      </xdr:txBody>
    </xdr:sp>
    <xdr:clientData/>
  </xdr:twoCellAnchor>
  <xdr:twoCellAnchor>
    <xdr:from>
      <xdr:col>1</xdr:col>
      <xdr:colOff>204108</xdr:colOff>
      <xdr:row>6</xdr:row>
      <xdr:rowOff>112835</xdr:rowOff>
    </xdr:from>
    <xdr:to>
      <xdr:col>1</xdr:col>
      <xdr:colOff>724955</xdr:colOff>
      <xdr:row>9</xdr:row>
      <xdr:rowOff>38100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D12E1F1-3B71-8B41-A4FC-CF10B5101315}"/>
            </a:ext>
          </a:extLst>
        </xdr:cNvPr>
        <xdr:cNvSpPr txBox="1"/>
      </xdr:nvSpPr>
      <xdr:spPr>
        <a:xfrm rot="16200000">
          <a:off x="1035299" y="1339044"/>
          <a:ext cx="534865" cy="520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/>
            <a:t>sigma-score</a:t>
          </a:r>
        </a:p>
      </xdr:txBody>
    </xdr:sp>
    <xdr:clientData/>
  </xdr:twoCellAnchor>
  <xdr:twoCellAnchor>
    <xdr:from>
      <xdr:col>1</xdr:col>
      <xdr:colOff>629920</xdr:colOff>
      <xdr:row>14</xdr:row>
      <xdr:rowOff>193040</xdr:rowOff>
    </xdr:from>
    <xdr:to>
      <xdr:col>4</xdr:col>
      <xdr:colOff>46839</xdr:colOff>
      <xdr:row>18</xdr:row>
      <xdr:rowOff>167640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820110E-4432-B546-BFC9-D3C93E892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6</xdr:row>
      <xdr:rowOff>158750</xdr:rowOff>
    </xdr:from>
    <xdr:to>
      <xdr:col>12</xdr:col>
      <xdr:colOff>361950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99EB1-7027-0548-9309-2F72B15DC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172591</xdr:colOff>
      <xdr:row>22</xdr:row>
      <xdr:rowOff>91179</xdr:rowOff>
    </xdr:from>
    <xdr:to>
      <xdr:col>6</xdr:col>
      <xdr:colOff>755488</xdr:colOff>
      <xdr:row>33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97814-50D6-BC45-A387-DF4923F09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DD9F-42AC-6248-94FA-0D2370FC4CD2}">
  <dimension ref="A1:AK80"/>
  <sheetViews>
    <sheetView topLeftCell="L47" workbookViewId="0">
      <selection activeCell="T71" sqref="T71"/>
    </sheetView>
  </sheetViews>
  <sheetFormatPr baseColWidth="10" defaultColWidth="11" defaultRowHeight="16" x14ac:dyDescent="0.2"/>
  <cols>
    <col min="5" max="5" width="11" customWidth="1"/>
    <col min="22" max="22" width="12.83203125" customWidth="1"/>
  </cols>
  <sheetData>
    <row r="1" spans="1:24" ht="34" customHeight="1" x14ac:dyDescent="0.2">
      <c r="A1" t="s">
        <v>40</v>
      </c>
      <c r="J1" t="s">
        <v>24</v>
      </c>
    </row>
    <row r="2" spans="1:24" x14ac:dyDescent="0.2">
      <c r="A2" t="s">
        <v>25</v>
      </c>
      <c r="B2" t="s">
        <v>41</v>
      </c>
      <c r="C2" t="s">
        <v>42</v>
      </c>
      <c r="D2" t="s">
        <v>43</v>
      </c>
      <c r="E2" t="s">
        <v>44</v>
      </c>
      <c r="F2" t="s">
        <v>26</v>
      </c>
      <c r="G2" t="s">
        <v>1</v>
      </c>
      <c r="H2">
        <v>1</v>
      </c>
      <c r="I2">
        <f>H2+1</f>
        <v>2</v>
      </c>
    </row>
    <row r="3" spans="1:24" x14ac:dyDescent="0.2">
      <c r="A3">
        <v>1</v>
      </c>
      <c r="B3" t="s">
        <v>45</v>
      </c>
      <c r="D3">
        <v>1</v>
      </c>
      <c r="E3">
        <v>0.9</v>
      </c>
      <c r="F3">
        <v>0.94117600000000001</v>
      </c>
      <c r="G3" s="4" t="s">
        <v>2</v>
      </c>
      <c r="H3">
        <v>0.95652199999999998</v>
      </c>
      <c r="I3">
        <v>0.95652199999999998</v>
      </c>
      <c r="V3">
        <f>(0.941176-F3)*100</f>
        <v>0</v>
      </c>
      <c r="W3">
        <f>(0.956522-H3)*100</f>
        <v>0</v>
      </c>
      <c r="X3">
        <f t="shared" ref="X3:X21" si="0">(0.956522-I3)*100</f>
        <v>0</v>
      </c>
    </row>
    <row r="4" spans="1:24" x14ac:dyDescent="0.2">
      <c r="A4">
        <v>2</v>
      </c>
      <c r="B4" t="s">
        <v>46</v>
      </c>
      <c r="D4">
        <v>1</v>
      </c>
      <c r="E4">
        <v>0.9</v>
      </c>
      <c r="F4">
        <v>0.94117600000000001</v>
      </c>
      <c r="G4" s="4" t="s">
        <v>2</v>
      </c>
      <c r="H4">
        <v>0.95652199999999998</v>
      </c>
      <c r="I4">
        <v>0.95652199999999998</v>
      </c>
      <c r="V4">
        <f t="shared" ref="V4:V21" si="1">(0.941176-F4)*100</f>
        <v>0</v>
      </c>
      <c r="W4">
        <f t="shared" ref="W4:W21" si="2">(0.956522-H4)*100</f>
        <v>0</v>
      </c>
      <c r="X4">
        <f t="shared" si="0"/>
        <v>0</v>
      </c>
    </row>
    <row r="5" spans="1:24" x14ac:dyDescent="0.2">
      <c r="A5">
        <v>3</v>
      </c>
      <c r="B5" t="s">
        <v>47</v>
      </c>
      <c r="D5">
        <v>1</v>
      </c>
      <c r="E5">
        <v>0.9</v>
      </c>
      <c r="F5">
        <v>0.94117600000000001</v>
      </c>
      <c r="G5" s="4" t="s">
        <v>2</v>
      </c>
      <c r="H5">
        <v>0.95652199999999998</v>
      </c>
      <c r="I5">
        <v>0.95652199999999998</v>
      </c>
      <c r="V5">
        <f t="shared" si="1"/>
        <v>0</v>
      </c>
      <c r="W5">
        <f t="shared" si="2"/>
        <v>0</v>
      </c>
      <c r="X5">
        <f t="shared" si="0"/>
        <v>0</v>
      </c>
    </row>
    <row r="6" spans="1:24" x14ac:dyDescent="0.2">
      <c r="A6">
        <v>4</v>
      </c>
      <c r="B6" t="s">
        <v>48</v>
      </c>
      <c r="D6">
        <v>1</v>
      </c>
      <c r="E6">
        <v>0.9</v>
      </c>
      <c r="F6">
        <v>5.8823500000000001E-2</v>
      </c>
      <c r="G6" s="4" t="s">
        <v>2</v>
      </c>
      <c r="H6">
        <v>0.82467500000000005</v>
      </c>
      <c r="I6">
        <v>4.3478299999999998E-2</v>
      </c>
      <c r="V6">
        <f t="shared" si="1"/>
        <v>88.235249999999994</v>
      </c>
      <c r="W6">
        <f t="shared" si="2"/>
        <v>13.184699999999994</v>
      </c>
      <c r="X6">
        <f t="shared" si="0"/>
        <v>91.304370000000006</v>
      </c>
    </row>
    <row r="7" spans="1:24" x14ac:dyDescent="0.2">
      <c r="A7">
        <v>5</v>
      </c>
      <c r="B7" t="s">
        <v>49</v>
      </c>
      <c r="D7">
        <v>1</v>
      </c>
      <c r="E7">
        <v>0.9</v>
      </c>
      <c r="F7">
        <v>5.8823500000000001E-2</v>
      </c>
      <c r="G7" s="4" t="s">
        <v>2</v>
      </c>
      <c r="H7">
        <v>4.3478299999999998E-2</v>
      </c>
      <c r="I7">
        <v>4.3478299999999998E-2</v>
      </c>
      <c r="V7">
        <f t="shared" si="1"/>
        <v>88.235249999999994</v>
      </c>
      <c r="W7">
        <f t="shared" si="2"/>
        <v>91.304370000000006</v>
      </c>
      <c r="X7">
        <f t="shared" si="0"/>
        <v>91.304370000000006</v>
      </c>
    </row>
    <row r="8" spans="1:24" x14ac:dyDescent="0.2">
      <c r="A8">
        <v>6</v>
      </c>
      <c r="B8" t="s">
        <v>50</v>
      </c>
      <c r="D8">
        <v>1</v>
      </c>
      <c r="E8">
        <v>0.9</v>
      </c>
      <c r="F8">
        <v>0.94117600000000001</v>
      </c>
      <c r="G8" s="4" t="s">
        <v>2</v>
      </c>
      <c r="H8">
        <v>0.932203</v>
      </c>
      <c r="I8">
        <v>0.95652199999999998</v>
      </c>
      <c r="V8">
        <f t="shared" si="1"/>
        <v>0</v>
      </c>
      <c r="W8">
        <f t="shared" si="2"/>
        <v>2.431899999999998</v>
      </c>
      <c r="X8">
        <f t="shared" si="0"/>
        <v>0</v>
      </c>
    </row>
    <row r="9" spans="1:24" x14ac:dyDescent="0.2">
      <c r="A9">
        <v>7</v>
      </c>
      <c r="B9" t="s">
        <v>51</v>
      </c>
      <c r="D9">
        <v>1</v>
      </c>
      <c r="E9">
        <v>0.9</v>
      </c>
      <c r="F9">
        <v>5.8823500000000001E-2</v>
      </c>
      <c r="G9" s="4" t="s">
        <v>2</v>
      </c>
      <c r="H9">
        <v>4.3478299999999998E-2</v>
      </c>
      <c r="I9">
        <v>4.3478299999999998E-2</v>
      </c>
      <c r="V9">
        <f t="shared" si="1"/>
        <v>88.235249999999994</v>
      </c>
      <c r="W9">
        <f t="shared" si="2"/>
        <v>91.304370000000006</v>
      </c>
      <c r="X9">
        <f t="shared" si="0"/>
        <v>91.304370000000006</v>
      </c>
    </row>
    <row r="10" spans="1:24" x14ac:dyDescent="0.2">
      <c r="A10">
        <v>8</v>
      </c>
      <c r="B10" t="s">
        <v>52</v>
      </c>
      <c r="D10">
        <v>1</v>
      </c>
      <c r="E10">
        <v>0.9</v>
      </c>
      <c r="F10">
        <v>0.94117600000000001</v>
      </c>
      <c r="G10" s="4" t="s">
        <v>2</v>
      </c>
      <c r="H10">
        <v>0.925373</v>
      </c>
      <c r="I10">
        <v>0.95652199999999998</v>
      </c>
      <c r="V10">
        <f t="shared" si="1"/>
        <v>0</v>
      </c>
      <c r="W10">
        <f t="shared" si="2"/>
        <v>3.1148999999999982</v>
      </c>
      <c r="X10">
        <f t="shared" si="0"/>
        <v>0</v>
      </c>
    </row>
    <row r="11" spans="1:24" x14ac:dyDescent="0.2">
      <c r="A11">
        <v>9</v>
      </c>
      <c r="B11" t="s">
        <v>53</v>
      </c>
      <c r="D11">
        <v>1</v>
      </c>
      <c r="E11">
        <v>0.9</v>
      </c>
      <c r="F11">
        <v>0.94117600000000001</v>
      </c>
      <c r="G11" s="4" t="s">
        <v>2</v>
      </c>
      <c r="H11">
        <v>0.925373</v>
      </c>
      <c r="I11">
        <v>0.95652199999999998</v>
      </c>
      <c r="V11">
        <f t="shared" si="1"/>
        <v>0</v>
      </c>
      <c r="W11">
        <f t="shared" si="2"/>
        <v>3.1148999999999982</v>
      </c>
      <c r="X11">
        <f t="shared" si="0"/>
        <v>0</v>
      </c>
    </row>
    <row r="12" spans="1:24" x14ac:dyDescent="0.2">
      <c r="A12">
        <v>10</v>
      </c>
      <c r="B12" t="s">
        <v>54</v>
      </c>
      <c r="D12">
        <v>1</v>
      </c>
      <c r="E12">
        <v>0.9</v>
      </c>
      <c r="F12">
        <v>0.94117600000000001</v>
      </c>
      <c r="G12" s="4" t="s">
        <v>2</v>
      </c>
      <c r="H12">
        <v>0.88073400000000002</v>
      </c>
      <c r="I12">
        <v>0.95652199999999998</v>
      </c>
      <c r="V12">
        <f t="shared" si="1"/>
        <v>0</v>
      </c>
      <c r="W12">
        <f t="shared" si="2"/>
        <v>7.5787999999999967</v>
      </c>
      <c r="X12">
        <f t="shared" si="0"/>
        <v>0</v>
      </c>
    </row>
    <row r="13" spans="1:24" x14ac:dyDescent="0.2">
      <c r="A13">
        <v>11</v>
      </c>
      <c r="B13" t="s">
        <v>55</v>
      </c>
      <c r="D13">
        <v>1</v>
      </c>
      <c r="E13">
        <v>0.9</v>
      </c>
      <c r="F13">
        <v>0.94117600000000001</v>
      </c>
      <c r="G13" s="4" t="s">
        <v>2</v>
      </c>
      <c r="H13">
        <v>0.95652199999999998</v>
      </c>
      <c r="I13">
        <v>0.95652199999999998</v>
      </c>
      <c r="V13">
        <f t="shared" si="1"/>
        <v>0</v>
      </c>
      <c r="W13">
        <f t="shared" si="2"/>
        <v>0</v>
      </c>
      <c r="X13">
        <f t="shared" si="0"/>
        <v>0</v>
      </c>
    </row>
    <row r="14" spans="1:24" x14ac:dyDescent="0.2">
      <c r="A14">
        <v>12</v>
      </c>
      <c r="B14" t="s">
        <v>56</v>
      </c>
      <c r="D14">
        <v>1</v>
      </c>
      <c r="E14">
        <v>0.9</v>
      </c>
      <c r="F14">
        <v>5.8823500000000001E-2</v>
      </c>
      <c r="G14" s="4" t="s">
        <v>2</v>
      </c>
      <c r="H14">
        <v>4.3478299999999998E-2</v>
      </c>
      <c r="I14">
        <v>4.3478299999999998E-2</v>
      </c>
      <c r="V14">
        <f t="shared" si="1"/>
        <v>88.235249999999994</v>
      </c>
      <c r="W14">
        <f t="shared" si="2"/>
        <v>91.304370000000006</v>
      </c>
      <c r="X14">
        <f t="shared" si="0"/>
        <v>91.304370000000006</v>
      </c>
    </row>
    <row r="15" spans="1:24" x14ac:dyDescent="0.2">
      <c r="A15">
        <v>13</v>
      </c>
      <c r="B15" t="s">
        <v>57</v>
      </c>
      <c r="D15">
        <v>1</v>
      </c>
      <c r="E15">
        <v>0.9</v>
      </c>
      <c r="F15">
        <v>5.8823500000000001E-2</v>
      </c>
      <c r="G15" s="4" t="s">
        <v>2</v>
      </c>
      <c r="H15">
        <v>0.43018899999999999</v>
      </c>
      <c r="I15">
        <v>0.95652199999999998</v>
      </c>
      <c r="V15">
        <f t="shared" si="1"/>
        <v>88.235249999999994</v>
      </c>
      <c r="W15">
        <f t="shared" si="2"/>
        <v>52.633299999999991</v>
      </c>
      <c r="X15">
        <f t="shared" si="0"/>
        <v>0</v>
      </c>
    </row>
    <row r="16" spans="1:24" x14ac:dyDescent="0.2">
      <c r="A16">
        <v>14</v>
      </c>
      <c r="B16" t="s">
        <v>58</v>
      </c>
      <c r="D16">
        <v>1</v>
      </c>
      <c r="E16">
        <v>0.9</v>
      </c>
      <c r="F16">
        <v>0.94117600000000001</v>
      </c>
      <c r="G16" s="4" t="s">
        <v>2</v>
      </c>
      <c r="H16">
        <v>0.95652199999999998</v>
      </c>
      <c r="I16">
        <v>0.95652199999999998</v>
      </c>
      <c r="V16">
        <f t="shared" si="1"/>
        <v>0</v>
      </c>
      <c r="W16">
        <f t="shared" si="2"/>
        <v>0</v>
      </c>
      <c r="X16">
        <f t="shared" si="0"/>
        <v>0</v>
      </c>
    </row>
    <row r="17" spans="1:27" x14ac:dyDescent="0.2">
      <c r="A17">
        <v>15</v>
      </c>
      <c r="B17" t="s">
        <v>59</v>
      </c>
      <c r="D17">
        <v>1</v>
      </c>
      <c r="E17">
        <v>0.9</v>
      </c>
      <c r="F17">
        <v>0.94117600000000001</v>
      </c>
      <c r="G17" s="4" t="s">
        <v>2</v>
      </c>
      <c r="H17">
        <v>0.95652199999999998</v>
      </c>
      <c r="I17">
        <v>0.95652199999999998</v>
      </c>
      <c r="V17">
        <f t="shared" si="1"/>
        <v>0</v>
      </c>
      <c r="W17">
        <f t="shared" si="2"/>
        <v>0</v>
      </c>
      <c r="X17">
        <f t="shared" si="0"/>
        <v>0</v>
      </c>
    </row>
    <row r="18" spans="1:27" x14ac:dyDescent="0.2">
      <c r="A18">
        <v>16</v>
      </c>
      <c r="B18" t="s">
        <v>60</v>
      </c>
      <c r="D18">
        <v>1</v>
      </c>
      <c r="E18">
        <v>0.9</v>
      </c>
      <c r="F18">
        <v>0.94117600000000001</v>
      </c>
      <c r="G18" s="4" t="s">
        <v>2</v>
      </c>
      <c r="H18">
        <v>0.95652199999999998</v>
      </c>
      <c r="I18">
        <v>0.95652199999999998</v>
      </c>
      <c r="V18">
        <f t="shared" si="1"/>
        <v>0</v>
      </c>
      <c r="W18">
        <f t="shared" si="2"/>
        <v>0</v>
      </c>
      <c r="X18">
        <f t="shared" si="0"/>
        <v>0</v>
      </c>
    </row>
    <row r="19" spans="1:27" x14ac:dyDescent="0.2">
      <c r="A19">
        <v>17</v>
      </c>
      <c r="B19" t="s">
        <v>61</v>
      </c>
      <c r="D19">
        <v>1</v>
      </c>
      <c r="E19">
        <v>0.9</v>
      </c>
      <c r="F19">
        <v>5.8823500000000001E-2</v>
      </c>
      <c r="G19" s="4" t="s">
        <v>2</v>
      </c>
      <c r="H19">
        <v>0.18518499999999999</v>
      </c>
      <c r="I19">
        <v>4.3478299999999998E-2</v>
      </c>
      <c r="V19">
        <f t="shared" si="1"/>
        <v>88.235249999999994</v>
      </c>
      <c r="W19">
        <f t="shared" si="2"/>
        <v>77.13369999999999</v>
      </c>
      <c r="X19">
        <f t="shared" si="0"/>
        <v>91.304370000000006</v>
      </c>
    </row>
    <row r="20" spans="1:27" x14ac:dyDescent="0.2">
      <c r="A20">
        <v>18</v>
      </c>
      <c r="B20" t="s">
        <v>62</v>
      </c>
      <c r="D20">
        <v>1</v>
      </c>
      <c r="E20">
        <v>0.9</v>
      </c>
      <c r="F20">
        <v>0.94117600000000001</v>
      </c>
      <c r="G20" s="4" t="s">
        <v>2</v>
      </c>
      <c r="H20">
        <v>0.885714</v>
      </c>
      <c r="I20">
        <v>0.95652199999999998</v>
      </c>
      <c r="V20">
        <f t="shared" si="1"/>
        <v>0</v>
      </c>
      <c r="W20">
        <f t="shared" si="2"/>
        <v>7.0807999999999982</v>
      </c>
      <c r="X20">
        <f t="shared" si="0"/>
        <v>0</v>
      </c>
    </row>
    <row r="21" spans="1:27" x14ac:dyDescent="0.2">
      <c r="A21">
        <v>19</v>
      </c>
      <c r="B21" t="s">
        <v>63</v>
      </c>
      <c r="D21">
        <v>1</v>
      </c>
      <c r="E21">
        <v>0.9</v>
      </c>
      <c r="F21">
        <v>5.8823500000000001E-2</v>
      </c>
      <c r="G21" s="4" t="s">
        <v>2</v>
      </c>
      <c r="H21">
        <v>4.3478299999999998E-2</v>
      </c>
      <c r="I21">
        <v>4.3478299999999998E-2</v>
      </c>
      <c r="V21">
        <f t="shared" si="1"/>
        <v>88.235249999999994</v>
      </c>
      <c r="W21">
        <f t="shared" si="2"/>
        <v>91.304370000000006</v>
      </c>
      <c r="X21">
        <f t="shared" si="0"/>
        <v>91.304370000000006</v>
      </c>
    </row>
    <row r="22" spans="1:27" x14ac:dyDescent="0.2">
      <c r="V22">
        <f>AVERAGE(V3:V21)</f>
        <v>32.507723684210518</v>
      </c>
      <c r="W22">
        <f t="shared" ref="W22:X22" si="3">AVERAGE(W3:W21)</f>
        <v>27.973183157894738</v>
      </c>
      <c r="X22">
        <f t="shared" si="3"/>
        <v>28.832958947368422</v>
      </c>
      <c r="Y22">
        <f>MIN(W22:X22)</f>
        <v>27.973183157894738</v>
      </c>
      <c r="Z22">
        <f>MAX(W22:X22)</f>
        <v>28.832958947368422</v>
      </c>
    </row>
    <row r="23" spans="1:27" x14ac:dyDescent="0.2">
      <c r="V23">
        <f>(19-COUNTIF(V3:V22,"&gt;20"))*100/19</f>
        <v>57.89473684210526</v>
      </c>
      <c r="W23">
        <f t="shared" ref="W23:Z23" si="4">(19-COUNTIF(W3:W22,"&gt;20"))*100/19</f>
        <v>63.157894736842103</v>
      </c>
      <c r="X23">
        <f t="shared" si="4"/>
        <v>63.157894736842103</v>
      </c>
      <c r="Y23">
        <f t="shared" si="4"/>
        <v>94.736842105263165</v>
      </c>
      <c r="Z23">
        <f t="shared" si="4"/>
        <v>94.736842105263165</v>
      </c>
    </row>
    <row r="26" spans="1:27" x14ac:dyDescent="0.2">
      <c r="A26" t="s">
        <v>64</v>
      </c>
      <c r="J26" t="s">
        <v>24</v>
      </c>
    </row>
    <row r="27" spans="1:27" x14ac:dyDescent="0.2">
      <c r="A27" t="s">
        <v>25</v>
      </c>
      <c r="B27" t="s">
        <v>41</v>
      </c>
      <c r="C27" t="s">
        <v>42</v>
      </c>
      <c r="D27" t="s">
        <v>43</v>
      </c>
      <c r="E27" t="s">
        <v>44</v>
      </c>
      <c r="F27" t="s">
        <v>26</v>
      </c>
      <c r="G27" t="s">
        <v>1</v>
      </c>
      <c r="H27">
        <v>1</v>
      </c>
      <c r="I27">
        <f>H27+1</f>
        <v>2</v>
      </c>
      <c r="J27">
        <f t="shared" ref="J27:L27" si="5">I27+1</f>
        <v>3</v>
      </c>
      <c r="K27">
        <f t="shared" si="5"/>
        <v>4</v>
      </c>
      <c r="L27">
        <f t="shared" si="5"/>
        <v>5</v>
      </c>
      <c r="W27">
        <v>1</v>
      </c>
      <c r="X27">
        <f>W27+1</f>
        <v>2</v>
      </c>
      <c r="Y27">
        <f t="shared" ref="Y27:AA27" si="6">X27+1</f>
        <v>3</v>
      </c>
      <c r="Z27">
        <f t="shared" si="6"/>
        <v>4</v>
      </c>
      <c r="AA27">
        <f t="shared" si="6"/>
        <v>5</v>
      </c>
    </row>
    <row r="28" spans="1:27" x14ac:dyDescent="0.2">
      <c r="A28">
        <v>1</v>
      </c>
      <c r="B28" t="s">
        <v>45</v>
      </c>
      <c r="D28">
        <v>1</v>
      </c>
      <c r="E28">
        <v>0.9</v>
      </c>
      <c r="F28">
        <v>0.94117600000000001</v>
      </c>
      <c r="G28" s="4" t="s">
        <v>2</v>
      </c>
      <c r="H28" s="3">
        <v>0.95652199999999998</v>
      </c>
      <c r="I28" s="3">
        <v>0.95652199999999998</v>
      </c>
      <c r="J28" s="3">
        <v>0.95652199999999998</v>
      </c>
      <c r="K28" s="3">
        <v>0.95652199999999998</v>
      </c>
      <c r="L28" s="3">
        <v>0.95652199999999998</v>
      </c>
      <c r="V28">
        <f>(0.941176-F28)*100</f>
        <v>0</v>
      </c>
      <c r="W28">
        <f>(0.956522-H28)*100</f>
        <v>0</v>
      </c>
      <c r="X28">
        <f t="shared" ref="X28:AA43" si="7">(0.956522-I28)*100</f>
        <v>0</v>
      </c>
      <c r="Y28">
        <f t="shared" si="7"/>
        <v>0</v>
      </c>
      <c r="Z28">
        <f t="shared" si="7"/>
        <v>0</v>
      </c>
      <c r="AA28">
        <f t="shared" si="7"/>
        <v>0</v>
      </c>
    </row>
    <row r="29" spans="1:27" x14ac:dyDescent="0.2">
      <c r="A29">
        <v>2</v>
      </c>
      <c r="B29" t="s">
        <v>46</v>
      </c>
      <c r="D29">
        <v>1</v>
      </c>
      <c r="E29">
        <v>0.9</v>
      </c>
      <c r="F29">
        <v>0.94117600000000001</v>
      </c>
      <c r="G29" s="4" t="s">
        <v>2</v>
      </c>
      <c r="H29" s="3">
        <v>0.95652199999999998</v>
      </c>
      <c r="I29" s="3">
        <v>0.95652199999999998</v>
      </c>
      <c r="J29" s="3">
        <v>0.95652199999999998</v>
      </c>
      <c r="K29" s="3">
        <v>0.95652199999999998</v>
      </c>
      <c r="L29" s="3">
        <v>0.95652199999999998</v>
      </c>
      <c r="V29">
        <f t="shared" ref="V29:V46" si="8">(0.941176-F29)*100</f>
        <v>0</v>
      </c>
      <c r="W29">
        <f t="shared" ref="W29:AA46" si="9">(0.956522-H29)*100</f>
        <v>0</v>
      </c>
      <c r="X29">
        <f t="shared" si="7"/>
        <v>0</v>
      </c>
      <c r="Y29">
        <f t="shared" si="7"/>
        <v>0</v>
      </c>
      <c r="Z29">
        <f t="shared" si="7"/>
        <v>0</v>
      </c>
      <c r="AA29">
        <f t="shared" si="7"/>
        <v>0</v>
      </c>
    </row>
    <row r="30" spans="1:27" x14ac:dyDescent="0.2">
      <c r="A30">
        <v>3</v>
      </c>
      <c r="B30" t="s">
        <v>47</v>
      </c>
      <c r="D30">
        <v>1</v>
      </c>
      <c r="E30">
        <v>0.9</v>
      </c>
      <c r="F30">
        <v>0.94117600000000001</v>
      </c>
      <c r="G30" s="4" t="s">
        <v>2</v>
      </c>
      <c r="H30" s="3">
        <v>0.95652199999999998</v>
      </c>
      <c r="I30" s="3">
        <v>0.95652199999999998</v>
      </c>
      <c r="J30" s="3">
        <v>0.95652199999999998</v>
      </c>
      <c r="K30" s="3">
        <v>0.95652199999999998</v>
      </c>
      <c r="L30" s="3">
        <v>0.95652199999999998</v>
      </c>
      <c r="V30">
        <f t="shared" si="8"/>
        <v>0</v>
      </c>
      <c r="W30">
        <f t="shared" si="9"/>
        <v>0</v>
      </c>
      <c r="X30">
        <f t="shared" si="7"/>
        <v>0</v>
      </c>
      <c r="Y30">
        <f t="shared" si="7"/>
        <v>0</v>
      </c>
      <c r="Z30">
        <f t="shared" si="7"/>
        <v>0</v>
      </c>
      <c r="AA30">
        <f t="shared" si="7"/>
        <v>0</v>
      </c>
    </row>
    <row r="31" spans="1:27" x14ac:dyDescent="0.2">
      <c r="A31">
        <v>4</v>
      </c>
      <c r="B31" t="s">
        <v>48</v>
      </c>
      <c r="D31">
        <v>1</v>
      </c>
      <c r="E31">
        <v>0.9</v>
      </c>
      <c r="F31">
        <v>5.8823500000000001E-2</v>
      </c>
      <c r="G31" s="4" t="s">
        <v>2</v>
      </c>
      <c r="H31" s="3">
        <v>0.95652199999999998</v>
      </c>
      <c r="I31" s="3">
        <v>0.95652199999999998</v>
      </c>
      <c r="J31" s="3">
        <v>0.95652199999999998</v>
      </c>
      <c r="K31" s="3">
        <v>4.3478299999999998E-2</v>
      </c>
      <c r="L31" s="3">
        <v>4.3478299999999998E-2</v>
      </c>
      <c r="V31">
        <f t="shared" si="8"/>
        <v>88.235249999999994</v>
      </c>
      <c r="W31">
        <f t="shared" si="9"/>
        <v>0</v>
      </c>
      <c r="X31">
        <f t="shared" si="7"/>
        <v>0</v>
      </c>
      <c r="Y31">
        <f t="shared" si="7"/>
        <v>0</v>
      </c>
      <c r="Z31">
        <f t="shared" si="7"/>
        <v>91.304370000000006</v>
      </c>
      <c r="AA31">
        <f t="shared" si="7"/>
        <v>91.304370000000006</v>
      </c>
    </row>
    <row r="32" spans="1:27" x14ac:dyDescent="0.2">
      <c r="A32">
        <v>5</v>
      </c>
      <c r="B32" t="s">
        <v>49</v>
      </c>
      <c r="D32">
        <v>1</v>
      </c>
      <c r="E32">
        <v>0.9</v>
      </c>
      <c r="F32">
        <v>5.8823500000000001E-2</v>
      </c>
      <c r="G32" s="4" t="s">
        <v>2</v>
      </c>
      <c r="H32" s="3">
        <v>4.3478299999999998E-2</v>
      </c>
      <c r="I32" s="3">
        <v>4.3478299999999998E-2</v>
      </c>
      <c r="J32" s="3">
        <v>4.3478299999999998E-2</v>
      </c>
      <c r="K32" s="3">
        <v>4.3478299999999998E-2</v>
      </c>
      <c r="L32" s="3">
        <v>4.3478299999999998E-2</v>
      </c>
      <c r="V32">
        <f t="shared" si="8"/>
        <v>88.235249999999994</v>
      </c>
      <c r="W32">
        <f t="shared" si="9"/>
        <v>91.304370000000006</v>
      </c>
      <c r="X32">
        <f t="shared" si="7"/>
        <v>91.304370000000006</v>
      </c>
      <c r="Y32">
        <f t="shared" si="7"/>
        <v>91.304370000000006</v>
      </c>
      <c r="Z32">
        <f t="shared" si="7"/>
        <v>91.304370000000006</v>
      </c>
      <c r="AA32">
        <f t="shared" si="7"/>
        <v>91.304370000000006</v>
      </c>
    </row>
    <row r="33" spans="1:29" x14ac:dyDescent="0.2">
      <c r="A33">
        <v>6</v>
      </c>
      <c r="B33" t="s">
        <v>50</v>
      </c>
      <c r="D33">
        <v>1</v>
      </c>
      <c r="E33">
        <v>0.9</v>
      </c>
      <c r="F33">
        <v>0.94117600000000001</v>
      </c>
      <c r="G33" s="4" t="s">
        <v>2</v>
      </c>
      <c r="H33" s="3">
        <v>0.95652199999999998</v>
      </c>
      <c r="I33" s="3">
        <v>0.95652199999999998</v>
      </c>
      <c r="J33" s="3">
        <v>0.95652199999999998</v>
      </c>
      <c r="K33" s="3">
        <v>0.95652199999999998</v>
      </c>
      <c r="L33" s="3">
        <v>0.95652199999999998</v>
      </c>
      <c r="V33">
        <f t="shared" si="8"/>
        <v>0</v>
      </c>
      <c r="W33">
        <f t="shared" si="9"/>
        <v>0</v>
      </c>
      <c r="X33">
        <f t="shared" si="7"/>
        <v>0</v>
      </c>
      <c r="Y33">
        <f t="shared" si="7"/>
        <v>0</v>
      </c>
      <c r="Z33">
        <f t="shared" si="7"/>
        <v>0</v>
      </c>
      <c r="AA33">
        <f t="shared" si="7"/>
        <v>0</v>
      </c>
    </row>
    <row r="34" spans="1:29" x14ac:dyDescent="0.2">
      <c r="A34">
        <v>7</v>
      </c>
      <c r="B34" t="s">
        <v>51</v>
      </c>
      <c r="D34">
        <v>1</v>
      </c>
      <c r="E34">
        <v>0.9</v>
      </c>
      <c r="F34">
        <v>5.8823500000000001E-2</v>
      </c>
      <c r="G34" s="4" t="s">
        <v>2</v>
      </c>
      <c r="H34" s="3">
        <v>4.3478299999999998E-2</v>
      </c>
      <c r="I34" s="3">
        <v>4.3478299999999998E-2</v>
      </c>
      <c r="J34" s="3">
        <v>4.3478299999999998E-2</v>
      </c>
      <c r="K34" s="3">
        <v>4.3478299999999998E-2</v>
      </c>
      <c r="L34" s="3">
        <v>4.3478299999999998E-2</v>
      </c>
      <c r="V34">
        <f t="shared" si="8"/>
        <v>88.235249999999994</v>
      </c>
      <c r="W34">
        <f t="shared" si="9"/>
        <v>91.304370000000006</v>
      </c>
      <c r="X34">
        <f t="shared" si="7"/>
        <v>91.304370000000006</v>
      </c>
      <c r="Y34">
        <f t="shared" si="7"/>
        <v>91.304370000000006</v>
      </c>
      <c r="Z34">
        <f t="shared" si="7"/>
        <v>91.304370000000006</v>
      </c>
      <c r="AA34">
        <f t="shared" si="7"/>
        <v>91.304370000000006</v>
      </c>
    </row>
    <row r="35" spans="1:29" x14ac:dyDescent="0.2">
      <c r="A35">
        <v>8</v>
      </c>
      <c r="B35" t="s">
        <v>52</v>
      </c>
      <c r="D35">
        <v>1</v>
      </c>
      <c r="E35">
        <v>0.9</v>
      </c>
      <c r="F35">
        <v>0.94117600000000001</v>
      </c>
      <c r="G35" s="4" t="s">
        <v>2</v>
      </c>
      <c r="H35" s="3">
        <v>0.95652199999999998</v>
      </c>
      <c r="I35" s="3">
        <v>0.95652199999999998</v>
      </c>
      <c r="J35" s="3">
        <v>0.95652199999999998</v>
      </c>
      <c r="K35" s="3">
        <v>0.95652199999999998</v>
      </c>
      <c r="L35" s="3">
        <v>0.95652199999999998</v>
      </c>
      <c r="V35">
        <f t="shared" si="8"/>
        <v>0</v>
      </c>
      <c r="W35">
        <f t="shared" si="9"/>
        <v>0</v>
      </c>
      <c r="X35">
        <f t="shared" si="7"/>
        <v>0</v>
      </c>
      <c r="Y35">
        <f t="shared" si="7"/>
        <v>0</v>
      </c>
      <c r="Z35">
        <f t="shared" si="7"/>
        <v>0</v>
      </c>
      <c r="AA35">
        <f t="shared" si="7"/>
        <v>0</v>
      </c>
    </row>
    <row r="36" spans="1:29" x14ac:dyDescent="0.2">
      <c r="A36">
        <v>9</v>
      </c>
      <c r="B36" t="s">
        <v>53</v>
      </c>
      <c r="D36">
        <v>1</v>
      </c>
      <c r="E36">
        <v>0.9</v>
      </c>
      <c r="F36">
        <v>0.94117600000000001</v>
      </c>
      <c r="G36" s="4" t="s">
        <v>2</v>
      </c>
      <c r="H36" s="3">
        <v>0.95652199999999998</v>
      </c>
      <c r="I36" s="3">
        <v>0.95652199999999998</v>
      </c>
      <c r="J36" s="3">
        <v>0.95652199999999998</v>
      </c>
      <c r="K36" s="3">
        <v>0.95652199999999998</v>
      </c>
      <c r="L36" s="3">
        <v>0.95652199999999998</v>
      </c>
      <c r="V36">
        <f t="shared" si="8"/>
        <v>0</v>
      </c>
      <c r="W36">
        <f t="shared" si="9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</row>
    <row r="37" spans="1:29" x14ac:dyDescent="0.2">
      <c r="A37">
        <v>10</v>
      </c>
      <c r="B37" t="s">
        <v>54</v>
      </c>
      <c r="D37">
        <v>1</v>
      </c>
      <c r="E37">
        <v>0.9</v>
      </c>
      <c r="F37">
        <v>0.94117600000000001</v>
      </c>
      <c r="G37" s="4" t="s">
        <v>2</v>
      </c>
      <c r="H37" s="3">
        <v>0.95652199999999998</v>
      </c>
      <c r="I37" s="3">
        <v>0.95652199999999998</v>
      </c>
      <c r="J37" s="3">
        <v>0.95652199999999998</v>
      </c>
      <c r="K37" s="3">
        <v>0.95652199999999998</v>
      </c>
      <c r="L37" s="3">
        <v>0.95652199999999998</v>
      </c>
      <c r="V37">
        <f t="shared" si="8"/>
        <v>0</v>
      </c>
      <c r="W37">
        <f t="shared" si="9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</row>
    <row r="38" spans="1:29" x14ac:dyDescent="0.2">
      <c r="A38">
        <v>11</v>
      </c>
      <c r="B38" t="s">
        <v>55</v>
      </c>
      <c r="D38">
        <v>1</v>
      </c>
      <c r="E38">
        <v>0.9</v>
      </c>
      <c r="F38">
        <v>0.94117600000000001</v>
      </c>
      <c r="G38" s="4" t="s">
        <v>2</v>
      </c>
      <c r="H38" s="3">
        <v>0.95652199999999998</v>
      </c>
      <c r="I38" s="3">
        <v>0.95652199999999998</v>
      </c>
      <c r="J38" s="3">
        <v>0.95652199999999998</v>
      </c>
      <c r="K38" s="3">
        <v>0.95652199999999998</v>
      </c>
      <c r="L38" s="3">
        <v>0.95652199999999998</v>
      </c>
      <c r="V38">
        <f t="shared" si="8"/>
        <v>0</v>
      </c>
      <c r="W38">
        <f t="shared" si="9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</row>
    <row r="39" spans="1:29" x14ac:dyDescent="0.2">
      <c r="A39">
        <v>12</v>
      </c>
      <c r="B39" t="s">
        <v>56</v>
      </c>
      <c r="D39">
        <v>1</v>
      </c>
      <c r="E39">
        <v>0.9</v>
      </c>
      <c r="F39">
        <v>5.8823500000000001E-2</v>
      </c>
      <c r="G39" s="4" t="s">
        <v>2</v>
      </c>
      <c r="H39" s="3">
        <v>4.3478299999999998E-2</v>
      </c>
      <c r="I39" s="3">
        <v>4.3478299999999998E-2</v>
      </c>
      <c r="J39" s="3">
        <v>4.3478299999999998E-2</v>
      </c>
      <c r="K39" s="3">
        <v>4.3478299999999998E-2</v>
      </c>
      <c r="L39" s="3">
        <v>4.3478299999999998E-2</v>
      </c>
      <c r="V39">
        <f t="shared" si="8"/>
        <v>88.235249999999994</v>
      </c>
      <c r="W39">
        <f t="shared" si="9"/>
        <v>91.304370000000006</v>
      </c>
      <c r="X39">
        <f t="shared" si="7"/>
        <v>91.304370000000006</v>
      </c>
      <c r="Y39">
        <f t="shared" si="7"/>
        <v>91.304370000000006</v>
      </c>
      <c r="Z39">
        <f t="shared" si="7"/>
        <v>91.304370000000006</v>
      </c>
      <c r="AA39">
        <f t="shared" si="7"/>
        <v>91.304370000000006</v>
      </c>
    </row>
    <row r="40" spans="1:29" x14ac:dyDescent="0.2">
      <c r="A40">
        <v>13</v>
      </c>
      <c r="B40" t="s">
        <v>57</v>
      </c>
      <c r="D40">
        <v>1</v>
      </c>
      <c r="E40">
        <v>0.9</v>
      </c>
      <c r="F40">
        <v>5.8823500000000001E-2</v>
      </c>
      <c r="G40" s="4" t="s">
        <v>2</v>
      </c>
      <c r="H40" s="3">
        <v>0.25490200000000002</v>
      </c>
      <c r="I40" s="3">
        <v>0.95652199999999998</v>
      </c>
      <c r="J40" s="3">
        <v>0.95652199999999998</v>
      </c>
      <c r="K40" s="3">
        <v>0.189024</v>
      </c>
      <c r="L40" s="3">
        <v>0.192771</v>
      </c>
      <c r="V40">
        <f t="shared" si="8"/>
        <v>88.235249999999994</v>
      </c>
      <c r="W40">
        <f t="shared" si="9"/>
        <v>70.161999999999992</v>
      </c>
      <c r="X40">
        <f t="shared" si="7"/>
        <v>0</v>
      </c>
      <c r="Y40">
        <f t="shared" si="7"/>
        <v>0</v>
      </c>
      <c r="Z40">
        <f t="shared" si="7"/>
        <v>76.749800000000008</v>
      </c>
      <c r="AA40">
        <f t="shared" si="7"/>
        <v>76.375099999999989</v>
      </c>
    </row>
    <row r="41" spans="1:29" x14ac:dyDescent="0.2">
      <c r="A41">
        <v>14</v>
      </c>
      <c r="B41" t="s">
        <v>58</v>
      </c>
      <c r="D41">
        <v>1</v>
      </c>
      <c r="E41">
        <v>0.9</v>
      </c>
      <c r="F41">
        <v>0.94117600000000001</v>
      </c>
      <c r="G41" s="4" t="s">
        <v>2</v>
      </c>
      <c r="H41" s="3">
        <v>0.95652199999999998</v>
      </c>
      <c r="I41" s="3">
        <v>0.95652199999999998</v>
      </c>
      <c r="J41" s="3">
        <v>0.95652199999999998</v>
      </c>
      <c r="K41" s="3">
        <v>0.95652199999999998</v>
      </c>
      <c r="L41" s="3">
        <v>0.95652199999999998</v>
      </c>
      <c r="V41">
        <f t="shared" si="8"/>
        <v>0</v>
      </c>
      <c r="W41">
        <f t="shared" si="9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</row>
    <row r="42" spans="1:29" x14ac:dyDescent="0.2">
      <c r="A42">
        <v>15</v>
      </c>
      <c r="B42" t="s">
        <v>59</v>
      </c>
      <c r="D42">
        <v>1</v>
      </c>
      <c r="E42">
        <v>0.9</v>
      </c>
      <c r="F42">
        <v>0.94117600000000001</v>
      </c>
      <c r="G42" s="4" t="s">
        <v>2</v>
      </c>
      <c r="H42" s="3">
        <v>0.95652199999999998</v>
      </c>
      <c r="I42" s="3">
        <v>0.95652199999999998</v>
      </c>
      <c r="J42" s="3">
        <v>0.95652199999999998</v>
      </c>
      <c r="K42" s="3">
        <v>0.95652199999999998</v>
      </c>
      <c r="L42" s="3">
        <v>0.95652199999999998</v>
      </c>
      <c r="V42">
        <f t="shared" si="8"/>
        <v>0</v>
      </c>
      <c r="W42">
        <f t="shared" si="9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</row>
    <row r="43" spans="1:29" x14ac:dyDescent="0.2">
      <c r="A43">
        <v>16</v>
      </c>
      <c r="B43" t="s">
        <v>60</v>
      </c>
      <c r="D43">
        <v>1</v>
      </c>
      <c r="E43">
        <v>0.9</v>
      </c>
      <c r="F43">
        <v>0.94117600000000001</v>
      </c>
      <c r="G43" s="4" t="s">
        <v>2</v>
      </c>
      <c r="H43" s="3">
        <v>0.95652199999999998</v>
      </c>
      <c r="I43" s="3">
        <v>0.95652199999999998</v>
      </c>
      <c r="J43" s="3">
        <v>0.95652199999999998</v>
      </c>
      <c r="K43" s="3">
        <v>0.95652199999999998</v>
      </c>
      <c r="L43" s="3">
        <v>0.95652199999999998</v>
      </c>
      <c r="V43">
        <f t="shared" si="8"/>
        <v>0</v>
      </c>
      <c r="W43">
        <f t="shared" si="9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</row>
    <row r="44" spans="1:29" x14ac:dyDescent="0.2">
      <c r="A44">
        <v>17</v>
      </c>
      <c r="B44" t="s">
        <v>61</v>
      </c>
      <c r="D44">
        <v>1</v>
      </c>
      <c r="E44">
        <v>0.9</v>
      </c>
      <c r="F44">
        <v>5.8823500000000001E-2</v>
      </c>
      <c r="G44" s="4" t="s">
        <v>2</v>
      </c>
      <c r="H44" s="3">
        <v>0.95652199999999998</v>
      </c>
      <c r="I44" s="3">
        <v>0.95652199999999998</v>
      </c>
      <c r="J44" s="3">
        <v>0.94736799999999999</v>
      </c>
      <c r="K44" s="3">
        <v>0.95652199999999998</v>
      </c>
      <c r="L44" s="3">
        <v>0.95652199999999998</v>
      </c>
      <c r="V44">
        <f t="shared" si="8"/>
        <v>88.235249999999994</v>
      </c>
      <c r="W44">
        <f t="shared" si="9"/>
        <v>0</v>
      </c>
      <c r="X44">
        <f t="shared" si="9"/>
        <v>0</v>
      </c>
      <c r="Y44">
        <f t="shared" si="9"/>
        <v>0.91539999999999955</v>
      </c>
      <c r="Z44">
        <f t="shared" si="9"/>
        <v>0</v>
      </c>
      <c r="AA44">
        <f t="shared" si="9"/>
        <v>0</v>
      </c>
    </row>
    <row r="45" spans="1:29" x14ac:dyDescent="0.2">
      <c r="A45">
        <v>18</v>
      </c>
      <c r="B45" t="s">
        <v>62</v>
      </c>
      <c r="D45">
        <v>1</v>
      </c>
      <c r="E45">
        <v>0.9</v>
      </c>
      <c r="F45">
        <v>0.94117600000000001</v>
      </c>
      <c r="G45" s="4" t="s">
        <v>2</v>
      </c>
      <c r="H45" s="3">
        <v>0.69736799999999999</v>
      </c>
      <c r="I45" s="3">
        <v>0.57358500000000001</v>
      </c>
      <c r="J45" s="3">
        <v>0.59003799999999995</v>
      </c>
      <c r="K45" s="3">
        <v>0.95652199999999998</v>
      </c>
      <c r="L45" s="3">
        <v>0.95652199999999998</v>
      </c>
      <c r="V45">
        <f t="shared" si="8"/>
        <v>0</v>
      </c>
      <c r="W45">
        <f t="shared" si="9"/>
        <v>25.915399999999998</v>
      </c>
      <c r="X45">
        <f t="shared" si="9"/>
        <v>38.293699999999994</v>
      </c>
      <c r="Y45">
        <f t="shared" si="9"/>
        <v>36.648400000000002</v>
      </c>
      <c r="Z45">
        <f t="shared" si="9"/>
        <v>0</v>
      </c>
      <c r="AA45">
        <f t="shared" si="9"/>
        <v>0</v>
      </c>
    </row>
    <row r="46" spans="1:29" x14ac:dyDescent="0.2">
      <c r="A46">
        <v>19</v>
      </c>
      <c r="B46" t="s">
        <v>63</v>
      </c>
      <c r="D46">
        <v>1</v>
      </c>
      <c r="E46">
        <v>0.9</v>
      </c>
      <c r="F46">
        <v>5.8823500000000001E-2</v>
      </c>
      <c r="G46" s="4" t="s">
        <v>2</v>
      </c>
      <c r="H46" s="3">
        <v>4.3478299999999998E-2</v>
      </c>
      <c r="I46" s="3">
        <v>4.3478299999999998E-2</v>
      </c>
      <c r="J46" s="3">
        <v>4.3478299999999998E-2</v>
      </c>
      <c r="K46" s="3">
        <v>4.3478299999999998E-2</v>
      </c>
      <c r="L46" s="3">
        <v>4.3478299999999998E-2</v>
      </c>
      <c r="V46">
        <f t="shared" si="8"/>
        <v>88.235249999999994</v>
      </c>
      <c r="W46">
        <f t="shared" si="9"/>
        <v>91.304370000000006</v>
      </c>
      <c r="X46">
        <f t="shared" si="9"/>
        <v>91.304370000000006</v>
      </c>
      <c r="Y46">
        <f t="shared" si="9"/>
        <v>91.304370000000006</v>
      </c>
      <c r="Z46">
        <f t="shared" si="9"/>
        <v>91.304370000000006</v>
      </c>
      <c r="AA46">
        <f t="shared" si="9"/>
        <v>91.304370000000006</v>
      </c>
    </row>
    <row r="47" spans="1:29" x14ac:dyDescent="0.2">
      <c r="V47">
        <f t="shared" ref="V47:AA47" si="10">AVERAGE(V28:V46)</f>
        <v>32.507723684210518</v>
      </c>
      <c r="W47">
        <f t="shared" si="10"/>
        <v>24.278677894736841</v>
      </c>
      <c r="X47">
        <f t="shared" si="10"/>
        <v>21.237430526315791</v>
      </c>
      <c r="Y47">
        <f t="shared" si="10"/>
        <v>21.199014736842106</v>
      </c>
      <c r="Z47">
        <f t="shared" si="10"/>
        <v>28.066928947368421</v>
      </c>
      <c r="AA47">
        <f t="shared" si="10"/>
        <v>28.047207894736847</v>
      </c>
      <c r="AB47">
        <f>MIN(W47:AA47)</f>
        <v>21.199014736842106</v>
      </c>
      <c r="AC47">
        <f>MAX(W47:AA47)</f>
        <v>28.066928947368421</v>
      </c>
    </row>
    <row r="48" spans="1:29" x14ac:dyDescent="0.2">
      <c r="V48">
        <f t="shared" ref="V48:AC48" si="11">(19-COUNTIF(V28:V47,"&gt;20"))*100/19</f>
        <v>57.89473684210526</v>
      </c>
      <c r="W48">
        <f t="shared" si="11"/>
        <v>63.157894736842103</v>
      </c>
      <c r="X48">
        <f t="shared" si="11"/>
        <v>68.421052631578945</v>
      </c>
      <c r="Y48">
        <f t="shared" si="11"/>
        <v>68.421052631578945</v>
      </c>
      <c r="Z48">
        <f t="shared" si="11"/>
        <v>63.157894736842103</v>
      </c>
      <c r="AA48">
        <f t="shared" si="11"/>
        <v>63.157894736842103</v>
      </c>
      <c r="AB48">
        <f t="shared" si="11"/>
        <v>94.736842105263165</v>
      </c>
      <c r="AC48">
        <f t="shared" si="11"/>
        <v>94.736842105263165</v>
      </c>
    </row>
    <row r="51" spans="1:35" x14ac:dyDescent="0.2">
      <c r="A51" t="s">
        <v>65</v>
      </c>
      <c r="J51" t="s">
        <v>24</v>
      </c>
    </row>
    <row r="52" spans="1:35" x14ac:dyDescent="0.2">
      <c r="A52" t="s">
        <v>25</v>
      </c>
      <c r="B52" t="s">
        <v>41</v>
      </c>
      <c r="C52" t="s">
        <v>42</v>
      </c>
      <c r="D52" t="s">
        <v>43</v>
      </c>
      <c r="E52" t="s">
        <v>44</v>
      </c>
      <c r="F52" t="s">
        <v>26</v>
      </c>
      <c r="G52" t="s">
        <v>1</v>
      </c>
      <c r="H52">
        <v>1</v>
      </c>
      <c r="I52">
        <f>H52+1</f>
        <v>2</v>
      </c>
      <c r="J52">
        <f t="shared" ref="J52:S52" si="12">I52+1</f>
        <v>3</v>
      </c>
      <c r="K52">
        <f t="shared" si="12"/>
        <v>4</v>
      </c>
      <c r="L52">
        <f t="shared" si="12"/>
        <v>5</v>
      </c>
      <c r="M52">
        <f t="shared" si="12"/>
        <v>6</v>
      </c>
      <c r="N52">
        <f t="shared" si="12"/>
        <v>7</v>
      </c>
      <c r="O52">
        <f t="shared" si="12"/>
        <v>8</v>
      </c>
      <c r="P52">
        <f t="shared" si="12"/>
        <v>9</v>
      </c>
      <c r="Q52">
        <f t="shared" si="12"/>
        <v>10</v>
      </c>
      <c r="R52">
        <f t="shared" si="12"/>
        <v>11</v>
      </c>
      <c r="S52">
        <f t="shared" si="12"/>
        <v>12</v>
      </c>
      <c r="T52">
        <v>13</v>
      </c>
      <c r="W52">
        <v>1</v>
      </c>
      <c r="X52">
        <f>W52+1</f>
        <v>2</v>
      </c>
      <c r="Y52">
        <f t="shared" ref="Y52:AH52" si="13">X52+1</f>
        <v>3</v>
      </c>
      <c r="Z52">
        <f t="shared" si="13"/>
        <v>4</v>
      </c>
      <c r="AA52">
        <f t="shared" si="13"/>
        <v>5</v>
      </c>
      <c r="AB52">
        <f t="shared" si="13"/>
        <v>6</v>
      </c>
      <c r="AC52">
        <f t="shared" si="13"/>
        <v>7</v>
      </c>
      <c r="AD52">
        <f t="shared" si="13"/>
        <v>8</v>
      </c>
      <c r="AE52">
        <f t="shared" si="13"/>
        <v>9</v>
      </c>
      <c r="AF52">
        <f t="shared" si="13"/>
        <v>10</v>
      </c>
      <c r="AG52">
        <f t="shared" si="13"/>
        <v>11</v>
      </c>
      <c r="AH52">
        <f t="shared" si="13"/>
        <v>12</v>
      </c>
      <c r="AI52">
        <v>13</v>
      </c>
    </row>
    <row r="53" spans="1:35" x14ac:dyDescent="0.2">
      <c r="A53">
        <v>1</v>
      </c>
      <c r="B53" t="s">
        <v>45</v>
      </c>
      <c r="D53">
        <v>1</v>
      </c>
      <c r="E53">
        <v>0.9</v>
      </c>
      <c r="F53">
        <v>0.94117600000000001</v>
      </c>
      <c r="G53" s="4" t="s">
        <v>2</v>
      </c>
      <c r="H53" s="3">
        <v>0.95652199999999998</v>
      </c>
      <c r="I53" s="3">
        <v>0.95652199999999998</v>
      </c>
      <c r="J53" s="3">
        <v>0.95652199999999998</v>
      </c>
      <c r="K53" s="3">
        <v>0.95652199999999998</v>
      </c>
      <c r="L53" s="3">
        <v>0.95652199999999998</v>
      </c>
      <c r="M53" s="3">
        <v>0.95652199999999998</v>
      </c>
      <c r="N53" s="3">
        <v>0.95652199999999998</v>
      </c>
      <c r="O53" s="3">
        <v>0.95652199999999998</v>
      </c>
      <c r="P53" s="3">
        <v>0.95652199999999998</v>
      </c>
      <c r="Q53" s="3">
        <v>0.95652199999999998</v>
      </c>
      <c r="R53" s="3">
        <v>0.95652199999999998</v>
      </c>
      <c r="S53" s="3">
        <v>0.95652199999999998</v>
      </c>
      <c r="T53" s="3">
        <v>0.95652199999999998</v>
      </c>
      <c r="V53">
        <f>(0.941176-F53)*100</f>
        <v>0</v>
      </c>
      <c r="W53">
        <f>(0.956522-H53)*100</f>
        <v>0</v>
      </c>
      <c r="X53">
        <f t="shared" ref="X53:AI68" si="14">(0.956522-I53)*100</f>
        <v>0</v>
      </c>
      <c r="Y53">
        <f t="shared" si="14"/>
        <v>0</v>
      </c>
      <c r="Z53">
        <f t="shared" si="14"/>
        <v>0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  <c r="AG53">
        <f t="shared" si="14"/>
        <v>0</v>
      </c>
      <c r="AH53">
        <f t="shared" si="14"/>
        <v>0</v>
      </c>
      <c r="AI53">
        <f t="shared" si="14"/>
        <v>0</v>
      </c>
    </row>
    <row r="54" spans="1:35" x14ac:dyDescent="0.2">
      <c r="A54">
        <v>2</v>
      </c>
      <c r="B54" t="s">
        <v>46</v>
      </c>
      <c r="D54">
        <v>1</v>
      </c>
      <c r="E54">
        <v>0.9</v>
      </c>
      <c r="F54">
        <v>0.94117600000000001</v>
      </c>
      <c r="G54" s="4" t="s">
        <v>2</v>
      </c>
      <c r="H54" s="3">
        <v>0.95652199999999998</v>
      </c>
      <c r="I54" s="3">
        <v>0.95652199999999998</v>
      </c>
      <c r="J54" s="3">
        <v>0.95652199999999998</v>
      </c>
      <c r="K54" s="3">
        <v>0.95652199999999998</v>
      </c>
      <c r="L54" s="3">
        <v>0.95652199999999998</v>
      </c>
      <c r="M54" s="3">
        <v>0.95652199999999998</v>
      </c>
      <c r="N54" s="3">
        <v>0.95652199999999998</v>
      </c>
      <c r="O54" s="3">
        <v>0.95652199999999998</v>
      </c>
      <c r="P54" s="3">
        <v>0.95652199999999998</v>
      </c>
      <c r="Q54" s="3">
        <v>0.95652199999999998</v>
      </c>
      <c r="R54" s="3">
        <v>0.95652199999999998</v>
      </c>
      <c r="S54" s="3">
        <v>0.95652199999999998</v>
      </c>
      <c r="T54" s="3">
        <v>0.95652199999999998</v>
      </c>
      <c r="V54">
        <f t="shared" ref="V54:V71" si="15">(0.941176-F54)*100</f>
        <v>0</v>
      </c>
      <c r="W54">
        <f t="shared" ref="W54:AI71" si="16">(0.956522-H54)*100</f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0</v>
      </c>
      <c r="AD54">
        <f t="shared" si="14"/>
        <v>0</v>
      </c>
      <c r="AE54">
        <f t="shared" si="14"/>
        <v>0</v>
      </c>
      <c r="AF54">
        <f t="shared" si="14"/>
        <v>0</v>
      </c>
      <c r="AG54">
        <f t="shared" si="14"/>
        <v>0</v>
      </c>
      <c r="AH54">
        <f t="shared" si="14"/>
        <v>0</v>
      </c>
      <c r="AI54">
        <f t="shared" si="14"/>
        <v>0</v>
      </c>
    </row>
    <row r="55" spans="1:35" x14ac:dyDescent="0.2">
      <c r="A55">
        <v>3</v>
      </c>
      <c r="B55" t="s">
        <v>47</v>
      </c>
      <c r="D55">
        <v>1</v>
      </c>
      <c r="E55">
        <v>0.9</v>
      </c>
      <c r="F55">
        <v>0.94117600000000001</v>
      </c>
      <c r="G55" s="4" t="s">
        <v>2</v>
      </c>
      <c r="H55" s="3">
        <v>0.95652199999999998</v>
      </c>
      <c r="I55" s="3">
        <v>0.95652199999999998</v>
      </c>
      <c r="J55" s="3">
        <v>0.95652199999999998</v>
      </c>
      <c r="K55" s="3">
        <v>0.95652199999999998</v>
      </c>
      <c r="L55" s="3">
        <v>0.95652199999999998</v>
      </c>
      <c r="M55" s="3">
        <v>0.95652199999999998</v>
      </c>
      <c r="N55" s="3">
        <v>0.95652199999999998</v>
      </c>
      <c r="O55" s="3">
        <v>0.95652199999999998</v>
      </c>
      <c r="P55" s="3">
        <v>0.95652199999999998</v>
      </c>
      <c r="Q55" s="3">
        <v>0.95652199999999998</v>
      </c>
      <c r="R55" s="3">
        <v>0.95652199999999998</v>
      </c>
      <c r="S55" s="3">
        <v>0.95652199999999998</v>
      </c>
      <c r="T55" s="3">
        <v>0.95652199999999998</v>
      </c>
      <c r="V55">
        <f t="shared" si="15"/>
        <v>0</v>
      </c>
      <c r="W55">
        <f t="shared" si="16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4"/>
        <v>0</v>
      </c>
      <c r="AI55">
        <f t="shared" si="14"/>
        <v>0</v>
      </c>
    </row>
    <row r="56" spans="1:35" x14ac:dyDescent="0.2">
      <c r="A56">
        <v>4</v>
      </c>
      <c r="B56" t="s">
        <v>48</v>
      </c>
      <c r="D56">
        <v>1</v>
      </c>
      <c r="E56">
        <v>0.9</v>
      </c>
      <c r="F56">
        <v>5.8823500000000001E-2</v>
      </c>
      <c r="G56" s="4" t="s">
        <v>2</v>
      </c>
      <c r="H56" s="3">
        <v>0.95652199999999998</v>
      </c>
      <c r="I56" s="3">
        <v>0.95652199999999998</v>
      </c>
      <c r="J56" s="3">
        <v>0.95652199999999998</v>
      </c>
      <c r="K56" s="3">
        <v>0.95652199999999998</v>
      </c>
      <c r="L56" s="3">
        <v>0.95652199999999998</v>
      </c>
      <c r="M56" s="3">
        <v>0.95652199999999998</v>
      </c>
      <c r="N56" s="3">
        <v>0.95652199999999998</v>
      </c>
      <c r="O56" s="3">
        <v>4.3478299999999998E-2</v>
      </c>
      <c r="P56" s="3">
        <v>4.3478299999999998E-2</v>
      </c>
      <c r="Q56" s="3">
        <v>4.3478299999999998E-2</v>
      </c>
      <c r="R56" s="3">
        <v>4.3478299999999998E-2</v>
      </c>
      <c r="S56" s="3">
        <v>4.3478299999999998E-2</v>
      </c>
      <c r="T56" s="3">
        <v>4.3478299999999998E-2</v>
      </c>
      <c r="V56">
        <f t="shared" si="15"/>
        <v>88.235249999999994</v>
      </c>
      <c r="W56">
        <f t="shared" si="16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91.304370000000006</v>
      </c>
      <c r="AE56">
        <f t="shared" si="14"/>
        <v>91.304370000000006</v>
      </c>
      <c r="AF56">
        <f t="shared" si="14"/>
        <v>91.304370000000006</v>
      </c>
      <c r="AG56">
        <f t="shared" si="14"/>
        <v>91.304370000000006</v>
      </c>
      <c r="AH56">
        <f t="shared" si="14"/>
        <v>91.304370000000006</v>
      </c>
      <c r="AI56">
        <f t="shared" si="14"/>
        <v>91.304370000000006</v>
      </c>
    </row>
    <row r="57" spans="1:35" x14ac:dyDescent="0.2">
      <c r="A57">
        <v>5</v>
      </c>
      <c r="B57" t="s">
        <v>49</v>
      </c>
      <c r="D57">
        <v>1</v>
      </c>
      <c r="E57">
        <v>0.9</v>
      </c>
      <c r="F57">
        <v>5.8823500000000001E-2</v>
      </c>
      <c r="G57" s="4" t="s">
        <v>2</v>
      </c>
      <c r="H57" s="3">
        <v>4.3478299999999998E-2</v>
      </c>
      <c r="I57" s="3">
        <v>4.3478299999999998E-2</v>
      </c>
      <c r="J57" s="3">
        <v>4.3478299999999998E-2</v>
      </c>
      <c r="K57" s="3">
        <v>4.3478299999999998E-2</v>
      </c>
      <c r="L57" s="3">
        <v>4.3478299999999998E-2</v>
      </c>
      <c r="M57" s="3">
        <v>4.3478299999999998E-2</v>
      </c>
      <c r="N57" s="3">
        <v>4.3478299999999998E-2</v>
      </c>
      <c r="O57" s="3">
        <v>4.3478299999999998E-2</v>
      </c>
      <c r="P57" s="3">
        <v>4.3478299999999998E-2</v>
      </c>
      <c r="Q57" s="3">
        <v>4.3478299999999998E-2</v>
      </c>
      <c r="R57" s="3">
        <v>4.3478299999999998E-2</v>
      </c>
      <c r="S57" s="3">
        <v>4.3478299999999998E-2</v>
      </c>
      <c r="T57" s="3">
        <v>4.3478299999999998E-2</v>
      </c>
      <c r="V57">
        <f t="shared" si="15"/>
        <v>88.235249999999994</v>
      </c>
      <c r="W57">
        <f t="shared" si="16"/>
        <v>91.304370000000006</v>
      </c>
      <c r="X57">
        <f t="shared" si="14"/>
        <v>91.304370000000006</v>
      </c>
      <c r="Y57">
        <f t="shared" si="14"/>
        <v>91.304370000000006</v>
      </c>
      <c r="Z57">
        <f t="shared" si="14"/>
        <v>91.304370000000006</v>
      </c>
      <c r="AA57">
        <f t="shared" si="14"/>
        <v>91.304370000000006</v>
      </c>
      <c r="AB57">
        <f t="shared" si="14"/>
        <v>91.304370000000006</v>
      </c>
      <c r="AC57">
        <f t="shared" si="14"/>
        <v>91.304370000000006</v>
      </c>
      <c r="AD57">
        <f t="shared" si="14"/>
        <v>91.304370000000006</v>
      </c>
      <c r="AE57">
        <f t="shared" si="14"/>
        <v>91.304370000000006</v>
      </c>
      <c r="AF57">
        <f t="shared" si="14"/>
        <v>91.304370000000006</v>
      </c>
      <c r="AG57">
        <f t="shared" si="14"/>
        <v>91.304370000000006</v>
      </c>
      <c r="AH57">
        <f t="shared" si="14"/>
        <v>91.304370000000006</v>
      </c>
      <c r="AI57">
        <f t="shared" si="14"/>
        <v>91.304370000000006</v>
      </c>
    </row>
    <row r="58" spans="1:35" x14ac:dyDescent="0.2">
      <c r="A58">
        <v>6</v>
      </c>
      <c r="B58" t="s">
        <v>50</v>
      </c>
      <c r="D58">
        <v>1</v>
      </c>
      <c r="E58">
        <v>0.9</v>
      </c>
      <c r="F58">
        <v>0.94117600000000001</v>
      </c>
      <c r="G58" s="4" t="s">
        <v>2</v>
      </c>
      <c r="H58" s="3">
        <v>0.95652199999999998</v>
      </c>
      <c r="I58" s="3">
        <v>0.95652199999999998</v>
      </c>
      <c r="J58" s="3">
        <v>0.95652199999999998</v>
      </c>
      <c r="K58" s="3">
        <v>0.95652199999999998</v>
      </c>
      <c r="L58" s="3">
        <v>0.95652199999999998</v>
      </c>
      <c r="M58" s="3">
        <v>0.95652199999999998</v>
      </c>
      <c r="N58" s="3">
        <v>0.95652199999999998</v>
      </c>
      <c r="O58" s="3">
        <v>0.95652199999999998</v>
      </c>
      <c r="P58" s="3">
        <v>0.95652199999999998</v>
      </c>
      <c r="Q58" s="3">
        <v>0.95652199999999998</v>
      </c>
      <c r="R58" s="3">
        <v>0.95652199999999998</v>
      </c>
      <c r="S58" s="3">
        <v>0.95652199999999998</v>
      </c>
      <c r="T58" s="3">
        <v>0.95652199999999998</v>
      </c>
      <c r="V58">
        <f t="shared" si="15"/>
        <v>0</v>
      </c>
      <c r="W58">
        <f t="shared" si="16"/>
        <v>0</v>
      </c>
      <c r="X58">
        <f t="shared" si="14"/>
        <v>0</v>
      </c>
      <c r="Y58">
        <f t="shared" si="14"/>
        <v>0</v>
      </c>
      <c r="Z58">
        <f t="shared" si="14"/>
        <v>0</v>
      </c>
      <c r="AA58">
        <f t="shared" si="14"/>
        <v>0</v>
      </c>
      <c r="AB58">
        <f t="shared" si="14"/>
        <v>0</v>
      </c>
      <c r="AC58">
        <f t="shared" si="14"/>
        <v>0</v>
      </c>
      <c r="AD58">
        <f t="shared" si="14"/>
        <v>0</v>
      </c>
      <c r="AE58">
        <f t="shared" si="14"/>
        <v>0</v>
      </c>
      <c r="AF58">
        <f t="shared" si="14"/>
        <v>0</v>
      </c>
      <c r="AG58">
        <f t="shared" si="14"/>
        <v>0</v>
      </c>
      <c r="AH58">
        <f t="shared" si="14"/>
        <v>0</v>
      </c>
      <c r="AI58">
        <f t="shared" si="14"/>
        <v>0</v>
      </c>
    </row>
    <row r="59" spans="1:35" x14ac:dyDescent="0.2">
      <c r="A59">
        <v>7</v>
      </c>
      <c r="B59" t="s">
        <v>51</v>
      </c>
      <c r="D59">
        <v>1</v>
      </c>
      <c r="E59">
        <v>0.9</v>
      </c>
      <c r="F59">
        <v>5.8823500000000001E-2</v>
      </c>
      <c r="G59" s="4" t="s">
        <v>2</v>
      </c>
      <c r="H59" s="3">
        <v>4.3478299999999998E-2</v>
      </c>
      <c r="I59" s="3">
        <v>4.3478299999999998E-2</v>
      </c>
      <c r="J59" s="3">
        <v>4.3478299999999998E-2</v>
      </c>
      <c r="K59" s="3">
        <v>4.3478299999999998E-2</v>
      </c>
      <c r="L59" s="3">
        <v>4.3478299999999998E-2</v>
      </c>
      <c r="M59" s="3">
        <v>4.3478299999999998E-2</v>
      </c>
      <c r="N59" s="3">
        <v>4.3478299999999998E-2</v>
      </c>
      <c r="O59" s="3">
        <v>4.3478299999999998E-2</v>
      </c>
      <c r="P59" s="3">
        <v>4.3478299999999998E-2</v>
      </c>
      <c r="Q59" s="3">
        <v>4.3478299999999998E-2</v>
      </c>
      <c r="R59" s="3">
        <v>4.3478299999999998E-2</v>
      </c>
      <c r="S59" s="3">
        <v>4.3478299999999998E-2</v>
      </c>
      <c r="T59" s="3">
        <v>4.3478299999999998E-2</v>
      </c>
      <c r="V59">
        <f t="shared" si="15"/>
        <v>88.235249999999994</v>
      </c>
      <c r="W59">
        <f t="shared" si="16"/>
        <v>91.304370000000006</v>
      </c>
      <c r="X59">
        <f t="shared" si="14"/>
        <v>91.304370000000006</v>
      </c>
      <c r="Y59">
        <f t="shared" si="14"/>
        <v>91.304370000000006</v>
      </c>
      <c r="Z59">
        <f t="shared" si="14"/>
        <v>91.304370000000006</v>
      </c>
      <c r="AA59">
        <f t="shared" si="14"/>
        <v>91.304370000000006</v>
      </c>
      <c r="AB59">
        <f t="shared" si="14"/>
        <v>91.304370000000006</v>
      </c>
      <c r="AC59">
        <f t="shared" si="14"/>
        <v>91.304370000000006</v>
      </c>
      <c r="AD59">
        <f t="shared" si="14"/>
        <v>91.304370000000006</v>
      </c>
      <c r="AE59">
        <f t="shared" si="14"/>
        <v>91.304370000000006</v>
      </c>
      <c r="AF59">
        <f t="shared" si="14"/>
        <v>91.304370000000006</v>
      </c>
      <c r="AG59">
        <f t="shared" si="14"/>
        <v>91.304370000000006</v>
      </c>
      <c r="AH59">
        <f t="shared" si="14"/>
        <v>91.304370000000006</v>
      </c>
      <c r="AI59">
        <f t="shared" si="14"/>
        <v>91.304370000000006</v>
      </c>
    </row>
    <row r="60" spans="1:35" x14ac:dyDescent="0.2">
      <c r="A60">
        <v>8</v>
      </c>
      <c r="B60" t="s">
        <v>52</v>
      </c>
      <c r="D60">
        <v>1</v>
      </c>
      <c r="E60">
        <v>0.9</v>
      </c>
      <c r="F60">
        <v>0.94117600000000001</v>
      </c>
      <c r="G60" s="4" t="s">
        <v>2</v>
      </c>
      <c r="H60" s="3">
        <v>0.95652199999999998</v>
      </c>
      <c r="I60" s="3">
        <v>0.95652199999999998</v>
      </c>
      <c r="J60" s="3">
        <v>0.95652199999999998</v>
      </c>
      <c r="K60" s="3">
        <v>0.95652199999999998</v>
      </c>
      <c r="L60" s="3">
        <v>0.95652199999999998</v>
      </c>
      <c r="M60" s="3">
        <v>0.95652199999999998</v>
      </c>
      <c r="N60" s="3">
        <v>0.95652199999999998</v>
      </c>
      <c r="O60" s="3">
        <v>0.95652199999999998</v>
      </c>
      <c r="P60" s="3">
        <v>0.95652199999999998</v>
      </c>
      <c r="Q60" s="3">
        <v>0.95652199999999998</v>
      </c>
      <c r="R60" s="3">
        <v>0.95652199999999998</v>
      </c>
      <c r="S60" s="3">
        <v>0.95652199999999998</v>
      </c>
      <c r="T60" s="3">
        <v>0.95652199999999998</v>
      </c>
      <c r="V60">
        <f t="shared" si="15"/>
        <v>0</v>
      </c>
      <c r="W60">
        <f t="shared" si="16"/>
        <v>0</v>
      </c>
      <c r="X60">
        <f t="shared" si="14"/>
        <v>0</v>
      </c>
      <c r="Y60">
        <f t="shared" si="14"/>
        <v>0</v>
      </c>
      <c r="Z60">
        <f t="shared" si="14"/>
        <v>0</v>
      </c>
      <c r="AA60">
        <f t="shared" si="14"/>
        <v>0</v>
      </c>
      <c r="AB60">
        <f t="shared" si="14"/>
        <v>0</v>
      </c>
      <c r="AC60">
        <f t="shared" si="14"/>
        <v>0</v>
      </c>
      <c r="AD60">
        <f t="shared" si="14"/>
        <v>0</v>
      </c>
      <c r="AE60">
        <f t="shared" si="14"/>
        <v>0</v>
      </c>
      <c r="AF60">
        <f t="shared" si="14"/>
        <v>0</v>
      </c>
      <c r="AG60">
        <f t="shared" si="14"/>
        <v>0</v>
      </c>
      <c r="AH60">
        <f t="shared" si="14"/>
        <v>0</v>
      </c>
      <c r="AI60">
        <f t="shared" si="14"/>
        <v>0</v>
      </c>
    </row>
    <row r="61" spans="1:35" x14ac:dyDescent="0.2">
      <c r="A61">
        <v>9</v>
      </c>
      <c r="B61" t="s">
        <v>53</v>
      </c>
      <c r="D61">
        <v>1</v>
      </c>
      <c r="E61">
        <v>0.9</v>
      </c>
      <c r="F61">
        <v>0.94117600000000001</v>
      </c>
      <c r="G61" s="4" t="s">
        <v>2</v>
      </c>
      <c r="H61" s="3">
        <v>0.95652199999999998</v>
      </c>
      <c r="I61" s="3">
        <v>0.95652199999999998</v>
      </c>
      <c r="J61" s="3">
        <v>0.95652199999999998</v>
      </c>
      <c r="K61" s="3">
        <v>0.95652199999999998</v>
      </c>
      <c r="L61" s="3">
        <v>0.95652199999999998</v>
      </c>
      <c r="M61" s="3">
        <v>0.95652199999999998</v>
      </c>
      <c r="N61" s="3">
        <v>0.95652199999999998</v>
      </c>
      <c r="O61" s="3">
        <v>0.95652199999999998</v>
      </c>
      <c r="P61" s="3">
        <v>0.95652199999999998</v>
      </c>
      <c r="Q61" s="3">
        <v>0.95652199999999998</v>
      </c>
      <c r="R61" s="3">
        <v>0.95652199999999998</v>
      </c>
      <c r="S61" s="3">
        <v>0.95652199999999998</v>
      </c>
      <c r="T61" s="3">
        <v>0.95652199999999998</v>
      </c>
      <c r="V61">
        <f t="shared" si="15"/>
        <v>0</v>
      </c>
      <c r="W61">
        <f t="shared" si="16"/>
        <v>0</v>
      </c>
      <c r="X61">
        <f t="shared" si="14"/>
        <v>0</v>
      </c>
      <c r="Y61">
        <f t="shared" si="14"/>
        <v>0</v>
      </c>
      <c r="Z61">
        <f t="shared" si="14"/>
        <v>0</v>
      </c>
      <c r="AA61">
        <f t="shared" si="14"/>
        <v>0</v>
      </c>
      <c r="AB61">
        <f t="shared" si="14"/>
        <v>0</v>
      </c>
      <c r="AC61">
        <f t="shared" si="14"/>
        <v>0</v>
      </c>
      <c r="AD61">
        <f t="shared" si="14"/>
        <v>0</v>
      </c>
      <c r="AE61">
        <f t="shared" si="14"/>
        <v>0</v>
      </c>
      <c r="AF61">
        <f t="shared" si="14"/>
        <v>0</v>
      </c>
      <c r="AG61">
        <f t="shared" si="14"/>
        <v>0</v>
      </c>
      <c r="AH61">
        <f t="shared" si="14"/>
        <v>0</v>
      </c>
      <c r="AI61">
        <f t="shared" si="14"/>
        <v>0</v>
      </c>
    </row>
    <row r="62" spans="1:35" x14ac:dyDescent="0.2">
      <c r="A62">
        <v>10</v>
      </c>
      <c r="B62" t="s">
        <v>54</v>
      </c>
      <c r="D62">
        <v>1</v>
      </c>
      <c r="E62">
        <v>0.9</v>
      </c>
      <c r="F62">
        <v>0.94117600000000001</v>
      </c>
      <c r="G62" s="4" t="s">
        <v>2</v>
      </c>
      <c r="H62" s="3">
        <v>0.76020399999999999</v>
      </c>
      <c r="I62" s="3">
        <v>0.731132</v>
      </c>
      <c r="J62" s="3">
        <v>0.78142100000000003</v>
      </c>
      <c r="K62" s="3">
        <v>0.77540100000000001</v>
      </c>
      <c r="L62" s="3">
        <v>0.81481499999999996</v>
      </c>
      <c r="M62" s="3">
        <v>0.755</v>
      </c>
      <c r="N62" s="3">
        <v>0.72558100000000003</v>
      </c>
      <c r="O62" s="3">
        <v>0.95652199999999998</v>
      </c>
      <c r="P62" s="3">
        <v>0.95652199999999998</v>
      </c>
      <c r="Q62" s="3">
        <v>0.95652199999999998</v>
      </c>
      <c r="R62" s="3">
        <v>0.95652199999999998</v>
      </c>
      <c r="S62" s="3">
        <v>0.95652199999999998</v>
      </c>
      <c r="T62" s="3">
        <v>0.95652199999999998</v>
      </c>
      <c r="V62">
        <f t="shared" si="15"/>
        <v>0</v>
      </c>
      <c r="W62">
        <f t="shared" si="16"/>
        <v>19.631799999999998</v>
      </c>
      <c r="X62">
        <f t="shared" si="14"/>
        <v>22.538999999999998</v>
      </c>
      <c r="Y62">
        <f t="shared" si="14"/>
        <v>17.510099999999994</v>
      </c>
      <c r="Z62">
        <f t="shared" si="14"/>
        <v>18.112099999999998</v>
      </c>
      <c r="AA62">
        <f t="shared" si="14"/>
        <v>14.170700000000004</v>
      </c>
      <c r="AB62">
        <f t="shared" si="14"/>
        <v>20.152199999999997</v>
      </c>
      <c r="AC62">
        <f t="shared" si="14"/>
        <v>23.094099999999994</v>
      </c>
      <c r="AD62">
        <f t="shared" si="14"/>
        <v>0</v>
      </c>
      <c r="AE62">
        <f t="shared" si="14"/>
        <v>0</v>
      </c>
      <c r="AF62">
        <f t="shared" si="14"/>
        <v>0</v>
      </c>
      <c r="AG62">
        <f t="shared" si="14"/>
        <v>0</v>
      </c>
      <c r="AH62">
        <f t="shared" si="14"/>
        <v>0</v>
      </c>
      <c r="AI62">
        <f t="shared" si="14"/>
        <v>0</v>
      </c>
    </row>
    <row r="63" spans="1:35" x14ac:dyDescent="0.2">
      <c r="A63">
        <v>11</v>
      </c>
      <c r="B63" t="s">
        <v>55</v>
      </c>
      <c r="D63">
        <v>1</v>
      </c>
      <c r="E63">
        <v>0.9</v>
      </c>
      <c r="F63">
        <v>0.94117600000000001</v>
      </c>
      <c r="G63" s="4" t="s">
        <v>2</v>
      </c>
      <c r="H63" s="3">
        <v>0.95652199999999998</v>
      </c>
      <c r="I63" s="3">
        <v>0.95652199999999998</v>
      </c>
      <c r="J63" s="3">
        <v>0.95652199999999998</v>
      </c>
      <c r="K63" s="3">
        <v>0.95652199999999998</v>
      </c>
      <c r="L63" s="3">
        <v>0.95652199999999998</v>
      </c>
      <c r="M63" s="3">
        <v>0.95652199999999998</v>
      </c>
      <c r="N63" s="3">
        <v>0.95652199999999998</v>
      </c>
      <c r="O63" s="3">
        <v>0.95652199999999998</v>
      </c>
      <c r="P63" s="3">
        <v>0.95652199999999998</v>
      </c>
      <c r="Q63" s="3">
        <v>0.95652199999999998</v>
      </c>
      <c r="R63" s="3">
        <v>0.95652199999999998</v>
      </c>
      <c r="S63" s="3">
        <v>0.95652199999999998</v>
      </c>
      <c r="T63" s="3">
        <v>0.95652199999999998</v>
      </c>
      <c r="V63">
        <f t="shared" si="15"/>
        <v>0</v>
      </c>
      <c r="W63">
        <f t="shared" si="16"/>
        <v>0</v>
      </c>
      <c r="X63">
        <f t="shared" si="14"/>
        <v>0</v>
      </c>
      <c r="Y63">
        <f t="shared" si="14"/>
        <v>0</v>
      </c>
      <c r="Z63">
        <f t="shared" si="14"/>
        <v>0</v>
      </c>
      <c r="AA63">
        <f t="shared" si="14"/>
        <v>0</v>
      </c>
      <c r="AB63">
        <f t="shared" si="14"/>
        <v>0</v>
      </c>
      <c r="AC63">
        <f t="shared" si="14"/>
        <v>0</v>
      </c>
      <c r="AD63">
        <f t="shared" si="14"/>
        <v>0</v>
      </c>
      <c r="AE63">
        <f t="shared" si="14"/>
        <v>0</v>
      </c>
      <c r="AF63">
        <f t="shared" si="14"/>
        <v>0</v>
      </c>
      <c r="AG63">
        <f t="shared" si="14"/>
        <v>0</v>
      </c>
      <c r="AH63">
        <f t="shared" si="14"/>
        <v>0</v>
      </c>
      <c r="AI63">
        <f t="shared" si="14"/>
        <v>0</v>
      </c>
    </row>
    <row r="64" spans="1:35" x14ac:dyDescent="0.2">
      <c r="A64">
        <v>12</v>
      </c>
      <c r="B64" t="s">
        <v>56</v>
      </c>
      <c r="D64">
        <v>1</v>
      </c>
      <c r="E64">
        <v>0.9</v>
      </c>
      <c r="F64">
        <v>5.8823500000000001E-2</v>
      </c>
      <c r="G64" s="4" t="s">
        <v>2</v>
      </c>
      <c r="H64" s="3">
        <v>4.3478299999999998E-2</v>
      </c>
      <c r="I64" s="3">
        <v>4.3478299999999998E-2</v>
      </c>
      <c r="J64" s="3">
        <v>4.3478299999999998E-2</v>
      </c>
      <c r="K64" s="3">
        <v>4.3478299999999998E-2</v>
      </c>
      <c r="L64" s="3">
        <v>4.3478299999999998E-2</v>
      </c>
      <c r="M64" s="3">
        <v>4.3478299999999998E-2</v>
      </c>
      <c r="N64" s="3">
        <v>4.3478299999999998E-2</v>
      </c>
      <c r="O64" s="3">
        <v>4.3478299999999998E-2</v>
      </c>
      <c r="P64" s="3">
        <v>4.3478299999999998E-2</v>
      </c>
      <c r="Q64" s="3">
        <v>4.3478299999999998E-2</v>
      </c>
      <c r="R64" s="3">
        <v>4.3478299999999998E-2</v>
      </c>
      <c r="S64" s="3">
        <v>4.3478299999999998E-2</v>
      </c>
      <c r="T64" s="3">
        <v>4.3478299999999998E-2</v>
      </c>
      <c r="V64">
        <f t="shared" si="15"/>
        <v>88.235249999999994</v>
      </c>
      <c r="W64">
        <f t="shared" si="16"/>
        <v>91.304370000000006</v>
      </c>
      <c r="X64">
        <f t="shared" si="14"/>
        <v>91.304370000000006</v>
      </c>
      <c r="Y64">
        <f t="shared" si="14"/>
        <v>91.304370000000006</v>
      </c>
      <c r="Z64">
        <f t="shared" si="14"/>
        <v>91.304370000000006</v>
      </c>
      <c r="AA64">
        <f t="shared" si="14"/>
        <v>91.304370000000006</v>
      </c>
      <c r="AB64">
        <f t="shared" si="14"/>
        <v>91.304370000000006</v>
      </c>
      <c r="AC64">
        <f t="shared" si="14"/>
        <v>91.304370000000006</v>
      </c>
      <c r="AD64">
        <f t="shared" si="14"/>
        <v>91.304370000000006</v>
      </c>
      <c r="AE64">
        <f t="shared" si="14"/>
        <v>91.304370000000006</v>
      </c>
      <c r="AF64">
        <f t="shared" si="14"/>
        <v>91.304370000000006</v>
      </c>
      <c r="AG64">
        <f t="shared" si="14"/>
        <v>91.304370000000006</v>
      </c>
      <c r="AH64">
        <f t="shared" si="14"/>
        <v>91.304370000000006</v>
      </c>
      <c r="AI64">
        <f t="shared" si="14"/>
        <v>91.304370000000006</v>
      </c>
    </row>
    <row r="65" spans="1:37" x14ac:dyDescent="0.2">
      <c r="A65">
        <v>13</v>
      </c>
      <c r="B65" t="s">
        <v>57</v>
      </c>
      <c r="D65">
        <v>1</v>
      </c>
      <c r="E65">
        <v>0.9</v>
      </c>
      <c r="F65">
        <v>5.8823500000000001E-2</v>
      </c>
      <c r="G65" s="4" t="s">
        <v>2</v>
      </c>
      <c r="H65" s="3">
        <v>0.23711299999999999</v>
      </c>
      <c r="I65" s="3">
        <v>0.95652199999999998</v>
      </c>
      <c r="J65" s="3">
        <v>0.94736799999999999</v>
      </c>
      <c r="K65" s="3">
        <v>0.95652199999999998</v>
      </c>
      <c r="L65" s="3">
        <v>0.95652199999999998</v>
      </c>
      <c r="M65" s="3">
        <v>0.95652199999999998</v>
      </c>
      <c r="N65" s="3">
        <v>0.95652199999999998</v>
      </c>
      <c r="O65" s="3">
        <v>0.104167</v>
      </c>
      <c r="P65" s="3">
        <v>0.195266</v>
      </c>
      <c r="Q65" s="3">
        <v>0.17532500000000001</v>
      </c>
      <c r="R65" s="3">
        <v>0.156028</v>
      </c>
      <c r="S65" s="3">
        <v>0.17532500000000001</v>
      </c>
      <c r="T65" s="3">
        <v>0.27777800000000002</v>
      </c>
      <c r="V65">
        <f t="shared" si="15"/>
        <v>88.235249999999994</v>
      </c>
      <c r="W65">
        <f t="shared" si="16"/>
        <v>71.940899999999999</v>
      </c>
      <c r="X65">
        <f t="shared" si="14"/>
        <v>0</v>
      </c>
      <c r="Y65">
        <f t="shared" si="14"/>
        <v>0.91539999999999955</v>
      </c>
      <c r="Z65">
        <f t="shared" si="14"/>
        <v>0</v>
      </c>
      <c r="AA65">
        <f t="shared" si="14"/>
        <v>0</v>
      </c>
      <c r="AB65">
        <f t="shared" si="14"/>
        <v>0</v>
      </c>
      <c r="AC65">
        <f t="shared" si="14"/>
        <v>0</v>
      </c>
      <c r="AD65">
        <f t="shared" si="14"/>
        <v>85.235500000000002</v>
      </c>
      <c r="AE65">
        <f t="shared" si="14"/>
        <v>76.125599999999991</v>
      </c>
      <c r="AF65">
        <f t="shared" si="14"/>
        <v>78.119699999999995</v>
      </c>
      <c r="AG65">
        <f t="shared" si="14"/>
        <v>80.049400000000006</v>
      </c>
      <c r="AH65">
        <f t="shared" si="14"/>
        <v>78.119699999999995</v>
      </c>
      <c r="AI65">
        <f t="shared" si="14"/>
        <v>67.874400000000009</v>
      </c>
    </row>
    <row r="66" spans="1:37" x14ac:dyDescent="0.2">
      <c r="A66">
        <v>14</v>
      </c>
      <c r="B66" t="s">
        <v>58</v>
      </c>
      <c r="D66">
        <v>1</v>
      </c>
      <c r="E66">
        <v>0.9</v>
      </c>
      <c r="F66">
        <v>0.94117600000000001</v>
      </c>
      <c r="G66" s="4" t="s">
        <v>2</v>
      </c>
      <c r="H66" s="3">
        <v>0.95652199999999998</v>
      </c>
      <c r="I66" s="3">
        <v>0.95652199999999998</v>
      </c>
      <c r="J66" s="3">
        <v>0.95652199999999998</v>
      </c>
      <c r="K66" s="3">
        <v>0.95652199999999998</v>
      </c>
      <c r="L66" s="3">
        <v>0.95652199999999998</v>
      </c>
      <c r="M66" s="3">
        <v>0.95652199999999998</v>
      </c>
      <c r="N66" s="3">
        <v>0.95652199999999998</v>
      </c>
      <c r="O66" s="3">
        <v>0.95652199999999998</v>
      </c>
      <c r="P66" s="3">
        <v>0.95652199999999998</v>
      </c>
      <c r="Q66" s="3">
        <v>0.95652199999999998</v>
      </c>
      <c r="R66" s="3">
        <v>0.95652199999999998</v>
      </c>
      <c r="S66" s="3">
        <v>0.95652199999999998</v>
      </c>
      <c r="T66" s="3">
        <v>0.95652199999999998</v>
      </c>
      <c r="V66">
        <f t="shared" si="15"/>
        <v>0</v>
      </c>
      <c r="W66">
        <f t="shared" si="16"/>
        <v>0</v>
      </c>
      <c r="X66">
        <f t="shared" si="14"/>
        <v>0</v>
      </c>
      <c r="Y66">
        <f t="shared" si="14"/>
        <v>0</v>
      </c>
      <c r="Z66">
        <f t="shared" si="14"/>
        <v>0</v>
      </c>
      <c r="AA66">
        <f t="shared" si="14"/>
        <v>0</v>
      </c>
      <c r="AB66">
        <f t="shared" si="14"/>
        <v>0</v>
      </c>
      <c r="AC66">
        <f t="shared" si="14"/>
        <v>0</v>
      </c>
      <c r="AD66">
        <f t="shared" si="14"/>
        <v>0</v>
      </c>
      <c r="AE66">
        <f t="shared" si="14"/>
        <v>0</v>
      </c>
      <c r="AF66">
        <f t="shared" si="14"/>
        <v>0</v>
      </c>
      <c r="AG66">
        <f t="shared" si="14"/>
        <v>0</v>
      </c>
      <c r="AH66">
        <f t="shared" si="14"/>
        <v>0</v>
      </c>
      <c r="AI66">
        <f t="shared" si="14"/>
        <v>0</v>
      </c>
    </row>
    <row r="67" spans="1:37" x14ac:dyDescent="0.2">
      <c r="A67">
        <v>15</v>
      </c>
      <c r="B67" t="s">
        <v>59</v>
      </c>
      <c r="D67">
        <v>1</v>
      </c>
      <c r="E67">
        <v>0.9</v>
      </c>
      <c r="F67">
        <v>0.94117600000000001</v>
      </c>
      <c r="G67" s="4" t="s">
        <v>2</v>
      </c>
      <c r="H67" s="3">
        <v>0.95652199999999998</v>
      </c>
      <c r="I67" s="3">
        <v>0.95652199999999998</v>
      </c>
      <c r="J67" s="3">
        <v>0.95652199999999998</v>
      </c>
      <c r="K67" s="3">
        <v>0.95652199999999998</v>
      </c>
      <c r="L67" s="3">
        <v>0.95652199999999998</v>
      </c>
      <c r="M67" s="3">
        <v>0.95652199999999998</v>
      </c>
      <c r="N67" s="3">
        <v>0.95652199999999998</v>
      </c>
      <c r="O67" s="3">
        <v>0.95652199999999998</v>
      </c>
      <c r="P67" s="3">
        <v>0.95652199999999998</v>
      </c>
      <c r="Q67" s="3">
        <v>0.95652199999999998</v>
      </c>
      <c r="R67" s="3">
        <v>0.95652199999999998</v>
      </c>
      <c r="S67" s="3">
        <v>0.95652199999999998</v>
      </c>
      <c r="T67" s="3">
        <v>0.95652199999999998</v>
      </c>
      <c r="V67">
        <f t="shared" si="15"/>
        <v>0</v>
      </c>
      <c r="W67">
        <f t="shared" si="16"/>
        <v>0</v>
      </c>
      <c r="X67">
        <f t="shared" si="14"/>
        <v>0</v>
      </c>
      <c r="Y67">
        <f t="shared" si="14"/>
        <v>0</v>
      </c>
      <c r="Z67">
        <f t="shared" si="14"/>
        <v>0</v>
      </c>
      <c r="AA67">
        <f t="shared" si="14"/>
        <v>0</v>
      </c>
      <c r="AB67">
        <f t="shared" si="14"/>
        <v>0</v>
      </c>
      <c r="AC67">
        <f t="shared" si="14"/>
        <v>0</v>
      </c>
      <c r="AD67">
        <f t="shared" si="14"/>
        <v>0</v>
      </c>
      <c r="AE67">
        <f t="shared" si="14"/>
        <v>0</v>
      </c>
      <c r="AF67">
        <f t="shared" si="14"/>
        <v>0</v>
      </c>
      <c r="AG67">
        <f t="shared" si="14"/>
        <v>0</v>
      </c>
      <c r="AH67">
        <f t="shared" si="14"/>
        <v>0</v>
      </c>
      <c r="AI67">
        <f t="shared" si="14"/>
        <v>0</v>
      </c>
    </row>
    <row r="68" spans="1:37" x14ac:dyDescent="0.2">
      <c r="A68">
        <v>16</v>
      </c>
      <c r="B68" t="s">
        <v>60</v>
      </c>
      <c r="D68">
        <v>1</v>
      </c>
      <c r="E68">
        <v>0.9</v>
      </c>
      <c r="F68">
        <v>0.94117600000000001</v>
      </c>
      <c r="G68" s="4" t="s">
        <v>2</v>
      </c>
      <c r="H68" s="3">
        <v>0.95652199999999998</v>
      </c>
      <c r="I68" s="3">
        <v>0.95652199999999998</v>
      </c>
      <c r="J68" s="3">
        <v>0.95652199999999998</v>
      </c>
      <c r="K68" s="3">
        <v>0.95652199999999998</v>
      </c>
      <c r="L68" s="3">
        <v>0.95652199999999998</v>
      </c>
      <c r="M68" s="3">
        <v>0.95652199999999998</v>
      </c>
      <c r="N68" s="3">
        <v>0.95652199999999998</v>
      </c>
      <c r="O68" s="3">
        <v>0.95652199999999998</v>
      </c>
      <c r="P68" s="3">
        <v>0.95652199999999998</v>
      </c>
      <c r="Q68" s="3">
        <v>0.95652199999999998</v>
      </c>
      <c r="R68" s="3">
        <v>0.95652199999999998</v>
      </c>
      <c r="S68" s="3">
        <v>0.95652199999999998</v>
      </c>
      <c r="T68" s="3">
        <v>0.95652199999999998</v>
      </c>
      <c r="V68">
        <f t="shared" si="15"/>
        <v>0</v>
      </c>
      <c r="W68">
        <f t="shared" si="16"/>
        <v>0</v>
      </c>
      <c r="X68">
        <f t="shared" si="14"/>
        <v>0</v>
      </c>
      <c r="Y68">
        <f t="shared" si="14"/>
        <v>0</v>
      </c>
      <c r="Z68">
        <f t="shared" si="14"/>
        <v>0</v>
      </c>
      <c r="AA68">
        <f t="shared" si="14"/>
        <v>0</v>
      </c>
      <c r="AB68">
        <f t="shared" si="14"/>
        <v>0</v>
      </c>
      <c r="AC68">
        <f t="shared" si="14"/>
        <v>0</v>
      </c>
      <c r="AD68">
        <f t="shared" si="14"/>
        <v>0</v>
      </c>
      <c r="AE68">
        <f t="shared" si="14"/>
        <v>0</v>
      </c>
      <c r="AF68">
        <f t="shared" si="14"/>
        <v>0</v>
      </c>
      <c r="AG68">
        <f t="shared" si="14"/>
        <v>0</v>
      </c>
      <c r="AH68">
        <f t="shared" si="14"/>
        <v>0</v>
      </c>
      <c r="AI68">
        <f t="shared" si="14"/>
        <v>0</v>
      </c>
    </row>
    <row r="69" spans="1:37" x14ac:dyDescent="0.2">
      <c r="A69">
        <v>17</v>
      </c>
      <c r="B69" t="s">
        <v>61</v>
      </c>
      <c r="D69">
        <v>1</v>
      </c>
      <c r="E69">
        <v>0.9</v>
      </c>
      <c r="F69">
        <v>5.8823500000000001E-2</v>
      </c>
      <c r="G69" s="4" t="s">
        <v>2</v>
      </c>
      <c r="H69" s="3">
        <v>0.95652199999999998</v>
      </c>
      <c r="I69" s="3">
        <v>0.95652199999999998</v>
      </c>
      <c r="J69" s="3">
        <v>0.95652199999999998</v>
      </c>
      <c r="K69" s="3">
        <v>0.95652199999999998</v>
      </c>
      <c r="L69" s="3">
        <v>0.95652199999999998</v>
      </c>
      <c r="M69" s="3">
        <v>0.95652199999999998</v>
      </c>
      <c r="N69" s="3">
        <v>0.95652199999999998</v>
      </c>
      <c r="O69" s="3">
        <v>0.95652199999999998</v>
      </c>
      <c r="P69" s="3">
        <v>0.95652199999999998</v>
      </c>
      <c r="Q69" s="3">
        <v>0.95652199999999998</v>
      </c>
      <c r="R69" s="3">
        <v>0.95652199999999998</v>
      </c>
      <c r="S69" s="3">
        <v>0.95652199999999998</v>
      </c>
      <c r="T69" s="3">
        <v>0.95652199999999998</v>
      </c>
      <c r="V69">
        <f t="shared" si="15"/>
        <v>88.235249999999994</v>
      </c>
      <c r="W69">
        <f t="shared" si="16"/>
        <v>0</v>
      </c>
      <c r="X69">
        <f t="shared" si="16"/>
        <v>0</v>
      </c>
      <c r="Y69">
        <f t="shared" si="16"/>
        <v>0</v>
      </c>
      <c r="Z69">
        <f t="shared" si="16"/>
        <v>0</v>
      </c>
      <c r="AA69">
        <f t="shared" si="16"/>
        <v>0</v>
      </c>
      <c r="AB69">
        <f t="shared" si="16"/>
        <v>0</v>
      </c>
      <c r="AC69">
        <f t="shared" si="16"/>
        <v>0</v>
      </c>
      <c r="AD69">
        <f t="shared" si="16"/>
        <v>0</v>
      </c>
      <c r="AE69">
        <f t="shared" si="16"/>
        <v>0</v>
      </c>
      <c r="AF69">
        <f t="shared" si="16"/>
        <v>0</v>
      </c>
      <c r="AG69">
        <f t="shared" si="16"/>
        <v>0</v>
      </c>
      <c r="AH69">
        <f t="shared" si="16"/>
        <v>0</v>
      </c>
      <c r="AI69">
        <f t="shared" si="16"/>
        <v>0</v>
      </c>
    </row>
    <row r="70" spans="1:37" x14ac:dyDescent="0.2">
      <c r="A70">
        <v>18</v>
      </c>
      <c r="B70" t="s">
        <v>62</v>
      </c>
      <c r="D70">
        <v>1</v>
      </c>
      <c r="E70">
        <v>0.9</v>
      </c>
      <c r="F70">
        <v>0.94117600000000001</v>
      </c>
      <c r="G70" s="4" t="s">
        <v>2</v>
      </c>
      <c r="H70" s="3">
        <v>0.63855399999999995</v>
      </c>
      <c r="I70" s="3">
        <v>0.95652199999999998</v>
      </c>
      <c r="J70" s="3">
        <v>0.64112899999999995</v>
      </c>
      <c r="K70" s="3">
        <v>0.95652199999999998</v>
      </c>
      <c r="L70" s="3">
        <v>0.95652199999999998</v>
      </c>
      <c r="M70" s="3">
        <v>0.95652199999999998</v>
      </c>
      <c r="N70" s="3">
        <v>0.95652199999999998</v>
      </c>
      <c r="O70" s="3">
        <v>0.492593</v>
      </c>
      <c r="P70" s="3">
        <v>0.51111099999999998</v>
      </c>
      <c r="Q70" s="3">
        <v>0.53531600000000001</v>
      </c>
      <c r="R70" s="3">
        <v>0.56391000000000002</v>
      </c>
      <c r="S70" s="3">
        <v>0.57358500000000001</v>
      </c>
      <c r="T70" s="3">
        <v>0.5</v>
      </c>
      <c r="V70">
        <f t="shared" si="15"/>
        <v>0</v>
      </c>
      <c r="W70">
        <f t="shared" si="16"/>
        <v>31.796800000000005</v>
      </c>
      <c r="X70">
        <f t="shared" si="16"/>
        <v>0</v>
      </c>
      <c r="Y70">
        <f t="shared" si="16"/>
        <v>31.539300000000004</v>
      </c>
      <c r="Z70">
        <f t="shared" si="16"/>
        <v>0</v>
      </c>
      <c r="AA70">
        <f t="shared" si="16"/>
        <v>0</v>
      </c>
      <c r="AB70">
        <f t="shared" si="16"/>
        <v>0</v>
      </c>
      <c r="AC70">
        <f t="shared" si="16"/>
        <v>0</v>
      </c>
      <c r="AD70">
        <f t="shared" si="16"/>
        <v>46.392899999999997</v>
      </c>
      <c r="AE70">
        <f t="shared" si="16"/>
        <v>44.5411</v>
      </c>
      <c r="AF70">
        <f t="shared" si="16"/>
        <v>42.120599999999996</v>
      </c>
      <c r="AG70">
        <f t="shared" si="16"/>
        <v>39.261199999999995</v>
      </c>
      <c r="AH70">
        <f t="shared" si="16"/>
        <v>38.293699999999994</v>
      </c>
      <c r="AI70">
        <f t="shared" si="16"/>
        <v>45.652200000000001</v>
      </c>
    </row>
    <row r="71" spans="1:37" x14ac:dyDescent="0.2">
      <c r="A71">
        <v>19</v>
      </c>
      <c r="B71" t="s">
        <v>63</v>
      </c>
      <c r="D71">
        <v>1</v>
      </c>
      <c r="E71">
        <v>0.9</v>
      </c>
      <c r="F71">
        <v>5.8823500000000001E-2</v>
      </c>
      <c r="G71" s="4" t="s">
        <v>2</v>
      </c>
      <c r="H71" s="3">
        <v>0.95652199999999998</v>
      </c>
      <c r="I71" s="3">
        <v>0.95652199999999998</v>
      </c>
      <c r="J71" s="3">
        <v>0.95652199999999998</v>
      </c>
      <c r="K71" s="3">
        <v>0.95652199999999998</v>
      </c>
      <c r="L71" s="3">
        <v>0.95652199999999998</v>
      </c>
      <c r="M71" s="3">
        <v>0.95652199999999998</v>
      </c>
      <c r="N71" s="3">
        <v>0.95652199999999998</v>
      </c>
      <c r="O71" s="3">
        <v>4.3478299999999998E-2</v>
      </c>
      <c r="P71" s="3">
        <v>4.3478299999999998E-2</v>
      </c>
      <c r="Q71" s="3">
        <v>4.3478299999999998E-2</v>
      </c>
      <c r="R71" s="3">
        <v>4.3478299999999998E-2</v>
      </c>
      <c r="S71" s="3">
        <v>4.3478299999999998E-2</v>
      </c>
      <c r="T71" s="3">
        <v>4.3478299999999998E-2</v>
      </c>
      <c r="V71">
        <f t="shared" si="15"/>
        <v>88.235249999999994</v>
      </c>
      <c r="W71">
        <f t="shared" si="16"/>
        <v>0</v>
      </c>
      <c r="X71">
        <f t="shared" si="16"/>
        <v>0</v>
      </c>
      <c r="Y71">
        <f t="shared" si="16"/>
        <v>0</v>
      </c>
      <c r="Z71">
        <f t="shared" si="16"/>
        <v>0</v>
      </c>
      <c r="AA71">
        <f t="shared" si="16"/>
        <v>0</v>
      </c>
      <c r="AB71">
        <f t="shared" si="16"/>
        <v>0</v>
      </c>
      <c r="AC71">
        <f t="shared" si="16"/>
        <v>0</v>
      </c>
      <c r="AD71">
        <f t="shared" si="16"/>
        <v>91.304370000000006</v>
      </c>
      <c r="AE71">
        <f t="shared" si="16"/>
        <v>91.304370000000006</v>
      </c>
      <c r="AF71">
        <f t="shared" si="16"/>
        <v>91.304370000000006</v>
      </c>
      <c r="AG71">
        <f t="shared" si="16"/>
        <v>91.304370000000006</v>
      </c>
      <c r="AH71">
        <f t="shared" si="16"/>
        <v>91.304370000000006</v>
      </c>
      <c r="AI71">
        <f t="shared" si="16"/>
        <v>91.304370000000006</v>
      </c>
    </row>
    <row r="72" spans="1:37" x14ac:dyDescent="0.2">
      <c r="U72">
        <v>32.507723684210518</v>
      </c>
      <c r="V72">
        <f t="shared" ref="V72:AI72" si="17">AVERAGE(V53:V71)</f>
        <v>32.507723684210518</v>
      </c>
      <c r="W72">
        <f t="shared" si="17"/>
        <v>20.909611052631579</v>
      </c>
      <c r="X72">
        <f t="shared" si="17"/>
        <v>15.602742631578948</v>
      </c>
      <c r="Y72">
        <f t="shared" si="17"/>
        <v>17.046205789473685</v>
      </c>
      <c r="Z72">
        <f t="shared" si="17"/>
        <v>15.369747894736843</v>
      </c>
      <c r="AA72">
        <f t="shared" si="17"/>
        <v>15.162305789473686</v>
      </c>
      <c r="AB72">
        <f t="shared" si="17"/>
        <v>15.477121578947369</v>
      </c>
      <c r="AC72">
        <f t="shared" si="17"/>
        <v>15.63195842105263</v>
      </c>
      <c r="AD72">
        <f t="shared" si="17"/>
        <v>30.955276315789476</v>
      </c>
      <c r="AE72">
        <f t="shared" si="17"/>
        <v>30.378344736842109</v>
      </c>
      <c r="AF72">
        <f t="shared" si="17"/>
        <v>30.35590263157895</v>
      </c>
      <c r="AG72">
        <f t="shared" si="17"/>
        <v>30.306971052631578</v>
      </c>
      <c r="AH72">
        <f t="shared" si="17"/>
        <v>30.154486842105264</v>
      </c>
      <c r="AI72">
        <f t="shared" si="17"/>
        <v>30.002549999999999</v>
      </c>
      <c r="AJ72">
        <f>MIN(W72:AI72)</f>
        <v>15.162305789473686</v>
      </c>
      <c r="AK72">
        <f>MAX(W72:AI72)</f>
        <v>30.955276315789476</v>
      </c>
    </row>
    <row r="73" spans="1:37" x14ac:dyDescent="0.2">
      <c r="U73">
        <v>57.89473684210526</v>
      </c>
      <c r="V73">
        <f t="shared" ref="V73:AK73" si="18">(19-COUNTIF(V53:V72,"&gt;20"))*100/19</f>
        <v>57.89473684210526</v>
      </c>
      <c r="W73">
        <f t="shared" si="18"/>
        <v>68.421052631578945</v>
      </c>
      <c r="X73">
        <f t="shared" si="18"/>
        <v>78.94736842105263</v>
      </c>
      <c r="Y73">
        <f t="shared" si="18"/>
        <v>78.94736842105263</v>
      </c>
      <c r="Z73">
        <f t="shared" si="18"/>
        <v>84.21052631578948</v>
      </c>
      <c r="AA73">
        <f t="shared" si="18"/>
        <v>84.21052631578948</v>
      </c>
      <c r="AB73">
        <f t="shared" si="18"/>
        <v>78.94736842105263</v>
      </c>
      <c r="AC73">
        <f t="shared" si="18"/>
        <v>78.94736842105263</v>
      </c>
      <c r="AD73">
        <f t="shared" si="18"/>
        <v>57.89473684210526</v>
      </c>
      <c r="AE73">
        <f t="shared" si="18"/>
        <v>57.89473684210526</v>
      </c>
      <c r="AF73">
        <f t="shared" si="18"/>
        <v>57.89473684210526</v>
      </c>
      <c r="AG73">
        <f t="shared" si="18"/>
        <v>57.89473684210526</v>
      </c>
      <c r="AH73">
        <f t="shared" si="18"/>
        <v>57.89473684210526</v>
      </c>
      <c r="AI73">
        <f t="shared" si="18"/>
        <v>57.89473684210526</v>
      </c>
      <c r="AJ73">
        <f t="shared" si="18"/>
        <v>100</v>
      </c>
      <c r="AK73">
        <f t="shared" si="18"/>
        <v>94.736842105263165</v>
      </c>
    </row>
    <row r="80" spans="1:37" x14ac:dyDescent="0.2">
      <c r="K80" t="s">
        <v>66</v>
      </c>
      <c r="L80" t="s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A7D0-9345-D742-84FF-3495A39A00BE}">
  <dimension ref="A1:AZ108"/>
  <sheetViews>
    <sheetView zoomScale="133" workbookViewId="0">
      <selection activeCell="G3" sqref="G3"/>
    </sheetView>
  </sheetViews>
  <sheetFormatPr baseColWidth="10" defaultColWidth="11" defaultRowHeight="16" x14ac:dyDescent="0.2"/>
  <cols>
    <col min="5" max="5" width="11" customWidth="1"/>
    <col min="22" max="22" width="12.83203125" customWidth="1"/>
  </cols>
  <sheetData>
    <row r="1" spans="1:24" ht="34" customHeight="1" x14ac:dyDescent="0.2">
      <c r="A1" t="s">
        <v>40</v>
      </c>
      <c r="J1" t="s">
        <v>24</v>
      </c>
    </row>
    <row r="2" spans="1:24" x14ac:dyDescent="0.2">
      <c r="A2" t="s">
        <v>25</v>
      </c>
      <c r="B2" t="s">
        <v>41</v>
      </c>
      <c r="C2" t="s">
        <v>42</v>
      </c>
      <c r="D2" t="s">
        <v>43</v>
      </c>
      <c r="E2" t="s">
        <v>44</v>
      </c>
      <c r="F2" t="s">
        <v>26</v>
      </c>
      <c r="G2" t="s">
        <v>1</v>
      </c>
      <c r="H2">
        <v>1</v>
      </c>
      <c r="I2">
        <f>H2+1</f>
        <v>2</v>
      </c>
    </row>
    <row r="3" spans="1:24" x14ac:dyDescent="0.2">
      <c r="A3">
        <v>1</v>
      </c>
      <c r="B3" t="s">
        <v>45</v>
      </c>
      <c r="D3">
        <v>1</v>
      </c>
      <c r="E3">
        <v>0.9</v>
      </c>
      <c r="F3">
        <v>1</v>
      </c>
      <c r="G3">
        <v>1</v>
      </c>
      <c r="H3">
        <v>1</v>
      </c>
      <c r="I3">
        <v>1</v>
      </c>
      <c r="V3">
        <f>(1-F3)*100</f>
        <v>0</v>
      </c>
      <c r="W3">
        <f t="shared" ref="W3:X21" si="0">(1-H3)*100</f>
        <v>0</v>
      </c>
      <c r="X3">
        <f t="shared" si="0"/>
        <v>0</v>
      </c>
    </row>
    <row r="4" spans="1:24" x14ac:dyDescent="0.2">
      <c r="A4">
        <v>2</v>
      </c>
      <c r="B4" t="s">
        <v>46</v>
      </c>
      <c r="D4">
        <v>1</v>
      </c>
      <c r="E4">
        <v>0.9</v>
      </c>
      <c r="F4">
        <v>1</v>
      </c>
      <c r="G4">
        <v>1</v>
      </c>
      <c r="H4">
        <v>1</v>
      </c>
      <c r="I4">
        <v>1</v>
      </c>
      <c r="V4">
        <f t="shared" ref="V4:V21" si="1">(1-F4)*100</f>
        <v>0</v>
      </c>
      <c r="W4">
        <f t="shared" si="0"/>
        <v>0</v>
      </c>
      <c r="X4">
        <f t="shared" si="0"/>
        <v>0</v>
      </c>
    </row>
    <row r="5" spans="1:24" x14ac:dyDescent="0.2">
      <c r="A5">
        <v>3</v>
      </c>
      <c r="B5" t="s">
        <v>47</v>
      </c>
      <c r="D5">
        <v>1</v>
      </c>
      <c r="E5">
        <v>0.9</v>
      </c>
      <c r="F5">
        <v>1</v>
      </c>
      <c r="G5">
        <v>1</v>
      </c>
      <c r="H5">
        <v>1</v>
      </c>
      <c r="I5">
        <v>1</v>
      </c>
      <c r="V5">
        <f t="shared" si="1"/>
        <v>0</v>
      </c>
      <c r="W5">
        <f t="shared" si="0"/>
        <v>0</v>
      </c>
      <c r="X5">
        <f t="shared" si="0"/>
        <v>0</v>
      </c>
    </row>
    <row r="6" spans="1:24" x14ac:dyDescent="0.2">
      <c r="A6">
        <v>4</v>
      </c>
      <c r="B6" t="s">
        <v>48</v>
      </c>
      <c r="D6">
        <v>1</v>
      </c>
      <c r="E6">
        <v>0.9</v>
      </c>
      <c r="F6">
        <v>0</v>
      </c>
      <c r="G6">
        <v>1</v>
      </c>
      <c r="H6">
        <v>0.82467500000000005</v>
      </c>
      <c r="I6">
        <v>0</v>
      </c>
      <c r="V6">
        <f t="shared" si="1"/>
        <v>100</v>
      </c>
      <c r="W6">
        <f t="shared" si="0"/>
        <v>17.532499999999995</v>
      </c>
      <c r="X6">
        <f t="shared" si="0"/>
        <v>100</v>
      </c>
    </row>
    <row r="7" spans="1:24" x14ac:dyDescent="0.2">
      <c r="A7">
        <v>5</v>
      </c>
      <c r="B7" t="s">
        <v>49</v>
      </c>
      <c r="D7">
        <v>1</v>
      </c>
      <c r="E7">
        <v>0.9</v>
      </c>
      <c r="F7">
        <v>0</v>
      </c>
      <c r="G7">
        <v>1</v>
      </c>
      <c r="H7">
        <v>0</v>
      </c>
      <c r="I7">
        <v>0</v>
      </c>
      <c r="V7">
        <f t="shared" si="1"/>
        <v>100</v>
      </c>
      <c r="W7">
        <f t="shared" si="0"/>
        <v>100</v>
      </c>
      <c r="X7">
        <f t="shared" si="0"/>
        <v>100</v>
      </c>
    </row>
    <row r="8" spans="1:24" x14ac:dyDescent="0.2">
      <c r="A8">
        <v>6</v>
      </c>
      <c r="B8" t="s">
        <v>50</v>
      </c>
      <c r="D8">
        <v>1</v>
      </c>
      <c r="E8">
        <v>0.9</v>
      </c>
      <c r="F8">
        <v>1</v>
      </c>
      <c r="G8">
        <v>1</v>
      </c>
      <c r="H8">
        <v>1</v>
      </c>
      <c r="I8">
        <v>1</v>
      </c>
      <c r="V8">
        <f t="shared" si="1"/>
        <v>0</v>
      </c>
      <c r="W8">
        <f t="shared" si="0"/>
        <v>0</v>
      </c>
      <c r="X8">
        <f t="shared" si="0"/>
        <v>0</v>
      </c>
    </row>
    <row r="9" spans="1:24" x14ac:dyDescent="0.2">
      <c r="A9">
        <v>7</v>
      </c>
      <c r="B9" t="s">
        <v>51</v>
      </c>
      <c r="D9">
        <v>1</v>
      </c>
      <c r="E9">
        <v>0.9</v>
      </c>
      <c r="F9">
        <v>0</v>
      </c>
      <c r="G9">
        <v>1</v>
      </c>
      <c r="H9">
        <v>0</v>
      </c>
      <c r="I9">
        <v>0</v>
      </c>
      <c r="V9">
        <f t="shared" si="1"/>
        <v>100</v>
      </c>
      <c r="W9">
        <f t="shared" si="0"/>
        <v>100</v>
      </c>
      <c r="X9">
        <f t="shared" si="0"/>
        <v>100</v>
      </c>
    </row>
    <row r="10" spans="1:24" x14ac:dyDescent="0.2">
      <c r="A10">
        <v>8</v>
      </c>
      <c r="B10" t="s">
        <v>52</v>
      </c>
      <c r="D10">
        <v>1</v>
      </c>
      <c r="E10">
        <v>0.9</v>
      </c>
      <c r="F10">
        <v>1</v>
      </c>
      <c r="G10">
        <v>1</v>
      </c>
      <c r="H10">
        <v>1</v>
      </c>
      <c r="I10">
        <v>1</v>
      </c>
      <c r="V10">
        <f t="shared" si="1"/>
        <v>0</v>
      </c>
      <c r="W10">
        <f t="shared" si="0"/>
        <v>0</v>
      </c>
      <c r="X10">
        <f t="shared" si="0"/>
        <v>0</v>
      </c>
    </row>
    <row r="11" spans="1:24" x14ac:dyDescent="0.2">
      <c r="A11">
        <v>9</v>
      </c>
      <c r="B11" t="s">
        <v>53</v>
      </c>
      <c r="D11">
        <v>1</v>
      </c>
      <c r="E11">
        <v>0.9</v>
      </c>
      <c r="F11">
        <v>1</v>
      </c>
      <c r="G11">
        <v>1</v>
      </c>
      <c r="H11">
        <v>1</v>
      </c>
      <c r="I11">
        <v>1</v>
      </c>
      <c r="V11">
        <f t="shared" si="1"/>
        <v>0</v>
      </c>
      <c r="W11">
        <f t="shared" si="0"/>
        <v>0</v>
      </c>
      <c r="X11">
        <f t="shared" si="0"/>
        <v>0</v>
      </c>
    </row>
    <row r="12" spans="1:24" x14ac:dyDescent="0.2">
      <c r="A12">
        <v>10</v>
      </c>
      <c r="B12" t="s">
        <v>54</v>
      </c>
      <c r="D12">
        <v>1</v>
      </c>
      <c r="E12">
        <v>0.9</v>
      </c>
      <c r="F12">
        <v>1</v>
      </c>
      <c r="G12">
        <v>1</v>
      </c>
      <c r="H12">
        <v>0.88073400000000002</v>
      </c>
      <c r="I12">
        <v>1</v>
      </c>
      <c r="V12">
        <f t="shared" si="1"/>
        <v>0</v>
      </c>
      <c r="W12">
        <f t="shared" si="0"/>
        <v>11.926599999999999</v>
      </c>
      <c r="X12">
        <f t="shared" si="0"/>
        <v>0</v>
      </c>
    </row>
    <row r="13" spans="1:24" x14ac:dyDescent="0.2">
      <c r="A13">
        <v>11</v>
      </c>
      <c r="B13" t="s">
        <v>55</v>
      </c>
      <c r="D13">
        <v>1</v>
      </c>
      <c r="E13">
        <v>0.9</v>
      </c>
      <c r="F13">
        <v>1</v>
      </c>
      <c r="G13">
        <v>1</v>
      </c>
      <c r="H13">
        <v>1</v>
      </c>
      <c r="I13">
        <v>1</v>
      </c>
      <c r="V13">
        <f t="shared" si="1"/>
        <v>0</v>
      </c>
      <c r="W13">
        <f t="shared" si="0"/>
        <v>0</v>
      </c>
      <c r="X13">
        <f t="shared" si="0"/>
        <v>0</v>
      </c>
    </row>
    <row r="14" spans="1:24" x14ac:dyDescent="0.2">
      <c r="A14">
        <v>12</v>
      </c>
      <c r="B14" t="s">
        <v>56</v>
      </c>
      <c r="D14">
        <v>1</v>
      </c>
      <c r="E14">
        <v>0.9</v>
      </c>
      <c r="F14">
        <v>0</v>
      </c>
      <c r="G14">
        <v>1</v>
      </c>
      <c r="H14">
        <v>0</v>
      </c>
      <c r="I14">
        <v>0</v>
      </c>
      <c r="V14">
        <f t="shared" si="1"/>
        <v>100</v>
      </c>
      <c r="W14">
        <f t="shared" si="0"/>
        <v>100</v>
      </c>
      <c r="X14">
        <f t="shared" si="0"/>
        <v>100</v>
      </c>
    </row>
    <row r="15" spans="1:24" x14ac:dyDescent="0.2">
      <c r="A15">
        <v>13</v>
      </c>
      <c r="B15" t="s">
        <v>57</v>
      </c>
      <c r="D15">
        <v>1</v>
      </c>
      <c r="E15">
        <v>0.9</v>
      </c>
      <c r="F15">
        <v>0</v>
      </c>
      <c r="G15">
        <v>1</v>
      </c>
      <c r="H15">
        <v>0.43018899999999999</v>
      </c>
      <c r="I15">
        <v>1</v>
      </c>
      <c r="V15">
        <f t="shared" si="1"/>
        <v>100</v>
      </c>
      <c r="W15">
        <f t="shared" si="0"/>
        <v>56.981100000000005</v>
      </c>
      <c r="X15">
        <f t="shared" si="0"/>
        <v>0</v>
      </c>
    </row>
    <row r="16" spans="1:24" x14ac:dyDescent="0.2">
      <c r="A16">
        <v>14</v>
      </c>
      <c r="B16" t="s">
        <v>58</v>
      </c>
      <c r="D16">
        <v>1</v>
      </c>
      <c r="E16">
        <v>0.9</v>
      </c>
      <c r="F16">
        <v>1</v>
      </c>
      <c r="G16">
        <v>1</v>
      </c>
      <c r="H16">
        <v>1</v>
      </c>
      <c r="I16">
        <v>1</v>
      </c>
      <c r="V16">
        <f t="shared" si="1"/>
        <v>0</v>
      </c>
      <c r="W16">
        <f t="shared" si="0"/>
        <v>0</v>
      </c>
      <c r="X16">
        <f t="shared" si="0"/>
        <v>0</v>
      </c>
    </row>
    <row r="17" spans="1:27" x14ac:dyDescent="0.2">
      <c r="A17">
        <v>15</v>
      </c>
      <c r="B17" t="s">
        <v>59</v>
      </c>
      <c r="D17">
        <v>1</v>
      </c>
      <c r="E17">
        <v>0.9</v>
      </c>
      <c r="F17">
        <v>1</v>
      </c>
      <c r="G17">
        <v>1</v>
      </c>
      <c r="H17">
        <v>1</v>
      </c>
      <c r="I17">
        <v>1</v>
      </c>
      <c r="V17">
        <f t="shared" si="1"/>
        <v>0</v>
      </c>
      <c r="W17">
        <f t="shared" si="0"/>
        <v>0</v>
      </c>
      <c r="X17">
        <f t="shared" si="0"/>
        <v>0</v>
      </c>
    </row>
    <row r="18" spans="1:27" x14ac:dyDescent="0.2">
      <c r="A18">
        <v>16</v>
      </c>
      <c r="B18" t="s">
        <v>60</v>
      </c>
      <c r="D18">
        <v>1</v>
      </c>
      <c r="E18">
        <v>0.9</v>
      </c>
      <c r="F18">
        <v>1</v>
      </c>
      <c r="G18">
        <v>1</v>
      </c>
      <c r="H18">
        <v>1</v>
      </c>
      <c r="I18">
        <v>1</v>
      </c>
      <c r="V18">
        <f t="shared" si="1"/>
        <v>0</v>
      </c>
      <c r="W18">
        <f t="shared" si="0"/>
        <v>0</v>
      </c>
      <c r="X18">
        <f t="shared" si="0"/>
        <v>0</v>
      </c>
    </row>
    <row r="19" spans="1:27" x14ac:dyDescent="0.2">
      <c r="A19">
        <v>17</v>
      </c>
      <c r="B19" t="s">
        <v>61</v>
      </c>
      <c r="D19">
        <v>1</v>
      </c>
      <c r="E19">
        <v>0.9</v>
      </c>
      <c r="F19">
        <v>0</v>
      </c>
      <c r="G19">
        <v>1</v>
      </c>
      <c r="H19">
        <v>0.18518499999999999</v>
      </c>
      <c r="I19">
        <v>0</v>
      </c>
      <c r="V19">
        <f t="shared" si="1"/>
        <v>100</v>
      </c>
      <c r="W19">
        <f t="shared" si="0"/>
        <v>81.481500000000011</v>
      </c>
      <c r="X19">
        <f t="shared" si="0"/>
        <v>100</v>
      </c>
    </row>
    <row r="20" spans="1:27" x14ac:dyDescent="0.2">
      <c r="A20">
        <v>18</v>
      </c>
      <c r="B20" t="s">
        <v>62</v>
      </c>
      <c r="D20">
        <v>1</v>
      </c>
      <c r="E20">
        <v>0.9</v>
      </c>
      <c r="F20">
        <v>1</v>
      </c>
      <c r="G20">
        <v>1</v>
      </c>
      <c r="H20">
        <v>0.885714</v>
      </c>
      <c r="I20">
        <v>1</v>
      </c>
      <c r="V20">
        <f t="shared" si="1"/>
        <v>0</v>
      </c>
      <c r="W20">
        <f t="shared" si="0"/>
        <v>11.428599999999999</v>
      </c>
      <c r="X20">
        <f t="shared" si="0"/>
        <v>0</v>
      </c>
    </row>
    <row r="21" spans="1:27" x14ac:dyDescent="0.2">
      <c r="A21">
        <v>19</v>
      </c>
      <c r="B21" t="s">
        <v>63</v>
      </c>
      <c r="D21">
        <v>1</v>
      </c>
      <c r="E21">
        <v>0.9</v>
      </c>
      <c r="F21">
        <v>0</v>
      </c>
      <c r="G21">
        <v>1</v>
      </c>
      <c r="H21">
        <v>0</v>
      </c>
      <c r="I21">
        <v>0</v>
      </c>
      <c r="V21">
        <f t="shared" si="1"/>
        <v>100</v>
      </c>
      <c r="W21">
        <f t="shared" si="0"/>
        <v>100</v>
      </c>
      <c r="X21">
        <f t="shared" si="0"/>
        <v>100</v>
      </c>
    </row>
    <row r="22" spans="1:27" x14ac:dyDescent="0.2">
      <c r="V22">
        <f>AVERAGE(V3:V21)</f>
        <v>36.842105263157897</v>
      </c>
      <c r="W22">
        <f>AVERAGE(W3:W21)</f>
        <v>30.492121052631582</v>
      </c>
      <c r="X22">
        <f>AVERAGE(X3:X21)</f>
        <v>31.578947368421051</v>
      </c>
      <c r="Y22">
        <f>MIN(W22:X22)</f>
        <v>30.492121052631582</v>
      </c>
      <c r="Z22">
        <f>MAX(W22:X22)</f>
        <v>31.578947368421051</v>
      </c>
      <c r="AA22">
        <f>100-Y22*100/V22</f>
        <v>17.235671428571422</v>
      </c>
    </row>
    <row r="23" spans="1:27" x14ac:dyDescent="0.2">
      <c r="V23">
        <f>(COUNTIF(V3:V21,"=0"))*100/19</f>
        <v>63.157894736842103</v>
      </c>
      <c r="W23">
        <f t="shared" ref="W23:X23" si="2">(COUNTIF(W3:W21,"=0"))*100/19</f>
        <v>52.631578947368418</v>
      </c>
      <c r="X23">
        <f t="shared" si="2"/>
        <v>68.421052631578945</v>
      </c>
      <c r="Y23">
        <f>MIN(W23:X23)</f>
        <v>52.631578947368418</v>
      </c>
      <c r="Z23">
        <f>MAX(W23:X23)</f>
        <v>68.421052631578945</v>
      </c>
      <c r="AA23">
        <f>(Z23-V23)*100/V23</f>
        <v>8.3333333333333339</v>
      </c>
    </row>
    <row r="24" spans="1:27" x14ac:dyDescent="0.2">
      <c r="V24">
        <f>(19-COUNTIF(V3:V21,"&gt;10"))*100/19</f>
        <v>63.157894736842103</v>
      </c>
      <c r="W24">
        <f t="shared" ref="W24:X24" si="3">(19-COUNTIF(W3:W21,"&gt;10"))*100/19</f>
        <v>52.631578947368418</v>
      </c>
      <c r="X24">
        <f t="shared" si="3"/>
        <v>68.421052631578945</v>
      </c>
      <c r="Y24">
        <f>MIN(W24:X24)</f>
        <v>52.631578947368418</v>
      </c>
      <c r="Z24">
        <f>MAX(W24:X24)</f>
        <v>68.421052631578945</v>
      </c>
      <c r="AA24">
        <f t="shared" ref="AA24:AA28" si="4">(Z24-V24)*100/V24</f>
        <v>8.3333333333333339</v>
      </c>
    </row>
    <row r="25" spans="1:27" x14ac:dyDescent="0.2">
      <c r="V25">
        <f>(19-COUNTIF(V3:V21,"&gt;20"))*100/19</f>
        <v>63.157894736842103</v>
      </c>
      <c r="W25">
        <f>(19-COUNTIF(W3:W21,"&gt;20"))*100/19</f>
        <v>68.421052631578945</v>
      </c>
      <c r="X25">
        <f>(19-COUNTIF(X3:X21,"&gt;20"))*100/19</f>
        <v>68.421052631578945</v>
      </c>
      <c r="Y25">
        <f t="shared" ref="Y25:Y28" si="5">MIN(W25:X25)</f>
        <v>68.421052631578945</v>
      </c>
      <c r="Z25">
        <f t="shared" ref="Z25:Z28" si="6">MAX(W25:X25)</f>
        <v>68.421052631578945</v>
      </c>
      <c r="AA25">
        <f t="shared" si="4"/>
        <v>8.3333333333333339</v>
      </c>
    </row>
    <row r="26" spans="1:27" x14ac:dyDescent="0.2">
      <c r="V26">
        <f>(19-COUNTIF(V3:V21,"&gt;30"))*100/19</f>
        <v>63.157894736842103</v>
      </c>
      <c r="W26">
        <f>(19-COUNTIF(W3:W21,"&gt;30"))*100/19</f>
        <v>68.421052631578945</v>
      </c>
      <c r="X26">
        <f>(19-COUNTIF(X3:X21,"&gt;30"))*100/19</f>
        <v>68.421052631578945</v>
      </c>
      <c r="Y26">
        <f t="shared" si="5"/>
        <v>68.421052631578945</v>
      </c>
      <c r="Z26">
        <f t="shared" si="6"/>
        <v>68.421052631578945</v>
      </c>
      <c r="AA26">
        <f t="shared" si="4"/>
        <v>8.3333333333333339</v>
      </c>
    </row>
    <row r="27" spans="1:27" x14ac:dyDescent="0.2">
      <c r="V27">
        <f>(19-COUNTIF(V3:V21,"&gt;40"))*100/19</f>
        <v>63.157894736842103</v>
      </c>
      <c r="W27">
        <f>(19-COUNTIF(W3:W21,"&gt;40"))*100/19</f>
        <v>68.421052631578945</v>
      </c>
      <c r="X27">
        <f>(19-COUNTIF(X3:X21,"&gt;40"))*100/19</f>
        <v>68.421052631578945</v>
      </c>
      <c r="Y27">
        <f t="shared" si="5"/>
        <v>68.421052631578945</v>
      </c>
      <c r="Z27">
        <f t="shared" si="6"/>
        <v>68.421052631578945</v>
      </c>
      <c r="AA27">
        <f t="shared" si="4"/>
        <v>8.3333333333333339</v>
      </c>
    </row>
    <row r="28" spans="1:27" x14ac:dyDescent="0.2">
      <c r="V28">
        <f>(19-COUNTIF(V3:V21,"&gt;50"))*100/19</f>
        <v>63.157894736842103</v>
      </c>
      <c r="W28">
        <f>(19-COUNTIF(W3:W21,"&gt;50"))*100/19</f>
        <v>68.421052631578945</v>
      </c>
      <c r="X28">
        <f>(19-COUNTIF(X3:X21,"&gt;50"))*100/19</f>
        <v>68.421052631578945</v>
      </c>
      <c r="Y28">
        <f t="shared" si="5"/>
        <v>68.421052631578945</v>
      </c>
      <c r="Z28">
        <f t="shared" si="6"/>
        <v>68.421052631578945</v>
      </c>
      <c r="AA28">
        <f t="shared" si="4"/>
        <v>8.3333333333333339</v>
      </c>
    </row>
    <row r="29" spans="1:27" x14ac:dyDescent="0.2">
      <c r="A29" t="s">
        <v>64</v>
      </c>
      <c r="J29" t="s">
        <v>24</v>
      </c>
      <c r="W29">
        <f>$V$22-W22</f>
        <v>6.3499842105263156</v>
      </c>
      <c r="X29">
        <f>$V$22-X22</f>
        <v>5.263157894736846</v>
      </c>
    </row>
    <row r="30" spans="1:27" x14ac:dyDescent="0.2">
      <c r="A30" t="s">
        <v>25</v>
      </c>
      <c r="B30" t="s">
        <v>41</v>
      </c>
      <c r="C30" t="s">
        <v>42</v>
      </c>
      <c r="D30" t="s">
        <v>43</v>
      </c>
      <c r="E30" t="s">
        <v>44</v>
      </c>
      <c r="F30" t="s">
        <v>26</v>
      </c>
      <c r="G30" t="s">
        <v>1</v>
      </c>
      <c r="H30">
        <v>1</v>
      </c>
      <c r="I30">
        <f>H30+1</f>
        <v>2</v>
      </c>
      <c r="J30">
        <f t="shared" ref="J30:L30" si="7">I30+1</f>
        <v>3</v>
      </c>
      <c r="K30">
        <f t="shared" si="7"/>
        <v>4</v>
      </c>
      <c r="L30">
        <f t="shared" si="7"/>
        <v>5</v>
      </c>
      <c r="W30">
        <v>1</v>
      </c>
      <c r="X30">
        <f>W30+1</f>
        <v>2</v>
      </c>
      <c r="Y30">
        <f>X30+1</f>
        <v>3</v>
      </c>
      <c r="Z30">
        <f>Y30+1</f>
        <v>4</v>
      </c>
      <c r="AA30">
        <f>Z30+1</f>
        <v>5</v>
      </c>
    </row>
    <row r="31" spans="1:27" x14ac:dyDescent="0.2">
      <c r="A31">
        <v>1</v>
      </c>
      <c r="B31" t="s">
        <v>45</v>
      </c>
      <c r="D31">
        <v>1</v>
      </c>
      <c r="E31">
        <v>0.9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V31">
        <f t="shared" ref="V31:V49" si="8">(1-F31)*100</f>
        <v>0</v>
      </c>
      <c r="W31">
        <f t="shared" ref="W31:AA49" si="9">(1-H31)*100</f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</row>
    <row r="32" spans="1:27" x14ac:dyDescent="0.2">
      <c r="A32">
        <v>2</v>
      </c>
      <c r="B32" t="s">
        <v>46</v>
      </c>
      <c r="D32">
        <v>1</v>
      </c>
      <c r="E32">
        <v>0.9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V32">
        <f t="shared" si="8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</row>
    <row r="33" spans="1:27" x14ac:dyDescent="0.2">
      <c r="A33">
        <v>3</v>
      </c>
      <c r="B33" t="s">
        <v>47</v>
      </c>
      <c r="D33">
        <v>1</v>
      </c>
      <c r="E33">
        <v>0.9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V33">
        <f t="shared" si="8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</row>
    <row r="34" spans="1:27" x14ac:dyDescent="0.2">
      <c r="A34">
        <v>4</v>
      </c>
      <c r="B34" t="s">
        <v>48</v>
      </c>
      <c r="D34">
        <v>1</v>
      </c>
      <c r="E34">
        <v>0.9</v>
      </c>
      <c r="F34">
        <v>0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V34">
        <f t="shared" si="8"/>
        <v>100</v>
      </c>
      <c r="W34">
        <f t="shared" si="9"/>
        <v>0</v>
      </c>
      <c r="X34">
        <f t="shared" si="9"/>
        <v>0</v>
      </c>
      <c r="Y34">
        <f t="shared" si="9"/>
        <v>0</v>
      </c>
      <c r="Z34">
        <f t="shared" si="9"/>
        <v>100</v>
      </c>
      <c r="AA34">
        <f t="shared" si="9"/>
        <v>100</v>
      </c>
    </row>
    <row r="35" spans="1:27" x14ac:dyDescent="0.2">
      <c r="A35">
        <v>5</v>
      </c>
      <c r="B35" t="s">
        <v>49</v>
      </c>
      <c r="D35">
        <v>1</v>
      </c>
      <c r="E35">
        <v>0.9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V35">
        <f t="shared" si="8"/>
        <v>100</v>
      </c>
      <c r="W35">
        <f t="shared" si="9"/>
        <v>100</v>
      </c>
      <c r="X35">
        <f t="shared" si="9"/>
        <v>100</v>
      </c>
      <c r="Y35">
        <f t="shared" si="9"/>
        <v>100</v>
      </c>
      <c r="Z35">
        <f t="shared" si="9"/>
        <v>100</v>
      </c>
      <c r="AA35">
        <f t="shared" si="9"/>
        <v>100</v>
      </c>
    </row>
    <row r="36" spans="1:27" x14ac:dyDescent="0.2">
      <c r="A36">
        <v>6</v>
      </c>
      <c r="B36" t="s">
        <v>50</v>
      </c>
      <c r="D36">
        <v>1</v>
      </c>
      <c r="E36">
        <v>0.9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V36">
        <f t="shared" si="8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</row>
    <row r="37" spans="1:27" x14ac:dyDescent="0.2">
      <c r="A37">
        <v>7</v>
      </c>
      <c r="B37" t="s">
        <v>51</v>
      </c>
      <c r="D37">
        <v>1</v>
      </c>
      <c r="E37">
        <v>0.9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V37">
        <f t="shared" si="8"/>
        <v>100</v>
      </c>
      <c r="W37">
        <f t="shared" si="9"/>
        <v>100</v>
      </c>
      <c r="X37">
        <f t="shared" si="9"/>
        <v>100</v>
      </c>
      <c r="Y37">
        <f t="shared" si="9"/>
        <v>100</v>
      </c>
      <c r="Z37">
        <f t="shared" si="9"/>
        <v>100</v>
      </c>
      <c r="AA37">
        <f t="shared" si="9"/>
        <v>100</v>
      </c>
    </row>
    <row r="38" spans="1:27" x14ac:dyDescent="0.2">
      <c r="A38">
        <v>8</v>
      </c>
      <c r="B38" t="s">
        <v>52</v>
      </c>
      <c r="D38">
        <v>1</v>
      </c>
      <c r="E38">
        <v>0.9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V38">
        <f t="shared" si="8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</row>
    <row r="39" spans="1:27" x14ac:dyDescent="0.2">
      <c r="A39">
        <v>9</v>
      </c>
      <c r="B39" t="s">
        <v>53</v>
      </c>
      <c r="D39">
        <v>1</v>
      </c>
      <c r="E39">
        <v>0.9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V39">
        <f t="shared" si="8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</row>
    <row r="40" spans="1:27" x14ac:dyDescent="0.2">
      <c r="A40">
        <v>10</v>
      </c>
      <c r="B40" t="s">
        <v>54</v>
      </c>
      <c r="D40">
        <v>1</v>
      </c>
      <c r="E40">
        <v>0.9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V40">
        <f t="shared" si="8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</row>
    <row r="41" spans="1:27" x14ac:dyDescent="0.2">
      <c r="A41">
        <v>11</v>
      </c>
      <c r="B41" t="s">
        <v>55</v>
      </c>
      <c r="D41">
        <v>1</v>
      </c>
      <c r="E41">
        <v>0.9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V41">
        <f t="shared" si="8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</row>
    <row r="42" spans="1:27" x14ac:dyDescent="0.2">
      <c r="A42">
        <v>12</v>
      </c>
      <c r="B42" t="s">
        <v>56</v>
      </c>
      <c r="D42">
        <v>1</v>
      </c>
      <c r="E42">
        <v>0.9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V42">
        <f t="shared" si="8"/>
        <v>100</v>
      </c>
      <c r="W42">
        <f t="shared" si="9"/>
        <v>100</v>
      </c>
      <c r="X42">
        <f t="shared" si="9"/>
        <v>100</v>
      </c>
      <c r="Y42">
        <f t="shared" si="9"/>
        <v>100</v>
      </c>
      <c r="Z42">
        <f t="shared" si="9"/>
        <v>100</v>
      </c>
      <c r="AA42">
        <f t="shared" si="9"/>
        <v>100</v>
      </c>
    </row>
    <row r="43" spans="1:27" x14ac:dyDescent="0.2">
      <c r="A43">
        <v>13</v>
      </c>
      <c r="B43" t="s">
        <v>57</v>
      </c>
      <c r="D43">
        <v>1</v>
      </c>
      <c r="E43">
        <v>0.9</v>
      </c>
      <c r="F43">
        <v>0</v>
      </c>
      <c r="G43">
        <v>1</v>
      </c>
      <c r="H43">
        <v>0.25490200000000002</v>
      </c>
      <c r="I43">
        <v>1</v>
      </c>
      <c r="J43">
        <v>1</v>
      </c>
      <c r="K43">
        <v>0.189024</v>
      </c>
      <c r="L43">
        <v>0.192771</v>
      </c>
      <c r="V43">
        <f t="shared" si="8"/>
        <v>100</v>
      </c>
      <c r="W43">
        <f t="shared" si="9"/>
        <v>74.509799999999998</v>
      </c>
      <c r="X43">
        <f t="shared" si="9"/>
        <v>0</v>
      </c>
      <c r="Y43">
        <f t="shared" si="9"/>
        <v>0</v>
      </c>
      <c r="Z43">
        <f t="shared" si="9"/>
        <v>81.0976</v>
      </c>
      <c r="AA43">
        <f t="shared" si="9"/>
        <v>80.722899999999996</v>
      </c>
    </row>
    <row r="44" spans="1:27" x14ac:dyDescent="0.2">
      <c r="A44">
        <v>14</v>
      </c>
      <c r="B44" t="s">
        <v>58</v>
      </c>
      <c r="D44">
        <v>1</v>
      </c>
      <c r="E44">
        <v>0.9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V44">
        <f t="shared" si="8"/>
        <v>0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</row>
    <row r="45" spans="1:27" x14ac:dyDescent="0.2">
      <c r="A45">
        <v>15</v>
      </c>
      <c r="B45" t="s">
        <v>59</v>
      </c>
      <c r="D45">
        <v>1</v>
      </c>
      <c r="E45">
        <v>0.9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V45">
        <f t="shared" si="8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</row>
    <row r="46" spans="1:27" x14ac:dyDescent="0.2">
      <c r="A46">
        <v>16</v>
      </c>
      <c r="B46" t="s">
        <v>60</v>
      </c>
      <c r="D46">
        <v>1</v>
      </c>
      <c r="E46">
        <v>0.9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V46">
        <f t="shared" si="8"/>
        <v>0</v>
      </c>
      <c r="W46">
        <f t="shared" si="9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</row>
    <row r="47" spans="1:27" x14ac:dyDescent="0.2">
      <c r="A47">
        <v>17</v>
      </c>
      <c r="B47" t="s">
        <v>61</v>
      </c>
      <c r="D47">
        <v>1</v>
      </c>
      <c r="E47">
        <v>0.9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V47">
        <f t="shared" si="8"/>
        <v>100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</row>
    <row r="48" spans="1:27" x14ac:dyDescent="0.2">
      <c r="A48">
        <v>18</v>
      </c>
      <c r="B48" t="s">
        <v>62</v>
      </c>
      <c r="D48">
        <v>1</v>
      </c>
      <c r="E48">
        <v>0.9</v>
      </c>
      <c r="F48">
        <v>1</v>
      </c>
      <c r="G48">
        <v>1</v>
      </c>
      <c r="H48">
        <v>0.69736799999999999</v>
      </c>
      <c r="I48">
        <v>0.57358500000000001</v>
      </c>
      <c r="J48">
        <v>0.59003799999999995</v>
      </c>
      <c r="K48">
        <v>1</v>
      </c>
      <c r="L48">
        <v>1</v>
      </c>
      <c r="V48">
        <f t="shared" si="8"/>
        <v>0</v>
      </c>
      <c r="W48">
        <f t="shared" si="9"/>
        <v>30.263200000000001</v>
      </c>
      <c r="X48">
        <f t="shared" si="9"/>
        <v>42.641500000000001</v>
      </c>
      <c r="Y48">
        <f t="shared" si="9"/>
        <v>40.996200000000002</v>
      </c>
      <c r="Z48">
        <f t="shared" si="9"/>
        <v>0</v>
      </c>
      <c r="AA48">
        <f t="shared" si="9"/>
        <v>0</v>
      </c>
    </row>
    <row r="49" spans="1:52" x14ac:dyDescent="0.2">
      <c r="A49">
        <v>19</v>
      </c>
      <c r="B49" t="s">
        <v>63</v>
      </c>
      <c r="D49">
        <v>1</v>
      </c>
      <c r="E49">
        <v>0.9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V49">
        <f t="shared" si="8"/>
        <v>100</v>
      </c>
      <c r="W49">
        <f t="shared" si="9"/>
        <v>100</v>
      </c>
      <c r="X49">
        <f t="shared" si="9"/>
        <v>100</v>
      </c>
      <c r="Y49">
        <f t="shared" si="9"/>
        <v>100</v>
      </c>
      <c r="Z49">
        <f t="shared" si="9"/>
        <v>100</v>
      </c>
      <c r="AA49">
        <f t="shared" si="9"/>
        <v>100</v>
      </c>
    </row>
    <row r="50" spans="1:52" x14ac:dyDescent="0.2">
      <c r="V50">
        <f>AVERAGE(V31:V49)</f>
        <v>36.842105263157897</v>
      </c>
      <c r="W50">
        <f t="shared" ref="W50:AA50" si="10">AVERAGE(W31:W49)</f>
        <v>26.566999999999997</v>
      </c>
      <c r="X50">
        <f t="shared" si="10"/>
        <v>23.296921052631578</v>
      </c>
      <c r="Y50">
        <f t="shared" si="10"/>
        <v>23.210326315789473</v>
      </c>
      <c r="Z50">
        <f t="shared" si="10"/>
        <v>30.584084210526317</v>
      </c>
      <c r="AA50">
        <f t="shared" si="10"/>
        <v>30.564363157894736</v>
      </c>
      <c r="AB50">
        <f>MIN(W50:AA50)</f>
        <v>23.210326315789473</v>
      </c>
      <c r="AC50">
        <f>MAX(W50:AA50)</f>
        <v>30.584084210526317</v>
      </c>
      <c r="AD50">
        <f>100-AB50*100/V50</f>
        <v>37.000542857142868</v>
      </c>
    </row>
    <row r="51" spans="1:52" x14ac:dyDescent="0.2">
      <c r="V51">
        <f>(COUNTIF(V31:V49,"=0"))*100/19</f>
        <v>63.157894736842103</v>
      </c>
      <c r="W51">
        <f>(COUNTIF(W31:W49,"=0"))*100/19</f>
        <v>68.421052631578945</v>
      </c>
      <c r="X51">
        <f t="shared" ref="X51:AA51" si="11">(COUNTIF(X31:X49,"=0"))*100/19</f>
        <v>73.684210526315795</v>
      </c>
      <c r="Y51">
        <f t="shared" si="11"/>
        <v>73.684210526315795</v>
      </c>
      <c r="Z51">
        <f t="shared" si="11"/>
        <v>68.421052631578945</v>
      </c>
      <c r="AA51">
        <f t="shared" si="11"/>
        <v>68.421052631578945</v>
      </c>
      <c r="AB51">
        <f>MIN(W51:AA51)</f>
        <v>68.421052631578945</v>
      </c>
      <c r="AC51">
        <f>MAX(W51:AA51)</f>
        <v>73.684210526315795</v>
      </c>
      <c r="AD51">
        <f>(AC51-V51)*100/V51</f>
        <v>16.666666666666679</v>
      </c>
    </row>
    <row r="52" spans="1:52" x14ac:dyDescent="0.2">
      <c r="V52">
        <f t="shared" ref="V52:AA52" si="12">(19-COUNTIF(V31:V49,"&gt;10"))*100/19</f>
        <v>63.157894736842103</v>
      </c>
      <c r="W52">
        <f t="shared" si="12"/>
        <v>68.421052631578945</v>
      </c>
      <c r="X52">
        <f t="shared" si="12"/>
        <v>73.684210526315795</v>
      </c>
      <c r="Y52">
        <f t="shared" si="12"/>
        <v>73.684210526315795</v>
      </c>
      <c r="Z52">
        <f t="shared" si="12"/>
        <v>68.421052631578945</v>
      </c>
      <c r="AA52">
        <f t="shared" si="12"/>
        <v>68.421052631578945</v>
      </c>
      <c r="AB52">
        <f t="shared" ref="AB52:AB55" si="13">MIN(W52:AA52)</f>
        <v>68.421052631578945</v>
      </c>
      <c r="AC52">
        <f t="shared" ref="AC52:AC55" si="14">MAX(W52:AA52)</f>
        <v>73.684210526315795</v>
      </c>
      <c r="AD52">
        <f t="shared" ref="AD52:AD56" si="15">(AC52-V52)*100/V52</f>
        <v>16.666666666666679</v>
      </c>
    </row>
    <row r="53" spans="1:52" x14ac:dyDescent="0.2">
      <c r="V53">
        <f t="shared" ref="V53:AA53" si="16">(19-COUNTIF(V31:V49,"&gt;20"))*100/19</f>
        <v>63.157894736842103</v>
      </c>
      <c r="W53">
        <f t="shared" si="16"/>
        <v>68.421052631578945</v>
      </c>
      <c r="X53">
        <f t="shared" si="16"/>
        <v>73.684210526315795</v>
      </c>
      <c r="Y53">
        <f t="shared" si="16"/>
        <v>73.684210526315795</v>
      </c>
      <c r="Z53">
        <f t="shared" si="16"/>
        <v>68.421052631578945</v>
      </c>
      <c r="AA53">
        <f t="shared" si="16"/>
        <v>68.421052631578945</v>
      </c>
      <c r="AB53">
        <f t="shared" si="13"/>
        <v>68.421052631578945</v>
      </c>
      <c r="AC53">
        <f t="shared" si="14"/>
        <v>73.684210526315795</v>
      </c>
      <c r="AD53">
        <f t="shared" si="15"/>
        <v>16.666666666666679</v>
      </c>
    </row>
    <row r="54" spans="1:52" x14ac:dyDescent="0.2">
      <c r="V54">
        <f t="shared" ref="V54:AA54" si="17">(19-COUNTIF(V31:V49,"&gt;30"))*100/19</f>
        <v>63.157894736842103</v>
      </c>
      <c r="W54">
        <f t="shared" si="17"/>
        <v>68.421052631578945</v>
      </c>
      <c r="X54">
        <f t="shared" si="17"/>
        <v>73.684210526315795</v>
      </c>
      <c r="Y54">
        <f t="shared" si="17"/>
        <v>73.684210526315795</v>
      </c>
      <c r="Z54">
        <f t="shared" si="17"/>
        <v>68.421052631578945</v>
      </c>
      <c r="AA54">
        <f t="shared" si="17"/>
        <v>68.421052631578945</v>
      </c>
      <c r="AB54">
        <f t="shared" si="13"/>
        <v>68.421052631578945</v>
      </c>
      <c r="AC54">
        <f t="shared" si="14"/>
        <v>73.684210526315795</v>
      </c>
      <c r="AD54">
        <f t="shared" si="15"/>
        <v>16.666666666666679</v>
      </c>
    </row>
    <row r="55" spans="1:52" x14ac:dyDescent="0.2">
      <c r="V55">
        <f t="shared" ref="V55:AA55" si="18">(19-COUNTIF(V31:V49,"&gt;40"))*100/19</f>
        <v>63.157894736842103</v>
      </c>
      <c r="W55">
        <f t="shared" si="18"/>
        <v>73.684210526315795</v>
      </c>
      <c r="X55">
        <f t="shared" si="18"/>
        <v>73.684210526315795</v>
      </c>
      <c r="Y55">
        <f t="shared" si="18"/>
        <v>73.684210526315795</v>
      </c>
      <c r="Z55">
        <f t="shared" si="18"/>
        <v>68.421052631578945</v>
      </c>
      <c r="AA55">
        <f t="shared" si="18"/>
        <v>68.421052631578945</v>
      </c>
      <c r="AB55">
        <f t="shared" si="13"/>
        <v>68.421052631578945</v>
      </c>
      <c r="AC55">
        <f t="shared" si="14"/>
        <v>73.684210526315795</v>
      </c>
      <c r="AD55">
        <f t="shared" si="15"/>
        <v>16.666666666666679</v>
      </c>
    </row>
    <row r="56" spans="1:52" x14ac:dyDescent="0.2">
      <c r="V56">
        <f t="shared" ref="V56:AA56" si="19">(19-COUNTIF(V31:V49,"&gt;50"))*100/19</f>
        <v>63.157894736842103</v>
      </c>
      <c r="W56">
        <f t="shared" si="19"/>
        <v>73.684210526315795</v>
      </c>
      <c r="X56">
        <f t="shared" si="19"/>
        <v>78.94736842105263</v>
      </c>
      <c r="Y56">
        <f t="shared" si="19"/>
        <v>78.94736842105263</v>
      </c>
      <c r="Z56">
        <f t="shared" si="19"/>
        <v>68.421052631578945</v>
      </c>
      <c r="AA56">
        <f t="shared" si="19"/>
        <v>68.421052631578945</v>
      </c>
      <c r="AB56">
        <f>MIN(W56:AA56)</f>
        <v>68.421052631578945</v>
      </c>
      <c r="AC56">
        <f>MAX(W56:AA56)</f>
        <v>78.94736842105263</v>
      </c>
      <c r="AD56">
        <f t="shared" si="15"/>
        <v>25.000000000000004</v>
      </c>
    </row>
    <row r="57" spans="1:52" x14ac:dyDescent="0.2">
      <c r="A57" t="s">
        <v>65</v>
      </c>
      <c r="J57" t="s">
        <v>24</v>
      </c>
      <c r="W57">
        <f>$V$49-W50</f>
        <v>73.433000000000007</v>
      </c>
      <c r="X57">
        <f t="shared" ref="X57:AA57" si="20">$V$49-X50</f>
        <v>76.703078947368425</v>
      </c>
      <c r="Y57">
        <f t="shared" si="20"/>
        <v>76.789673684210527</v>
      </c>
      <c r="Z57">
        <f t="shared" si="20"/>
        <v>69.415915789473686</v>
      </c>
      <c r="AA57">
        <f t="shared" si="20"/>
        <v>69.435636842105268</v>
      </c>
    </row>
    <row r="58" spans="1:52" x14ac:dyDescent="0.2">
      <c r="A58" t="s">
        <v>25</v>
      </c>
      <c r="B58" t="s">
        <v>41</v>
      </c>
      <c r="C58" t="s">
        <v>42</v>
      </c>
      <c r="D58" t="s">
        <v>43</v>
      </c>
      <c r="E58" t="s">
        <v>44</v>
      </c>
      <c r="F58" t="s">
        <v>26</v>
      </c>
      <c r="G58" t="s">
        <v>1</v>
      </c>
      <c r="H58">
        <v>1</v>
      </c>
      <c r="I58">
        <f>H58+1</f>
        <v>2</v>
      </c>
      <c r="J58">
        <f t="shared" ref="J58:S58" si="21">I58+1</f>
        <v>3</v>
      </c>
      <c r="K58">
        <f t="shared" si="21"/>
        <v>4</v>
      </c>
      <c r="L58">
        <f t="shared" si="21"/>
        <v>5</v>
      </c>
      <c r="M58">
        <f t="shared" si="21"/>
        <v>6</v>
      </c>
      <c r="N58">
        <f t="shared" si="21"/>
        <v>7</v>
      </c>
      <c r="O58">
        <f t="shared" si="21"/>
        <v>8</v>
      </c>
      <c r="P58">
        <f t="shared" si="21"/>
        <v>9</v>
      </c>
      <c r="Q58">
        <f t="shared" si="21"/>
        <v>10</v>
      </c>
      <c r="R58">
        <f t="shared" si="21"/>
        <v>11</v>
      </c>
      <c r="S58">
        <f t="shared" si="21"/>
        <v>12</v>
      </c>
      <c r="T58">
        <v>13</v>
      </c>
      <c r="W58">
        <v>1</v>
      </c>
      <c r="X58">
        <f t="shared" ref="X58:AH58" si="22">W58+1</f>
        <v>2</v>
      </c>
      <c r="Y58">
        <f t="shared" si="22"/>
        <v>3</v>
      </c>
      <c r="Z58">
        <f t="shared" si="22"/>
        <v>4</v>
      </c>
      <c r="AA58">
        <f t="shared" si="22"/>
        <v>5</v>
      </c>
      <c r="AB58">
        <f t="shared" si="22"/>
        <v>6</v>
      </c>
      <c r="AC58">
        <f t="shared" si="22"/>
        <v>7</v>
      </c>
      <c r="AD58">
        <f t="shared" si="22"/>
        <v>8</v>
      </c>
      <c r="AE58">
        <f t="shared" si="22"/>
        <v>9</v>
      </c>
      <c r="AF58">
        <f t="shared" si="22"/>
        <v>10</v>
      </c>
      <c r="AG58">
        <f t="shared" si="22"/>
        <v>11</v>
      </c>
      <c r="AH58">
        <f t="shared" si="22"/>
        <v>12</v>
      </c>
      <c r="AI58">
        <v>13</v>
      </c>
    </row>
    <row r="59" spans="1:52" x14ac:dyDescent="0.2">
      <c r="A59">
        <v>1</v>
      </c>
      <c r="B59" t="s">
        <v>45</v>
      </c>
      <c r="D59">
        <v>1</v>
      </c>
      <c r="E59">
        <v>0.9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V59">
        <f t="shared" ref="V59:V77" si="23">(1-F59)*100</f>
        <v>0</v>
      </c>
      <c r="W59">
        <f t="shared" ref="W59:AI77" si="24">(1-H59)*100</f>
        <v>0</v>
      </c>
      <c r="X59">
        <f t="shared" si="24"/>
        <v>0</v>
      </c>
      <c r="Y59">
        <f t="shared" si="24"/>
        <v>0</v>
      </c>
      <c r="Z59">
        <f t="shared" si="24"/>
        <v>0</v>
      </c>
      <c r="AA59">
        <f t="shared" si="24"/>
        <v>0</v>
      </c>
      <c r="AB59">
        <f t="shared" si="24"/>
        <v>0</v>
      </c>
      <c r="AC59">
        <f t="shared" si="24"/>
        <v>0</v>
      </c>
      <c r="AD59">
        <f t="shared" si="24"/>
        <v>0</v>
      </c>
      <c r="AE59">
        <f t="shared" si="24"/>
        <v>0</v>
      </c>
      <c r="AF59">
        <f t="shared" si="24"/>
        <v>0</v>
      </c>
      <c r="AG59">
        <f t="shared" si="24"/>
        <v>0</v>
      </c>
      <c r="AH59">
        <f t="shared" si="24"/>
        <v>0</v>
      </c>
      <c r="AI59">
        <f t="shared" si="24"/>
        <v>0</v>
      </c>
    </row>
    <row r="60" spans="1:52" x14ac:dyDescent="0.2">
      <c r="A60">
        <v>2</v>
      </c>
      <c r="B60" t="s">
        <v>46</v>
      </c>
      <c r="D60">
        <v>1</v>
      </c>
      <c r="E60">
        <v>0.9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V60">
        <f t="shared" si="23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</row>
    <row r="61" spans="1:52" x14ac:dyDescent="0.2">
      <c r="A61">
        <v>3</v>
      </c>
      <c r="B61" t="s">
        <v>47</v>
      </c>
      <c r="D61">
        <v>1</v>
      </c>
      <c r="E61">
        <v>0.9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V61">
        <f t="shared" si="23"/>
        <v>0</v>
      </c>
      <c r="W61">
        <f t="shared" si="24"/>
        <v>0</v>
      </c>
      <c r="X61">
        <f t="shared" si="24"/>
        <v>0</v>
      </c>
      <c r="Y61">
        <f t="shared" si="24"/>
        <v>0</v>
      </c>
      <c r="Z61">
        <f t="shared" si="24"/>
        <v>0</v>
      </c>
      <c r="AA61">
        <f t="shared" si="24"/>
        <v>0</v>
      </c>
      <c r="AB61">
        <f t="shared" si="24"/>
        <v>0</v>
      </c>
      <c r="AC61">
        <f t="shared" si="24"/>
        <v>0</v>
      </c>
      <c r="AD61">
        <f t="shared" si="24"/>
        <v>0</v>
      </c>
      <c r="AE61">
        <f t="shared" si="24"/>
        <v>0</v>
      </c>
      <c r="AF61">
        <f t="shared" si="24"/>
        <v>0</v>
      </c>
      <c r="AG61">
        <f t="shared" si="24"/>
        <v>0</v>
      </c>
      <c r="AH61">
        <f t="shared" si="24"/>
        <v>0</v>
      </c>
      <c r="AI61">
        <f t="shared" si="24"/>
        <v>0</v>
      </c>
    </row>
    <row r="62" spans="1:52" x14ac:dyDescent="0.2">
      <c r="A62">
        <v>4</v>
      </c>
      <c r="B62" t="s">
        <v>48</v>
      </c>
      <c r="D62">
        <v>1</v>
      </c>
      <c r="E62">
        <v>0.9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>
        <f t="shared" si="23"/>
        <v>100</v>
      </c>
      <c r="W62">
        <f t="shared" si="24"/>
        <v>0</v>
      </c>
      <c r="X62">
        <f t="shared" si="24"/>
        <v>0</v>
      </c>
      <c r="Y62">
        <f t="shared" si="24"/>
        <v>0</v>
      </c>
      <c r="Z62">
        <f t="shared" si="24"/>
        <v>0</v>
      </c>
      <c r="AA62">
        <f t="shared" si="24"/>
        <v>0</v>
      </c>
      <c r="AB62">
        <f t="shared" si="24"/>
        <v>0</v>
      </c>
      <c r="AC62">
        <f t="shared" si="24"/>
        <v>0</v>
      </c>
      <c r="AD62">
        <f t="shared" si="24"/>
        <v>100</v>
      </c>
      <c r="AE62">
        <f t="shared" si="24"/>
        <v>100</v>
      </c>
      <c r="AF62">
        <f t="shared" si="24"/>
        <v>100</v>
      </c>
      <c r="AG62">
        <f t="shared" si="24"/>
        <v>100</v>
      </c>
      <c r="AH62">
        <f t="shared" si="24"/>
        <v>100</v>
      </c>
      <c r="AI62">
        <f t="shared" si="24"/>
        <v>100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">
      <c r="A63">
        <v>5</v>
      </c>
      <c r="B63" t="s">
        <v>49</v>
      </c>
      <c r="D63">
        <v>1</v>
      </c>
      <c r="E63">
        <v>0.9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V63">
        <f t="shared" si="23"/>
        <v>100</v>
      </c>
      <c r="W63">
        <f t="shared" si="24"/>
        <v>100</v>
      </c>
      <c r="X63">
        <f t="shared" si="24"/>
        <v>100</v>
      </c>
      <c r="Y63">
        <f t="shared" si="24"/>
        <v>100</v>
      </c>
      <c r="Z63">
        <f t="shared" si="24"/>
        <v>100</v>
      </c>
      <c r="AA63">
        <f t="shared" si="24"/>
        <v>100</v>
      </c>
      <c r="AB63">
        <f t="shared" si="24"/>
        <v>100</v>
      </c>
      <c r="AC63">
        <f t="shared" si="24"/>
        <v>100</v>
      </c>
      <c r="AD63">
        <f t="shared" si="24"/>
        <v>100</v>
      </c>
      <c r="AE63">
        <f t="shared" si="24"/>
        <v>100</v>
      </c>
      <c r="AF63">
        <f t="shared" si="24"/>
        <v>100</v>
      </c>
      <c r="AG63">
        <f t="shared" si="24"/>
        <v>100</v>
      </c>
      <c r="AH63">
        <f t="shared" si="24"/>
        <v>100</v>
      </c>
      <c r="AI63">
        <f t="shared" si="24"/>
        <v>100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">
      <c r="A64">
        <v>6</v>
      </c>
      <c r="B64" t="s">
        <v>50</v>
      </c>
      <c r="D64">
        <v>1</v>
      </c>
      <c r="E64">
        <v>0.9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V64">
        <f t="shared" si="23"/>
        <v>0</v>
      </c>
      <c r="W64">
        <f t="shared" si="24"/>
        <v>0</v>
      </c>
      <c r="X64">
        <f t="shared" si="24"/>
        <v>0</v>
      </c>
      <c r="Y64">
        <f t="shared" si="24"/>
        <v>0</v>
      </c>
      <c r="Z64">
        <f t="shared" si="24"/>
        <v>0</v>
      </c>
      <c r="AA64">
        <f t="shared" si="24"/>
        <v>0</v>
      </c>
      <c r="AB64">
        <f t="shared" si="24"/>
        <v>0</v>
      </c>
      <c r="AC64">
        <f t="shared" si="24"/>
        <v>0</v>
      </c>
      <c r="AD64">
        <f t="shared" si="24"/>
        <v>0</v>
      </c>
      <c r="AE64">
        <f t="shared" si="24"/>
        <v>0</v>
      </c>
      <c r="AF64">
        <f t="shared" si="24"/>
        <v>0</v>
      </c>
      <c r="AG64">
        <f t="shared" si="24"/>
        <v>0</v>
      </c>
      <c r="AH64">
        <f t="shared" si="24"/>
        <v>0</v>
      </c>
      <c r="AI64">
        <f t="shared" si="24"/>
        <v>0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">
      <c r="A65">
        <v>7</v>
      </c>
      <c r="B65" t="s">
        <v>51</v>
      </c>
      <c r="D65">
        <v>1</v>
      </c>
      <c r="E65">
        <v>0.9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>
        <f t="shared" si="23"/>
        <v>100</v>
      </c>
      <c r="W65">
        <f t="shared" si="24"/>
        <v>100</v>
      </c>
      <c r="X65">
        <f t="shared" si="24"/>
        <v>100</v>
      </c>
      <c r="Y65">
        <f t="shared" si="24"/>
        <v>100</v>
      </c>
      <c r="Z65">
        <f t="shared" si="24"/>
        <v>100</v>
      </c>
      <c r="AA65">
        <f t="shared" si="24"/>
        <v>100</v>
      </c>
      <c r="AB65">
        <f t="shared" si="24"/>
        <v>100</v>
      </c>
      <c r="AC65">
        <f t="shared" si="24"/>
        <v>100</v>
      </c>
      <c r="AD65">
        <f t="shared" si="24"/>
        <v>100</v>
      </c>
      <c r="AE65">
        <f t="shared" si="24"/>
        <v>100</v>
      </c>
      <c r="AF65">
        <f t="shared" si="24"/>
        <v>100</v>
      </c>
      <c r="AG65">
        <f t="shared" si="24"/>
        <v>100</v>
      </c>
      <c r="AH65">
        <f t="shared" si="24"/>
        <v>100</v>
      </c>
      <c r="AI65">
        <f t="shared" si="24"/>
        <v>100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">
      <c r="A66">
        <v>8</v>
      </c>
      <c r="B66" t="s">
        <v>52</v>
      </c>
      <c r="D66">
        <v>1</v>
      </c>
      <c r="E66">
        <v>0.9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V66">
        <f t="shared" si="23"/>
        <v>0</v>
      </c>
      <c r="W66">
        <f t="shared" si="24"/>
        <v>0</v>
      </c>
      <c r="X66">
        <f t="shared" si="24"/>
        <v>0</v>
      </c>
      <c r="Y66">
        <f t="shared" si="24"/>
        <v>0</v>
      </c>
      <c r="Z66">
        <f t="shared" si="24"/>
        <v>0</v>
      </c>
      <c r="AA66">
        <f t="shared" si="24"/>
        <v>0</v>
      </c>
      <c r="AB66">
        <f t="shared" si="24"/>
        <v>0</v>
      </c>
      <c r="AC66">
        <f t="shared" si="24"/>
        <v>0</v>
      </c>
      <c r="AD66">
        <f t="shared" si="24"/>
        <v>0</v>
      </c>
      <c r="AE66">
        <f t="shared" si="24"/>
        <v>0</v>
      </c>
      <c r="AF66">
        <f t="shared" si="24"/>
        <v>0</v>
      </c>
      <c r="AG66">
        <f t="shared" si="24"/>
        <v>0</v>
      </c>
      <c r="AH66">
        <f t="shared" si="24"/>
        <v>0</v>
      </c>
      <c r="AI66">
        <f t="shared" si="24"/>
        <v>0</v>
      </c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">
      <c r="A67">
        <v>9</v>
      </c>
      <c r="B67" t="s">
        <v>53</v>
      </c>
      <c r="D67">
        <v>1</v>
      </c>
      <c r="E67">
        <v>0.9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V67">
        <f t="shared" si="23"/>
        <v>0</v>
      </c>
      <c r="W67">
        <f t="shared" si="24"/>
        <v>0</v>
      </c>
      <c r="X67">
        <f t="shared" si="24"/>
        <v>0</v>
      </c>
      <c r="Y67">
        <f t="shared" si="24"/>
        <v>0</v>
      </c>
      <c r="Z67">
        <f t="shared" si="24"/>
        <v>0</v>
      </c>
      <c r="AA67">
        <f t="shared" si="24"/>
        <v>0</v>
      </c>
      <c r="AB67">
        <f t="shared" si="24"/>
        <v>0</v>
      </c>
      <c r="AC67">
        <f t="shared" si="24"/>
        <v>0</v>
      </c>
      <c r="AD67">
        <f t="shared" si="24"/>
        <v>0</v>
      </c>
      <c r="AE67">
        <f t="shared" si="24"/>
        <v>0</v>
      </c>
      <c r="AF67">
        <f t="shared" si="24"/>
        <v>0</v>
      </c>
      <c r="AG67">
        <f t="shared" si="24"/>
        <v>0</v>
      </c>
      <c r="AH67">
        <f t="shared" si="24"/>
        <v>0</v>
      </c>
      <c r="AI67">
        <f t="shared" si="24"/>
        <v>0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">
      <c r="A68">
        <v>10</v>
      </c>
      <c r="B68" t="s">
        <v>54</v>
      </c>
      <c r="D68">
        <v>1</v>
      </c>
      <c r="E68">
        <v>0.9</v>
      </c>
      <c r="F68">
        <v>1</v>
      </c>
      <c r="G68">
        <v>1</v>
      </c>
      <c r="H68">
        <v>0.76020399999999999</v>
      </c>
      <c r="I68">
        <v>0.731132</v>
      </c>
      <c r="J68">
        <v>0.78142100000000003</v>
      </c>
      <c r="K68">
        <v>0.77540100000000001</v>
      </c>
      <c r="L68">
        <v>0.81481499999999996</v>
      </c>
      <c r="M68">
        <v>0.755</v>
      </c>
      <c r="N68">
        <v>0.72558100000000003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V68">
        <f t="shared" si="23"/>
        <v>0</v>
      </c>
      <c r="W68">
        <f t="shared" si="24"/>
        <v>23.979600000000001</v>
      </c>
      <c r="X68">
        <f t="shared" si="24"/>
        <v>26.886800000000001</v>
      </c>
      <c r="Y68">
        <f t="shared" si="24"/>
        <v>21.857899999999997</v>
      </c>
      <c r="Z68">
        <f t="shared" si="24"/>
        <v>22.459899999999998</v>
      </c>
      <c r="AA68">
        <f t="shared" si="24"/>
        <v>18.518500000000003</v>
      </c>
      <c r="AB68">
        <f t="shared" si="24"/>
        <v>24.5</v>
      </c>
      <c r="AC68">
        <f t="shared" si="24"/>
        <v>27.441899999999997</v>
      </c>
      <c r="AD68">
        <f t="shared" si="24"/>
        <v>0</v>
      </c>
      <c r="AE68">
        <f t="shared" si="24"/>
        <v>0</v>
      </c>
      <c r="AF68">
        <f t="shared" si="24"/>
        <v>0</v>
      </c>
      <c r="AG68">
        <f t="shared" si="24"/>
        <v>0</v>
      </c>
      <c r="AH68">
        <f t="shared" si="24"/>
        <v>0</v>
      </c>
      <c r="AI68">
        <f t="shared" si="24"/>
        <v>0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">
      <c r="A69">
        <v>11</v>
      </c>
      <c r="B69" t="s">
        <v>55</v>
      </c>
      <c r="D69">
        <v>1</v>
      </c>
      <c r="E69">
        <v>0.9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V69">
        <f t="shared" si="23"/>
        <v>0</v>
      </c>
      <c r="W69">
        <f t="shared" si="24"/>
        <v>0</v>
      </c>
      <c r="X69">
        <f t="shared" si="24"/>
        <v>0</v>
      </c>
      <c r="Y69">
        <f t="shared" si="24"/>
        <v>0</v>
      </c>
      <c r="Z69">
        <f t="shared" si="24"/>
        <v>0</v>
      </c>
      <c r="AA69">
        <f t="shared" si="24"/>
        <v>0</v>
      </c>
      <c r="AB69">
        <f t="shared" si="24"/>
        <v>0</v>
      </c>
      <c r="AC69">
        <f t="shared" si="24"/>
        <v>0</v>
      </c>
      <c r="AD69">
        <f t="shared" si="24"/>
        <v>0</v>
      </c>
      <c r="AE69">
        <f t="shared" si="24"/>
        <v>0</v>
      </c>
      <c r="AF69">
        <f t="shared" si="24"/>
        <v>0</v>
      </c>
      <c r="AG69">
        <f t="shared" si="24"/>
        <v>0</v>
      </c>
      <c r="AH69">
        <f t="shared" si="24"/>
        <v>0</v>
      </c>
      <c r="AI69">
        <f t="shared" si="24"/>
        <v>0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">
      <c r="A70">
        <v>12</v>
      </c>
      <c r="B70" t="s">
        <v>56</v>
      </c>
      <c r="D70">
        <v>1</v>
      </c>
      <c r="E70">
        <v>0.9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>
        <f t="shared" si="23"/>
        <v>100</v>
      </c>
      <c r="W70">
        <f t="shared" si="24"/>
        <v>100</v>
      </c>
      <c r="X70">
        <f t="shared" si="24"/>
        <v>100</v>
      </c>
      <c r="Y70">
        <f t="shared" si="24"/>
        <v>100</v>
      </c>
      <c r="Z70">
        <f t="shared" si="24"/>
        <v>100</v>
      </c>
      <c r="AA70">
        <f t="shared" si="24"/>
        <v>100</v>
      </c>
      <c r="AB70">
        <f t="shared" si="24"/>
        <v>100</v>
      </c>
      <c r="AC70">
        <f t="shared" si="24"/>
        <v>100</v>
      </c>
      <c r="AD70">
        <f t="shared" si="24"/>
        <v>100</v>
      </c>
      <c r="AE70">
        <f t="shared" si="24"/>
        <v>100</v>
      </c>
      <c r="AF70">
        <f t="shared" si="24"/>
        <v>100</v>
      </c>
      <c r="AG70">
        <f t="shared" si="24"/>
        <v>100</v>
      </c>
      <c r="AH70">
        <f t="shared" si="24"/>
        <v>100</v>
      </c>
      <c r="AI70">
        <f t="shared" si="24"/>
        <v>100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">
      <c r="A71">
        <v>13</v>
      </c>
      <c r="B71" t="s">
        <v>57</v>
      </c>
      <c r="D71">
        <v>1</v>
      </c>
      <c r="E71">
        <v>0.9</v>
      </c>
      <c r="F71">
        <v>0</v>
      </c>
      <c r="G71">
        <v>1</v>
      </c>
      <c r="H71">
        <v>0.23711299999999999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0.104167</v>
      </c>
      <c r="P71">
        <v>0.195266</v>
      </c>
      <c r="Q71">
        <v>0.17532500000000001</v>
      </c>
      <c r="R71">
        <v>0.156028</v>
      </c>
      <c r="S71">
        <v>0.17532500000000001</v>
      </c>
      <c r="T71">
        <v>0.27777800000000002</v>
      </c>
      <c r="V71">
        <f t="shared" si="23"/>
        <v>100</v>
      </c>
      <c r="W71">
        <f t="shared" si="24"/>
        <v>76.288699999999992</v>
      </c>
      <c r="X71">
        <f t="shared" si="24"/>
        <v>0</v>
      </c>
      <c r="Y71">
        <f t="shared" si="24"/>
        <v>0</v>
      </c>
      <c r="Z71">
        <f t="shared" si="24"/>
        <v>0</v>
      </c>
      <c r="AA71">
        <f t="shared" si="24"/>
        <v>0</v>
      </c>
      <c r="AB71">
        <f t="shared" si="24"/>
        <v>0</v>
      </c>
      <c r="AC71">
        <f t="shared" si="24"/>
        <v>0</v>
      </c>
      <c r="AD71">
        <f t="shared" si="24"/>
        <v>89.583299999999994</v>
      </c>
      <c r="AE71">
        <f t="shared" si="24"/>
        <v>80.473400000000012</v>
      </c>
      <c r="AF71">
        <f t="shared" si="24"/>
        <v>82.467500000000001</v>
      </c>
      <c r="AG71">
        <f t="shared" si="24"/>
        <v>84.397199999999998</v>
      </c>
      <c r="AH71">
        <f t="shared" si="24"/>
        <v>82.467500000000001</v>
      </c>
      <c r="AI71">
        <f t="shared" si="24"/>
        <v>72.222199999999987</v>
      </c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">
      <c r="A72">
        <v>14</v>
      </c>
      <c r="B72" t="s">
        <v>58</v>
      </c>
      <c r="D72">
        <v>1</v>
      </c>
      <c r="E72">
        <v>0.9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V72">
        <f t="shared" si="23"/>
        <v>0</v>
      </c>
      <c r="W72">
        <f t="shared" si="24"/>
        <v>0</v>
      </c>
      <c r="X72">
        <f t="shared" si="24"/>
        <v>0</v>
      </c>
      <c r="Y72">
        <f t="shared" si="24"/>
        <v>0</v>
      </c>
      <c r="Z72">
        <f t="shared" si="24"/>
        <v>0</v>
      </c>
      <c r="AA72">
        <f t="shared" si="24"/>
        <v>0</v>
      </c>
      <c r="AB72">
        <f t="shared" si="24"/>
        <v>0</v>
      </c>
      <c r="AC72">
        <f t="shared" si="24"/>
        <v>0</v>
      </c>
      <c r="AD72">
        <f t="shared" si="24"/>
        <v>0</v>
      </c>
      <c r="AE72">
        <f t="shared" si="24"/>
        <v>0</v>
      </c>
      <c r="AF72">
        <f t="shared" si="24"/>
        <v>0</v>
      </c>
      <c r="AG72">
        <f t="shared" si="24"/>
        <v>0</v>
      </c>
      <c r="AH72">
        <f t="shared" si="24"/>
        <v>0</v>
      </c>
      <c r="AI72">
        <f t="shared" si="24"/>
        <v>0</v>
      </c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">
      <c r="A73">
        <v>15</v>
      </c>
      <c r="B73" t="s">
        <v>59</v>
      </c>
      <c r="D73">
        <v>1</v>
      </c>
      <c r="E73">
        <v>0.9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V73">
        <f t="shared" si="23"/>
        <v>0</v>
      </c>
      <c r="W73">
        <f t="shared" si="24"/>
        <v>0</v>
      </c>
      <c r="X73">
        <f t="shared" si="24"/>
        <v>0</v>
      </c>
      <c r="Y73">
        <f t="shared" si="24"/>
        <v>0</v>
      </c>
      <c r="Z73">
        <f t="shared" si="24"/>
        <v>0</v>
      </c>
      <c r="AA73">
        <f t="shared" si="24"/>
        <v>0</v>
      </c>
      <c r="AB73">
        <f t="shared" si="24"/>
        <v>0</v>
      </c>
      <c r="AC73">
        <f t="shared" si="24"/>
        <v>0</v>
      </c>
      <c r="AD73">
        <f t="shared" si="24"/>
        <v>0</v>
      </c>
      <c r="AE73">
        <f t="shared" si="24"/>
        <v>0</v>
      </c>
      <c r="AF73">
        <f t="shared" si="24"/>
        <v>0</v>
      </c>
      <c r="AG73">
        <f t="shared" si="24"/>
        <v>0</v>
      </c>
      <c r="AH73">
        <f t="shared" si="24"/>
        <v>0</v>
      </c>
      <c r="AI73">
        <f t="shared" si="24"/>
        <v>0</v>
      </c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">
      <c r="A74">
        <v>16</v>
      </c>
      <c r="B74" t="s">
        <v>60</v>
      </c>
      <c r="D74">
        <v>1</v>
      </c>
      <c r="E74">
        <v>0.9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V74">
        <f t="shared" si="23"/>
        <v>0</v>
      </c>
      <c r="W74">
        <f t="shared" si="24"/>
        <v>0</v>
      </c>
      <c r="X74">
        <f t="shared" si="24"/>
        <v>0</v>
      </c>
      <c r="Y74">
        <f t="shared" si="24"/>
        <v>0</v>
      </c>
      <c r="Z74">
        <f t="shared" si="24"/>
        <v>0</v>
      </c>
      <c r="AA74">
        <f t="shared" si="24"/>
        <v>0</v>
      </c>
      <c r="AB74">
        <f t="shared" si="24"/>
        <v>0</v>
      </c>
      <c r="AC74">
        <f t="shared" si="24"/>
        <v>0</v>
      </c>
      <c r="AD74">
        <f t="shared" si="24"/>
        <v>0</v>
      </c>
      <c r="AE74">
        <f t="shared" si="24"/>
        <v>0</v>
      </c>
      <c r="AF74">
        <f t="shared" si="24"/>
        <v>0</v>
      </c>
      <c r="AG74">
        <f t="shared" si="24"/>
        <v>0</v>
      </c>
      <c r="AH74">
        <f t="shared" si="24"/>
        <v>0</v>
      </c>
      <c r="AI74">
        <f t="shared" si="24"/>
        <v>0</v>
      </c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">
      <c r="A75">
        <v>17</v>
      </c>
      <c r="B75" t="s">
        <v>61</v>
      </c>
      <c r="D75">
        <v>1</v>
      </c>
      <c r="E75">
        <v>0.9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>
        <f t="shared" si="23"/>
        <v>100</v>
      </c>
      <c r="W75">
        <f t="shared" si="24"/>
        <v>0</v>
      </c>
      <c r="X75">
        <f t="shared" si="24"/>
        <v>0</v>
      </c>
      <c r="Y75">
        <f t="shared" si="24"/>
        <v>0</v>
      </c>
      <c r="Z75">
        <f t="shared" si="24"/>
        <v>0</v>
      </c>
      <c r="AA75">
        <f t="shared" si="24"/>
        <v>0</v>
      </c>
      <c r="AB75">
        <f t="shared" si="24"/>
        <v>0</v>
      </c>
      <c r="AC75">
        <f t="shared" si="24"/>
        <v>0</v>
      </c>
      <c r="AD75">
        <f t="shared" si="24"/>
        <v>0</v>
      </c>
      <c r="AE75">
        <f t="shared" si="24"/>
        <v>0</v>
      </c>
      <c r="AF75">
        <f t="shared" si="24"/>
        <v>0</v>
      </c>
      <c r="AG75">
        <f t="shared" si="24"/>
        <v>0</v>
      </c>
      <c r="AH75">
        <f t="shared" si="24"/>
        <v>0</v>
      </c>
      <c r="AI75">
        <f t="shared" si="24"/>
        <v>0</v>
      </c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">
      <c r="A76">
        <v>18</v>
      </c>
      <c r="B76" t="s">
        <v>62</v>
      </c>
      <c r="D76">
        <v>1</v>
      </c>
      <c r="E76">
        <v>0.9</v>
      </c>
      <c r="F76">
        <v>1</v>
      </c>
      <c r="G76">
        <v>1</v>
      </c>
      <c r="H76">
        <v>0.63855399999999995</v>
      </c>
      <c r="I76">
        <v>1</v>
      </c>
      <c r="J76">
        <v>0.64112899999999995</v>
      </c>
      <c r="K76">
        <v>1</v>
      </c>
      <c r="L76">
        <v>1</v>
      </c>
      <c r="M76">
        <v>1</v>
      </c>
      <c r="N76">
        <v>1</v>
      </c>
      <c r="O76">
        <v>0.492593</v>
      </c>
      <c r="P76">
        <v>0.51111099999999998</v>
      </c>
      <c r="Q76">
        <v>0.53531600000000001</v>
      </c>
      <c r="R76">
        <v>0.56391000000000002</v>
      </c>
      <c r="S76">
        <v>0.57358500000000001</v>
      </c>
      <c r="T76">
        <v>0.5</v>
      </c>
      <c r="V76">
        <f t="shared" si="23"/>
        <v>0</v>
      </c>
      <c r="W76">
        <f t="shared" si="24"/>
        <v>36.144600000000004</v>
      </c>
      <c r="X76">
        <f t="shared" si="24"/>
        <v>0</v>
      </c>
      <c r="Y76">
        <f t="shared" si="24"/>
        <v>35.887100000000004</v>
      </c>
      <c r="Z76">
        <f t="shared" si="24"/>
        <v>0</v>
      </c>
      <c r="AA76">
        <f t="shared" si="24"/>
        <v>0</v>
      </c>
      <c r="AB76">
        <f t="shared" si="24"/>
        <v>0</v>
      </c>
      <c r="AC76">
        <f t="shared" si="24"/>
        <v>0</v>
      </c>
      <c r="AD76">
        <f t="shared" si="24"/>
        <v>50.740699999999997</v>
      </c>
      <c r="AE76">
        <f t="shared" si="24"/>
        <v>48.8889</v>
      </c>
      <c r="AF76">
        <f t="shared" si="24"/>
        <v>46.468399999999995</v>
      </c>
      <c r="AG76">
        <f t="shared" si="24"/>
        <v>43.608999999999995</v>
      </c>
      <c r="AH76">
        <f t="shared" si="24"/>
        <v>42.641500000000001</v>
      </c>
      <c r="AI76">
        <f t="shared" si="24"/>
        <v>50</v>
      </c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">
      <c r="A77">
        <v>19</v>
      </c>
      <c r="B77" t="s">
        <v>63</v>
      </c>
      <c r="D77">
        <v>1</v>
      </c>
      <c r="E77">
        <v>0.9</v>
      </c>
      <c r="F77">
        <v>0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V77">
        <f t="shared" si="23"/>
        <v>100</v>
      </c>
      <c r="W77">
        <f t="shared" si="24"/>
        <v>0</v>
      </c>
      <c r="X77">
        <f t="shared" si="24"/>
        <v>0</v>
      </c>
      <c r="Y77">
        <f t="shared" si="24"/>
        <v>0</v>
      </c>
      <c r="Z77">
        <f t="shared" si="24"/>
        <v>0</v>
      </c>
      <c r="AA77">
        <f t="shared" si="24"/>
        <v>0</v>
      </c>
      <c r="AB77">
        <f t="shared" si="24"/>
        <v>0</v>
      </c>
      <c r="AC77">
        <f t="shared" si="24"/>
        <v>0</v>
      </c>
      <c r="AD77">
        <f t="shared" si="24"/>
        <v>100</v>
      </c>
      <c r="AE77">
        <f t="shared" si="24"/>
        <v>100</v>
      </c>
      <c r="AF77">
        <f t="shared" si="24"/>
        <v>100</v>
      </c>
      <c r="AG77">
        <f t="shared" si="24"/>
        <v>100</v>
      </c>
      <c r="AH77">
        <f t="shared" si="24"/>
        <v>100</v>
      </c>
      <c r="AI77">
        <f t="shared" si="24"/>
        <v>100</v>
      </c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">
      <c r="U78">
        <v>36.842105263157897</v>
      </c>
      <c r="V78">
        <f>AVERAGE(V59:V77)</f>
        <v>36.842105263157897</v>
      </c>
      <c r="W78">
        <f t="shared" ref="W78:AI78" si="25">AVERAGE(W59:W77)</f>
        <v>22.969100000000001</v>
      </c>
      <c r="X78">
        <f t="shared" si="25"/>
        <v>17.204568421052631</v>
      </c>
      <c r="Y78">
        <f t="shared" si="25"/>
        <v>18.828684210526315</v>
      </c>
      <c r="Z78">
        <f t="shared" si="25"/>
        <v>16.971573684210526</v>
      </c>
      <c r="AA78">
        <f t="shared" si="25"/>
        <v>16.764131578947371</v>
      </c>
      <c r="AB78">
        <f t="shared" si="25"/>
        <v>17.078947368421051</v>
      </c>
      <c r="AC78">
        <f t="shared" si="25"/>
        <v>17.233784210526316</v>
      </c>
      <c r="AD78">
        <f t="shared" si="25"/>
        <v>33.701263157894736</v>
      </c>
      <c r="AE78">
        <f t="shared" si="25"/>
        <v>33.12433157894737</v>
      </c>
      <c r="AF78">
        <f t="shared" si="25"/>
        <v>33.10188947368421</v>
      </c>
      <c r="AG78">
        <f t="shared" si="25"/>
        <v>33.052957894736842</v>
      </c>
      <c r="AH78">
        <f t="shared" si="25"/>
        <v>32.900473684210525</v>
      </c>
      <c r="AI78">
        <f t="shared" si="25"/>
        <v>32.74853684210526</v>
      </c>
      <c r="AJ78">
        <f>MIN(W78:AI78)</f>
        <v>16.764131578947371</v>
      </c>
      <c r="AK78">
        <f>MAX(W78:AI78)</f>
        <v>33.701263157894736</v>
      </c>
      <c r="AL78">
        <f>100-AJ78*100/V78</f>
        <v>54.497357142857133</v>
      </c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">
      <c r="U79">
        <v>63.157894736842103</v>
      </c>
      <c r="V79">
        <f>(COUNTIF(V59:V77,"=0"))*100/19</f>
        <v>63.157894736842103</v>
      </c>
      <c r="W79">
        <f t="shared" ref="W79:AI79" si="26">(COUNTIF(W59:W77,"=0"))*100/19</f>
        <v>68.421052631578945</v>
      </c>
      <c r="X79">
        <f t="shared" si="26"/>
        <v>78.94736842105263</v>
      </c>
      <c r="Y79">
        <f t="shared" si="26"/>
        <v>73.684210526315795</v>
      </c>
      <c r="Z79">
        <f t="shared" si="26"/>
        <v>78.94736842105263</v>
      </c>
      <c r="AA79">
        <f t="shared" si="26"/>
        <v>78.94736842105263</v>
      </c>
      <c r="AB79">
        <f t="shared" si="26"/>
        <v>78.94736842105263</v>
      </c>
      <c r="AC79">
        <f t="shared" si="26"/>
        <v>78.94736842105263</v>
      </c>
      <c r="AD79">
        <f t="shared" si="26"/>
        <v>63.157894736842103</v>
      </c>
      <c r="AE79">
        <f t="shared" si="26"/>
        <v>63.157894736842103</v>
      </c>
      <c r="AF79">
        <f t="shared" si="26"/>
        <v>63.157894736842103</v>
      </c>
      <c r="AG79">
        <f t="shared" si="26"/>
        <v>63.157894736842103</v>
      </c>
      <c r="AH79">
        <f t="shared" si="26"/>
        <v>63.157894736842103</v>
      </c>
      <c r="AI79">
        <f t="shared" si="26"/>
        <v>63.157894736842103</v>
      </c>
      <c r="AJ79">
        <f>MIN(W79:AI79)</f>
        <v>63.157894736842103</v>
      </c>
      <c r="AK79">
        <f>MAX(W79:AI79)</f>
        <v>78.94736842105263</v>
      </c>
      <c r="AL79">
        <f>(AK79-V79)*100/V79</f>
        <v>25.000000000000004</v>
      </c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">
      <c r="U80">
        <v>63.157894736842103</v>
      </c>
      <c r="V80">
        <f>(19-COUNTIF(V59:V77,"&gt;10"))*100/19</f>
        <v>63.157894736842103</v>
      </c>
      <c r="W80">
        <f t="shared" ref="W80:AI80" si="27">(19-COUNTIF(W59:W77,"&gt;10"))*100/19</f>
        <v>68.421052631578945</v>
      </c>
      <c r="X80">
        <f t="shared" si="27"/>
        <v>78.94736842105263</v>
      </c>
      <c r="Y80">
        <f t="shared" si="27"/>
        <v>73.684210526315795</v>
      </c>
      <c r="Z80">
        <f t="shared" si="27"/>
        <v>78.94736842105263</v>
      </c>
      <c r="AA80">
        <f t="shared" si="27"/>
        <v>78.94736842105263</v>
      </c>
      <c r="AB80">
        <f t="shared" si="27"/>
        <v>78.94736842105263</v>
      </c>
      <c r="AC80">
        <f t="shared" si="27"/>
        <v>78.94736842105263</v>
      </c>
      <c r="AD80">
        <f t="shared" si="27"/>
        <v>63.157894736842103</v>
      </c>
      <c r="AE80">
        <f t="shared" si="27"/>
        <v>63.157894736842103</v>
      </c>
      <c r="AF80">
        <f t="shared" si="27"/>
        <v>63.157894736842103</v>
      </c>
      <c r="AG80">
        <f t="shared" si="27"/>
        <v>63.157894736842103</v>
      </c>
      <c r="AH80">
        <f t="shared" si="27"/>
        <v>63.157894736842103</v>
      </c>
      <c r="AI80">
        <f t="shared" si="27"/>
        <v>63.157894736842103</v>
      </c>
      <c r="AJ80">
        <f t="shared" ref="AJ80:AJ84" si="28">MIN(W80:AI80)</f>
        <v>63.157894736842103</v>
      </c>
      <c r="AK80">
        <f t="shared" ref="AK80:AK84" si="29">MAX(W80:AI80)</f>
        <v>78.94736842105263</v>
      </c>
      <c r="AL80">
        <f t="shared" ref="AL80:AL84" si="30">(AK80-V80)*100/V80</f>
        <v>25.000000000000004</v>
      </c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1:52" x14ac:dyDescent="0.2">
      <c r="U81">
        <v>63.157894736842103</v>
      </c>
      <c r="V81">
        <f t="shared" ref="V81:AI81" si="31">(19-COUNTIF(V59:V77,"&gt;20"))*100/19</f>
        <v>63.157894736842103</v>
      </c>
      <c r="W81">
        <f t="shared" si="31"/>
        <v>68.421052631578945</v>
      </c>
      <c r="X81">
        <f t="shared" si="31"/>
        <v>78.94736842105263</v>
      </c>
      <c r="Y81">
        <f t="shared" si="31"/>
        <v>73.684210526315795</v>
      </c>
      <c r="Z81">
        <f t="shared" si="31"/>
        <v>78.94736842105263</v>
      </c>
      <c r="AA81">
        <f t="shared" si="31"/>
        <v>84.21052631578948</v>
      </c>
      <c r="AB81">
        <f t="shared" si="31"/>
        <v>78.94736842105263</v>
      </c>
      <c r="AC81">
        <f t="shared" si="31"/>
        <v>78.94736842105263</v>
      </c>
      <c r="AD81">
        <f t="shared" si="31"/>
        <v>63.157894736842103</v>
      </c>
      <c r="AE81">
        <f t="shared" si="31"/>
        <v>63.157894736842103</v>
      </c>
      <c r="AF81">
        <f t="shared" si="31"/>
        <v>63.157894736842103</v>
      </c>
      <c r="AG81">
        <f t="shared" si="31"/>
        <v>63.157894736842103</v>
      </c>
      <c r="AH81">
        <f t="shared" si="31"/>
        <v>63.157894736842103</v>
      </c>
      <c r="AI81">
        <f t="shared" si="31"/>
        <v>63.157894736842103</v>
      </c>
      <c r="AJ81">
        <f t="shared" si="28"/>
        <v>63.157894736842103</v>
      </c>
      <c r="AK81">
        <f t="shared" si="29"/>
        <v>84.21052631578948</v>
      </c>
      <c r="AL81">
        <f t="shared" si="30"/>
        <v>33.333333333333343</v>
      </c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1:52" x14ac:dyDescent="0.2">
      <c r="U82">
        <v>63.157894736842103</v>
      </c>
      <c r="V82">
        <f t="shared" ref="V82:AI82" si="32">(19-COUNTIF(V59:V77,"&gt;30"))*100/19</f>
        <v>63.157894736842103</v>
      </c>
      <c r="W82">
        <f t="shared" si="32"/>
        <v>73.684210526315795</v>
      </c>
      <c r="X82">
        <f t="shared" si="32"/>
        <v>84.21052631578948</v>
      </c>
      <c r="Y82">
        <f t="shared" si="32"/>
        <v>78.94736842105263</v>
      </c>
      <c r="Z82">
        <f t="shared" si="32"/>
        <v>84.21052631578948</v>
      </c>
      <c r="AA82">
        <f t="shared" si="32"/>
        <v>84.21052631578948</v>
      </c>
      <c r="AB82">
        <f t="shared" si="32"/>
        <v>84.21052631578948</v>
      </c>
      <c r="AC82">
        <f t="shared" si="32"/>
        <v>84.21052631578948</v>
      </c>
      <c r="AD82">
        <f t="shared" si="32"/>
        <v>63.157894736842103</v>
      </c>
      <c r="AE82">
        <f t="shared" si="32"/>
        <v>63.157894736842103</v>
      </c>
      <c r="AF82">
        <f t="shared" si="32"/>
        <v>63.157894736842103</v>
      </c>
      <c r="AG82">
        <f t="shared" si="32"/>
        <v>63.157894736842103</v>
      </c>
      <c r="AH82">
        <f t="shared" si="32"/>
        <v>63.157894736842103</v>
      </c>
      <c r="AI82">
        <f t="shared" si="32"/>
        <v>63.157894736842103</v>
      </c>
      <c r="AJ82">
        <f t="shared" si="28"/>
        <v>63.157894736842103</v>
      </c>
      <c r="AK82">
        <f t="shared" si="29"/>
        <v>84.21052631578948</v>
      </c>
      <c r="AL82">
        <f t="shared" si="30"/>
        <v>33.333333333333343</v>
      </c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1:52" x14ac:dyDescent="0.2">
      <c r="U83">
        <v>63.157894736842103</v>
      </c>
      <c r="V83">
        <f t="shared" ref="V83:AI83" si="33">(19-COUNTIF(V59:V77,"&gt;40"))*100/19</f>
        <v>63.157894736842103</v>
      </c>
      <c r="W83">
        <f t="shared" si="33"/>
        <v>78.94736842105263</v>
      </c>
      <c r="X83">
        <f t="shared" si="33"/>
        <v>84.21052631578948</v>
      </c>
      <c r="Y83">
        <f t="shared" si="33"/>
        <v>84.21052631578948</v>
      </c>
      <c r="Z83">
        <f t="shared" si="33"/>
        <v>84.21052631578948</v>
      </c>
      <c r="AA83">
        <f t="shared" si="33"/>
        <v>84.21052631578948</v>
      </c>
      <c r="AB83">
        <f t="shared" si="33"/>
        <v>84.21052631578948</v>
      </c>
      <c r="AC83">
        <f t="shared" si="33"/>
        <v>84.21052631578948</v>
      </c>
      <c r="AD83">
        <f t="shared" si="33"/>
        <v>63.157894736842103</v>
      </c>
      <c r="AE83">
        <f t="shared" si="33"/>
        <v>63.157894736842103</v>
      </c>
      <c r="AF83">
        <f t="shared" si="33"/>
        <v>63.157894736842103</v>
      </c>
      <c r="AG83">
        <f t="shared" si="33"/>
        <v>63.157894736842103</v>
      </c>
      <c r="AH83">
        <f t="shared" si="33"/>
        <v>63.157894736842103</v>
      </c>
      <c r="AI83">
        <f t="shared" si="33"/>
        <v>63.157894736842103</v>
      </c>
      <c r="AJ83">
        <f t="shared" si="28"/>
        <v>63.157894736842103</v>
      </c>
      <c r="AK83">
        <f t="shared" si="29"/>
        <v>84.21052631578948</v>
      </c>
      <c r="AL83">
        <f t="shared" si="30"/>
        <v>33.333333333333343</v>
      </c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1:52" x14ac:dyDescent="0.2">
      <c r="U84">
        <v>63.157894736842103</v>
      </c>
      <c r="V84">
        <f t="shared" ref="V84:AI84" si="34">(19-COUNTIF(V59:V77,"&gt;50"))*100/19</f>
        <v>63.157894736842103</v>
      </c>
      <c r="W84">
        <f t="shared" si="34"/>
        <v>78.94736842105263</v>
      </c>
      <c r="X84">
        <f t="shared" si="34"/>
        <v>84.21052631578948</v>
      </c>
      <c r="Y84">
        <f t="shared" si="34"/>
        <v>84.21052631578948</v>
      </c>
      <c r="Z84">
        <f t="shared" si="34"/>
        <v>84.21052631578948</v>
      </c>
      <c r="AA84">
        <f t="shared" si="34"/>
        <v>84.21052631578948</v>
      </c>
      <c r="AB84">
        <f t="shared" si="34"/>
        <v>84.21052631578948</v>
      </c>
      <c r="AC84">
        <f t="shared" si="34"/>
        <v>84.21052631578948</v>
      </c>
      <c r="AD84">
        <f t="shared" si="34"/>
        <v>63.157894736842103</v>
      </c>
      <c r="AE84">
        <f t="shared" si="34"/>
        <v>68.421052631578945</v>
      </c>
      <c r="AF84">
        <f t="shared" si="34"/>
        <v>68.421052631578945</v>
      </c>
      <c r="AG84">
        <f t="shared" si="34"/>
        <v>68.421052631578945</v>
      </c>
      <c r="AH84">
        <f t="shared" si="34"/>
        <v>68.421052631578945</v>
      </c>
      <c r="AI84">
        <f t="shared" si="34"/>
        <v>68.421052631578945</v>
      </c>
      <c r="AJ84">
        <f t="shared" si="28"/>
        <v>63.157894736842103</v>
      </c>
      <c r="AK84">
        <f t="shared" si="29"/>
        <v>84.21052631578948</v>
      </c>
      <c r="AL84">
        <f t="shared" si="30"/>
        <v>33.333333333333343</v>
      </c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1:52" x14ac:dyDescent="0.2">
      <c r="W85">
        <f>$V$78-W78</f>
        <v>13.873005263157896</v>
      </c>
      <c r="X85">
        <f t="shared" ref="X85:AI85" si="35">$V$78-X78</f>
        <v>19.637536842105266</v>
      </c>
      <c r="Y85">
        <f t="shared" si="35"/>
        <v>18.013421052631582</v>
      </c>
      <c r="Z85">
        <f t="shared" si="35"/>
        <v>19.870531578947372</v>
      </c>
      <c r="AA85">
        <f t="shared" si="35"/>
        <v>20.077973684210527</v>
      </c>
      <c r="AB85">
        <f t="shared" si="35"/>
        <v>19.763157894736846</v>
      </c>
      <c r="AC85">
        <f t="shared" si="35"/>
        <v>19.608321052631581</v>
      </c>
      <c r="AD85">
        <f t="shared" si="35"/>
        <v>3.140842105263161</v>
      </c>
      <c r="AE85">
        <f t="shared" si="35"/>
        <v>3.7177736842105276</v>
      </c>
      <c r="AF85">
        <f t="shared" si="35"/>
        <v>3.7402157894736874</v>
      </c>
      <c r="AG85">
        <f t="shared" si="35"/>
        <v>3.7891473684210553</v>
      </c>
      <c r="AH85">
        <f t="shared" si="35"/>
        <v>3.9416315789473728</v>
      </c>
      <c r="AI85">
        <f t="shared" si="35"/>
        <v>4.0935684210526375</v>
      </c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1:52" x14ac:dyDescent="0.2">
      <c r="K86" t="s">
        <v>66</v>
      </c>
      <c r="L86" t="s">
        <v>67</v>
      </c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1:52" x14ac:dyDescent="0.2"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1:52" x14ac:dyDescent="0.2"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1:52" x14ac:dyDescent="0.2"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1:52" x14ac:dyDescent="0.2"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1:52" x14ac:dyDescent="0.2"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1:52" x14ac:dyDescent="0.2"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1:52" x14ac:dyDescent="0.2"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1:52" x14ac:dyDescent="0.2"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1:52" x14ac:dyDescent="0.2"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1:52" x14ac:dyDescent="0.2"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41:52" x14ac:dyDescent="0.2"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41:52" x14ac:dyDescent="0.2"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41:52" x14ac:dyDescent="0.2"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41:52" x14ac:dyDescent="0.2"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41:52" x14ac:dyDescent="0.2"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41:52" x14ac:dyDescent="0.2"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41:52" x14ac:dyDescent="0.2"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41:52" x14ac:dyDescent="0.2"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41:52" x14ac:dyDescent="0.2"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41:52" x14ac:dyDescent="0.2"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41:52" x14ac:dyDescent="0.2"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41:52" x14ac:dyDescent="0.2"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A55A-980D-F64E-864B-8C3C2672A27C}">
  <dimension ref="A1:P97"/>
  <sheetViews>
    <sheetView zoomScaleNormal="100" workbookViewId="0">
      <selection activeCell="B98" sqref="B98"/>
    </sheetView>
  </sheetViews>
  <sheetFormatPr baseColWidth="10" defaultColWidth="11" defaultRowHeight="16" x14ac:dyDescent="0.2"/>
  <cols>
    <col min="1" max="1" width="18" customWidth="1"/>
    <col min="2" max="6" width="12.83203125" bestFit="1" customWidth="1"/>
    <col min="7" max="8" width="12.1640625" bestFit="1" customWidth="1"/>
    <col min="9" max="9" width="11.1640625" bestFit="1" customWidth="1"/>
    <col min="10" max="11" width="12.1640625" bestFit="1" customWidth="1"/>
    <col min="12" max="12" width="11.1640625" bestFit="1" customWidth="1"/>
    <col min="13" max="14" width="12.1640625" bestFit="1" customWidth="1"/>
  </cols>
  <sheetData>
    <row r="1" spans="1:7" x14ac:dyDescent="0.2">
      <c r="A1" t="s">
        <v>0</v>
      </c>
      <c r="G1" t="s">
        <v>1</v>
      </c>
    </row>
    <row r="2" spans="1:7" x14ac:dyDescent="0.2">
      <c r="A2" s="1" t="s">
        <v>33</v>
      </c>
      <c r="B2">
        <v>1</v>
      </c>
      <c r="C2">
        <v>2</v>
      </c>
      <c r="G2" s="4" t="s">
        <v>2</v>
      </c>
    </row>
    <row r="3" spans="1:7" x14ac:dyDescent="0.2">
      <c r="A3" t="s">
        <v>3</v>
      </c>
      <c r="B3">
        <v>0.95652199999999998</v>
      </c>
      <c r="C3">
        <v>0.95652199999999998</v>
      </c>
      <c r="G3" s="4" t="s">
        <v>2</v>
      </c>
    </row>
    <row r="4" spans="1:7" x14ac:dyDescent="0.2">
      <c r="A4" t="s">
        <v>4</v>
      </c>
      <c r="B4">
        <v>0.95652199999999998</v>
      </c>
      <c r="C4">
        <v>0.95652199999999998</v>
      </c>
      <c r="G4" s="4" t="s">
        <v>2</v>
      </c>
    </row>
    <row r="5" spans="1:7" x14ac:dyDescent="0.2">
      <c r="A5" t="s">
        <v>5</v>
      </c>
      <c r="B5">
        <v>0.95652199999999998</v>
      </c>
      <c r="C5">
        <v>0.95652199999999998</v>
      </c>
      <c r="G5" s="4" t="s">
        <v>2</v>
      </c>
    </row>
    <row r="6" spans="1:7" x14ac:dyDescent="0.2">
      <c r="A6" t="s">
        <v>6</v>
      </c>
      <c r="B6">
        <v>0.82467500000000005</v>
      </c>
      <c r="C6">
        <v>4.3478299999999998E-2</v>
      </c>
      <c r="G6" s="4" t="s">
        <v>2</v>
      </c>
    </row>
    <row r="7" spans="1:7" x14ac:dyDescent="0.2">
      <c r="A7" t="s">
        <v>7</v>
      </c>
      <c r="B7">
        <v>4.3478299999999998E-2</v>
      </c>
      <c r="C7">
        <v>4.3478299999999998E-2</v>
      </c>
      <c r="G7" s="4" t="s">
        <v>2</v>
      </c>
    </row>
    <row r="8" spans="1:7" x14ac:dyDescent="0.2">
      <c r="A8" t="s">
        <v>8</v>
      </c>
      <c r="B8">
        <v>0.932203</v>
      </c>
      <c r="C8">
        <v>0.95652199999999998</v>
      </c>
      <c r="G8" s="4" t="s">
        <v>2</v>
      </c>
    </row>
    <row r="9" spans="1:7" x14ac:dyDescent="0.2">
      <c r="A9" t="s">
        <v>9</v>
      </c>
      <c r="B9">
        <v>4.3478299999999998E-2</v>
      </c>
      <c r="C9">
        <v>4.3478299999999998E-2</v>
      </c>
      <c r="G9" s="4" t="s">
        <v>2</v>
      </c>
    </row>
    <row r="10" spans="1:7" x14ac:dyDescent="0.2">
      <c r="A10" t="s">
        <v>10</v>
      </c>
      <c r="B10">
        <v>0.925373</v>
      </c>
      <c r="C10">
        <v>0.95652199999999998</v>
      </c>
      <c r="G10" s="4" t="s">
        <v>2</v>
      </c>
    </row>
    <row r="11" spans="1:7" x14ac:dyDescent="0.2">
      <c r="A11" t="s">
        <v>11</v>
      </c>
      <c r="B11">
        <v>0.925373</v>
      </c>
      <c r="C11">
        <v>0.95652199999999998</v>
      </c>
      <c r="G11" s="4" t="s">
        <v>2</v>
      </c>
    </row>
    <row r="12" spans="1:7" x14ac:dyDescent="0.2">
      <c r="A12" t="s">
        <v>12</v>
      </c>
      <c r="B12">
        <v>0.88073400000000002</v>
      </c>
      <c r="C12">
        <v>0.95652199999999998</v>
      </c>
      <c r="G12" s="4" t="s">
        <v>2</v>
      </c>
    </row>
    <row r="13" spans="1:7" x14ac:dyDescent="0.2">
      <c r="A13" t="s">
        <v>13</v>
      </c>
      <c r="B13">
        <v>0.95652199999999998</v>
      </c>
      <c r="C13">
        <v>0.95652199999999998</v>
      </c>
      <c r="G13" s="4" t="s">
        <v>2</v>
      </c>
    </row>
    <row r="14" spans="1:7" x14ac:dyDescent="0.2">
      <c r="A14" t="s">
        <v>14</v>
      </c>
      <c r="B14">
        <v>4.3478299999999998E-2</v>
      </c>
      <c r="C14">
        <v>4.3478299999999998E-2</v>
      </c>
      <c r="G14" s="4" t="s">
        <v>2</v>
      </c>
    </row>
    <row r="15" spans="1:7" x14ac:dyDescent="0.2">
      <c r="A15" t="s">
        <v>15</v>
      </c>
      <c r="B15">
        <v>0.43018899999999999</v>
      </c>
      <c r="C15">
        <v>0.95652199999999998</v>
      </c>
      <c r="G15" s="4" t="s">
        <v>2</v>
      </c>
    </row>
    <row r="16" spans="1:7" x14ac:dyDescent="0.2">
      <c r="A16" t="s">
        <v>16</v>
      </c>
      <c r="B16">
        <v>0.95652199999999998</v>
      </c>
      <c r="C16">
        <v>0.95652199999999998</v>
      </c>
      <c r="G16" s="4" t="s">
        <v>2</v>
      </c>
    </row>
    <row r="17" spans="1:7" x14ac:dyDescent="0.2">
      <c r="A17" t="s">
        <v>17</v>
      </c>
      <c r="B17">
        <v>0.95652199999999998</v>
      </c>
      <c r="C17">
        <v>0.95652199999999998</v>
      </c>
      <c r="G17" s="4" t="s">
        <v>2</v>
      </c>
    </row>
    <row r="18" spans="1:7" x14ac:dyDescent="0.2">
      <c r="A18" t="s">
        <v>18</v>
      </c>
      <c r="B18">
        <v>0.95652199999999998</v>
      </c>
      <c r="C18">
        <v>0.95652199999999998</v>
      </c>
      <c r="G18" s="4" t="s">
        <v>2</v>
      </c>
    </row>
    <row r="19" spans="1:7" x14ac:dyDescent="0.2">
      <c r="A19" t="s">
        <v>19</v>
      </c>
      <c r="B19">
        <v>0.18518499999999999</v>
      </c>
      <c r="C19">
        <v>4.3478299999999998E-2</v>
      </c>
      <c r="G19" s="4" t="s">
        <v>2</v>
      </c>
    </row>
    <row r="20" spans="1:7" x14ac:dyDescent="0.2">
      <c r="A20" t="s">
        <v>20</v>
      </c>
      <c r="B20">
        <v>0.885714</v>
      </c>
      <c r="C20">
        <v>0.95652199999999998</v>
      </c>
      <c r="G20" s="4" t="s">
        <v>2</v>
      </c>
    </row>
    <row r="21" spans="1:7" x14ac:dyDescent="0.2">
      <c r="A21" t="s">
        <v>21</v>
      </c>
      <c r="B21">
        <v>4.3478299999999998E-2</v>
      </c>
      <c r="C21">
        <v>4.3478299999999998E-2</v>
      </c>
    </row>
    <row r="22" spans="1:7" x14ac:dyDescent="0.2">
      <c r="A22" s="17" t="s">
        <v>23</v>
      </c>
      <c r="B22">
        <f>(100-'T-LGL (2)'!W22)/100</f>
        <v>0.69507878947368429</v>
      </c>
      <c r="C22">
        <f>(100-'T-LGL (2)'!X22)/100</f>
        <v>0.68421052631578949</v>
      </c>
    </row>
    <row r="23" spans="1:7" x14ac:dyDescent="0.2">
      <c r="A23" s="17" t="s">
        <v>28</v>
      </c>
      <c r="B23">
        <f>(B22-MIN($B$22:$C$22))/(MAX($B$22:$C$22)-MIN($B$22:$C$22))</f>
        <v>1</v>
      </c>
      <c r="C23">
        <f>(C22-MIN($B$22:$C$22))/(MAX($B$22:$C$22)-MIN($B$22:$C$22))</f>
        <v>0</v>
      </c>
    </row>
    <row r="24" spans="1:7" x14ac:dyDescent="0.2">
      <c r="A24" s="17" t="s">
        <v>34</v>
      </c>
      <c r="B24">
        <f>GEOMEAN(B3:B21)</f>
        <v>0.42968144062379343</v>
      </c>
      <c r="C24">
        <f>GEOMEAN(C3:C21)</f>
        <v>0.3603894735936965</v>
      </c>
    </row>
    <row r="25" spans="1:7" x14ac:dyDescent="0.2">
      <c r="A25" s="17" t="s">
        <v>35</v>
      </c>
      <c r="B25">
        <f>PRODUCT(B3:B21)</f>
        <v>1.070989748382359E-7</v>
      </c>
      <c r="C25">
        <f>PRODUCT(C3:C21)</f>
        <v>3.7902674102605654E-9</v>
      </c>
    </row>
    <row r="26" spans="1:7" s="1" customFormat="1" x14ac:dyDescent="0.2">
      <c r="A26" s="17" t="s">
        <v>36</v>
      </c>
      <c r="B26">
        <f>(B25-MIN($B$25:$C$25))/(MAX($B$25:$C$25)-MIN($B$25:$C$25))</f>
        <v>1</v>
      </c>
      <c r="C26">
        <f>(C25-MIN($B$25:$C$25))/(MAX($B$25:$C$25)-MIN($B$25:$C$25))</f>
        <v>0</v>
      </c>
    </row>
    <row r="27" spans="1:7" x14ac:dyDescent="0.2">
      <c r="A27" s="17" t="s">
        <v>22</v>
      </c>
      <c r="B27">
        <f>'T-LGL (2)'!W26/100</f>
        <v>0.68421052631578949</v>
      </c>
      <c r="C27">
        <f>'T-LGL (2)'!X26/100</f>
        <v>0.68421052631578949</v>
      </c>
    </row>
    <row r="28" spans="1:7" s="1" customFormat="1" x14ac:dyDescent="0.2">
      <c r="A28" s="17" t="s">
        <v>29</v>
      </c>
      <c r="B28" t="e">
        <f>(B27-MIN($B$27:$C$27))/(MAX($B$27:$C$27)-MIN($B$27:$C$27))</f>
        <v>#DIV/0!</v>
      </c>
      <c r="C28" t="e">
        <f>(C27-MIN($B$27:$C$27))/(MAX($B$27:$C$27)-MIN($B$27:$C$27))</f>
        <v>#DIV/0!</v>
      </c>
    </row>
    <row r="29" spans="1:7" x14ac:dyDescent="0.2">
      <c r="A29" s="17" t="s">
        <v>37</v>
      </c>
      <c r="B29">
        <v>0.73</v>
      </c>
      <c r="C29">
        <v>0.36</v>
      </c>
    </row>
    <row r="30" spans="1:7" x14ac:dyDescent="0.2">
      <c r="A30" s="17" t="s">
        <v>27</v>
      </c>
      <c r="B30">
        <f>'T-LGL (2)'!W29</f>
        <v>6.3499842105263156</v>
      </c>
      <c r="C30">
        <f>'T-LGL (2)'!X29</f>
        <v>5.263157894736846</v>
      </c>
    </row>
    <row r="31" spans="1:7" x14ac:dyDescent="0.2">
      <c r="A31" s="3"/>
    </row>
    <row r="32" spans="1:7" x14ac:dyDescent="0.2">
      <c r="A32" s="16"/>
      <c r="F32" s="3"/>
    </row>
    <row r="33" spans="1:16" x14ac:dyDescent="0.2">
      <c r="A33" s="5" t="s">
        <v>38</v>
      </c>
      <c r="B33" s="3"/>
      <c r="C33" s="3"/>
      <c r="D33" s="3"/>
      <c r="E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>
        <v>1</v>
      </c>
      <c r="C34" s="3">
        <f>B34+1</f>
        <v>2</v>
      </c>
      <c r="D34" s="3">
        <f t="shared" ref="D34:F34" si="0">C34+1</f>
        <v>3</v>
      </c>
      <c r="E34" s="3">
        <f t="shared" si="0"/>
        <v>4</v>
      </c>
      <c r="F34" s="3">
        <f t="shared" si="0"/>
        <v>5</v>
      </c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 t="s">
        <v>3</v>
      </c>
      <c r="B35" s="3">
        <v>0.95652199999999998</v>
      </c>
      <c r="C35" s="3">
        <v>0.95652199999999998</v>
      </c>
      <c r="D35" s="3">
        <v>0.95652199999999998</v>
      </c>
      <c r="E35" s="3">
        <v>0.95652199999999998</v>
      </c>
      <c r="F35" s="3">
        <v>0.95652199999999998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 t="s">
        <v>4</v>
      </c>
      <c r="B36" s="3">
        <v>0.95652199999999998</v>
      </c>
      <c r="C36" s="3">
        <v>0.95652199999999998</v>
      </c>
      <c r="D36" s="3">
        <v>0.95652199999999998</v>
      </c>
      <c r="E36" s="3">
        <v>0.95652199999999998</v>
      </c>
      <c r="F36" s="3">
        <v>0.95652199999999998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 t="s">
        <v>5</v>
      </c>
      <c r="B37" s="3">
        <v>0.95652199999999998</v>
      </c>
      <c r="C37" s="3">
        <v>0.95652199999999998</v>
      </c>
      <c r="D37" s="3">
        <v>0.95652199999999998</v>
      </c>
      <c r="E37" s="3">
        <v>0.95652199999999998</v>
      </c>
      <c r="F37" s="3">
        <v>0.95652199999999998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 t="s">
        <v>6</v>
      </c>
      <c r="B38" s="3">
        <v>0.95652199999999998</v>
      </c>
      <c r="C38" s="3">
        <v>0.95652199999999998</v>
      </c>
      <c r="D38" s="3">
        <v>0.95652199999999998</v>
      </c>
      <c r="E38" s="3">
        <v>4.3478299999999998E-2</v>
      </c>
      <c r="F38" s="3">
        <v>4.3478299999999998E-2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 t="s">
        <v>7</v>
      </c>
      <c r="B39" s="3">
        <v>4.3478299999999998E-2</v>
      </c>
      <c r="C39" s="3">
        <v>4.3478299999999998E-2</v>
      </c>
      <c r="D39" s="3">
        <v>4.3478299999999998E-2</v>
      </c>
      <c r="E39" s="3">
        <v>4.3478299999999998E-2</v>
      </c>
      <c r="F39" s="3">
        <v>4.3478299999999998E-2</v>
      </c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 t="s">
        <v>8</v>
      </c>
      <c r="B40" s="3">
        <v>0.95652199999999998</v>
      </c>
      <c r="C40" s="3">
        <v>0.95652199999999998</v>
      </c>
      <c r="D40" s="3">
        <v>0.95652199999999998</v>
      </c>
      <c r="E40" s="3">
        <v>0.95652199999999998</v>
      </c>
      <c r="F40" s="3">
        <v>0.95652199999999998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 t="s">
        <v>9</v>
      </c>
      <c r="B41" s="3">
        <v>4.3478299999999998E-2</v>
      </c>
      <c r="C41" s="3">
        <v>4.3478299999999998E-2</v>
      </c>
      <c r="D41" s="3">
        <v>4.3478299999999998E-2</v>
      </c>
      <c r="E41" s="3">
        <v>4.3478299999999998E-2</v>
      </c>
      <c r="F41" s="3">
        <v>4.3478299999999998E-2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 t="s">
        <v>10</v>
      </c>
      <c r="B42" s="3">
        <v>0.95652199999999998</v>
      </c>
      <c r="C42" s="3">
        <v>0.95652199999999998</v>
      </c>
      <c r="D42" s="3">
        <v>0.95652199999999998</v>
      </c>
      <c r="E42" s="3">
        <v>0.95652199999999998</v>
      </c>
      <c r="F42" s="3">
        <v>0.95652199999999998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 t="s">
        <v>11</v>
      </c>
      <c r="B43" s="3">
        <v>0.95652199999999998</v>
      </c>
      <c r="C43" s="3">
        <v>0.95652199999999998</v>
      </c>
      <c r="D43" s="3">
        <v>0.95652199999999998</v>
      </c>
      <c r="E43" s="3">
        <v>0.95652199999999998</v>
      </c>
      <c r="F43" s="3">
        <v>0.95652199999999998</v>
      </c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 t="s">
        <v>12</v>
      </c>
      <c r="B44" s="3">
        <v>0.95652199999999998</v>
      </c>
      <c r="C44" s="3">
        <v>0.95652199999999998</v>
      </c>
      <c r="D44" s="3">
        <v>0.95652199999999998</v>
      </c>
      <c r="E44" s="3">
        <v>0.95652199999999998</v>
      </c>
      <c r="F44" s="3">
        <v>0.95652199999999998</v>
      </c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 t="s">
        <v>13</v>
      </c>
      <c r="B45" s="3">
        <v>0.95652199999999998</v>
      </c>
      <c r="C45" s="3">
        <v>0.95652199999999998</v>
      </c>
      <c r="D45" s="3">
        <v>0.95652199999999998</v>
      </c>
      <c r="E45" s="3">
        <v>0.95652199999999998</v>
      </c>
      <c r="F45" s="3">
        <v>0.95652199999999998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 t="s">
        <v>14</v>
      </c>
      <c r="B46" s="3">
        <v>4.3478299999999998E-2</v>
      </c>
      <c r="C46" s="3">
        <v>4.3478299999999998E-2</v>
      </c>
      <c r="D46" s="3">
        <v>4.3478299999999998E-2</v>
      </c>
      <c r="E46" s="3">
        <v>4.3478299999999998E-2</v>
      </c>
      <c r="F46" s="3">
        <v>4.3478299999999998E-2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 t="s">
        <v>15</v>
      </c>
      <c r="B47" s="3">
        <v>0.25490200000000002</v>
      </c>
      <c r="C47" s="3">
        <v>0.95652199999999998</v>
      </c>
      <c r="D47" s="3">
        <v>0.95652199999999998</v>
      </c>
      <c r="E47" s="3">
        <v>0.189024</v>
      </c>
      <c r="F47" s="3">
        <v>0.192771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 t="s">
        <v>16</v>
      </c>
      <c r="B48" s="3">
        <v>0.95652199999999998</v>
      </c>
      <c r="C48" s="3">
        <v>0.95652199999999998</v>
      </c>
      <c r="D48" s="3">
        <v>0.95652199999999998</v>
      </c>
      <c r="E48" s="3">
        <v>0.95652199999999998</v>
      </c>
      <c r="F48" s="3">
        <v>0.95652199999999998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 t="s">
        <v>17</v>
      </c>
      <c r="B49" s="3">
        <v>0.95652199999999998</v>
      </c>
      <c r="C49" s="3">
        <v>0.95652199999999998</v>
      </c>
      <c r="D49" s="3">
        <v>0.95652199999999998</v>
      </c>
      <c r="E49" s="3">
        <v>0.95652199999999998</v>
      </c>
      <c r="F49" s="3">
        <v>0.95652199999999998</v>
      </c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">
      <c r="A50" s="3" t="s">
        <v>18</v>
      </c>
      <c r="B50" s="3">
        <v>0.95652199999999998</v>
      </c>
      <c r="C50" s="3">
        <v>0.95652199999999998</v>
      </c>
      <c r="D50" s="3">
        <v>0.95652199999999998</v>
      </c>
      <c r="E50" s="3">
        <v>0.95652199999999998</v>
      </c>
      <c r="F50" s="3">
        <v>0.95652199999999998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">
      <c r="A51" s="3" t="s">
        <v>19</v>
      </c>
      <c r="B51" s="3">
        <v>0.95652199999999998</v>
      </c>
      <c r="C51" s="3">
        <v>0.95652199999999998</v>
      </c>
      <c r="D51" s="3">
        <v>0.94736799999999999</v>
      </c>
      <c r="E51" s="3">
        <v>0.95652199999999998</v>
      </c>
      <c r="F51" s="3">
        <v>0.95652199999999998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">
      <c r="A52" s="3" t="s">
        <v>20</v>
      </c>
      <c r="B52" s="3">
        <v>0.69736799999999999</v>
      </c>
      <c r="C52" s="3">
        <v>0.57358500000000001</v>
      </c>
      <c r="D52" s="3">
        <v>0.59003799999999995</v>
      </c>
      <c r="E52" s="3">
        <v>0.95652199999999998</v>
      </c>
      <c r="F52" s="3">
        <v>0.95652199999999998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">
      <c r="A53" s="3" t="s">
        <v>21</v>
      </c>
      <c r="B53" s="3">
        <v>4.3478299999999998E-2</v>
      </c>
      <c r="C53" s="3">
        <v>4.3478299999999998E-2</v>
      </c>
      <c r="D53" s="3">
        <v>4.3478299999999998E-2</v>
      </c>
      <c r="E53" s="3">
        <v>4.3478299999999998E-2</v>
      </c>
      <c r="F53" s="3">
        <v>4.3478299999999998E-2</v>
      </c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">
      <c r="A54" s="17" t="s">
        <v>23</v>
      </c>
      <c r="B54" s="19">
        <f>(100-'T-LGL (2)'!W50)/100</f>
        <v>0.73433000000000004</v>
      </c>
      <c r="C54" s="19">
        <f>(100-'T-LGL (2)'!X50)/100</f>
        <v>0.7670307894736843</v>
      </c>
      <c r="D54" s="19">
        <f>(100-'T-LGL (2)'!Y50)/100</f>
        <v>0.76789673684210524</v>
      </c>
      <c r="E54" s="19">
        <f>(100-'T-LGL (2)'!Z50)/100</f>
        <v>0.69415915789473681</v>
      </c>
      <c r="F54" s="19">
        <f>(100-'T-LGL (2)'!AA50)/100</f>
        <v>0.69435636842105264</v>
      </c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2">
      <c r="A55" s="17" t="s">
        <v>28</v>
      </c>
      <c r="B55" s="20">
        <f>(B54-MIN($B$54:$F$54))/(MAX($B$54:$F$54)-MIN($B$54:$F$54))</f>
        <v>0.54478113709070797</v>
      </c>
      <c r="C55" s="20">
        <f t="shared" ref="C55:F55" si="1">(C54-MIN($B$54:$F$54))/(MAX($B$54:$F$54)-MIN($B$54:$F$54))</f>
        <v>0.98825636289145014</v>
      </c>
      <c r="D55" s="20">
        <f t="shared" si="1"/>
        <v>1</v>
      </c>
      <c r="E55" s="20">
        <f t="shared" si="1"/>
        <v>0</v>
      </c>
      <c r="F55" s="20">
        <f t="shared" si="1"/>
        <v>2.6744914754604316E-3</v>
      </c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">
      <c r="A56" s="17" t="s">
        <v>34</v>
      </c>
      <c r="B56" s="20">
        <f>GEOMEAN(B35:B53)</f>
        <v>0.45775118122571712</v>
      </c>
      <c r="C56" s="20">
        <f t="shared" ref="C56:F56" si="2">GEOMEAN(C35:C53)</f>
        <v>0.48572492985138016</v>
      </c>
      <c r="D56" s="20">
        <f t="shared" si="2"/>
        <v>0.48620231560020222</v>
      </c>
      <c r="E56" s="20">
        <f t="shared" si="2"/>
        <v>0.38937127357399187</v>
      </c>
      <c r="F56" s="20">
        <f t="shared" si="2"/>
        <v>0.38977374222476191</v>
      </c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s="1" customFormat="1" x14ac:dyDescent="0.2">
      <c r="A57" s="17" t="s">
        <v>35</v>
      </c>
      <c r="B57" s="19">
        <f>PRODUCT(B35:B53)</f>
        <v>3.5641830436861614E-7</v>
      </c>
      <c r="C57" s="19">
        <f t="shared" ref="C57:F57" si="3">PRODUCT(C35:C53)</f>
        <v>1.1000628293558491E-6</v>
      </c>
      <c r="D57" s="19">
        <f t="shared" si="3"/>
        <v>1.1207879034357023E-6</v>
      </c>
      <c r="E57" s="19">
        <f t="shared" si="3"/>
        <v>1.6478369829480296E-8</v>
      </c>
      <c r="F57" s="19">
        <f t="shared" si="3"/>
        <v>1.6805018571180098E-8</v>
      </c>
      <c r="G57" s="5"/>
      <c r="H57" s="5"/>
      <c r="I57" s="5"/>
    </row>
    <row r="58" spans="1:16" x14ac:dyDescent="0.2">
      <c r="A58" s="17" t="s">
        <v>36</v>
      </c>
      <c r="B58" s="20">
        <f>(B57-MIN($B$57:$F$57))/(MAX($B$57:$F$57)-MIN($B$57:$F$57))</f>
        <v>0.30783029956196378</v>
      </c>
      <c r="C58" s="20">
        <f t="shared" ref="C58:F58" si="4">(C57-MIN($B$57:$F$57))/(MAX($B$57:$F$57)-MIN($B$57:$F$57))</f>
        <v>0.98123254988827857</v>
      </c>
      <c r="D58" s="20">
        <f t="shared" si="4"/>
        <v>1</v>
      </c>
      <c r="E58" s="20">
        <f t="shared" si="4"/>
        <v>0</v>
      </c>
      <c r="F58" s="20">
        <f t="shared" si="4"/>
        <v>2.9579455013224493E-4</v>
      </c>
      <c r="G58" s="3"/>
      <c r="H58" s="3"/>
      <c r="I58" s="3"/>
    </row>
    <row r="59" spans="1:16" s="1" customFormat="1" x14ac:dyDescent="0.2">
      <c r="A59" s="17" t="s">
        <v>22</v>
      </c>
      <c r="B59" s="20">
        <f>'T-LGL (2)'!W54/100</f>
        <v>0.68421052631578949</v>
      </c>
      <c r="C59" s="20">
        <f>'T-LGL (2)'!X54/100</f>
        <v>0.73684210526315796</v>
      </c>
      <c r="D59" s="20">
        <f>'T-LGL (2)'!Y54/100</f>
        <v>0.73684210526315796</v>
      </c>
      <c r="E59" s="20">
        <f>'T-LGL (2)'!Z54/100</f>
        <v>0.68421052631578949</v>
      </c>
      <c r="F59" s="20">
        <f>'T-LGL (2)'!AA54/100</f>
        <v>0.68421052631578949</v>
      </c>
      <c r="G59" s="5"/>
      <c r="H59" s="5"/>
      <c r="I59" s="5"/>
    </row>
    <row r="60" spans="1:16" x14ac:dyDescent="0.2">
      <c r="A60" s="17" t="s">
        <v>29</v>
      </c>
      <c r="B60" s="20">
        <f>(B59-MIN($B$59:$F$59))/(MAX($B$59:$F$59)-MIN($B$59:$F$59))</f>
        <v>0</v>
      </c>
      <c r="C60" s="20">
        <f t="shared" ref="C60:F60" si="5">(C59-MIN($B$59:$F$59))/(MAX($B$59:$F$59)-MIN($B$59:$F$59))</f>
        <v>1</v>
      </c>
      <c r="D60" s="20">
        <f t="shared" si="5"/>
        <v>1</v>
      </c>
      <c r="E60" s="20">
        <f t="shared" si="5"/>
        <v>0</v>
      </c>
      <c r="F60" s="20">
        <f t="shared" si="5"/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s="16" customFormat="1" x14ac:dyDescent="0.2">
      <c r="A61" s="17" t="s">
        <v>37</v>
      </c>
      <c r="B61" s="3">
        <v>0.22800000000000001</v>
      </c>
      <c r="C61">
        <v>0.26500000000000001</v>
      </c>
      <c r="D61">
        <v>0.28299999999999997</v>
      </c>
      <c r="E61">
        <v>0.1</v>
      </c>
      <c r="F61">
        <v>0.125</v>
      </c>
    </row>
    <row r="62" spans="1:16" x14ac:dyDescent="0.2">
      <c r="A62" s="17" t="s">
        <v>27</v>
      </c>
      <c r="B62" s="19">
        <f>'T-LGL (2)'!W57</f>
        <v>73.433000000000007</v>
      </c>
      <c r="C62" s="19">
        <f>'T-LGL (2)'!X57</f>
        <v>76.703078947368425</v>
      </c>
      <c r="D62" s="19">
        <f>'T-LGL (2)'!Y57</f>
        <v>76.789673684210527</v>
      </c>
      <c r="E62" s="19">
        <f>'T-LGL (2)'!Z57</f>
        <v>69.415915789473686</v>
      </c>
      <c r="F62" s="19">
        <f>'T-LGL (2)'!AA57</f>
        <v>69.435636842105268</v>
      </c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2">
      <c r="A63" s="3"/>
      <c r="B63" s="3"/>
      <c r="C63" s="3"/>
      <c r="D63" s="3"/>
      <c r="E63" s="3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s="16" customFormat="1" x14ac:dyDescent="0.2">
      <c r="F64" s="3"/>
    </row>
    <row r="65" spans="1: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">
      <c r="A66" s="5" t="s">
        <v>39</v>
      </c>
      <c r="B66" s="3"/>
      <c r="C66" s="3"/>
      <c r="D66" s="3"/>
      <c r="E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2">
      <c r="A67" s="3"/>
      <c r="B67" s="3">
        <v>1</v>
      </c>
      <c r="C67" s="3">
        <f t="shared" ref="C67:N67" si="6">B67+1</f>
        <v>2</v>
      </c>
      <c r="D67" s="3">
        <f t="shared" si="6"/>
        <v>3</v>
      </c>
      <c r="E67" s="3">
        <f t="shared" si="6"/>
        <v>4</v>
      </c>
      <c r="F67" s="3">
        <f t="shared" si="6"/>
        <v>5</v>
      </c>
      <c r="G67" s="3">
        <f t="shared" si="6"/>
        <v>6</v>
      </c>
      <c r="H67" s="3">
        <f t="shared" si="6"/>
        <v>7</v>
      </c>
      <c r="I67" s="3">
        <f t="shared" si="6"/>
        <v>8</v>
      </c>
      <c r="J67" s="3">
        <f t="shared" si="6"/>
        <v>9</v>
      </c>
      <c r="K67" s="3">
        <f t="shared" si="6"/>
        <v>10</v>
      </c>
      <c r="L67" s="3">
        <f t="shared" si="6"/>
        <v>11</v>
      </c>
      <c r="M67" s="3">
        <f t="shared" si="6"/>
        <v>12</v>
      </c>
      <c r="N67" s="3">
        <f t="shared" si="6"/>
        <v>13</v>
      </c>
      <c r="O67" s="3"/>
      <c r="P67" s="3"/>
    </row>
    <row r="68" spans="1:16" x14ac:dyDescent="0.2">
      <c r="A68" s="3" t="s">
        <v>3</v>
      </c>
      <c r="B68" s="3">
        <v>0.95652199999999998</v>
      </c>
      <c r="C68" s="3">
        <v>0.95652199999999998</v>
      </c>
      <c r="D68" s="3">
        <v>0.95652199999999998</v>
      </c>
      <c r="E68" s="3">
        <v>0.95652199999999998</v>
      </c>
      <c r="F68" s="3">
        <v>0.95652199999999998</v>
      </c>
      <c r="G68" s="3">
        <v>0.95652199999999998</v>
      </c>
      <c r="H68" s="3">
        <v>0.95652199999999998</v>
      </c>
      <c r="I68" s="3">
        <v>0.95652199999999998</v>
      </c>
      <c r="J68" s="3">
        <v>0.95652199999999998</v>
      </c>
      <c r="K68" s="3">
        <v>0.95652199999999998</v>
      </c>
      <c r="L68" s="3">
        <v>0.95652199999999998</v>
      </c>
      <c r="M68" s="3">
        <v>0.95652199999999998</v>
      </c>
      <c r="N68" s="3">
        <v>0.95652199999999998</v>
      </c>
      <c r="O68" s="3"/>
      <c r="P68" s="3"/>
    </row>
    <row r="69" spans="1:16" x14ac:dyDescent="0.2">
      <c r="A69" s="3" t="s">
        <v>4</v>
      </c>
      <c r="B69" s="3">
        <v>0.95652199999999998</v>
      </c>
      <c r="C69" s="3">
        <v>0.95652199999999998</v>
      </c>
      <c r="D69" s="3">
        <v>0.95652199999999998</v>
      </c>
      <c r="E69" s="3">
        <v>0.95652199999999998</v>
      </c>
      <c r="F69" s="3">
        <v>0.95652199999999998</v>
      </c>
      <c r="G69" s="3">
        <v>0.95652199999999998</v>
      </c>
      <c r="H69" s="3">
        <v>0.95652199999999998</v>
      </c>
      <c r="I69" s="3">
        <v>0.95652199999999998</v>
      </c>
      <c r="J69" s="3">
        <v>0.95652199999999998</v>
      </c>
      <c r="K69" s="3">
        <v>0.95652199999999998</v>
      </c>
      <c r="L69" s="3">
        <v>0.95652199999999998</v>
      </c>
      <c r="M69" s="3">
        <v>0.95652199999999998</v>
      </c>
      <c r="N69" s="3">
        <v>0.95652199999999998</v>
      </c>
      <c r="O69" s="3"/>
      <c r="P69" s="3"/>
    </row>
    <row r="70" spans="1:16" x14ac:dyDescent="0.2">
      <c r="A70" s="3" t="s">
        <v>5</v>
      </c>
      <c r="B70" s="3">
        <v>0.95652199999999998</v>
      </c>
      <c r="C70" s="3">
        <v>0.95652199999999998</v>
      </c>
      <c r="D70" s="3">
        <v>0.95652199999999998</v>
      </c>
      <c r="E70" s="3">
        <v>0.95652199999999998</v>
      </c>
      <c r="F70" s="3">
        <v>0.95652199999999998</v>
      </c>
      <c r="G70" s="3">
        <v>0.95652199999999998</v>
      </c>
      <c r="H70" s="3">
        <v>0.95652199999999998</v>
      </c>
      <c r="I70" s="3">
        <v>0.95652199999999998</v>
      </c>
      <c r="J70" s="3">
        <v>0.95652199999999998</v>
      </c>
      <c r="K70" s="3">
        <v>0.95652199999999998</v>
      </c>
      <c r="L70" s="3">
        <v>0.95652199999999998</v>
      </c>
      <c r="M70" s="3">
        <v>0.95652199999999998</v>
      </c>
      <c r="N70" s="3">
        <v>0.95652199999999998</v>
      </c>
      <c r="O70" s="3"/>
      <c r="P70" s="3"/>
    </row>
    <row r="71" spans="1:16" x14ac:dyDescent="0.2">
      <c r="A71" s="3" t="s">
        <v>6</v>
      </c>
      <c r="B71" s="3">
        <v>0.95652199999999998</v>
      </c>
      <c r="C71" s="3">
        <v>0.95652199999999998</v>
      </c>
      <c r="D71" s="3">
        <v>0.95652199999999998</v>
      </c>
      <c r="E71" s="3">
        <v>0.95652199999999998</v>
      </c>
      <c r="F71" s="3">
        <v>0.95652199999999998</v>
      </c>
      <c r="G71" s="3">
        <v>0.95652199999999998</v>
      </c>
      <c r="H71" s="3">
        <v>0.95652199999999998</v>
      </c>
      <c r="I71" s="3">
        <v>4.3478299999999998E-2</v>
      </c>
      <c r="J71" s="3">
        <v>4.3478299999999998E-2</v>
      </c>
      <c r="K71" s="3">
        <v>4.3478299999999998E-2</v>
      </c>
      <c r="L71" s="3">
        <v>4.3478299999999998E-2</v>
      </c>
      <c r="M71" s="3">
        <v>4.3478299999999998E-2</v>
      </c>
      <c r="N71" s="3">
        <v>4.3478299999999998E-2</v>
      </c>
      <c r="O71" s="3"/>
      <c r="P71" s="3"/>
    </row>
    <row r="72" spans="1:16" x14ac:dyDescent="0.2">
      <c r="A72" s="3" t="s">
        <v>7</v>
      </c>
      <c r="B72" s="3">
        <v>4.3478299999999998E-2</v>
      </c>
      <c r="C72" s="3">
        <v>4.3478299999999998E-2</v>
      </c>
      <c r="D72" s="3">
        <v>4.3478299999999998E-2</v>
      </c>
      <c r="E72" s="3">
        <v>4.3478299999999998E-2</v>
      </c>
      <c r="F72" s="3">
        <v>4.3478299999999998E-2</v>
      </c>
      <c r="G72" s="3">
        <v>4.3478299999999998E-2</v>
      </c>
      <c r="H72" s="3">
        <v>4.3478299999999998E-2</v>
      </c>
      <c r="I72" s="3">
        <v>4.3478299999999998E-2</v>
      </c>
      <c r="J72" s="3">
        <v>4.3478299999999998E-2</v>
      </c>
      <c r="K72" s="3">
        <v>4.3478299999999998E-2</v>
      </c>
      <c r="L72" s="3">
        <v>4.3478299999999998E-2</v>
      </c>
      <c r="M72" s="3">
        <v>4.3478299999999998E-2</v>
      </c>
      <c r="N72" s="3">
        <v>4.3478299999999998E-2</v>
      </c>
      <c r="O72" s="3"/>
      <c r="P72" s="3"/>
    </row>
    <row r="73" spans="1:16" x14ac:dyDescent="0.2">
      <c r="A73" s="3" t="s">
        <v>8</v>
      </c>
      <c r="B73" s="3">
        <v>0.95652199999999998</v>
      </c>
      <c r="C73" s="3">
        <v>0.95652199999999998</v>
      </c>
      <c r="D73" s="3">
        <v>0.95652199999999998</v>
      </c>
      <c r="E73" s="3">
        <v>0.95652199999999998</v>
      </c>
      <c r="F73" s="3">
        <v>0.95652199999999998</v>
      </c>
      <c r="G73" s="3">
        <v>0.95652199999999998</v>
      </c>
      <c r="H73" s="3">
        <v>0.95652199999999998</v>
      </c>
      <c r="I73" s="3">
        <v>0.95652199999999998</v>
      </c>
      <c r="J73" s="3">
        <v>0.95652199999999998</v>
      </c>
      <c r="K73" s="3">
        <v>0.95652199999999998</v>
      </c>
      <c r="L73" s="3">
        <v>0.95652199999999998</v>
      </c>
      <c r="M73" s="3">
        <v>0.95652199999999998</v>
      </c>
      <c r="N73" s="3">
        <v>0.95652199999999998</v>
      </c>
      <c r="O73" s="3"/>
      <c r="P73" s="3"/>
    </row>
    <row r="74" spans="1:16" x14ac:dyDescent="0.2">
      <c r="A74" s="3" t="s">
        <v>9</v>
      </c>
      <c r="B74" s="3">
        <v>4.3478299999999998E-2</v>
      </c>
      <c r="C74" s="3">
        <v>4.3478299999999998E-2</v>
      </c>
      <c r="D74" s="3">
        <v>4.3478299999999998E-2</v>
      </c>
      <c r="E74" s="3">
        <v>4.3478299999999998E-2</v>
      </c>
      <c r="F74" s="3">
        <v>4.3478299999999998E-2</v>
      </c>
      <c r="G74" s="3">
        <v>4.3478299999999998E-2</v>
      </c>
      <c r="H74" s="3">
        <v>4.3478299999999998E-2</v>
      </c>
      <c r="I74" s="3">
        <v>4.3478299999999998E-2</v>
      </c>
      <c r="J74" s="3">
        <v>4.3478299999999998E-2</v>
      </c>
      <c r="K74" s="3">
        <v>4.3478299999999998E-2</v>
      </c>
      <c r="L74" s="3">
        <v>4.3478299999999998E-2</v>
      </c>
      <c r="M74" s="3">
        <v>4.3478299999999998E-2</v>
      </c>
      <c r="N74" s="3">
        <v>4.3478299999999998E-2</v>
      </c>
      <c r="O74" s="3"/>
      <c r="P74" s="3"/>
    </row>
    <row r="75" spans="1:16" x14ac:dyDescent="0.2">
      <c r="A75" s="3" t="s">
        <v>10</v>
      </c>
      <c r="B75" s="3">
        <v>0.95652199999999998</v>
      </c>
      <c r="C75" s="3">
        <v>0.95652199999999998</v>
      </c>
      <c r="D75" s="3">
        <v>0.95652199999999998</v>
      </c>
      <c r="E75" s="3">
        <v>0.95652199999999998</v>
      </c>
      <c r="F75" s="3">
        <v>0.95652199999999998</v>
      </c>
      <c r="G75" s="3">
        <v>0.95652199999999998</v>
      </c>
      <c r="H75" s="3">
        <v>0.95652199999999998</v>
      </c>
      <c r="I75" s="3">
        <v>0.95652199999999998</v>
      </c>
      <c r="J75" s="3">
        <v>0.95652199999999998</v>
      </c>
      <c r="K75" s="3">
        <v>0.95652199999999998</v>
      </c>
      <c r="L75" s="3">
        <v>0.95652199999999998</v>
      </c>
      <c r="M75" s="3">
        <v>0.95652199999999998</v>
      </c>
      <c r="N75" s="3">
        <v>0.95652199999999998</v>
      </c>
      <c r="O75" s="3"/>
      <c r="P75" s="3"/>
    </row>
    <row r="76" spans="1:16" x14ac:dyDescent="0.2">
      <c r="A76" s="3" t="s">
        <v>11</v>
      </c>
      <c r="B76" s="3">
        <v>0.95652199999999998</v>
      </c>
      <c r="C76" s="3">
        <v>0.95652199999999998</v>
      </c>
      <c r="D76" s="3">
        <v>0.95652199999999998</v>
      </c>
      <c r="E76" s="3">
        <v>0.95652199999999998</v>
      </c>
      <c r="F76" s="3">
        <v>0.95652199999999998</v>
      </c>
      <c r="G76" s="3">
        <v>0.95652199999999998</v>
      </c>
      <c r="H76" s="3">
        <v>0.95652199999999998</v>
      </c>
      <c r="I76" s="3">
        <v>0.95652199999999998</v>
      </c>
      <c r="J76" s="3">
        <v>0.95652199999999998</v>
      </c>
      <c r="K76" s="3">
        <v>0.95652199999999998</v>
      </c>
      <c r="L76" s="3">
        <v>0.95652199999999998</v>
      </c>
      <c r="M76" s="3">
        <v>0.95652199999999998</v>
      </c>
      <c r="N76" s="3">
        <v>0.95652199999999998</v>
      </c>
      <c r="O76" s="3"/>
      <c r="P76" s="3"/>
    </row>
    <row r="77" spans="1:16" x14ac:dyDescent="0.2">
      <c r="A77" s="3" t="s">
        <v>12</v>
      </c>
      <c r="B77" s="3">
        <v>0.76020399999999999</v>
      </c>
      <c r="C77" s="3">
        <v>0.731132</v>
      </c>
      <c r="D77" s="3">
        <v>0.78142100000000003</v>
      </c>
      <c r="E77" s="3">
        <v>0.77540100000000001</v>
      </c>
      <c r="F77" s="3">
        <v>0.81481499999999996</v>
      </c>
      <c r="G77" s="3">
        <v>0.755</v>
      </c>
      <c r="H77" s="3">
        <v>0.72558100000000003</v>
      </c>
      <c r="I77" s="3">
        <v>0.95652199999999998</v>
      </c>
      <c r="J77" s="3">
        <v>0.95652199999999998</v>
      </c>
      <c r="K77" s="3">
        <v>0.95652199999999998</v>
      </c>
      <c r="L77" s="3">
        <v>0.95652199999999998</v>
      </c>
      <c r="M77" s="3">
        <v>0.95652199999999998</v>
      </c>
      <c r="N77" s="3">
        <v>0.95652199999999998</v>
      </c>
      <c r="O77" s="3"/>
      <c r="P77" s="3"/>
    </row>
    <row r="78" spans="1:16" x14ac:dyDescent="0.2">
      <c r="A78" s="3" t="s">
        <v>13</v>
      </c>
      <c r="B78" s="3">
        <v>0.95652199999999998</v>
      </c>
      <c r="C78" s="3">
        <v>0.95652199999999998</v>
      </c>
      <c r="D78" s="3">
        <v>0.95652199999999998</v>
      </c>
      <c r="E78" s="3">
        <v>0.95652199999999998</v>
      </c>
      <c r="F78" s="3">
        <v>0.95652199999999998</v>
      </c>
      <c r="G78" s="3">
        <v>0.95652199999999998</v>
      </c>
      <c r="H78" s="3">
        <v>0.95652199999999998</v>
      </c>
      <c r="I78" s="3">
        <v>0.95652199999999998</v>
      </c>
      <c r="J78" s="3">
        <v>0.95652199999999998</v>
      </c>
      <c r="K78" s="3">
        <v>0.95652199999999998</v>
      </c>
      <c r="L78" s="3">
        <v>0.95652199999999998</v>
      </c>
      <c r="M78" s="3">
        <v>0.95652199999999998</v>
      </c>
      <c r="N78" s="3">
        <v>0.95652199999999998</v>
      </c>
      <c r="O78" s="3"/>
      <c r="P78" s="3"/>
    </row>
    <row r="79" spans="1:16" x14ac:dyDescent="0.2">
      <c r="A79" s="3" t="s">
        <v>14</v>
      </c>
      <c r="B79" s="3">
        <v>4.3478299999999998E-2</v>
      </c>
      <c r="C79" s="3">
        <v>4.3478299999999998E-2</v>
      </c>
      <c r="D79" s="3">
        <v>4.3478299999999998E-2</v>
      </c>
      <c r="E79" s="3">
        <v>4.3478299999999998E-2</v>
      </c>
      <c r="F79" s="3">
        <v>4.3478299999999998E-2</v>
      </c>
      <c r="G79" s="3">
        <v>4.3478299999999998E-2</v>
      </c>
      <c r="H79" s="3">
        <v>4.3478299999999998E-2</v>
      </c>
      <c r="I79" s="3">
        <v>4.3478299999999998E-2</v>
      </c>
      <c r="J79" s="3">
        <v>4.3478299999999998E-2</v>
      </c>
      <c r="K79" s="3">
        <v>4.3478299999999998E-2</v>
      </c>
      <c r="L79" s="3">
        <v>4.3478299999999998E-2</v>
      </c>
      <c r="M79" s="3">
        <v>4.3478299999999998E-2</v>
      </c>
      <c r="N79" s="3">
        <v>4.3478299999999998E-2</v>
      </c>
      <c r="O79" s="3"/>
      <c r="P79" s="3"/>
    </row>
    <row r="80" spans="1:16" x14ac:dyDescent="0.2">
      <c r="A80" s="3" t="s">
        <v>15</v>
      </c>
      <c r="B80" s="3">
        <v>0.23711299999999999</v>
      </c>
      <c r="C80" s="3">
        <v>0.95652199999999998</v>
      </c>
      <c r="D80" s="3">
        <v>0.94736799999999999</v>
      </c>
      <c r="E80" s="3">
        <v>0.95652199999999998</v>
      </c>
      <c r="F80" s="3">
        <v>0.95652199999999998</v>
      </c>
      <c r="G80" s="3">
        <v>0.95652199999999998</v>
      </c>
      <c r="H80" s="3">
        <v>0.95652199999999998</v>
      </c>
      <c r="I80" s="3">
        <v>0.104167</v>
      </c>
      <c r="J80" s="3">
        <v>0.195266</v>
      </c>
      <c r="K80" s="3">
        <v>0.17532500000000001</v>
      </c>
      <c r="L80" s="3">
        <v>0.156028</v>
      </c>
      <c r="M80" s="3">
        <v>0.17532500000000001</v>
      </c>
      <c r="N80" s="3">
        <v>0.27777800000000002</v>
      </c>
      <c r="O80" s="3"/>
      <c r="P80" s="3"/>
    </row>
    <row r="81" spans="1:16" x14ac:dyDescent="0.2">
      <c r="A81" s="3" t="s">
        <v>16</v>
      </c>
      <c r="B81" s="3">
        <v>0.95652199999999998</v>
      </c>
      <c r="C81" s="3">
        <v>0.95652199999999998</v>
      </c>
      <c r="D81" s="3">
        <v>0.95652199999999998</v>
      </c>
      <c r="E81" s="3">
        <v>0.95652199999999998</v>
      </c>
      <c r="F81" s="3">
        <v>0.95652199999999998</v>
      </c>
      <c r="G81" s="3">
        <v>0.95652199999999998</v>
      </c>
      <c r="H81" s="3">
        <v>0.95652199999999998</v>
      </c>
      <c r="I81" s="3">
        <v>0.95652199999999998</v>
      </c>
      <c r="J81" s="3">
        <v>0.95652199999999998</v>
      </c>
      <c r="K81" s="3">
        <v>0.95652199999999998</v>
      </c>
      <c r="L81" s="3">
        <v>0.95652199999999998</v>
      </c>
      <c r="M81" s="3">
        <v>0.95652199999999998</v>
      </c>
      <c r="N81" s="3">
        <v>0.95652199999999998</v>
      </c>
      <c r="O81" s="3"/>
      <c r="P81" s="3"/>
    </row>
    <row r="82" spans="1:16" x14ac:dyDescent="0.2">
      <c r="A82" s="3" t="s">
        <v>17</v>
      </c>
      <c r="B82" s="3">
        <v>0.95652199999999998</v>
      </c>
      <c r="C82" s="3">
        <v>0.95652199999999998</v>
      </c>
      <c r="D82" s="3">
        <v>0.95652199999999998</v>
      </c>
      <c r="E82" s="3">
        <v>0.95652199999999998</v>
      </c>
      <c r="F82" s="3">
        <v>0.95652199999999998</v>
      </c>
      <c r="G82" s="3">
        <v>0.95652199999999998</v>
      </c>
      <c r="H82" s="3">
        <v>0.95652199999999998</v>
      </c>
      <c r="I82" s="3">
        <v>0.95652199999999998</v>
      </c>
      <c r="J82" s="3">
        <v>0.95652199999999998</v>
      </c>
      <c r="K82" s="3">
        <v>0.95652199999999998</v>
      </c>
      <c r="L82" s="3">
        <v>0.95652199999999998</v>
      </c>
      <c r="M82" s="3">
        <v>0.95652199999999998</v>
      </c>
      <c r="N82" s="3">
        <v>0.95652199999999998</v>
      </c>
      <c r="O82" s="3"/>
      <c r="P82" s="3"/>
    </row>
    <row r="83" spans="1:16" x14ac:dyDescent="0.2">
      <c r="A83" s="3" t="s">
        <v>18</v>
      </c>
      <c r="B83" s="3">
        <v>0.95652199999999998</v>
      </c>
      <c r="C83" s="3">
        <v>0.95652199999999998</v>
      </c>
      <c r="D83" s="3">
        <v>0.95652199999999998</v>
      </c>
      <c r="E83" s="3">
        <v>0.95652199999999998</v>
      </c>
      <c r="F83" s="3">
        <v>0.95652199999999998</v>
      </c>
      <c r="G83" s="3">
        <v>0.95652199999999998</v>
      </c>
      <c r="H83" s="3">
        <v>0.95652199999999998</v>
      </c>
      <c r="I83" s="3">
        <v>0.95652199999999998</v>
      </c>
      <c r="J83" s="3">
        <v>0.95652199999999998</v>
      </c>
      <c r="K83" s="3">
        <v>0.95652199999999998</v>
      </c>
      <c r="L83" s="3">
        <v>0.95652199999999998</v>
      </c>
      <c r="M83" s="3">
        <v>0.95652199999999998</v>
      </c>
      <c r="N83" s="3">
        <v>0.95652199999999998</v>
      </c>
      <c r="O83" s="3"/>
      <c r="P83" s="3"/>
    </row>
    <row r="84" spans="1:16" x14ac:dyDescent="0.2">
      <c r="A84" s="3" t="s">
        <v>19</v>
      </c>
      <c r="B84" s="3">
        <v>0.95652199999999998</v>
      </c>
      <c r="C84" s="3">
        <v>0.95652199999999998</v>
      </c>
      <c r="D84" s="3">
        <v>0.95652199999999998</v>
      </c>
      <c r="E84" s="3">
        <v>0.95652199999999998</v>
      </c>
      <c r="F84" s="3">
        <v>0.95652199999999998</v>
      </c>
      <c r="G84" s="3">
        <v>0.95652199999999998</v>
      </c>
      <c r="H84" s="3">
        <v>0.95652199999999998</v>
      </c>
      <c r="I84" s="3">
        <v>0.95652199999999998</v>
      </c>
      <c r="J84" s="3">
        <v>0.95652199999999998</v>
      </c>
      <c r="K84" s="3">
        <v>0.95652199999999998</v>
      </c>
      <c r="L84" s="3">
        <v>0.95652199999999998</v>
      </c>
      <c r="M84" s="3">
        <v>0.95652199999999998</v>
      </c>
      <c r="N84" s="3">
        <v>0.95652199999999998</v>
      </c>
      <c r="O84" s="3"/>
      <c r="P84" s="3"/>
    </row>
    <row r="85" spans="1:16" x14ac:dyDescent="0.2">
      <c r="A85" s="3" t="s">
        <v>20</v>
      </c>
      <c r="B85" s="3">
        <v>0.63855399999999995</v>
      </c>
      <c r="C85" s="3">
        <v>0.95652199999999998</v>
      </c>
      <c r="D85" s="3">
        <v>0.64112899999999995</v>
      </c>
      <c r="E85" s="3">
        <v>0.95652199999999998</v>
      </c>
      <c r="F85" s="3">
        <v>0.95652199999999998</v>
      </c>
      <c r="G85" s="3">
        <v>0.95652199999999998</v>
      </c>
      <c r="H85" s="3">
        <v>0.95652199999999998</v>
      </c>
      <c r="I85" s="3">
        <v>0.492593</v>
      </c>
      <c r="J85" s="3">
        <v>0.51111099999999998</v>
      </c>
      <c r="K85" s="3">
        <v>0.53531600000000001</v>
      </c>
      <c r="L85" s="3">
        <v>0.56391000000000002</v>
      </c>
      <c r="M85" s="3">
        <v>0.57358500000000001</v>
      </c>
      <c r="N85" s="3">
        <v>0.5</v>
      </c>
      <c r="O85" s="3"/>
      <c r="P85" s="3"/>
    </row>
    <row r="86" spans="1:16" x14ac:dyDescent="0.2">
      <c r="A86" s="3" t="s">
        <v>21</v>
      </c>
      <c r="B86" s="3">
        <v>0.95652199999999998</v>
      </c>
      <c r="C86" s="3">
        <v>0.95652199999999998</v>
      </c>
      <c r="D86" s="3">
        <v>0.95652199999999998</v>
      </c>
      <c r="E86" s="3">
        <v>0.95652199999999998</v>
      </c>
      <c r="F86" s="3">
        <v>0.95652199999999998</v>
      </c>
      <c r="G86" s="3">
        <v>0.95652199999999998</v>
      </c>
      <c r="H86" s="3">
        <v>0.95652199999999998</v>
      </c>
      <c r="I86" s="3">
        <v>4.3478299999999998E-2</v>
      </c>
      <c r="J86" s="3">
        <v>4.3478299999999998E-2</v>
      </c>
      <c r="K86" s="3">
        <v>4.3478299999999998E-2</v>
      </c>
      <c r="L86" s="3">
        <v>4.3478299999999998E-2</v>
      </c>
      <c r="M86" s="3">
        <v>4.3478299999999998E-2</v>
      </c>
      <c r="N86" s="3">
        <v>4.3478299999999998E-2</v>
      </c>
      <c r="O86" s="3"/>
      <c r="P86" s="3"/>
    </row>
    <row r="87" spans="1:16" x14ac:dyDescent="0.2">
      <c r="A87" s="17" t="s">
        <v>23</v>
      </c>
      <c r="B87" s="3">
        <f>(100-'T-LGL (2)'!W78)/100</f>
        <v>0.77030900000000002</v>
      </c>
      <c r="C87" s="3">
        <f>(100-'T-LGL (2)'!X78)/100</f>
        <v>0.82795431578947376</v>
      </c>
      <c r="D87" s="3">
        <f>(100-'T-LGL (2)'!Y78)/100</f>
        <v>0.81171315789473686</v>
      </c>
      <c r="E87" s="3">
        <f>(100-'T-LGL (2)'!Z78)/100</f>
        <v>0.83028426315789472</v>
      </c>
      <c r="F87" s="3">
        <f>(100-'T-LGL (2)'!AA78)/100</f>
        <v>0.83235868421052628</v>
      </c>
      <c r="G87" s="3">
        <f>(100-'T-LGL (2)'!AB78)/100</f>
        <v>0.8292105263157894</v>
      </c>
      <c r="H87" s="3">
        <f>(100-'T-LGL (2)'!AC78)/100</f>
        <v>0.82766215789473674</v>
      </c>
      <c r="I87" s="3">
        <f>(100-'T-LGL (2)'!AD78)/100</f>
        <v>0.66298736842105255</v>
      </c>
      <c r="J87" s="3">
        <f>(100-'T-LGL (2)'!AE78)/100</f>
        <v>0.66875668421052636</v>
      </c>
      <c r="K87" s="3">
        <f>(100-'T-LGL (2)'!AF78)/100</f>
        <v>0.6689811052631579</v>
      </c>
      <c r="L87" s="3">
        <f>(100-'T-LGL (2)'!AG78)/100</f>
        <v>0.66947042105263166</v>
      </c>
      <c r="M87" s="3">
        <f>(100-'T-LGL (2)'!AH78)/100</f>
        <v>0.67099526315789471</v>
      </c>
      <c r="N87" s="3">
        <f>(100-'T-LGL (2)'!AI78)/100</f>
        <v>0.67251463157894731</v>
      </c>
      <c r="O87" s="3"/>
      <c r="P87" s="3"/>
    </row>
    <row r="88" spans="1:16" x14ac:dyDescent="0.2">
      <c r="A88" s="17" t="s">
        <v>28</v>
      </c>
      <c r="B88" s="3">
        <f>(B87-MIN($B$87:$N$87))/(MAX($B$87:$N$87)-MIN($B$87:$N$87))</f>
        <v>0.63364703213587137</v>
      </c>
      <c r="C88" s="3">
        <f t="shared" ref="C88:N88" si="7">(C87-MIN($B$87:$N$87))/(MAX($B$87:$N$87)-MIN($B$87:$N$87))</f>
        <v>0.97399578316716218</v>
      </c>
      <c r="D88" s="3">
        <f t="shared" si="7"/>
        <v>0.87810494227103053</v>
      </c>
      <c r="E88" s="3">
        <f t="shared" si="7"/>
        <v>0.98775222921920236</v>
      </c>
      <c r="F88" s="3">
        <f t="shared" si="7"/>
        <v>1</v>
      </c>
      <c r="G88" s="3">
        <f t="shared" si="7"/>
        <v>0.9814126856128933</v>
      </c>
      <c r="H88" s="3">
        <f t="shared" si="7"/>
        <v>0.97227082818659061</v>
      </c>
      <c r="I88" s="3">
        <f t="shared" si="7"/>
        <v>0</v>
      </c>
      <c r="J88" s="3">
        <f t="shared" si="7"/>
        <v>3.4063121978960116E-2</v>
      </c>
      <c r="K88" s="3">
        <f t="shared" si="7"/>
        <v>3.53881459452998E-2</v>
      </c>
      <c r="L88" s="3">
        <f t="shared" si="7"/>
        <v>3.8277158097050262E-2</v>
      </c>
      <c r="M88" s="3">
        <f t="shared" si="7"/>
        <v>4.7280111744516788E-2</v>
      </c>
      <c r="N88" s="3">
        <f t="shared" si="7"/>
        <v>5.6250747734268185E-2</v>
      </c>
      <c r="O88" s="3"/>
      <c r="P88" s="3"/>
    </row>
    <row r="89" spans="1:16" x14ac:dyDescent="0.2">
      <c r="A89" s="17" t="s">
        <v>34</v>
      </c>
      <c r="B89" s="3">
        <f>GEOMEAN(B68:B86)</f>
        <v>0.52767317586665929</v>
      </c>
      <c r="C89" s="3">
        <f t="shared" ref="C89:N89" si="8">GEOMEAN(C68:C86)</f>
        <v>0.5788838968598472</v>
      </c>
      <c r="D89" s="3">
        <f t="shared" si="8"/>
        <v>0.56852221838443262</v>
      </c>
      <c r="E89" s="3">
        <f t="shared" si="8"/>
        <v>0.58067774635037472</v>
      </c>
      <c r="F89" s="3">
        <f t="shared" si="8"/>
        <v>0.58219501225040504</v>
      </c>
      <c r="G89" s="3">
        <f t="shared" si="8"/>
        <v>0.57986345685208418</v>
      </c>
      <c r="H89" s="3">
        <f t="shared" si="8"/>
        <v>0.57865174076090287</v>
      </c>
      <c r="I89" s="3">
        <f t="shared" si="8"/>
        <v>0.36439698505070722</v>
      </c>
      <c r="J89" s="3">
        <f t="shared" si="8"/>
        <v>0.37738207945748653</v>
      </c>
      <c r="K89" s="3">
        <f t="shared" si="8"/>
        <v>0.37616350018585665</v>
      </c>
      <c r="L89" s="3">
        <f t="shared" si="8"/>
        <v>0.37488733799493434</v>
      </c>
      <c r="M89" s="3">
        <f t="shared" si="8"/>
        <v>0.37753302300988145</v>
      </c>
      <c r="N89" s="3">
        <f t="shared" si="8"/>
        <v>0.38400357965863191</v>
      </c>
      <c r="O89" s="3"/>
      <c r="P89" s="3"/>
    </row>
    <row r="90" spans="1:16" s="1" customFormat="1" x14ac:dyDescent="0.2">
      <c r="A90" s="17" t="s">
        <v>35</v>
      </c>
      <c r="B90" s="18">
        <f>PRODUCT(B68:B86)</f>
        <v>5.3080539984325232E-6</v>
      </c>
      <c r="C90" s="18">
        <f t="shared" ref="C90:N90" si="9">PRODUCT(C68:C86)</f>
        <v>3.0848773773633417E-5</v>
      </c>
      <c r="D90" s="18">
        <f t="shared" si="9"/>
        <v>2.1887764024826585E-5</v>
      </c>
      <c r="E90" s="18">
        <f t="shared" si="9"/>
        <v>3.2716623035032152E-5</v>
      </c>
      <c r="F90" s="18">
        <f t="shared" si="9"/>
        <v>3.437962447596755E-5</v>
      </c>
      <c r="G90" s="18">
        <f t="shared" si="9"/>
        <v>3.1855840257427147E-5</v>
      </c>
      <c r="H90" s="18">
        <f t="shared" si="9"/>
        <v>3.061455950970099E-5</v>
      </c>
      <c r="I90" s="18">
        <f t="shared" si="9"/>
        <v>4.67649770895882E-9</v>
      </c>
      <c r="J90" s="18">
        <f t="shared" si="9"/>
        <v>9.0958688738984287E-9</v>
      </c>
      <c r="K90" s="18">
        <f t="shared" si="9"/>
        <v>8.5537470838873791E-9</v>
      </c>
      <c r="L90" s="18">
        <f t="shared" si="9"/>
        <v>8.0188976622233986E-9</v>
      </c>
      <c r="M90" s="18">
        <f t="shared" si="9"/>
        <v>9.1652426251252398E-9</v>
      </c>
      <c r="N90" s="18">
        <f t="shared" si="9"/>
        <v>1.2658148438704937E-8</v>
      </c>
    </row>
    <row r="91" spans="1:16" x14ac:dyDescent="0.2">
      <c r="A91" s="17" t="s">
        <v>36</v>
      </c>
      <c r="B91" s="20">
        <f>(B90-MIN($B$90:$N$90))/(MAX($B$90:$N$90)-MIN($B$90:$N$90))</f>
        <v>0.15428030622992756</v>
      </c>
      <c r="C91" s="20">
        <f t="shared" ref="C91:N91" si="10">(C90-MIN($B$90:$N$90))/(MAX($B$90:$N$90)-MIN($B$90:$N$90))</f>
        <v>0.89728418775884933</v>
      </c>
      <c r="D91" s="20">
        <f t="shared" si="10"/>
        <v>0.6365998732844107</v>
      </c>
      <c r="E91" s="20">
        <f t="shared" si="10"/>
        <v>0.9516217030499301</v>
      </c>
      <c r="F91" s="20">
        <f t="shared" si="10"/>
        <v>1</v>
      </c>
      <c r="G91" s="20">
        <f t="shared" si="10"/>
        <v>0.92658071162357414</v>
      </c>
      <c r="H91" s="20">
        <f t="shared" si="10"/>
        <v>0.89047067158769566</v>
      </c>
      <c r="I91" s="20">
        <f t="shared" si="10"/>
        <v>0</v>
      </c>
      <c r="J91" s="20">
        <f t="shared" si="10"/>
        <v>1.2856371936140136E-4</v>
      </c>
      <c r="K91" s="20">
        <f t="shared" si="10"/>
        <v>1.1279287978503518E-4</v>
      </c>
      <c r="L91" s="20">
        <f t="shared" si="10"/>
        <v>9.7233600335295766E-5</v>
      </c>
      <c r="M91" s="20">
        <f t="shared" si="10"/>
        <v>1.3058186790582065E-4</v>
      </c>
      <c r="N91" s="20">
        <f t="shared" si="10"/>
        <v>2.3219382716722477E-4</v>
      </c>
    </row>
    <row r="92" spans="1:16" s="1" customFormat="1" x14ac:dyDescent="0.2">
      <c r="A92" s="17" t="s">
        <v>22</v>
      </c>
      <c r="B92">
        <f>'T-LGL (2)'!W82/100</f>
        <v>0.73684210526315796</v>
      </c>
      <c r="C92">
        <f>'T-LGL (2)'!X82/100</f>
        <v>0.8421052631578948</v>
      </c>
      <c r="D92">
        <f>'T-LGL (2)'!Y82/100</f>
        <v>0.78947368421052633</v>
      </c>
      <c r="E92">
        <f>'T-LGL (2)'!Z82/100</f>
        <v>0.8421052631578948</v>
      </c>
      <c r="F92">
        <f>'T-LGL (2)'!AA82/100</f>
        <v>0.8421052631578948</v>
      </c>
      <c r="G92">
        <f>'T-LGL (2)'!AB82/100</f>
        <v>0.8421052631578948</v>
      </c>
      <c r="H92">
        <f>'T-LGL (2)'!AC82/100</f>
        <v>0.8421052631578948</v>
      </c>
      <c r="I92">
        <f>'T-LGL (2)'!AD82/100</f>
        <v>0.63157894736842102</v>
      </c>
      <c r="J92">
        <f>'T-LGL (2)'!AE82/100</f>
        <v>0.63157894736842102</v>
      </c>
      <c r="K92">
        <f>'T-LGL (2)'!AF82/100</f>
        <v>0.63157894736842102</v>
      </c>
      <c r="L92">
        <f>'T-LGL (2)'!AG82/100</f>
        <v>0.63157894736842102</v>
      </c>
      <c r="M92">
        <f>'T-LGL (2)'!AH82/100</f>
        <v>0.63157894736842102</v>
      </c>
      <c r="N92">
        <f>'T-LGL (2)'!AI82/100</f>
        <v>0.63157894736842102</v>
      </c>
    </row>
    <row r="93" spans="1:16" x14ac:dyDescent="0.2">
      <c r="A93" s="17" t="s">
        <v>29</v>
      </c>
      <c r="B93" s="20">
        <f>(B92-MIN($B$92:$N$92))/(MAX($B$92:$N$92)-MIN($B$92:$N$92))</f>
        <v>0.50000000000000022</v>
      </c>
      <c r="C93" s="20">
        <f t="shared" ref="C93:N93" si="11">(C92-MIN($B$92:$N$92))/(MAX($B$92:$N$92)-MIN($B$92:$N$92))</f>
        <v>1</v>
      </c>
      <c r="D93" s="20">
        <f t="shared" si="11"/>
        <v>0.74999999999999989</v>
      </c>
      <c r="E93" s="20">
        <f t="shared" si="11"/>
        <v>1</v>
      </c>
      <c r="F93" s="20">
        <f t="shared" si="11"/>
        <v>1</v>
      </c>
      <c r="G93" s="20">
        <f t="shared" si="11"/>
        <v>1</v>
      </c>
      <c r="H93" s="20">
        <f t="shared" si="11"/>
        <v>1</v>
      </c>
      <c r="I93" s="20">
        <f t="shared" si="11"/>
        <v>0</v>
      </c>
      <c r="J93" s="20">
        <f t="shared" si="11"/>
        <v>0</v>
      </c>
      <c r="K93" s="20">
        <f t="shared" si="11"/>
        <v>0</v>
      </c>
      <c r="L93" s="20">
        <f t="shared" si="11"/>
        <v>0</v>
      </c>
      <c r="M93" s="20">
        <f t="shared" si="11"/>
        <v>0</v>
      </c>
      <c r="N93" s="20">
        <f t="shared" si="11"/>
        <v>0</v>
      </c>
    </row>
    <row r="94" spans="1:16" x14ac:dyDescent="0.2">
      <c r="A94" s="17" t="s">
        <v>37</v>
      </c>
      <c r="B94">
        <v>0.23400000000000001</v>
      </c>
      <c r="C94">
        <v>0.27100000000000002</v>
      </c>
      <c r="D94">
        <v>0.27200000000000002</v>
      </c>
      <c r="E94">
        <v>0.27400000000000002</v>
      </c>
      <c r="F94">
        <v>0.28000000000000003</v>
      </c>
      <c r="G94">
        <v>0.28570000000000001</v>
      </c>
      <c r="H94">
        <v>0.28570000000000001</v>
      </c>
      <c r="I94">
        <v>0.13600000000000001</v>
      </c>
      <c r="J94">
        <v>0.17</v>
      </c>
      <c r="K94">
        <v>0.14000000000000001</v>
      </c>
      <c r="L94">
        <v>0.16</v>
      </c>
      <c r="M94">
        <v>0.157</v>
      </c>
      <c r="N94">
        <v>0.16</v>
      </c>
    </row>
    <row r="95" spans="1:16" x14ac:dyDescent="0.2">
      <c r="A95" s="17" t="s">
        <v>27</v>
      </c>
      <c r="B95">
        <f>'T-LGL (2)'!W85</f>
        <v>13.873005263157896</v>
      </c>
      <c r="C95">
        <f>'T-LGL (2)'!X85</f>
        <v>19.637536842105266</v>
      </c>
      <c r="D95">
        <f>'T-LGL (2)'!Y85</f>
        <v>18.013421052631582</v>
      </c>
      <c r="E95">
        <f>'T-LGL (2)'!Z85</f>
        <v>19.870531578947372</v>
      </c>
      <c r="F95">
        <f>'T-LGL (2)'!AA85</f>
        <v>20.077973684210527</v>
      </c>
      <c r="G95">
        <f>'T-LGL (2)'!AB85</f>
        <v>19.763157894736846</v>
      </c>
      <c r="H95">
        <f>'T-LGL (2)'!AC85</f>
        <v>19.608321052631581</v>
      </c>
      <c r="I95">
        <f>'T-LGL (2)'!AD85</f>
        <v>3.140842105263161</v>
      </c>
      <c r="J95">
        <f>'T-LGL (2)'!AE85</f>
        <v>3.7177736842105276</v>
      </c>
      <c r="K95">
        <f>'T-LGL (2)'!AF85</f>
        <v>3.7402157894736874</v>
      </c>
      <c r="L95">
        <f>'T-LGL (2)'!AG85</f>
        <v>3.7891473684210553</v>
      </c>
      <c r="M95">
        <f>'T-LGL (2)'!AH85</f>
        <v>3.9416315789473728</v>
      </c>
      <c r="N95">
        <f>'T-LGL (2)'!AI85</f>
        <v>4.0935684210526375</v>
      </c>
    </row>
    <row r="96" spans="1:16" x14ac:dyDescent="0.2">
      <c r="A96" s="3"/>
    </row>
    <row r="97" spans="1:1" x14ac:dyDescent="0.2">
      <c r="A97" s="16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FC48-BA10-174B-9A1A-53F1C6E3FA86}">
  <dimension ref="A1:AI81"/>
  <sheetViews>
    <sheetView zoomScale="75" zoomScaleNormal="137" workbookViewId="0">
      <selection activeCell="AK8" sqref="AK8"/>
    </sheetView>
  </sheetViews>
  <sheetFormatPr baseColWidth="10" defaultColWidth="11" defaultRowHeight="16" x14ac:dyDescent="0.2"/>
  <cols>
    <col min="2" max="2" width="10.83203125"/>
    <col min="3" max="36" width="2.1640625" customWidth="1"/>
  </cols>
  <sheetData>
    <row r="1" spans="1:3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">
      <c r="A2" s="2"/>
      <c r="B2" s="2"/>
      <c r="C2" s="25"/>
      <c r="D2" s="2"/>
      <c r="E2" s="2"/>
      <c r="F2" s="25"/>
      <c r="G2" s="2"/>
      <c r="H2" s="2"/>
      <c r="I2" s="2"/>
      <c r="J2" s="2"/>
      <c r="K2" s="2"/>
      <c r="L2" s="2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7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">
      <c r="A3" s="2"/>
      <c r="B3" s="2"/>
      <c r="C3" s="26"/>
      <c r="D3" s="7"/>
      <c r="E3" s="2"/>
      <c r="F3" s="26"/>
      <c r="G3" s="6"/>
      <c r="H3" s="7"/>
      <c r="I3" s="7"/>
      <c r="J3" s="7"/>
      <c r="K3" s="2"/>
      <c r="L3" s="26"/>
      <c r="M3" s="7"/>
      <c r="N3" s="7"/>
      <c r="O3" s="7"/>
      <c r="P3" s="7"/>
      <c r="Q3" s="7"/>
      <c r="R3" s="7"/>
      <c r="S3" s="8"/>
      <c r="T3" s="15"/>
      <c r="U3" s="15"/>
      <c r="V3" s="15"/>
      <c r="W3" s="15"/>
      <c r="X3" s="28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">
      <c r="A4" s="2"/>
      <c r="B4" s="2"/>
      <c r="C4" s="26"/>
      <c r="D4" s="7"/>
      <c r="E4" s="2"/>
      <c r="F4" s="26"/>
      <c r="G4" s="6"/>
      <c r="H4" s="7"/>
      <c r="I4" s="7"/>
      <c r="J4" s="7"/>
      <c r="K4" s="2"/>
      <c r="L4" s="26"/>
      <c r="M4" s="7"/>
      <c r="N4" s="7"/>
      <c r="O4" s="7"/>
      <c r="P4" s="7"/>
      <c r="Q4" s="7"/>
      <c r="R4" s="7"/>
      <c r="S4" s="8"/>
      <c r="T4" s="15"/>
      <c r="U4" s="15"/>
      <c r="V4" s="15"/>
      <c r="W4" s="15"/>
      <c r="X4" s="28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">
      <c r="A5" s="2"/>
      <c r="B5" s="2"/>
      <c r="C5" s="26"/>
      <c r="D5" s="7"/>
      <c r="E5" s="2"/>
      <c r="F5" s="26"/>
      <c r="G5" s="6"/>
      <c r="H5" s="7"/>
      <c r="I5" s="7"/>
      <c r="J5" s="7"/>
      <c r="K5" s="2"/>
      <c r="L5" s="26"/>
      <c r="M5" s="7"/>
      <c r="N5" s="7"/>
      <c r="O5" s="7"/>
      <c r="P5" s="7"/>
      <c r="Q5" s="7"/>
      <c r="R5" s="7"/>
      <c r="S5" s="8"/>
      <c r="T5" s="15"/>
      <c r="U5" s="15"/>
      <c r="V5" s="15"/>
      <c r="W5" s="15"/>
      <c r="X5" s="28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">
      <c r="A6" s="2"/>
      <c r="B6" s="2"/>
      <c r="C6" s="26"/>
      <c r="D6" s="7"/>
      <c r="E6" s="2"/>
      <c r="F6" s="26"/>
      <c r="G6" s="6"/>
      <c r="H6" s="7"/>
      <c r="I6" s="7"/>
      <c r="J6" s="7"/>
      <c r="K6" s="2"/>
      <c r="L6" s="26"/>
      <c r="M6" s="7"/>
      <c r="N6" s="7"/>
      <c r="O6" s="7"/>
      <c r="P6" s="7"/>
      <c r="Q6" s="7"/>
      <c r="R6" s="7"/>
      <c r="S6" s="8"/>
      <c r="T6" s="15"/>
      <c r="U6" s="15"/>
      <c r="V6" s="15"/>
      <c r="W6" s="15"/>
      <c r="X6" s="28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">
      <c r="A7" s="2"/>
      <c r="B7" s="2"/>
      <c r="C7" s="26"/>
      <c r="D7" s="7"/>
      <c r="E7" s="2"/>
      <c r="F7" s="26"/>
      <c r="G7" s="6"/>
      <c r="H7" s="7"/>
      <c r="I7" s="7"/>
      <c r="J7" s="7"/>
      <c r="K7" s="2"/>
      <c r="L7" s="26"/>
      <c r="M7" s="6"/>
      <c r="N7" s="7"/>
      <c r="O7" s="7"/>
      <c r="P7" s="7"/>
      <c r="Q7" s="7"/>
      <c r="R7" s="7"/>
      <c r="S7" s="7"/>
      <c r="T7" s="7"/>
      <c r="U7" s="7"/>
      <c r="V7" s="8"/>
      <c r="W7" s="15"/>
      <c r="X7" s="28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">
      <c r="A8" s="2"/>
      <c r="B8" s="2"/>
      <c r="C8" s="26"/>
      <c r="D8" s="7"/>
      <c r="E8" s="2"/>
      <c r="F8" s="26"/>
      <c r="G8" s="6"/>
      <c r="H8" s="7"/>
      <c r="I8" s="7"/>
      <c r="J8" s="7"/>
      <c r="K8" s="2"/>
      <c r="L8" s="26"/>
      <c r="M8" s="6"/>
      <c r="N8" s="7"/>
      <c r="O8" s="7"/>
      <c r="P8" s="7"/>
      <c r="Q8" s="7"/>
      <c r="R8" s="7"/>
      <c r="S8" s="7"/>
      <c r="T8" s="7"/>
      <c r="U8" s="7"/>
      <c r="V8" s="8"/>
      <c r="W8" s="15"/>
      <c r="X8" s="28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">
      <c r="A9" s="2"/>
      <c r="B9" s="2"/>
      <c r="C9" s="26"/>
      <c r="D9" s="7"/>
      <c r="E9" s="2"/>
      <c r="F9" s="26"/>
      <c r="G9" s="6"/>
      <c r="H9" s="7"/>
      <c r="I9" s="7"/>
      <c r="J9" s="7"/>
      <c r="K9" s="2"/>
      <c r="L9" s="26"/>
      <c r="M9" s="6"/>
      <c r="N9" s="7"/>
      <c r="O9" s="7"/>
      <c r="P9" s="7"/>
      <c r="Q9" s="7"/>
      <c r="R9" s="7"/>
      <c r="S9" s="7"/>
      <c r="T9" s="7"/>
      <c r="U9" s="7"/>
      <c r="V9" s="8"/>
      <c r="W9" s="15"/>
      <c r="X9" s="28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">
      <c r="A10" s="2"/>
      <c r="B10" s="2"/>
      <c r="C10" s="26"/>
      <c r="D10" s="7"/>
      <c r="E10" s="2"/>
      <c r="F10" s="26"/>
      <c r="G10" s="6"/>
      <c r="H10" s="7"/>
      <c r="I10" s="7"/>
      <c r="J10" s="7"/>
      <c r="K10" s="2"/>
      <c r="L10" s="26"/>
      <c r="M10" s="6"/>
      <c r="N10" s="7"/>
      <c r="O10" s="7"/>
      <c r="P10" s="7"/>
      <c r="Q10" s="7"/>
      <c r="R10" s="7"/>
      <c r="S10" s="7"/>
      <c r="T10" s="7"/>
      <c r="U10" s="7"/>
      <c r="V10" s="8"/>
      <c r="W10" s="15"/>
      <c r="X10" s="28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">
      <c r="A11" s="2"/>
      <c r="B11" s="2"/>
      <c r="C11" s="25"/>
      <c r="D11" s="2"/>
      <c r="E11" s="2"/>
      <c r="F11" s="25"/>
      <c r="G11" s="2"/>
      <c r="H11" s="2"/>
      <c r="I11" s="2"/>
      <c r="J11" s="2"/>
      <c r="K11" s="2"/>
      <c r="L11" s="2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7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">
      <c r="A12" s="2"/>
      <c r="B12" s="2"/>
      <c r="C12" s="26"/>
      <c r="D12" s="7"/>
      <c r="E12" s="2"/>
      <c r="F12" s="26"/>
      <c r="G12" s="6"/>
      <c r="H12" s="7"/>
      <c r="I12" s="7"/>
      <c r="J12" s="7"/>
      <c r="K12" s="2"/>
      <c r="L12" s="26"/>
      <c r="M12" s="7"/>
      <c r="N12" s="7"/>
      <c r="O12" s="7"/>
      <c r="P12" s="7"/>
      <c r="Q12" s="7"/>
      <c r="R12" s="7"/>
      <c r="S12" s="8"/>
      <c r="T12" s="15"/>
      <c r="U12" s="15"/>
      <c r="V12" s="15"/>
      <c r="W12" s="15"/>
      <c r="X12" s="28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">
      <c r="A13" s="2"/>
      <c r="B13" s="2"/>
      <c r="C13" s="26"/>
      <c r="D13" s="7"/>
      <c r="E13" s="2"/>
      <c r="F13" s="26"/>
      <c r="G13" s="6"/>
      <c r="H13" s="7"/>
      <c r="I13" s="7"/>
      <c r="J13" s="7"/>
      <c r="K13" s="2"/>
      <c r="L13" s="26"/>
      <c r="M13" s="7"/>
      <c r="N13" s="7"/>
      <c r="O13" s="7"/>
      <c r="P13" s="7"/>
      <c r="Q13" s="7"/>
      <c r="R13" s="7"/>
      <c r="S13" s="8"/>
      <c r="T13" s="15"/>
      <c r="U13" s="15"/>
      <c r="V13" s="15"/>
      <c r="W13" s="15"/>
      <c r="X13" s="28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">
      <c r="A14" s="2"/>
      <c r="B14" s="2"/>
      <c r="C14" s="26"/>
      <c r="D14" s="7"/>
      <c r="E14" s="2"/>
      <c r="F14" s="26"/>
      <c r="G14" s="6"/>
      <c r="H14" s="7"/>
      <c r="I14" s="7"/>
      <c r="J14" s="7"/>
      <c r="K14" s="2"/>
      <c r="L14" s="26"/>
      <c r="M14" s="7"/>
      <c r="N14" s="7"/>
      <c r="O14" s="7"/>
      <c r="P14" s="7"/>
      <c r="Q14" s="7"/>
      <c r="R14" s="7"/>
      <c r="S14" s="8"/>
      <c r="T14" s="15"/>
      <c r="U14" s="15"/>
      <c r="V14" s="15"/>
      <c r="W14" s="15"/>
      <c r="X14" s="28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">
      <c r="A15" s="2"/>
      <c r="B15" s="2"/>
      <c r="C15" s="26"/>
      <c r="D15" s="7"/>
      <c r="E15" s="2"/>
      <c r="F15" s="26"/>
      <c r="G15" s="6"/>
      <c r="H15" s="7"/>
      <c r="I15" s="7"/>
      <c r="J15" s="7"/>
      <c r="K15" s="2"/>
      <c r="L15" s="26"/>
      <c r="M15" s="7"/>
      <c r="N15" s="7"/>
      <c r="O15" s="7"/>
      <c r="P15" s="7"/>
      <c r="Q15" s="7"/>
      <c r="R15" s="7"/>
      <c r="S15" s="8"/>
      <c r="T15" s="15"/>
      <c r="U15" s="15"/>
      <c r="V15" s="15"/>
      <c r="W15" s="15"/>
      <c r="X15" s="28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">
      <c r="A16" s="2"/>
      <c r="B16" s="2"/>
      <c r="C16" s="26"/>
      <c r="D16" s="7"/>
      <c r="E16" s="2"/>
      <c r="F16" s="26"/>
      <c r="G16" s="6"/>
      <c r="H16" s="7"/>
      <c r="I16" s="7"/>
      <c r="J16" s="7"/>
      <c r="K16" s="2"/>
      <c r="L16" s="26"/>
      <c r="M16" s="6"/>
      <c r="N16" s="7"/>
      <c r="O16" s="7"/>
      <c r="P16" s="7"/>
      <c r="Q16" s="7"/>
      <c r="R16" s="7"/>
      <c r="S16" s="7"/>
      <c r="T16" s="7"/>
      <c r="U16" s="7"/>
      <c r="V16" s="8"/>
      <c r="W16" s="15"/>
      <c r="X16" s="28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">
      <c r="A17" s="2"/>
      <c r="B17" s="2"/>
      <c r="C17" s="26"/>
      <c r="D17" s="7"/>
      <c r="E17" s="2"/>
      <c r="F17" s="26"/>
      <c r="G17" s="6"/>
      <c r="H17" s="7"/>
      <c r="I17" s="7"/>
      <c r="J17" s="7"/>
      <c r="K17" s="2"/>
      <c r="L17" s="26"/>
      <c r="M17" s="6"/>
      <c r="N17" s="7"/>
      <c r="O17" s="7"/>
      <c r="P17" s="7"/>
      <c r="Q17" s="7"/>
      <c r="R17" s="7"/>
      <c r="S17" s="7"/>
      <c r="T17" s="7"/>
      <c r="U17" s="7"/>
      <c r="V17" s="8"/>
      <c r="W17" s="15"/>
      <c r="X17" s="28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">
      <c r="A18" s="2"/>
      <c r="B18" s="2"/>
      <c r="C18" s="26"/>
      <c r="D18" s="7"/>
      <c r="E18" s="2"/>
      <c r="F18" s="26"/>
      <c r="G18" s="6"/>
      <c r="H18" s="7"/>
      <c r="I18" s="7"/>
      <c r="J18" s="7"/>
      <c r="K18" s="2"/>
      <c r="L18" s="26"/>
      <c r="M18" s="6"/>
      <c r="N18" s="7"/>
      <c r="O18" s="7"/>
      <c r="P18" s="7"/>
      <c r="Q18" s="7"/>
      <c r="R18" s="7"/>
      <c r="S18" s="7"/>
      <c r="T18" s="7"/>
      <c r="U18" s="7"/>
      <c r="V18" s="8"/>
      <c r="W18" s="15"/>
      <c r="X18" s="28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">
      <c r="A19" s="2"/>
      <c r="B19" s="2"/>
      <c r="C19" s="26"/>
      <c r="D19" s="7"/>
      <c r="E19" s="2"/>
      <c r="F19" s="30"/>
      <c r="G19" s="6"/>
      <c r="H19" s="7"/>
      <c r="I19" s="7"/>
      <c r="J19" s="7"/>
      <c r="K19" s="2"/>
      <c r="L19" s="30"/>
      <c r="M19" s="6"/>
      <c r="N19" s="7"/>
      <c r="O19" s="7"/>
      <c r="P19" s="7"/>
      <c r="Q19" s="7"/>
      <c r="R19" s="7"/>
      <c r="S19" s="7"/>
      <c r="T19" s="7"/>
      <c r="U19" s="7"/>
      <c r="V19" s="8"/>
      <c r="W19" s="15"/>
      <c r="X19" s="29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2" customHeight="1" x14ac:dyDescent="0.2">
      <c r="A20" s="2"/>
      <c r="B20" s="9">
        <v>1</v>
      </c>
      <c r="C20" s="24">
        <f>'TLGL data'!B3</f>
        <v>0.95652199999999998</v>
      </c>
      <c r="D20" s="24">
        <f>'TLGL data'!C3</f>
        <v>0.95652199999999998</v>
      </c>
      <c r="E20" s="2"/>
      <c r="F20" s="24">
        <f>'TLGL data'!B35</f>
        <v>0.95652199999999998</v>
      </c>
      <c r="G20" s="24">
        <f>'TLGL data'!C35</f>
        <v>0.95652199999999998</v>
      </c>
      <c r="H20" s="24">
        <f>'TLGL data'!D35</f>
        <v>0.95652199999999998</v>
      </c>
      <c r="I20" s="24">
        <f>'TLGL data'!E35</f>
        <v>0.95652199999999998</v>
      </c>
      <c r="J20" s="24">
        <f>'TLGL data'!F35</f>
        <v>0.95652199999999998</v>
      </c>
      <c r="K20" s="2"/>
      <c r="L20" s="24">
        <f>'TLGL data'!B68</f>
        <v>0.95652199999999998</v>
      </c>
      <c r="M20" s="24">
        <f>'TLGL data'!C68</f>
        <v>0.95652199999999998</v>
      </c>
      <c r="N20" s="24">
        <f>'TLGL data'!D68</f>
        <v>0.95652199999999998</v>
      </c>
      <c r="O20" s="24">
        <f>'TLGL data'!E68</f>
        <v>0.95652199999999998</v>
      </c>
      <c r="P20" s="24">
        <f>'TLGL data'!F68</f>
        <v>0.95652199999999998</v>
      </c>
      <c r="Q20" s="24">
        <f>'TLGL data'!G68</f>
        <v>0.95652199999999998</v>
      </c>
      <c r="R20" s="24">
        <f>'TLGL data'!H68</f>
        <v>0.95652199999999998</v>
      </c>
      <c r="S20" s="24">
        <f>'TLGL data'!I68</f>
        <v>0.95652199999999998</v>
      </c>
      <c r="T20" s="24">
        <f>'TLGL data'!J68</f>
        <v>0.95652199999999998</v>
      </c>
      <c r="U20" s="24">
        <f>'TLGL data'!K68</f>
        <v>0.95652199999999998</v>
      </c>
      <c r="V20" s="24">
        <f>'TLGL data'!L68</f>
        <v>0.95652199999999998</v>
      </c>
      <c r="W20" s="24">
        <f>'TLGL data'!M68</f>
        <v>0.95652199999999998</v>
      </c>
      <c r="X20" s="24">
        <f>'TLGL data'!N68</f>
        <v>0.95652199999999998</v>
      </c>
      <c r="Y20" s="12">
        <f>'TLGL data'!O68</f>
        <v>0</v>
      </c>
      <c r="Z20" s="12">
        <f>'TLGL data'!P68</f>
        <v>0</v>
      </c>
      <c r="AA20" s="2"/>
      <c r="AB20" s="10"/>
      <c r="AC20" s="2"/>
      <c r="AD20" s="2"/>
      <c r="AE20" s="2"/>
      <c r="AF20" s="2"/>
      <c r="AG20" s="2"/>
      <c r="AH20" s="2"/>
      <c r="AI20" s="2"/>
    </row>
    <row r="21" spans="1:35" ht="12" customHeight="1" x14ac:dyDescent="0.2">
      <c r="A21" s="2"/>
      <c r="B21" s="9">
        <v>2</v>
      </c>
      <c r="C21" s="24">
        <f>'TLGL data'!B4</f>
        <v>0.95652199999999998</v>
      </c>
      <c r="D21" s="24">
        <f>'TLGL data'!C4</f>
        <v>0.95652199999999998</v>
      </c>
      <c r="E21" s="2"/>
      <c r="F21" s="24">
        <f>'TLGL data'!B36</f>
        <v>0.95652199999999998</v>
      </c>
      <c r="G21" s="24">
        <f>'TLGL data'!C36</f>
        <v>0.95652199999999998</v>
      </c>
      <c r="H21" s="24">
        <f>'TLGL data'!D36</f>
        <v>0.95652199999999998</v>
      </c>
      <c r="I21" s="24">
        <f>'TLGL data'!E36</f>
        <v>0.95652199999999998</v>
      </c>
      <c r="J21" s="24">
        <f>'TLGL data'!F36</f>
        <v>0.95652199999999998</v>
      </c>
      <c r="K21" s="2"/>
      <c r="L21" s="24">
        <f>'TLGL data'!B69</f>
        <v>0.95652199999999998</v>
      </c>
      <c r="M21" s="24">
        <f>'TLGL data'!C69</f>
        <v>0.95652199999999998</v>
      </c>
      <c r="N21" s="24">
        <f>'TLGL data'!D69</f>
        <v>0.95652199999999998</v>
      </c>
      <c r="O21" s="24">
        <f>'TLGL data'!E69</f>
        <v>0.95652199999999998</v>
      </c>
      <c r="P21" s="24">
        <f>'TLGL data'!F69</f>
        <v>0.95652199999999998</v>
      </c>
      <c r="Q21" s="24">
        <f>'TLGL data'!G69</f>
        <v>0.95652199999999998</v>
      </c>
      <c r="R21" s="24">
        <f>'TLGL data'!H69</f>
        <v>0.95652199999999998</v>
      </c>
      <c r="S21" s="24">
        <f>'TLGL data'!I69</f>
        <v>0.95652199999999998</v>
      </c>
      <c r="T21" s="24">
        <f>'TLGL data'!J69</f>
        <v>0.95652199999999998</v>
      </c>
      <c r="U21" s="24">
        <f>'TLGL data'!K69</f>
        <v>0.95652199999999998</v>
      </c>
      <c r="V21" s="24">
        <f>'TLGL data'!L69</f>
        <v>0.95652199999999998</v>
      </c>
      <c r="W21" s="24">
        <f>'TLGL data'!M69</f>
        <v>0.95652199999999998</v>
      </c>
      <c r="X21" s="24">
        <f>'TLGL data'!N69</f>
        <v>0.95652199999999998</v>
      </c>
      <c r="Y21" s="12">
        <f>'TLGL data'!O69</f>
        <v>0</v>
      </c>
      <c r="Z21" s="12">
        <f>'TLGL data'!P69</f>
        <v>0</v>
      </c>
      <c r="AA21" s="23">
        <v>1</v>
      </c>
      <c r="AB21" s="11">
        <v>1</v>
      </c>
      <c r="AC21" s="2"/>
      <c r="AD21" s="2"/>
      <c r="AE21" s="2"/>
      <c r="AF21" s="2"/>
      <c r="AG21" s="2"/>
      <c r="AH21" s="2"/>
      <c r="AI21" s="2"/>
    </row>
    <row r="22" spans="1:35" ht="12" customHeight="1" x14ac:dyDescent="0.2">
      <c r="A22" s="2"/>
      <c r="B22" s="9">
        <v>3</v>
      </c>
      <c r="C22" s="24">
        <f>'TLGL data'!B5</f>
        <v>0.95652199999999998</v>
      </c>
      <c r="D22" s="24">
        <f>'TLGL data'!C5</f>
        <v>0.95652199999999998</v>
      </c>
      <c r="E22" s="2"/>
      <c r="F22" s="24">
        <f>'TLGL data'!B37</f>
        <v>0.95652199999999998</v>
      </c>
      <c r="G22" s="24">
        <f>'TLGL data'!C37</f>
        <v>0.95652199999999998</v>
      </c>
      <c r="H22" s="24">
        <f>'TLGL data'!D37</f>
        <v>0.95652199999999998</v>
      </c>
      <c r="I22" s="24">
        <f>'TLGL data'!E37</f>
        <v>0.95652199999999998</v>
      </c>
      <c r="J22" s="24">
        <f>'TLGL data'!F37</f>
        <v>0.95652199999999998</v>
      </c>
      <c r="K22" s="2"/>
      <c r="L22" s="24">
        <f>'TLGL data'!B70</f>
        <v>0.95652199999999998</v>
      </c>
      <c r="M22" s="24">
        <f>'TLGL data'!C70</f>
        <v>0.95652199999999998</v>
      </c>
      <c r="N22" s="24">
        <f>'TLGL data'!D70</f>
        <v>0.95652199999999998</v>
      </c>
      <c r="O22" s="24">
        <f>'TLGL data'!E70</f>
        <v>0.95652199999999998</v>
      </c>
      <c r="P22" s="24">
        <f>'TLGL data'!F70</f>
        <v>0.95652199999999998</v>
      </c>
      <c r="Q22" s="24">
        <f>'TLGL data'!G70</f>
        <v>0.95652199999999998</v>
      </c>
      <c r="R22" s="24">
        <f>'TLGL data'!H70</f>
        <v>0.95652199999999998</v>
      </c>
      <c r="S22" s="24">
        <f>'TLGL data'!I70</f>
        <v>0.95652199999999998</v>
      </c>
      <c r="T22" s="24">
        <f>'TLGL data'!J70</f>
        <v>0.95652199999999998</v>
      </c>
      <c r="U22" s="24">
        <f>'TLGL data'!K70</f>
        <v>0.95652199999999998</v>
      </c>
      <c r="V22" s="24">
        <f>'TLGL data'!L70</f>
        <v>0.95652199999999998</v>
      </c>
      <c r="W22" s="24">
        <f>'TLGL data'!M70</f>
        <v>0.95652199999999998</v>
      </c>
      <c r="X22" s="24">
        <f>'TLGL data'!N70</f>
        <v>0.95652199999999998</v>
      </c>
      <c r="Y22" s="12">
        <f>'TLGL data'!O70</f>
        <v>0</v>
      </c>
      <c r="Z22" s="12">
        <f>'TLGL data'!P70</f>
        <v>0</v>
      </c>
      <c r="AA22" s="23">
        <v>0.95</v>
      </c>
      <c r="AB22" s="11"/>
      <c r="AC22" s="2"/>
      <c r="AD22" s="2"/>
      <c r="AE22" s="2"/>
      <c r="AF22" s="2"/>
      <c r="AG22" s="2"/>
      <c r="AH22" s="2"/>
      <c r="AI22" s="2"/>
    </row>
    <row r="23" spans="1:35" ht="12" customHeight="1" x14ac:dyDescent="0.2">
      <c r="A23" s="2"/>
      <c r="B23" s="9">
        <v>4</v>
      </c>
      <c r="C23" s="24">
        <f>'TLGL data'!B6</f>
        <v>0.82467500000000005</v>
      </c>
      <c r="D23" s="24">
        <f>'TLGL data'!C6</f>
        <v>4.3478299999999998E-2</v>
      </c>
      <c r="E23" s="2"/>
      <c r="F23" s="24">
        <f>'TLGL data'!B38</f>
        <v>0.95652199999999998</v>
      </c>
      <c r="G23" s="24">
        <f>'TLGL data'!C38</f>
        <v>0.95652199999999998</v>
      </c>
      <c r="H23" s="24">
        <f>'TLGL data'!D38</f>
        <v>0.95652199999999998</v>
      </c>
      <c r="I23" s="24">
        <f>'TLGL data'!E38</f>
        <v>4.3478299999999998E-2</v>
      </c>
      <c r="J23" s="24">
        <f>'TLGL data'!F38</f>
        <v>4.3478299999999998E-2</v>
      </c>
      <c r="K23" s="2"/>
      <c r="L23" s="24">
        <f>'TLGL data'!B71</f>
        <v>0.95652199999999998</v>
      </c>
      <c r="M23" s="24">
        <f>'TLGL data'!C71</f>
        <v>0.95652199999999998</v>
      </c>
      <c r="N23" s="24">
        <f>'TLGL data'!D71</f>
        <v>0.95652199999999998</v>
      </c>
      <c r="O23" s="24">
        <f>'TLGL data'!E71</f>
        <v>0.95652199999999998</v>
      </c>
      <c r="P23" s="24">
        <f>'TLGL data'!F71</f>
        <v>0.95652199999999998</v>
      </c>
      <c r="Q23" s="24">
        <f>'TLGL data'!G71</f>
        <v>0.95652199999999998</v>
      </c>
      <c r="R23" s="24">
        <f>'TLGL data'!H71</f>
        <v>0.95652199999999998</v>
      </c>
      <c r="S23" s="24">
        <f>'TLGL data'!I71</f>
        <v>4.3478299999999998E-2</v>
      </c>
      <c r="T23" s="24">
        <f>'TLGL data'!J71</f>
        <v>4.3478299999999998E-2</v>
      </c>
      <c r="U23" s="24">
        <f>'TLGL data'!K71</f>
        <v>4.3478299999999998E-2</v>
      </c>
      <c r="V23" s="24">
        <f>'TLGL data'!L71</f>
        <v>4.3478299999999998E-2</v>
      </c>
      <c r="W23" s="24">
        <f>'TLGL data'!M71</f>
        <v>4.3478299999999998E-2</v>
      </c>
      <c r="X23" s="24">
        <f>'TLGL data'!N71</f>
        <v>4.3478299999999998E-2</v>
      </c>
      <c r="Y23" s="12">
        <f>'TLGL data'!O71</f>
        <v>0</v>
      </c>
      <c r="Z23" s="12">
        <f>'TLGL data'!P71</f>
        <v>0</v>
      </c>
      <c r="AA23" s="23">
        <v>0.9</v>
      </c>
      <c r="AB23" s="11"/>
      <c r="AC23" s="2"/>
      <c r="AD23" s="2"/>
      <c r="AE23" s="2"/>
      <c r="AF23" s="2"/>
      <c r="AG23" s="2"/>
      <c r="AH23" s="2"/>
      <c r="AI23" s="2"/>
    </row>
    <row r="24" spans="1:35" ht="12" customHeight="1" x14ac:dyDescent="0.2">
      <c r="A24" s="2"/>
      <c r="B24" s="9">
        <v>5</v>
      </c>
      <c r="C24" s="24">
        <f>'TLGL data'!B7</f>
        <v>4.3478299999999998E-2</v>
      </c>
      <c r="D24" s="24">
        <f>'TLGL data'!C7</f>
        <v>4.3478299999999998E-2</v>
      </c>
      <c r="E24" s="2"/>
      <c r="F24" s="24">
        <f>'TLGL data'!B39</f>
        <v>4.3478299999999998E-2</v>
      </c>
      <c r="G24" s="24">
        <f>'TLGL data'!C39</f>
        <v>4.3478299999999998E-2</v>
      </c>
      <c r="H24" s="24">
        <f>'TLGL data'!D39</f>
        <v>4.3478299999999998E-2</v>
      </c>
      <c r="I24" s="24">
        <f>'TLGL data'!E39</f>
        <v>4.3478299999999998E-2</v>
      </c>
      <c r="J24" s="24">
        <f>'TLGL data'!F39</f>
        <v>4.3478299999999998E-2</v>
      </c>
      <c r="K24" s="2"/>
      <c r="L24" s="24">
        <f>'TLGL data'!B72</f>
        <v>4.3478299999999998E-2</v>
      </c>
      <c r="M24" s="24">
        <f>'TLGL data'!C72</f>
        <v>4.3478299999999998E-2</v>
      </c>
      <c r="N24" s="24">
        <f>'TLGL data'!D72</f>
        <v>4.3478299999999998E-2</v>
      </c>
      <c r="O24" s="24">
        <f>'TLGL data'!E72</f>
        <v>4.3478299999999998E-2</v>
      </c>
      <c r="P24" s="24">
        <f>'TLGL data'!F72</f>
        <v>4.3478299999999998E-2</v>
      </c>
      <c r="Q24" s="24">
        <f>'TLGL data'!G72</f>
        <v>4.3478299999999998E-2</v>
      </c>
      <c r="R24" s="24">
        <f>'TLGL data'!H72</f>
        <v>4.3478299999999998E-2</v>
      </c>
      <c r="S24" s="24">
        <f>'TLGL data'!I72</f>
        <v>4.3478299999999998E-2</v>
      </c>
      <c r="T24" s="24">
        <f>'TLGL data'!J72</f>
        <v>4.3478299999999998E-2</v>
      </c>
      <c r="U24" s="24">
        <f>'TLGL data'!K72</f>
        <v>4.3478299999999998E-2</v>
      </c>
      <c r="V24" s="24">
        <f>'TLGL data'!L72</f>
        <v>4.3478299999999998E-2</v>
      </c>
      <c r="W24" s="24">
        <f>'TLGL data'!M72</f>
        <v>4.3478299999999998E-2</v>
      </c>
      <c r="X24" s="24">
        <f>'TLGL data'!N72</f>
        <v>4.3478299999999998E-2</v>
      </c>
      <c r="Y24" s="12">
        <f>'TLGL data'!O72</f>
        <v>0</v>
      </c>
      <c r="Z24" s="12">
        <f>'TLGL data'!P72</f>
        <v>0</v>
      </c>
      <c r="AA24" s="23">
        <v>0.85</v>
      </c>
      <c r="AB24" s="11"/>
      <c r="AC24" s="2"/>
      <c r="AD24" s="2"/>
      <c r="AE24" s="2"/>
      <c r="AF24" s="2"/>
      <c r="AG24" s="2"/>
      <c r="AH24" s="2"/>
      <c r="AI24" s="2"/>
    </row>
    <row r="25" spans="1:35" ht="12" customHeight="1" x14ac:dyDescent="0.2">
      <c r="A25" s="2"/>
      <c r="B25" s="9">
        <v>6</v>
      </c>
      <c r="C25" s="24">
        <f>'TLGL data'!B8</f>
        <v>0.932203</v>
      </c>
      <c r="D25" s="24">
        <f>'TLGL data'!C8</f>
        <v>0.95652199999999998</v>
      </c>
      <c r="E25" s="2"/>
      <c r="F25" s="24">
        <f>'TLGL data'!B40</f>
        <v>0.95652199999999998</v>
      </c>
      <c r="G25" s="24">
        <f>'TLGL data'!C40</f>
        <v>0.95652199999999998</v>
      </c>
      <c r="H25" s="24">
        <f>'TLGL data'!D40</f>
        <v>0.95652199999999998</v>
      </c>
      <c r="I25" s="24">
        <f>'TLGL data'!E40</f>
        <v>0.95652199999999998</v>
      </c>
      <c r="J25" s="24">
        <f>'TLGL data'!F40</f>
        <v>0.95652199999999998</v>
      </c>
      <c r="K25" s="2"/>
      <c r="L25" s="24">
        <f>'TLGL data'!B73</f>
        <v>0.95652199999999998</v>
      </c>
      <c r="M25" s="24">
        <f>'TLGL data'!C73</f>
        <v>0.95652199999999998</v>
      </c>
      <c r="N25" s="24">
        <f>'TLGL data'!D73</f>
        <v>0.95652199999999998</v>
      </c>
      <c r="O25" s="24">
        <f>'TLGL data'!E73</f>
        <v>0.95652199999999998</v>
      </c>
      <c r="P25" s="24">
        <f>'TLGL data'!F73</f>
        <v>0.95652199999999998</v>
      </c>
      <c r="Q25" s="24">
        <f>'TLGL data'!G73</f>
        <v>0.95652199999999998</v>
      </c>
      <c r="R25" s="24">
        <f>'TLGL data'!H73</f>
        <v>0.95652199999999998</v>
      </c>
      <c r="S25" s="24">
        <f>'TLGL data'!I73</f>
        <v>0.95652199999999998</v>
      </c>
      <c r="T25" s="24">
        <f>'TLGL data'!J73</f>
        <v>0.95652199999999998</v>
      </c>
      <c r="U25" s="24">
        <f>'TLGL data'!K73</f>
        <v>0.95652199999999998</v>
      </c>
      <c r="V25" s="24">
        <f>'TLGL data'!L73</f>
        <v>0.95652199999999998</v>
      </c>
      <c r="W25" s="24">
        <f>'TLGL data'!M73</f>
        <v>0.95652199999999998</v>
      </c>
      <c r="X25" s="24">
        <f>'TLGL data'!N73</f>
        <v>0.95652199999999998</v>
      </c>
      <c r="Y25" s="12">
        <f>'TLGL data'!O73</f>
        <v>0</v>
      </c>
      <c r="Z25" s="12">
        <f>'TLGL data'!P73</f>
        <v>0</v>
      </c>
      <c r="AA25" s="23">
        <v>0.8</v>
      </c>
      <c r="AB25" s="11"/>
      <c r="AC25" s="2"/>
      <c r="AD25" s="2"/>
      <c r="AE25" s="2"/>
      <c r="AF25" s="2"/>
      <c r="AG25" s="2"/>
      <c r="AH25" s="2"/>
      <c r="AI25" s="2"/>
    </row>
    <row r="26" spans="1:35" ht="12" customHeight="1" x14ac:dyDescent="0.2">
      <c r="A26" s="2"/>
      <c r="B26" s="9">
        <v>7</v>
      </c>
      <c r="C26" s="24">
        <f>'TLGL data'!B9</f>
        <v>4.3478299999999998E-2</v>
      </c>
      <c r="D26" s="24">
        <f>'TLGL data'!C9</f>
        <v>4.3478299999999998E-2</v>
      </c>
      <c r="E26" s="2"/>
      <c r="F26" s="24">
        <f>'TLGL data'!B41</f>
        <v>4.3478299999999998E-2</v>
      </c>
      <c r="G26" s="24">
        <f>'TLGL data'!C41</f>
        <v>4.3478299999999998E-2</v>
      </c>
      <c r="H26" s="24">
        <f>'TLGL data'!D41</f>
        <v>4.3478299999999998E-2</v>
      </c>
      <c r="I26" s="24">
        <f>'TLGL data'!E41</f>
        <v>4.3478299999999998E-2</v>
      </c>
      <c r="J26" s="24">
        <f>'TLGL data'!F41</f>
        <v>4.3478299999999998E-2</v>
      </c>
      <c r="K26" s="2"/>
      <c r="L26" s="24">
        <f>'TLGL data'!B74</f>
        <v>4.3478299999999998E-2</v>
      </c>
      <c r="M26" s="24">
        <f>'TLGL data'!C74</f>
        <v>4.3478299999999998E-2</v>
      </c>
      <c r="N26" s="24">
        <f>'TLGL data'!D74</f>
        <v>4.3478299999999998E-2</v>
      </c>
      <c r="O26" s="24">
        <f>'TLGL data'!E74</f>
        <v>4.3478299999999998E-2</v>
      </c>
      <c r="P26" s="24">
        <f>'TLGL data'!F74</f>
        <v>4.3478299999999998E-2</v>
      </c>
      <c r="Q26" s="24">
        <f>'TLGL data'!G74</f>
        <v>4.3478299999999998E-2</v>
      </c>
      <c r="R26" s="24">
        <f>'TLGL data'!H74</f>
        <v>4.3478299999999998E-2</v>
      </c>
      <c r="S26" s="24">
        <f>'TLGL data'!I74</f>
        <v>4.3478299999999998E-2</v>
      </c>
      <c r="T26" s="24">
        <f>'TLGL data'!J74</f>
        <v>4.3478299999999998E-2</v>
      </c>
      <c r="U26" s="24">
        <f>'TLGL data'!K74</f>
        <v>4.3478299999999998E-2</v>
      </c>
      <c r="V26" s="24">
        <f>'TLGL data'!L74</f>
        <v>4.3478299999999998E-2</v>
      </c>
      <c r="W26" s="24">
        <f>'TLGL data'!M74</f>
        <v>4.3478299999999998E-2</v>
      </c>
      <c r="X26" s="24">
        <f>'TLGL data'!N74</f>
        <v>4.3478299999999998E-2</v>
      </c>
      <c r="Y26" s="12">
        <f>'TLGL data'!O74</f>
        <v>0</v>
      </c>
      <c r="Z26" s="12">
        <f>'TLGL data'!P74</f>
        <v>0</v>
      </c>
      <c r="AA26" s="23">
        <v>0.75</v>
      </c>
      <c r="AB26" s="11"/>
      <c r="AC26" s="2"/>
      <c r="AD26" s="2"/>
      <c r="AE26" s="2"/>
      <c r="AF26" s="2"/>
      <c r="AG26" s="2"/>
      <c r="AH26" s="2"/>
      <c r="AI26" s="2"/>
    </row>
    <row r="27" spans="1:35" ht="12" customHeight="1" x14ac:dyDescent="0.2">
      <c r="A27" s="2"/>
      <c r="B27" s="9">
        <v>8</v>
      </c>
      <c r="C27" s="24">
        <f>'TLGL data'!B10</f>
        <v>0.925373</v>
      </c>
      <c r="D27" s="24">
        <f>'TLGL data'!C10</f>
        <v>0.95652199999999998</v>
      </c>
      <c r="E27" s="2"/>
      <c r="F27" s="24">
        <f>'TLGL data'!B42</f>
        <v>0.95652199999999998</v>
      </c>
      <c r="G27" s="24">
        <f>'TLGL data'!C42</f>
        <v>0.95652199999999998</v>
      </c>
      <c r="H27" s="24">
        <f>'TLGL data'!D42</f>
        <v>0.95652199999999998</v>
      </c>
      <c r="I27" s="24">
        <f>'TLGL data'!E42</f>
        <v>0.95652199999999998</v>
      </c>
      <c r="J27" s="24">
        <f>'TLGL data'!F42</f>
        <v>0.95652199999999998</v>
      </c>
      <c r="K27" s="2"/>
      <c r="L27" s="24">
        <f>'TLGL data'!B75</f>
        <v>0.95652199999999998</v>
      </c>
      <c r="M27" s="24">
        <f>'TLGL data'!C75</f>
        <v>0.95652199999999998</v>
      </c>
      <c r="N27" s="24">
        <f>'TLGL data'!D75</f>
        <v>0.95652199999999998</v>
      </c>
      <c r="O27" s="24">
        <f>'TLGL data'!E75</f>
        <v>0.95652199999999998</v>
      </c>
      <c r="P27" s="24">
        <f>'TLGL data'!F75</f>
        <v>0.95652199999999998</v>
      </c>
      <c r="Q27" s="24">
        <f>'TLGL data'!G75</f>
        <v>0.95652199999999998</v>
      </c>
      <c r="R27" s="24">
        <f>'TLGL data'!H75</f>
        <v>0.95652199999999998</v>
      </c>
      <c r="S27" s="24">
        <f>'TLGL data'!I75</f>
        <v>0.95652199999999998</v>
      </c>
      <c r="T27" s="24">
        <f>'TLGL data'!J75</f>
        <v>0.95652199999999998</v>
      </c>
      <c r="U27" s="24">
        <f>'TLGL data'!K75</f>
        <v>0.95652199999999998</v>
      </c>
      <c r="V27" s="24">
        <f>'TLGL data'!L75</f>
        <v>0.95652199999999998</v>
      </c>
      <c r="W27" s="24">
        <f>'TLGL data'!M75</f>
        <v>0.95652199999999998</v>
      </c>
      <c r="X27" s="24">
        <f>'TLGL data'!N75</f>
        <v>0.95652199999999998</v>
      </c>
      <c r="Y27" s="12">
        <f>'TLGL data'!O75</f>
        <v>0</v>
      </c>
      <c r="Z27" s="12">
        <f>'TLGL data'!P75</f>
        <v>0</v>
      </c>
      <c r="AA27" s="23">
        <v>0.7</v>
      </c>
      <c r="AB27" s="11"/>
      <c r="AC27" s="2"/>
      <c r="AD27" s="2"/>
      <c r="AE27" s="2"/>
      <c r="AF27" s="2"/>
      <c r="AG27" s="2"/>
      <c r="AH27" s="2"/>
      <c r="AI27" s="2"/>
    </row>
    <row r="28" spans="1:35" ht="12" customHeight="1" x14ac:dyDescent="0.2">
      <c r="A28" s="2"/>
      <c r="B28" s="9">
        <v>9</v>
      </c>
      <c r="C28" s="24">
        <f>'TLGL data'!B11</f>
        <v>0.925373</v>
      </c>
      <c r="D28" s="24">
        <f>'TLGL data'!C11</f>
        <v>0.95652199999999998</v>
      </c>
      <c r="E28" s="2"/>
      <c r="F28" s="24">
        <f>'TLGL data'!B43</f>
        <v>0.95652199999999998</v>
      </c>
      <c r="G28" s="24">
        <f>'TLGL data'!C43</f>
        <v>0.95652199999999998</v>
      </c>
      <c r="H28" s="24">
        <f>'TLGL data'!D43</f>
        <v>0.95652199999999998</v>
      </c>
      <c r="I28" s="24">
        <f>'TLGL data'!E43</f>
        <v>0.95652199999999998</v>
      </c>
      <c r="J28" s="24">
        <f>'TLGL data'!F43</f>
        <v>0.95652199999999998</v>
      </c>
      <c r="K28" s="2"/>
      <c r="L28" s="24">
        <f>'TLGL data'!B76</f>
        <v>0.95652199999999998</v>
      </c>
      <c r="M28" s="24">
        <f>'TLGL data'!C76</f>
        <v>0.95652199999999998</v>
      </c>
      <c r="N28" s="24">
        <f>'TLGL data'!D76</f>
        <v>0.95652199999999998</v>
      </c>
      <c r="O28" s="24">
        <f>'TLGL data'!E76</f>
        <v>0.95652199999999998</v>
      </c>
      <c r="P28" s="24">
        <f>'TLGL data'!F76</f>
        <v>0.95652199999999998</v>
      </c>
      <c r="Q28" s="24">
        <f>'TLGL data'!G76</f>
        <v>0.95652199999999998</v>
      </c>
      <c r="R28" s="24">
        <f>'TLGL data'!H76</f>
        <v>0.95652199999999998</v>
      </c>
      <c r="S28" s="24">
        <f>'TLGL data'!I76</f>
        <v>0.95652199999999998</v>
      </c>
      <c r="T28" s="24">
        <f>'TLGL data'!J76</f>
        <v>0.95652199999999998</v>
      </c>
      <c r="U28" s="24">
        <f>'TLGL data'!K76</f>
        <v>0.95652199999999998</v>
      </c>
      <c r="V28" s="24">
        <f>'TLGL data'!L76</f>
        <v>0.95652199999999998</v>
      </c>
      <c r="W28" s="24">
        <f>'TLGL data'!M76</f>
        <v>0.95652199999999998</v>
      </c>
      <c r="X28" s="24">
        <f>'TLGL data'!N76</f>
        <v>0.95652199999999998</v>
      </c>
      <c r="Y28" s="12">
        <f>'TLGL data'!O76</f>
        <v>0</v>
      </c>
      <c r="Z28" s="12">
        <f>'TLGL data'!P76</f>
        <v>0</v>
      </c>
      <c r="AA28" s="23">
        <v>0.65</v>
      </c>
      <c r="AB28" s="11"/>
      <c r="AC28" s="2"/>
      <c r="AD28" s="2"/>
      <c r="AE28" s="2"/>
      <c r="AF28" s="2"/>
      <c r="AG28" s="2"/>
      <c r="AH28" s="2"/>
      <c r="AI28" s="2"/>
    </row>
    <row r="29" spans="1:35" ht="12" customHeight="1" x14ac:dyDescent="0.2">
      <c r="A29" s="2"/>
      <c r="B29" s="9">
        <v>10</v>
      </c>
      <c r="C29" s="24">
        <f>'TLGL data'!B12</f>
        <v>0.88073400000000002</v>
      </c>
      <c r="D29" s="24">
        <f>'TLGL data'!C12</f>
        <v>0.95652199999999998</v>
      </c>
      <c r="E29" s="2"/>
      <c r="F29" s="24">
        <f>'TLGL data'!B44</f>
        <v>0.95652199999999998</v>
      </c>
      <c r="G29" s="24">
        <f>'TLGL data'!C44</f>
        <v>0.95652199999999998</v>
      </c>
      <c r="H29" s="24">
        <f>'TLGL data'!D44</f>
        <v>0.95652199999999998</v>
      </c>
      <c r="I29" s="24">
        <f>'TLGL data'!E44</f>
        <v>0.95652199999999998</v>
      </c>
      <c r="J29" s="24">
        <f>'TLGL data'!F44</f>
        <v>0.95652199999999998</v>
      </c>
      <c r="K29" s="2"/>
      <c r="L29" s="24">
        <f>'TLGL data'!B77</f>
        <v>0.76020399999999999</v>
      </c>
      <c r="M29" s="24">
        <f>'TLGL data'!C77</f>
        <v>0.731132</v>
      </c>
      <c r="N29" s="24">
        <f>'TLGL data'!D77</f>
        <v>0.78142100000000003</v>
      </c>
      <c r="O29" s="24">
        <f>'TLGL data'!E77</f>
        <v>0.77540100000000001</v>
      </c>
      <c r="P29" s="24">
        <f>'TLGL data'!F77</f>
        <v>0.81481499999999996</v>
      </c>
      <c r="Q29" s="24">
        <f>'TLGL data'!G77</f>
        <v>0.755</v>
      </c>
      <c r="R29" s="24">
        <f>'TLGL data'!H77</f>
        <v>0.72558100000000003</v>
      </c>
      <c r="S29" s="24">
        <f>'TLGL data'!I77</f>
        <v>0.95652199999999998</v>
      </c>
      <c r="T29" s="24">
        <f>'TLGL data'!J77</f>
        <v>0.95652199999999998</v>
      </c>
      <c r="U29" s="24">
        <f>'TLGL data'!K77</f>
        <v>0.95652199999999998</v>
      </c>
      <c r="V29" s="24">
        <f>'TLGL data'!L77</f>
        <v>0.95652199999999998</v>
      </c>
      <c r="W29" s="24">
        <f>'TLGL data'!M77</f>
        <v>0.95652199999999998</v>
      </c>
      <c r="X29" s="24">
        <f>'TLGL data'!N77</f>
        <v>0.95652199999999998</v>
      </c>
      <c r="Y29" s="12">
        <f>'TLGL data'!O77</f>
        <v>0</v>
      </c>
      <c r="Z29" s="12">
        <f>'TLGL data'!P77</f>
        <v>0</v>
      </c>
      <c r="AA29" s="23">
        <v>0.6</v>
      </c>
      <c r="AB29" s="11"/>
      <c r="AC29" s="2"/>
      <c r="AD29" s="2"/>
      <c r="AE29" s="2"/>
      <c r="AF29" s="2"/>
      <c r="AG29" s="2"/>
      <c r="AH29" s="2"/>
      <c r="AI29" s="2"/>
    </row>
    <row r="30" spans="1:35" ht="12" customHeight="1" x14ac:dyDescent="0.2">
      <c r="A30" s="2"/>
      <c r="B30" s="9">
        <v>11</v>
      </c>
      <c r="C30" s="24">
        <f>'TLGL data'!B13</f>
        <v>0.95652199999999998</v>
      </c>
      <c r="D30" s="24">
        <f>'TLGL data'!C13</f>
        <v>0.95652199999999998</v>
      </c>
      <c r="E30" s="2"/>
      <c r="F30" s="24">
        <f>'TLGL data'!B45</f>
        <v>0.95652199999999998</v>
      </c>
      <c r="G30" s="24">
        <f>'TLGL data'!C45</f>
        <v>0.95652199999999998</v>
      </c>
      <c r="H30" s="24">
        <f>'TLGL data'!D45</f>
        <v>0.95652199999999998</v>
      </c>
      <c r="I30" s="24">
        <f>'TLGL data'!E45</f>
        <v>0.95652199999999998</v>
      </c>
      <c r="J30" s="24">
        <f>'TLGL data'!F45</f>
        <v>0.95652199999999998</v>
      </c>
      <c r="K30" s="2"/>
      <c r="L30" s="24">
        <f>'TLGL data'!B78</f>
        <v>0.95652199999999998</v>
      </c>
      <c r="M30" s="24">
        <f>'TLGL data'!C78</f>
        <v>0.95652199999999998</v>
      </c>
      <c r="N30" s="24">
        <f>'TLGL data'!D78</f>
        <v>0.95652199999999998</v>
      </c>
      <c r="O30" s="24">
        <f>'TLGL data'!E78</f>
        <v>0.95652199999999998</v>
      </c>
      <c r="P30" s="24">
        <f>'TLGL data'!F78</f>
        <v>0.95652199999999998</v>
      </c>
      <c r="Q30" s="24">
        <f>'TLGL data'!G78</f>
        <v>0.95652199999999998</v>
      </c>
      <c r="R30" s="24">
        <f>'TLGL data'!H78</f>
        <v>0.95652199999999998</v>
      </c>
      <c r="S30" s="24">
        <f>'TLGL data'!I78</f>
        <v>0.95652199999999998</v>
      </c>
      <c r="T30" s="24">
        <f>'TLGL data'!J78</f>
        <v>0.95652199999999998</v>
      </c>
      <c r="U30" s="24">
        <f>'TLGL data'!K78</f>
        <v>0.95652199999999998</v>
      </c>
      <c r="V30" s="24">
        <f>'TLGL data'!L78</f>
        <v>0.95652199999999998</v>
      </c>
      <c r="W30" s="24">
        <f>'TLGL data'!M78</f>
        <v>0.95652199999999998</v>
      </c>
      <c r="X30" s="24">
        <f>'TLGL data'!N78</f>
        <v>0.95652199999999998</v>
      </c>
      <c r="Y30" s="12">
        <f>'TLGL data'!O78</f>
        <v>0</v>
      </c>
      <c r="Z30" s="12">
        <f>'TLGL data'!P78</f>
        <v>0</v>
      </c>
      <c r="AA30" s="23">
        <v>0.55000000000000004</v>
      </c>
      <c r="AB30" s="11"/>
      <c r="AC30" s="2"/>
      <c r="AD30" s="2"/>
      <c r="AE30" s="2"/>
      <c r="AF30" s="2"/>
      <c r="AG30" s="2"/>
      <c r="AH30" s="2"/>
      <c r="AI30" s="2"/>
    </row>
    <row r="31" spans="1:35" ht="12" customHeight="1" x14ac:dyDescent="0.2">
      <c r="A31" s="2"/>
      <c r="B31" s="9">
        <v>12</v>
      </c>
      <c r="C31" s="24">
        <f>'TLGL data'!B14</f>
        <v>4.3478299999999998E-2</v>
      </c>
      <c r="D31" s="24">
        <f>'TLGL data'!C14</f>
        <v>4.3478299999999998E-2</v>
      </c>
      <c r="E31" s="2"/>
      <c r="F31" s="24">
        <f>'TLGL data'!B46</f>
        <v>4.3478299999999998E-2</v>
      </c>
      <c r="G31" s="24">
        <f>'TLGL data'!C46</f>
        <v>4.3478299999999998E-2</v>
      </c>
      <c r="H31" s="24">
        <f>'TLGL data'!D46</f>
        <v>4.3478299999999998E-2</v>
      </c>
      <c r="I31" s="24">
        <f>'TLGL data'!E46</f>
        <v>4.3478299999999998E-2</v>
      </c>
      <c r="J31" s="24">
        <f>'TLGL data'!F46</f>
        <v>4.3478299999999998E-2</v>
      </c>
      <c r="K31" s="2"/>
      <c r="L31" s="24">
        <f>'TLGL data'!B79</f>
        <v>4.3478299999999998E-2</v>
      </c>
      <c r="M31" s="24">
        <f>'TLGL data'!C79</f>
        <v>4.3478299999999998E-2</v>
      </c>
      <c r="N31" s="24">
        <f>'TLGL data'!D79</f>
        <v>4.3478299999999998E-2</v>
      </c>
      <c r="O31" s="24">
        <f>'TLGL data'!E79</f>
        <v>4.3478299999999998E-2</v>
      </c>
      <c r="P31" s="24">
        <f>'TLGL data'!F79</f>
        <v>4.3478299999999998E-2</v>
      </c>
      <c r="Q31" s="24">
        <f>'TLGL data'!G79</f>
        <v>4.3478299999999998E-2</v>
      </c>
      <c r="R31" s="24">
        <f>'TLGL data'!H79</f>
        <v>4.3478299999999998E-2</v>
      </c>
      <c r="S31" s="24">
        <f>'TLGL data'!I79</f>
        <v>4.3478299999999998E-2</v>
      </c>
      <c r="T31" s="24">
        <f>'TLGL data'!J79</f>
        <v>4.3478299999999998E-2</v>
      </c>
      <c r="U31" s="24">
        <f>'TLGL data'!K79</f>
        <v>4.3478299999999998E-2</v>
      </c>
      <c r="V31" s="24">
        <f>'TLGL data'!L79</f>
        <v>4.3478299999999998E-2</v>
      </c>
      <c r="W31" s="24">
        <f>'TLGL data'!M79</f>
        <v>4.3478299999999998E-2</v>
      </c>
      <c r="X31" s="24">
        <f>'TLGL data'!N79</f>
        <v>4.3478299999999998E-2</v>
      </c>
      <c r="Y31" s="12">
        <f>'TLGL data'!O79</f>
        <v>0</v>
      </c>
      <c r="Z31" s="12">
        <f>'TLGL data'!P79</f>
        <v>0</v>
      </c>
      <c r="AA31" s="23">
        <v>0.5</v>
      </c>
      <c r="AB31" s="11"/>
      <c r="AC31" s="2"/>
      <c r="AD31" s="2"/>
      <c r="AE31" s="2"/>
      <c r="AF31" s="2"/>
      <c r="AG31" s="2"/>
      <c r="AH31" s="2"/>
      <c r="AI31" s="2"/>
    </row>
    <row r="32" spans="1:35" ht="12" customHeight="1" x14ac:dyDescent="0.2">
      <c r="A32" s="2"/>
      <c r="B32" s="9">
        <v>13</v>
      </c>
      <c r="C32" s="24">
        <f>'TLGL data'!B15</f>
        <v>0.43018899999999999</v>
      </c>
      <c r="D32" s="24">
        <f>'TLGL data'!C15</f>
        <v>0.95652199999999998</v>
      </c>
      <c r="E32" s="2"/>
      <c r="F32" s="24">
        <f>'TLGL data'!B47</f>
        <v>0.25490200000000002</v>
      </c>
      <c r="G32" s="24">
        <f>'TLGL data'!C47</f>
        <v>0.95652199999999998</v>
      </c>
      <c r="H32" s="24">
        <f>'TLGL data'!D47</f>
        <v>0.95652199999999998</v>
      </c>
      <c r="I32" s="24">
        <f>'TLGL data'!E47</f>
        <v>0.189024</v>
      </c>
      <c r="J32" s="24">
        <f>'TLGL data'!F47</f>
        <v>0.192771</v>
      </c>
      <c r="K32" s="2"/>
      <c r="L32" s="24">
        <f>'TLGL data'!B80</f>
        <v>0.23711299999999999</v>
      </c>
      <c r="M32" s="24">
        <f>'TLGL data'!C80</f>
        <v>0.95652199999999998</v>
      </c>
      <c r="N32" s="24">
        <f>'TLGL data'!D80</f>
        <v>0.94736799999999999</v>
      </c>
      <c r="O32" s="24">
        <f>'TLGL data'!E80</f>
        <v>0.95652199999999998</v>
      </c>
      <c r="P32" s="24">
        <f>'TLGL data'!F80</f>
        <v>0.95652199999999998</v>
      </c>
      <c r="Q32" s="24">
        <f>'TLGL data'!G80</f>
        <v>0.95652199999999998</v>
      </c>
      <c r="R32" s="24">
        <f>'TLGL data'!H80</f>
        <v>0.95652199999999998</v>
      </c>
      <c r="S32" s="24">
        <f>'TLGL data'!I80</f>
        <v>0.104167</v>
      </c>
      <c r="T32" s="24">
        <f>'TLGL data'!J80</f>
        <v>0.195266</v>
      </c>
      <c r="U32" s="24">
        <f>'TLGL data'!K80</f>
        <v>0.17532500000000001</v>
      </c>
      <c r="V32" s="24">
        <f>'TLGL data'!L80</f>
        <v>0.156028</v>
      </c>
      <c r="W32" s="24">
        <f>'TLGL data'!M80</f>
        <v>0.17532500000000001</v>
      </c>
      <c r="X32" s="24">
        <f>'TLGL data'!N80</f>
        <v>0.27777800000000002</v>
      </c>
      <c r="Y32" s="12">
        <f>'TLGL data'!O80</f>
        <v>0</v>
      </c>
      <c r="Z32" s="12">
        <f>'TLGL data'!P80</f>
        <v>0</v>
      </c>
      <c r="AA32" s="23">
        <v>0.45</v>
      </c>
      <c r="AB32" s="11"/>
      <c r="AC32" s="2"/>
      <c r="AD32" s="2"/>
      <c r="AE32" s="2"/>
      <c r="AF32" s="2"/>
      <c r="AG32" s="2"/>
      <c r="AH32" s="2"/>
      <c r="AI32" s="2"/>
    </row>
    <row r="33" spans="1:35" ht="12" customHeight="1" x14ac:dyDescent="0.2">
      <c r="A33" s="2"/>
      <c r="B33" s="9">
        <v>14</v>
      </c>
      <c r="C33" s="24">
        <f>'TLGL data'!B16</f>
        <v>0.95652199999999998</v>
      </c>
      <c r="D33" s="24">
        <f>'TLGL data'!C16</f>
        <v>0.95652199999999998</v>
      </c>
      <c r="E33" s="2"/>
      <c r="F33" s="24">
        <f>'TLGL data'!B48</f>
        <v>0.95652199999999998</v>
      </c>
      <c r="G33" s="24">
        <f>'TLGL data'!C48</f>
        <v>0.95652199999999998</v>
      </c>
      <c r="H33" s="24">
        <f>'TLGL data'!D48</f>
        <v>0.95652199999999998</v>
      </c>
      <c r="I33" s="24">
        <f>'TLGL data'!E48</f>
        <v>0.95652199999999998</v>
      </c>
      <c r="J33" s="24">
        <f>'TLGL data'!F48</f>
        <v>0.95652199999999998</v>
      </c>
      <c r="K33" s="2"/>
      <c r="L33" s="24">
        <f>'TLGL data'!B81</f>
        <v>0.95652199999999998</v>
      </c>
      <c r="M33" s="24">
        <f>'TLGL data'!C81</f>
        <v>0.95652199999999998</v>
      </c>
      <c r="N33" s="24">
        <f>'TLGL data'!D81</f>
        <v>0.95652199999999998</v>
      </c>
      <c r="O33" s="24">
        <f>'TLGL data'!E81</f>
        <v>0.95652199999999998</v>
      </c>
      <c r="P33" s="24">
        <f>'TLGL data'!F81</f>
        <v>0.95652199999999998</v>
      </c>
      <c r="Q33" s="24">
        <f>'TLGL data'!G81</f>
        <v>0.95652199999999998</v>
      </c>
      <c r="R33" s="24">
        <f>'TLGL data'!H81</f>
        <v>0.95652199999999998</v>
      </c>
      <c r="S33" s="24">
        <f>'TLGL data'!I81</f>
        <v>0.95652199999999998</v>
      </c>
      <c r="T33" s="24">
        <f>'TLGL data'!J81</f>
        <v>0.95652199999999998</v>
      </c>
      <c r="U33" s="24">
        <f>'TLGL data'!K81</f>
        <v>0.95652199999999998</v>
      </c>
      <c r="V33" s="24">
        <f>'TLGL data'!L81</f>
        <v>0.95652199999999998</v>
      </c>
      <c r="W33" s="24">
        <f>'TLGL data'!M81</f>
        <v>0.95652199999999998</v>
      </c>
      <c r="X33" s="24">
        <f>'TLGL data'!N81</f>
        <v>0.95652199999999998</v>
      </c>
      <c r="Y33" s="12">
        <f>'TLGL data'!O81</f>
        <v>0</v>
      </c>
      <c r="Z33" s="12">
        <f>'TLGL data'!P81</f>
        <v>0</v>
      </c>
      <c r="AA33" s="23">
        <v>0.4</v>
      </c>
      <c r="AB33" s="11"/>
      <c r="AC33" s="2"/>
      <c r="AD33" s="2"/>
      <c r="AE33" s="2"/>
      <c r="AF33" s="2"/>
      <c r="AG33" s="2"/>
      <c r="AH33" s="2"/>
      <c r="AI33" s="2"/>
    </row>
    <row r="34" spans="1:35" ht="12" customHeight="1" x14ac:dyDescent="0.2">
      <c r="A34" s="2"/>
      <c r="B34" s="9">
        <v>15</v>
      </c>
      <c r="C34" s="24">
        <f>'TLGL data'!B17</f>
        <v>0.95652199999999998</v>
      </c>
      <c r="D34" s="24">
        <f>'TLGL data'!C17</f>
        <v>0.95652199999999998</v>
      </c>
      <c r="E34" s="2"/>
      <c r="F34" s="24">
        <f>'TLGL data'!B49</f>
        <v>0.95652199999999998</v>
      </c>
      <c r="G34" s="24">
        <f>'TLGL data'!C49</f>
        <v>0.95652199999999998</v>
      </c>
      <c r="H34" s="24">
        <f>'TLGL data'!D49</f>
        <v>0.95652199999999998</v>
      </c>
      <c r="I34" s="24">
        <f>'TLGL data'!E49</f>
        <v>0.95652199999999998</v>
      </c>
      <c r="J34" s="24">
        <f>'TLGL data'!F49</f>
        <v>0.95652199999999998</v>
      </c>
      <c r="K34" s="2"/>
      <c r="L34" s="24">
        <f>'TLGL data'!B82</f>
        <v>0.95652199999999998</v>
      </c>
      <c r="M34" s="24">
        <f>'TLGL data'!C82</f>
        <v>0.95652199999999998</v>
      </c>
      <c r="N34" s="24">
        <f>'TLGL data'!D82</f>
        <v>0.95652199999999998</v>
      </c>
      <c r="O34" s="24">
        <f>'TLGL data'!E82</f>
        <v>0.95652199999999998</v>
      </c>
      <c r="P34" s="24">
        <f>'TLGL data'!F82</f>
        <v>0.95652199999999998</v>
      </c>
      <c r="Q34" s="24">
        <f>'TLGL data'!G82</f>
        <v>0.95652199999999998</v>
      </c>
      <c r="R34" s="24">
        <f>'TLGL data'!H82</f>
        <v>0.95652199999999998</v>
      </c>
      <c r="S34" s="24">
        <f>'TLGL data'!I82</f>
        <v>0.95652199999999998</v>
      </c>
      <c r="T34" s="24">
        <f>'TLGL data'!J82</f>
        <v>0.95652199999999998</v>
      </c>
      <c r="U34" s="24">
        <f>'TLGL data'!K82</f>
        <v>0.95652199999999998</v>
      </c>
      <c r="V34" s="24">
        <f>'TLGL data'!L82</f>
        <v>0.95652199999999998</v>
      </c>
      <c r="W34" s="24">
        <f>'TLGL data'!M82</f>
        <v>0.95652199999999998</v>
      </c>
      <c r="X34" s="24">
        <f>'TLGL data'!N82</f>
        <v>0.95652199999999998</v>
      </c>
      <c r="Y34" s="12">
        <f>'TLGL data'!O82</f>
        <v>0</v>
      </c>
      <c r="Z34" s="12">
        <f>'TLGL data'!P82</f>
        <v>0</v>
      </c>
      <c r="AA34" s="23">
        <v>0.35</v>
      </c>
      <c r="AB34" s="11"/>
      <c r="AC34" s="2"/>
      <c r="AD34" s="2"/>
      <c r="AE34" s="2"/>
      <c r="AF34" s="2"/>
      <c r="AG34" s="2"/>
      <c r="AH34" s="2"/>
      <c r="AI34" s="2"/>
    </row>
    <row r="35" spans="1:35" ht="12" customHeight="1" x14ac:dyDescent="0.2">
      <c r="A35" s="2"/>
      <c r="B35" s="9">
        <v>16</v>
      </c>
      <c r="C35" s="24">
        <f>'TLGL data'!B18</f>
        <v>0.95652199999999998</v>
      </c>
      <c r="D35" s="24">
        <f>'TLGL data'!C18</f>
        <v>0.95652199999999998</v>
      </c>
      <c r="E35" s="2"/>
      <c r="F35" s="24">
        <f>'TLGL data'!B50</f>
        <v>0.95652199999999998</v>
      </c>
      <c r="G35" s="24">
        <f>'TLGL data'!C50</f>
        <v>0.95652199999999998</v>
      </c>
      <c r="H35" s="24">
        <f>'TLGL data'!D50</f>
        <v>0.95652199999999998</v>
      </c>
      <c r="I35" s="24">
        <f>'TLGL data'!E50</f>
        <v>0.95652199999999998</v>
      </c>
      <c r="J35" s="24">
        <f>'TLGL data'!F50</f>
        <v>0.95652199999999998</v>
      </c>
      <c r="K35" s="2"/>
      <c r="L35" s="24">
        <f>'TLGL data'!B83</f>
        <v>0.95652199999999998</v>
      </c>
      <c r="M35" s="24">
        <f>'TLGL data'!C83</f>
        <v>0.95652199999999998</v>
      </c>
      <c r="N35" s="24">
        <f>'TLGL data'!D83</f>
        <v>0.95652199999999998</v>
      </c>
      <c r="O35" s="24">
        <f>'TLGL data'!E83</f>
        <v>0.95652199999999998</v>
      </c>
      <c r="P35" s="24">
        <f>'TLGL data'!F83</f>
        <v>0.95652199999999998</v>
      </c>
      <c r="Q35" s="24">
        <f>'TLGL data'!G83</f>
        <v>0.95652199999999998</v>
      </c>
      <c r="R35" s="24">
        <f>'TLGL data'!H83</f>
        <v>0.95652199999999998</v>
      </c>
      <c r="S35" s="24">
        <f>'TLGL data'!I83</f>
        <v>0.95652199999999998</v>
      </c>
      <c r="T35" s="24">
        <f>'TLGL data'!J83</f>
        <v>0.95652199999999998</v>
      </c>
      <c r="U35" s="24">
        <f>'TLGL data'!K83</f>
        <v>0.95652199999999998</v>
      </c>
      <c r="V35" s="24">
        <f>'TLGL data'!L83</f>
        <v>0.95652199999999998</v>
      </c>
      <c r="W35" s="24">
        <f>'TLGL data'!M83</f>
        <v>0.95652199999999998</v>
      </c>
      <c r="X35" s="24">
        <f>'TLGL data'!N83</f>
        <v>0.95652199999999998</v>
      </c>
      <c r="Y35" s="12">
        <f>'TLGL data'!O83</f>
        <v>0</v>
      </c>
      <c r="Z35" s="12">
        <f>'TLGL data'!P83</f>
        <v>0</v>
      </c>
      <c r="AA35" s="23">
        <v>0.3</v>
      </c>
      <c r="AB35" s="11"/>
      <c r="AC35" s="2"/>
      <c r="AD35" s="2"/>
      <c r="AE35" s="2"/>
      <c r="AF35" s="2"/>
      <c r="AG35" s="2"/>
      <c r="AH35" s="2"/>
      <c r="AI35" s="2"/>
    </row>
    <row r="36" spans="1:35" ht="12" customHeight="1" x14ac:dyDescent="0.2">
      <c r="A36" s="2"/>
      <c r="B36" s="9">
        <v>17</v>
      </c>
      <c r="C36" s="24">
        <f>'TLGL data'!B19</f>
        <v>0.18518499999999999</v>
      </c>
      <c r="D36" s="24">
        <f>'TLGL data'!C19</f>
        <v>4.3478299999999998E-2</v>
      </c>
      <c r="E36" s="2"/>
      <c r="F36" s="24">
        <f>'TLGL data'!B51</f>
        <v>0.95652199999999998</v>
      </c>
      <c r="G36" s="24">
        <f>'TLGL data'!C51</f>
        <v>0.95652199999999998</v>
      </c>
      <c r="H36" s="24">
        <f>'TLGL data'!D51</f>
        <v>0.94736799999999999</v>
      </c>
      <c r="I36" s="24">
        <f>'TLGL data'!E51</f>
        <v>0.95652199999999998</v>
      </c>
      <c r="J36" s="24">
        <f>'TLGL data'!F51</f>
        <v>0.95652199999999998</v>
      </c>
      <c r="K36" s="2"/>
      <c r="L36" s="24">
        <f>'TLGL data'!B84</f>
        <v>0.95652199999999998</v>
      </c>
      <c r="M36" s="24">
        <f>'TLGL data'!C84</f>
        <v>0.95652199999999998</v>
      </c>
      <c r="N36" s="24">
        <f>'TLGL data'!D84</f>
        <v>0.95652199999999998</v>
      </c>
      <c r="O36" s="24">
        <f>'TLGL data'!E84</f>
        <v>0.95652199999999998</v>
      </c>
      <c r="P36" s="24">
        <f>'TLGL data'!F84</f>
        <v>0.95652199999999998</v>
      </c>
      <c r="Q36" s="24">
        <f>'TLGL data'!G84</f>
        <v>0.95652199999999998</v>
      </c>
      <c r="R36" s="24">
        <f>'TLGL data'!H84</f>
        <v>0.95652199999999998</v>
      </c>
      <c r="S36" s="24">
        <f>'TLGL data'!I84</f>
        <v>0.95652199999999998</v>
      </c>
      <c r="T36" s="24">
        <f>'TLGL data'!J84</f>
        <v>0.95652199999999998</v>
      </c>
      <c r="U36" s="24">
        <f>'TLGL data'!K84</f>
        <v>0.95652199999999998</v>
      </c>
      <c r="V36" s="24">
        <f>'TLGL data'!L84</f>
        <v>0.95652199999999998</v>
      </c>
      <c r="W36" s="24">
        <f>'TLGL data'!M84</f>
        <v>0.95652199999999998</v>
      </c>
      <c r="X36" s="24">
        <f>'TLGL data'!N84</f>
        <v>0.95652199999999998</v>
      </c>
      <c r="Y36" s="12">
        <f>'TLGL data'!O84</f>
        <v>0</v>
      </c>
      <c r="Z36" s="12">
        <f>'TLGL data'!P84</f>
        <v>0</v>
      </c>
      <c r="AA36" s="23">
        <v>0.25</v>
      </c>
      <c r="AB36" s="11"/>
      <c r="AC36" s="2"/>
      <c r="AD36" s="2"/>
      <c r="AE36" s="2"/>
      <c r="AF36" s="2"/>
      <c r="AG36" s="2"/>
      <c r="AH36" s="2"/>
      <c r="AI36" s="2"/>
    </row>
    <row r="37" spans="1:35" ht="12" customHeight="1" x14ac:dyDescent="0.2">
      <c r="A37" s="2"/>
      <c r="B37" s="9">
        <v>18</v>
      </c>
      <c r="C37" s="24">
        <f>'TLGL data'!B20</f>
        <v>0.885714</v>
      </c>
      <c r="D37" s="24">
        <f>'TLGL data'!C20</f>
        <v>0.95652199999999998</v>
      </c>
      <c r="E37" s="2"/>
      <c r="F37" s="24">
        <f>'TLGL data'!B52</f>
        <v>0.69736799999999999</v>
      </c>
      <c r="G37" s="24">
        <f>'TLGL data'!C52</f>
        <v>0.57358500000000001</v>
      </c>
      <c r="H37" s="24">
        <f>'TLGL data'!D52</f>
        <v>0.59003799999999995</v>
      </c>
      <c r="I37" s="24">
        <f>'TLGL data'!E52</f>
        <v>0.95652199999999998</v>
      </c>
      <c r="J37" s="24">
        <f>'TLGL data'!F52</f>
        <v>0.95652199999999998</v>
      </c>
      <c r="K37" s="2"/>
      <c r="L37" s="24">
        <f>'TLGL data'!B85</f>
        <v>0.63855399999999995</v>
      </c>
      <c r="M37" s="24">
        <f>'TLGL data'!C85</f>
        <v>0.95652199999999998</v>
      </c>
      <c r="N37" s="24">
        <f>'TLGL data'!D85</f>
        <v>0.64112899999999995</v>
      </c>
      <c r="O37" s="24">
        <f>'TLGL data'!E85</f>
        <v>0.95652199999999998</v>
      </c>
      <c r="P37" s="24">
        <f>'TLGL data'!F85</f>
        <v>0.95652199999999998</v>
      </c>
      <c r="Q37" s="24">
        <f>'TLGL data'!G85</f>
        <v>0.95652199999999998</v>
      </c>
      <c r="R37" s="24">
        <f>'TLGL data'!H85</f>
        <v>0.95652199999999998</v>
      </c>
      <c r="S37" s="24">
        <f>'TLGL data'!I85</f>
        <v>0.492593</v>
      </c>
      <c r="T37" s="24">
        <f>'TLGL data'!J85</f>
        <v>0.51111099999999998</v>
      </c>
      <c r="U37" s="24">
        <f>'TLGL data'!K85</f>
        <v>0.53531600000000001</v>
      </c>
      <c r="V37" s="24">
        <f>'TLGL data'!L85</f>
        <v>0.56391000000000002</v>
      </c>
      <c r="W37" s="24">
        <f>'TLGL data'!M85</f>
        <v>0.57358500000000001</v>
      </c>
      <c r="X37" s="24">
        <f>'TLGL data'!N85</f>
        <v>0.5</v>
      </c>
      <c r="Y37" s="12">
        <f>'TLGL data'!O85</f>
        <v>0</v>
      </c>
      <c r="Z37" s="12">
        <f>'TLGL data'!P85</f>
        <v>0</v>
      </c>
      <c r="AA37" s="23">
        <v>0.2</v>
      </c>
      <c r="AB37" s="11"/>
      <c r="AC37" s="2"/>
      <c r="AD37" s="2"/>
      <c r="AE37" s="2"/>
      <c r="AF37" s="2"/>
      <c r="AG37" s="2"/>
      <c r="AH37" s="2"/>
      <c r="AI37" s="2"/>
    </row>
    <row r="38" spans="1:35" ht="12" customHeight="1" x14ac:dyDescent="0.2">
      <c r="A38" s="2"/>
      <c r="B38" s="9">
        <v>19</v>
      </c>
      <c r="C38" s="24">
        <f>'TLGL data'!B21</f>
        <v>4.3478299999999998E-2</v>
      </c>
      <c r="D38" s="24">
        <f>'TLGL data'!C21</f>
        <v>4.3478299999999998E-2</v>
      </c>
      <c r="E38" s="2"/>
      <c r="F38" s="24">
        <f>'TLGL data'!B53</f>
        <v>4.3478299999999998E-2</v>
      </c>
      <c r="G38" s="24">
        <f>'TLGL data'!C53</f>
        <v>4.3478299999999998E-2</v>
      </c>
      <c r="H38" s="24">
        <f>'TLGL data'!D53</f>
        <v>4.3478299999999998E-2</v>
      </c>
      <c r="I38" s="24">
        <f>'TLGL data'!E53</f>
        <v>4.3478299999999998E-2</v>
      </c>
      <c r="J38" s="24">
        <f>'TLGL data'!F53</f>
        <v>4.3478299999999998E-2</v>
      </c>
      <c r="K38" s="2"/>
      <c r="L38" s="24">
        <f>'TLGL data'!B86</f>
        <v>0.95652199999999998</v>
      </c>
      <c r="M38" s="24">
        <f>'TLGL data'!C86</f>
        <v>0.95652199999999998</v>
      </c>
      <c r="N38" s="24">
        <f>'TLGL data'!D86</f>
        <v>0.95652199999999998</v>
      </c>
      <c r="O38" s="24">
        <f>'TLGL data'!E86</f>
        <v>0.95652199999999998</v>
      </c>
      <c r="P38" s="24">
        <f>'TLGL data'!F86</f>
        <v>0.95652199999999998</v>
      </c>
      <c r="Q38" s="24">
        <f>'TLGL data'!G86</f>
        <v>0.95652199999999998</v>
      </c>
      <c r="R38" s="24">
        <f>'TLGL data'!H86</f>
        <v>0.95652199999999998</v>
      </c>
      <c r="S38" s="24">
        <f>'TLGL data'!I86</f>
        <v>4.3478299999999998E-2</v>
      </c>
      <c r="T38" s="24">
        <f>'TLGL data'!J86</f>
        <v>4.3478299999999998E-2</v>
      </c>
      <c r="U38" s="24">
        <f>'TLGL data'!K86</f>
        <v>4.3478299999999998E-2</v>
      </c>
      <c r="V38" s="24">
        <f>'TLGL data'!L86</f>
        <v>4.3478299999999998E-2</v>
      </c>
      <c r="W38" s="24">
        <f>'TLGL data'!M86</f>
        <v>4.3478299999999998E-2</v>
      </c>
      <c r="X38" s="24">
        <f>'TLGL data'!N86</f>
        <v>4.3478299999999998E-2</v>
      </c>
      <c r="Y38" s="12">
        <f>'TLGL data'!O86</f>
        <v>0</v>
      </c>
      <c r="Z38" s="12">
        <f>'TLGL data'!P86</f>
        <v>0</v>
      </c>
      <c r="AA38" s="23">
        <v>0.15</v>
      </c>
      <c r="AB38" s="11"/>
      <c r="AC38" s="2"/>
      <c r="AD38" s="2"/>
      <c r="AE38" s="2"/>
      <c r="AF38" s="2"/>
      <c r="AG38" s="2"/>
      <c r="AH38" s="2"/>
      <c r="AI38" s="2"/>
    </row>
    <row r="39" spans="1:35" s="21" customFormat="1" ht="18" customHeight="1" x14ac:dyDescent="0.2">
      <c r="A39" s="13"/>
      <c r="B39" s="14"/>
      <c r="C39" s="14">
        <v>1</v>
      </c>
      <c r="D39" s="14">
        <v>2</v>
      </c>
      <c r="E39" s="14"/>
      <c r="F39" s="14">
        <v>1</v>
      </c>
      <c r="G39" s="14">
        <v>2</v>
      </c>
      <c r="H39" s="14">
        <v>3</v>
      </c>
      <c r="I39" s="14">
        <v>4</v>
      </c>
      <c r="J39" s="14">
        <v>5</v>
      </c>
      <c r="K39" s="14"/>
      <c r="L39" s="14">
        <v>1</v>
      </c>
      <c r="M39" s="14">
        <v>2</v>
      </c>
      <c r="N39" s="14">
        <v>3</v>
      </c>
      <c r="O39" s="14">
        <v>4</v>
      </c>
      <c r="P39" s="14">
        <v>5</v>
      </c>
      <c r="Q39" s="14">
        <v>6</v>
      </c>
      <c r="R39" s="14">
        <v>7</v>
      </c>
      <c r="S39" s="14">
        <v>8</v>
      </c>
      <c r="T39" s="14">
        <v>9</v>
      </c>
      <c r="U39" s="14">
        <v>10</v>
      </c>
      <c r="V39" s="14">
        <v>11</v>
      </c>
      <c r="W39" s="14">
        <v>12</v>
      </c>
      <c r="X39" s="14">
        <v>13</v>
      </c>
      <c r="Y39" s="14"/>
      <c r="Z39" s="14"/>
      <c r="AA39" s="23">
        <v>0.1</v>
      </c>
      <c r="AB39" s="11"/>
      <c r="AC39" s="13"/>
      <c r="AD39" s="13"/>
      <c r="AE39" s="13"/>
      <c r="AF39" s="13"/>
      <c r="AG39" s="13"/>
      <c r="AH39" s="13"/>
      <c r="AI39" s="13"/>
    </row>
    <row r="40" spans="1:3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3">
        <v>0.05</v>
      </c>
      <c r="AB40" s="11"/>
      <c r="AC40" s="2"/>
      <c r="AD40" s="2"/>
      <c r="AE40" s="2"/>
      <c r="AF40" s="2"/>
      <c r="AG40" s="2"/>
      <c r="AH40" s="2"/>
      <c r="AI40" s="2"/>
    </row>
    <row r="41" spans="1:3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3">
        <v>0</v>
      </c>
      <c r="AB41" s="11">
        <v>0</v>
      </c>
      <c r="AC41" s="2"/>
      <c r="AD41" s="2"/>
      <c r="AE41" s="2"/>
      <c r="AF41" s="2"/>
      <c r="AG41" s="2"/>
      <c r="AH41" s="2"/>
      <c r="AI41" s="2"/>
    </row>
    <row r="42" spans="1:3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">
      <c r="A45" s="2"/>
      <c r="B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0" customHeight="1" x14ac:dyDescent="0.2"/>
    <row r="47" spans="1:35" ht="10" customHeight="1" x14ac:dyDescent="0.2"/>
    <row r="48" spans="1:35" ht="10" customHeight="1" x14ac:dyDescent="0.2"/>
    <row r="49" ht="10" customHeight="1" x14ac:dyDescent="0.2"/>
    <row r="50" ht="10" customHeight="1" x14ac:dyDescent="0.2"/>
    <row r="51" ht="10" customHeight="1" x14ac:dyDescent="0.2"/>
    <row r="52" ht="10" customHeight="1" x14ac:dyDescent="0.2"/>
    <row r="53" ht="10" customHeight="1" x14ac:dyDescent="0.2"/>
    <row r="54" ht="10" customHeight="1" x14ac:dyDescent="0.2"/>
    <row r="55" ht="10" customHeight="1" x14ac:dyDescent="0.2"/>
    <row r="56" ht="10" customHeight="1" x14ac:dyDescent="0.2"/>
    <row r="57" ht="10" customHeight="1" x14ac:dyDescent="0.2"/>
    <row r="58" ht="10" customHeight="1" x14ac:dyDescent="0.2"/>
    <row r="59" ht="10" customHeight="1" x14ac:dyDescent="0.2"/>
    <row r="60" ht="10" customHeight="1" x14ac:dyDescent="0.2"/>
    <row r="61" ht="10" customHeight="1" x14ac:dyDescent="0.2"/>
    <row r="62" ht="10" customHeight="1" x14ac:dyDescent="0.2"/>
    <row r="63" ht="10" customHeight="1" x14ac:dyDescent="0.2"/>
    <row r="64" ht="10" customHeight="1" x14ac:dyDescent="0.2"/>
    <row r="65" spans="4:4" ht="10" customHeight="1" x14ac:dyDescent="0.2"/>
    <row r="66" spans="4:4" ht="10" customHeight="1" x14ac:dyDescent="0.2"/>
    <row r="67" spans="4:4" ht="10" customHeight="1" x14ac:dyDescent="0.2">
      <c r="D67" s="22"/>
    </row>
    <row r="68" spans="4:4" ht="10" customHeight="1" x14ac:dyDescent="0.2"/>
    <row r="69" spans="4:4" ht="10" customHeight="1" x14ac:dyDescent="0.2"/>
    <row r="70" spans="4:4" ht="10" customHeight="1" x14ac:dyDescent="0.2"/>
    <row r="71" spans="4:4" ht="10" customHeight="1" x14ac:dyDescent="0.2"/>
    <row r="72" spans="4:4" ht="10" customHeight="1" x14ac:dyDescent="0.2"/>
    <row r="73" spans="4:4" ht="10" customHeight="1" x14ac:dyDescent="0.2"/>
    <row r="74" spans="4:4" ht="10" customHeight="1" x14ac:dyDescent="0.2"/>
    <row r="75" spans="4:4" ht="10" customHeight="1" x14ac:dyDescent="0.2"/>
    <row r="76" spans="4:4" ht="10" customHeight="1" x14ac:dyDescent="0.2"/>
    <row r="77" spans="4:4" ht="10" customHeight="1" x14ac:dyDescent="0.2"/>
    <row r="78" spans="4:4" ht="10" customHeight="1" x14ac:dyDescent="0.2"/>
    <row r="79" spans="4:4" ht="10" customHeight="1" x14ac:dyDescent="0.2"/>
    <row r="80" spans="4:4" ht="10" customHeight="1" x14ac:dyDescent="0.2"/>
    <row r="81" ht="10" customHeight="1" x14ac:dyDescent="0.2"/>
  </sheetData>
  <conditionalFormatting sqref="C20:D38">
    <cfRule type="colorScale" priority="5">
      <colorScale>
        <cfvo type="min"/>
        <cfvo type="max"/>
        <color theme="1"/>
        <color theme="2"/>
      </colorScale>
    </cfRule>
  </conditionalFormatting>
  <conditionalFormatting sqref="F20:J38">
    <cfRule type="colorScale" priority="4">
      <colorScale>
        <cfvo type="min"/>
        <cfvo type="max"/>
        <color theme="1"/>
        <color theme="2"/>
      </colorScale>
    </cfRule>
  </conditionalFormatting>
  <conditionalFormatting sqref="L20:W38">
    <cfRule type="colorScale" priority="2">
      <colorScale>
        <cfvo type="min"/>
        <cfvo type="max"/>
        <color theme="1"/>
        <color theme="2"/>
      </colorScale>
    </cfRule>
  </conditionalFormatting>
  <conditionalFormatting sqref="X20:X38">
    <cfRule type="colorScale" priority="1">
      <colorScale>
        <cfvo type="min"/>
        <cfvo type="max"/>
        <color theme="1"/>
        <color theme="2"/>
      </colorScale>
    </cfRule>
  </conditionalFormatting>
  <conditionalFormatting sqref="AA21:AA41">
    <cfRule type="colorScale" priority="3">
      <colorScale>
        <cfvo type="min"/>
        <cfvo type="max"/>
        <color theme="1"/>
        <color theme="2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62AB-E57C-4249-A6EA-DDF072111671}">
  <dimension ref="A1:C20"/>
  <sheetViews>
    <sheetView tabSelected="1" topLeftCell="A5" workbookViewId="0">
      <selection activeCell="I28" sqref="I28"/>
    </sheetView>
  </sheetViews>
  <sheetFormatPr baseColWidth="10" defaultColWidth="11" defaultRowHeight="16" x14ac:dyDescent="0.2"/>
  <sheetData>
    <row r="1" spans="1:3" x14ac:dyDescent="0.2">
      <c r="A1" t="s">
        <v>30</v>
      </c>
      <c r="B1" t="s">
        <v>31</v>
      </c>
      <c r="C1" t="s">
        <v>32</v>
      </c>
    </row>
    <row r="2" spans="1:3" x14ac:dyDescent="0.2">
      <c r="A2">
        <v>0.61165000000000003</v>
      </c>
      <c r="B2" s="3">
        <v>0.95652199999999998</v>
      </c>
      <c r="C2">
        <v>0.94117600000000001</v>
      </c>
    </row>
    <row r="3" spans="1:3" x14ac:dyDescent="0.2">
      <c r="A3">
        <v>0.94117600000000001</v>
      </c>
      <c r="B3" s="3">
        <v>0.95652199999999998</v>
      </c>
      <c r="C3">
        <v>0.94117600000000001</v>
      </c>
    </row>
    <row r="4" spans="1:3" x14ac:dyDescent="0.2">
      <c r="A4">
        <v>0.82258100000000001</v>
      </c>
      <c r="B4" s="3">
        <v>0.95652199999999998</v>
      </c>
      <c r="C4">
        <v>0.94117600000000001</v>
      </c>
    </row>
    <row r="5" spans="1:3" x14ac:dyDescent="0.2">
      <c r="A5">
        <v>0.94117600000000001</v>
      </c>
      <c r="B5" s="3">
        <v>0.95652199999999998</v>
      </c>
      <c r="C5">
        <v>5.8823500000000001E-2</v>
      </c>
    </row>
    <row r="6" spans="1:3" x14ac:dyDescent="0.2">
      <c r="A6">
        <v>5.8823500000000001E-2</v>
      </c>
      <c r="B6" s="3">
        <v>4.3478299999999998E-2</v>
      </c>
      <c r="C6">
        <v>5.8823500000000001E-2</v>
      </c>
    </row>
    <row r="7" spans="1:3" x14ac:dyDescent="0.2">
      <c r="A7">
        <v>0.94117600000000001</v>
      </c>
      <c r="B7" s="3">
        <v>0.95652199999999998</v>
      </c>
      <c r="C7">
        <v>0.94117600000000001</v>
      </c>
    </row>
    <row r="8" spans="1:3" x14ac:dyDescent="0.2">
      <c r="A8">
        <v>5.8823500000000001E-2</v>
      </c>
      <c r="B8" s="3">
        <v>4.3478299999999998E-2</v>
      </c>
      <c r="C8">
        <v>5.8823500000000001E-2</v>
      </c>
    </row>
    <row r="9" spans="1:3" x14ac:dyDescent="0.2">
      <c r="A9">
        <v>0.94117600000000001</v>
      </c>
      <c r="B9" s="3">
        <v>0.95652199999999998</v>
      </c>
      <c r="C9">
        <v>0.94117600000000001</v>
      </c>
    </row>
    <row r="10" spans="1:3" x14ac:dyDescent="0.2">
      <c r="A10">
        <v>0.94117600000000001</v>
      </c>
      <c r="B10" s="3">
        <v>0.95652199999999998</v>
      </c>
      <c r="C10">
        <v>0.94117600000000001</v>
      </c>
    </row>
    <row r="11" spans="1:3" x14ac:dyDescent="0.2">
      <c r="A11">
        <v>0.61165000000000003</v>
      </c>
      <c r="B11" s="3">
        <v>0.95652199999999998</v>
      </c>
      <c r="C11">
        <v>0.94117600000000001</v>
      </c>
    </row>
    <row r="12" spans="1:3" x14ac:dyDescent="0.2">
      <c r="A12">
        <v>0.94117600000000001</v>
      </c>
      <c r="B12" s="3">
        <v>0.95652199999999998</v>
      </c>
      <c r="C12">
        <v>0.94117600000000001</v>
      </c>
    </row>
    <row r="13" spans="1:3" x14ac:dyDescent="0.2">
      <c r="A13">
        <v>5.8823500000000001E-2</v>
      </c>
      <c r="B13" s="3">
        <v>4.3478299999999998E-2</v>
      </c>
      <c r="C13">
        <v>5.8823500000000001E-2</v>
      </c>
    </row>
    <row r="14" spans="1:3" x14ac:dyDescent="0.2">
      <c r="A14">
        <v>0.7</v>
      </c>
      <c r="B14" s="3">
        <v>0.95652199999999998</v>
      </c>
      <c r="C14">
        <v>5.8823500000000001E-2</v>
      </c>
    </row>
    <row r="15" spans="1:3" x14ac:dyDescent="0.2">
      <c r="A15">
        <v>0.94117600000000001</v>
      </c>
      <c r="B15" s="3">
        <v>0.95652199999999998</v>
      </c>
      <c r="C15">
        <v>0.94117600000000001</v>
      </c>
    </row>
    <row r="16" spans="1:3" x14ac:dyDescent="0.2">
      <c r="A16">
        <v>0.94117600000000001</v>
      </c>
      <c r="B16" s="3">
        <v>0.95652199999999998</v>
      </c>
      <c r="C16">
        <v>0.94117600000000001</v>
      </c>
    </row>
    <row r="17" spans="1:3" x14ac:dyDescent="0.2">
      <c r="A17">
        <v>0.94117600000000001</v>
      </c>
      <c r="B17" s="3">
        <v>0.95652199999999998</v>
      </c>
      <c r="C17">
        <v>0.94117600000000001</v>
      </c>
    </row>
    <row r="18" spans="1:3" x14ac:dyDescent="0.2">
      <c r="A18">
        <v>5.8823500000000001E-2</v>
      </c>
      <c r="B18" s="3">
        <v>0.94736799999999999</v>
      </c>
      <c r="C18">
        <v>5.8823500000000001E-2</v>
      </c>
    </row>
    <row r="19" spans="1:3" x14ac:dyDescent="0.2">
      <c r="A19">
        <v>0.94117600000000001</v>
      </c>
      <c r="B19" s="3">
        <v>0.59003799999999995</v>
      </c>
      <c r="C19">
        <v>0.94117600000000001</v>
      </c>
    </row>
    <row r="20" spans="1:3" x14ac:dyDescent="0.2">
      <c r="A20">
        <v>5.8823500000000001E-2</v>
      </c>
      <c r="B20" s="3">
        <v>4.3478299999999998E-2</v>
      </c>
      <c r="C20">
        <v>5.8823500000000001E-2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9ce4a5-a7cd-4889-aa5e-1c6fbcfba8d5">
      <Terms xmlns="http://schemas.microsoft.com/office/infopath/2007/PartnerControls"/>
    </lcf76f155ced4ddcb4097134ff3c332f>
    <TaxCatchAll xmlns="44408eb2-478a-47b9-82be-3b045e2815d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27F7EC45AE04C97C5042E79390D9E" ma:contentTypeVersion="15" ma:contentTypeDescription="Create a new document." ma:contentTypeScope="" ma:versionID="24003a87e2a27046988f344445f5de64">
  <xsd:schema xmlns:xsd="http://www.w3.org/2001/XMLSchema" xmlns:xs="http://www.w3.org/2001/XMLSchema" xmlns:p="http://schemas.microsoft.com/office/2006/metadata/properties" xmlns:ns2="ef9ce4a5-a7cd-4889-aa5e-1c6fbcfba8d5" xmlns:ns3="44408eb2-478a-47b9-82be-3b045e2815d1" targetNamespace="http://schemas.microsoft.com/office/2006/metadata/properties" ma:root="true" ma:fieldsID="d9809189c5d9189ca2ed25b748517dc4" ns2:_="" ns3:_="">
    <xsd:import namespace="ef9ce4a5-a7cd-4889-aa5e-1c6fbcfba8d5"/>
    <xsd:import namespace="44408eb2-478a-47b9-82be-3b045e281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ce4a5-a7cd-4889-aa5e-1c6fbcfba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08eb2-478a-47b9-82be-3b045e2815d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87aeb02-72dd-4cca-b415-f3a1ba7ecbee}" ma:internalName="TaxCatchAll" ma:showField="CatchAllData" ma:web="44408eb2-478a-47b9-82be-3b045e281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C8D1D2-6EA1-4EFE-AE64-7459CA7A7E3F}">
  <ds:schemaRefs>
    <ds:schemaRef ds:uri="http://schemas.microsoft.com/office/2006/metadata/properties"/>
    <ds:schemaRef ds:uri="http://schemas.microsoft.com/office/infopath/2007/PartnerControls"/>
    <ds:schemaRef ds:uri="ef9ce4a5-a7cd-4889-aa5e-1c6fbcfba8d5"/>
    <ds:schemaRef ds:uri="44408eb2-478a-47b9-82be-3b045e2815d1"/>
  </ds:schemaRefs>
</ds:datastoreItem>
</file>

<file path=customXml/itemProps2.xml><?xml version="1.0" encoding="utf-8"?>
<ds:datastoreItem xmlns:ds="http://schemas.openxmlformats.org/officeDocument/2006/customXml" ds:itemID="{21681D65-95DE-459C-90F1-6EA7FD2C4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846828-6D58-40B6-80E6-12E3F45813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ce4a5-a7cd-4889-aa5e-1c6fbcfba8d5"/>
    <ds:schemaRef ds:uri="44408eb2-478a-47b9-82be-3b045e281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T-LGL</vt:lpstr>
      <vt:lpstr>T-LGL (2)</vt:lpstr>
      <vt:lpstr>TLGL data</vt:lpstr>
      <vt:lpstr>TLGL-heatmaps</vt:lpstr>
      <vt:lpstr>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Ahmed, Yasmine</dc:creator>
  <cp:keywords/>
  <dc:description/>
  <cp:lastModifiedBy>Zhou, Gaoxiang</cp:lastModifiedBy>
  <cp:revision/>
  <dcterms:created xsi:type="dcterms:W3CDTF">2019-08-06T13:50:42Z</dcterms:created>
  <dcterms:modified xsi:type="dcterms:W3CDTF">2024-03-01T08:55:42Z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0x010100C7F27F7EC45AE04C97C5042E79390D9E</vt:lpwstr>
  </property>
</Properties>
</file>