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Lu\Recuperacion de la Informacion\TPs code\TP2\"/>
    </mc:Choice>
  </mc:AlternateContent>
  <xr:revisionPtr revIDLastSave="0" documentId="13_ncr:1_{AB45A27D-A00F-45A0-A3A2-3629A77C0AC7}" xr6:coauthVersionLast="47" xr6:coauthVersionMax="47" xr10:uidLastSave="{00000000-0000-0000-0000-000000000000}"/>
  <bookViews>
    <workbookView xWindow="-120" yWindow="-120" windowWidth="38640" windowHeight="21120" activeTab="4" xr2:uid="{BE646DCE-BEBF-40EF-A7BC-14AFF367F8DD}"/>
  </bookViews>
  <sheets>
    <sheet name="Ejercicio 2" sheetId="3" r:id="rId1"/>
    <sheet name="Ejercicio 3" sheetId="1" r:id="rId2"/>
    <sheet name="Ejercicio 4" sheetId="5" r:id="rId3"/>
    <sheet name="Ejercicio 8" sheetId="4" r:id="rId4"/>
    <sheet name="Ejercicio 1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2" i="6" l="1"/>
  <c r="W93" i="6"/>
  <c r="W94" i="6"/>
  <c r="W95" i="6"/>
  <c r="W96" i="6"/>
  <c r="W91" i="6"/>
  <c r="V92" i="6"/>
  <c r="V93" i="6"/>
  <c r="V94" i="6"/>
  <c r="V95" i="6"/>
  <c r="V96" i="6"/>
  <c r="V91" i="6"/>
  <c r="U92" i="6"/>
  <c r="U93" i="6"/>
  <c r="U94" i="6"/>
  <c r="U95" i="6"/>
  <c r="U96" i="6"/>
  <c r="U91" i="6"/>
  <c r="AU65" i="6"/>
  <c r="AU64" i="6"/>
  <c r="AU63" i="6"/>
  <c r="AU62" i="6"/>
  <c r="AU61" i="6"/>
  <c r="AU60" i="6"/>
  <c r="AP65" i="6"/>
  <c r="AP64" i="6"/>
  <c r="AP63" i="6"/>
  <c r="AP62" i="6"/>
  <c r="AP61" i="6"/>
  <c r="AP60" i="6"/>
  <c r="AK65" i="6"/>
  <c r="AK64" i="6"/>
  <c r="AK63" i="6"/>
  <c r="AK62" i="6"/>
  <c r="AK61" i="6"/>
  <c r="AK60" i="6"/>
  <c r="AF65" i="6"/>
  <c r="AF64" i="6"/>
  <c r="AF63" i="6"/>
  <c r="AF62" i="6"/>
  <c r="AF61" i="6"/>
  <c r="AF60" i="6"/>
  <c r="AA64" i="6"/>
  <c r="AA65" i="6"/>
  <c r="AA63" i="6"/>
  <c r="AA62" i="6"/>
  <c r="AA61" i="6"/>
  <c r="AA60" i="6"/>
  <c r="L65" i="6"/>
  <c r="L63" i="6"/>
  <c r="V65" i="6"/>
  <c r="V64" i="6"/>
  <c r="V63" i="6"/>
  <c r="V62" i="6"/>
  <c r="V61" i="6"/>
  <c r="V60" i="6"/>
  <c r="Q66" i="6"/>
  <c r="Q65" i="6"/>
  <c r="Q64" i="6"/>
  <c r="Q63" i="6"/>
  <c r="Q62" i="6"/>
  <c r="Q61" i="6"/>
  <c r="Q60" i="6"/>
  <c r="L64" i="6"/>
  <c r="L62" i="6"/>
  <c r="L61" i="6"/>
  <c r="L60" i="6"/>
  <c r="G65" i="6"/>
  <c r="G64" i="6"/>
  <c r="G63" i="6"/>
  <c r="G62" i="6"/>
  <c r="G61" i="6"/>
  <c r="G60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33" i="6"/>
  <c r="P57" i="6"/>
  <c r="AU66" i="6"/>
  <c r="AU59" i="6"/>
  <c r="AP66" i="6"/>
  <c r="AU57" i="6"/>
  <c r="AP57" i="6"/>
  <c r="AK57" i="6"/>
  <c r="AU56" i="6"/>
  <c r="AP56" i="6"/>
  <c r="AK56" i="6"/>
  <c r="AU55" i="6"/>
  <c r="AP55" i="6"/>
  <c r="AK55" i="6"/>
  <c r="AU54" i="6"/>
  <c r="AP54" i="6"/>
  <c r="AK54" i="6"/>
  <c r="AU53" i="6"/>
  <c r="AP53" i="6"/>
  <c r="AK53" i="6"/>
  <c r="AU52" i="6"/>
  <c r="AU68" i="6" s="1"/>
  <c r="AP52" i="6"/>
  <c r="AP68" i="6" s="1"/>
  <c r="AK52" i="6"/>
  <c r="AK68" i="6" s="1"/>
  <c r="AU51" i="6"/>
  <c r="AP51" i="6"/>
  <c r="AK51" i="6"/>
  <c r="AU50" i="6"/>
  <c r="AP50" i="6"/>
  <c r="AK50" i="6"/>
  <c r="AU49" i="6"/>
  <c r="AP49" i="6"/>
  <c r="AK49" i="6"/>
  <c r="AU48" i="6"/>
  <c r="AP48" i="6"/>
  <c r="AK48" i="6"/>
  <c r="AU47" i="6"/>
  <c r="AP47" i="6"/>
  <c r="AK47" i="6"/>
  <c r="AU46" i="6"/>
  <c r="AP46" i="6"/>
  <c r="AK46" i="6"/>
  <c r="AU45" i="6"/>
  <c r="AP45" i="6"/>
  <c r="AK45" i="6"/>
  <c r="AU44" i="6"/>
  <c r="AP44" i="6"/>
  <c r="AK44" i="6"/>
  <c r="AU43" i="6"/>
  <c r="AP43" i="6"/>
  <c r="AK43" i="6"/>
  <c r="AU42" i="6"/>
  <c r="AU67" i="6" s="1"/>
  <c r="AP42" i="6"/>
  <c r="AP67" i="6" s="1"/>
  <c r="AK42" i="6"/>
  <c r="AK67" i="6" s="1"/>
  <c r="AU41" i="6"/>
  <c r="AP41" i="6"/>
  <c r="AK41" i="6"/>
  <c r="AU40" i="6"/>
  <c r="AP40" i="6"/>
  <c r="AK40" i="6"/>
  <c r="AU39" i="6"/>
  <c r="AP39" i="6"/>
  <c r="AK39" i="6"/>
  <c r="AU38" i="6"/>
  <c r="AP38" i="6"/>
  <c r="AK38" i="6"/>
  <c r="AU37" i="6"/>
  <c r="AP37" i="6"/>
  <c r="AK37" i="6"/>
  <c r="AK66" i="6" s="1"/>
  <c r="AU36" i="6"/>
  <c r="AP36" i="6"/>
  <c r="AK36" i="6"/>
  <c r="AU35" i="6"/>
  <c r="AP35" i="6"/>
  <c r="AK35" i="6"/>
  <c r="AU34" i="6"/>
  <c r="AP34" i="6"/>
  <c r="AK34" i="6"/>
  <c r="AU33" i="6"/>
  <c r="AP33" i="6"/>
  <c r="AP59" i="6" s="1"/>
  <c r="AK33" i="6"/>
  <c r="AK59" i="6" s="1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33" i="6"/>
  <c r="AF57" i="6"/>
  <c r="AA57" i="6"/>
  <c r="V57" i="6"/>
  <c r="AF56" i="6"/>
  <c r="AA56" i="6"/>
  <c r="V56" i="6"/>
  <c r="AF55" i="6"/>
  <c r="AA55" i="6"/>
  <c r="V55" i="6"/>
  <c r="AF54" i="6"/>
  <c r="AA54" i="6"/>
  <c r="V54" i="6"/>
  <c r="AF53" i="6"/>
  <c r="AA53" i="6"/>
  <c r="V53" i="6"/>
  <c r="AF52" i="6"/>
  <c r="AF68" i="6" s="1"/>
  <c r="AA52" i="6"/>
  <c r="AA68" i="6" s="1"/>
  <c r="V52" i="6"/>
  <c r="V68" i="6" s="1"/>
  <c r="AF51" i="6"/>
  <c r="AA51" i="6"/>
  <c r="V51" i="6"/>
  <c r="AF50" i="6"/>
  <c r="AA50" i="6"/>
  <c r="V50" i="6"/>
  <c r="AF49" i="6"/>
  <c r="AA49" i="6"/>
  <c r="V49" i="6"/>
  <c r="AF48" i="6"/>
  <c r="AA48" i="6"/>
  <c r="V48" i="6"/>
  <c r="AF47" i="6"/>
  <c r="AA47" i="6"/>
  <c r="V47" i="6"/>
  <c r="AF46" i="6"/>
  <c r="AA46" i="6"/>
  <c r="V46" i="6"/>
  <c r="AF45" i="6"/>
  <c r="AA45" i="6"/>
  <c r="V45" i="6"/>
  <c r="AF44" i="6"/>
  <c r="AA44" i="6"/>
  <c r="V44" i="6"/>
  <c r="AF43" i="6"/>
  <c r="AA43" i="6"/>
  <c r="V43" i="6"/>
  <c r="AF42" i="6"/>
  <c r="AF67" i="6" s="1"/>
  <c r="AA42" i="6"/>
  <c r="AA67" i="6" s="1"/>
  <c r="V42" i="6"/>
  <c r="V67" i="6" s="1"/>
  <c r="AF41" i="6"/>
  <c r="AA41" i="6"/>
  <c r="V41" i="6"/>
  <c r="AF40" i="6"/>
  <c r="AA40" i="6"/>
  <c r="V40" i="6"/>
  <c r="AF39" i="6"/>
  <c r="AA39" i="6"/>
  <c r="V39" i="6"/>
  <c r="AF38" i="6"/>
  <c r="AA38" i="6"/>
  <c r="V38" i="6"/>
  <c r="AF37" i="6"/>
  <c r="AF66" i="6" s="1"/>
  <c r="AA37" i="6"/>
  <c r="AA66" i="6" s="1"/>
  <c r="V37" i="6"/>
  <c r="V66" i="6" s="1"/>
  <c r="AF36" i="6"/>
  <c r="AA36" i="6"/>
  <c r="V36" i="6"/>
  <c r="AF35" i="6"/>
  <c r="AA35" i="6"/>
  <c r="V35" i="6"/>
  <c r="AF34" i="6"/>
  <c r="AA34" i="6"/>
  <c r="V34" i="6"/>
  <c r="AF33" i="6"/>
  <c r="AA33" i="6"/>
  <c r="V33" i="6"/>
  <c r="Q57" i="6"/>
  <c r="Q56" i="6"/>
  <c r="P56" i="6"/>
  <c r="Q55" i="6"/>
  <c r="P55" i="6"/>
  <c r="Q54" i="6"/>
  <c r="P54" i="6"/>
  <c r="Q53" i="6"/>
  <c r="P53" i="6"/>
  <c r="Q52" i="6"/>
  <c r="Q68" i="6" s="1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Q67" i="6" s="1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L57" i="6"/>
  <c r="K57" i="6"/>
  <c r="L56" i="6"/>
  <c r="K56" i="6"/>
  <c r="L55" i="6"/>
  <c r="K55" i="6"/>
  <c r="L54" i="6"/>
  <c r="K54" i="6"/>
  <c r="L53" i="6"/>
  <c r="K53" i="6"/>
  <c r="L52" i="6"/>
  <c r="L68" i="6" s="1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L67" i="6" s="1"/>
  <c r="K42" i="6"/>
  <c r="L41" i="6"/>
  <c r="K41" i="6"/>
  <c r="L40" i="6"/>
  <c r="K40" i="6"/>
  <c r="L39" i="6"/>
  <c r="K39" i="6"/>
  <c r="L38" i="6"/>
  <c r="K38" i="6"/>
  <c r="L37" i="6"/>
  <c r="L66" i="6" s="1"/>
  <c r="K37" i="6"/>
  <c r="L36" i="6"/>
  <c r="K36" i="6"/>
  <c r="L35" i="6"/>
  <c r="K35" i="6"/>
  <c r="L34" i="6"/>
  <c r="K34" i="6"/>
  <c r="L33" i="6"/>
  <c r="K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3" i="6"/>
  <c r="G57" i="6"/>
  <c r="G56" i="6"/>
  <c r="G55" i="6"/>
  <c r="G54" i="6"/>
  <c r="G53" i="6"/>
  <c r="G52" i="6"/>
  <c r="G68" i="6" s="1"/>
  <c r="G51" i="6"/>
  <c r="G50" i="6"/>
  <c r="G49" i="6"/>
  <c r="G48" i="6"/>
  <c r="G47" i="6"/>
  <c r="G46" i="6"/>
  <c r="G45" i="6"/>
  <c r="G44" i="6"/>
  <c r="G43" i="6"/>
  <c r="G42" i="6"/>
  <c r="G67" i="6" s="1"/>
  <c r="G41" i="6"/>
  <c r="G40" i="6"/>
  <c r="G39" i="6"/>
  <c r="G38" i="6"/>
  <c r="G37" i="6"/>
  <c r="G66" i="6" s="1"/>
  <c r="G36" i="6"/>
  <c r="G35" i="6"/>
  <c r="G34" i="6"/>
  <c r="G33" i="6"/>
  <c r="W15" i="5"/>
  <c r="W14" i="5"/>
  <c r="W13" i="5"/>
  <c r="W12" i="5"/>
  <c r="W10" i="5"/>
  <c r="W9" i="5"/>
  <c r="W8" i="5"/>
  <c r="W7" i="5"/>
  <c r="T15" i="5"/>
  <c r="T14" i="5"/>
  <c r="T13" i="5"/>
  <c r="T12" i="5"/>
  <c r="T10" i="5"/>
  <c r="T9" i="5"/>
  <c r="T8" i="5"/>
  <c r="T7" i="5"/>
  <c r="Q15" i="5"/>
  <c r="Q14" i="5"/>
  <c r="Q13" i="5"/>
  <c r="Q12" i="5"/>
  <c r="Q10" i="5"/>
  <c r="Q9" i="5"/>
  <c r="Q8" i="5"/>
  <c r="Q7" i="5"/>
  <c r="F43" i="5"/>
  <c r="E42" i="5"/>
  <c r="E41" i="5"/>
  <c r="E40" i="5"/>
  <c r="E38" i="5"/>
  <c r="F39" i="5"/>
  <c r="F38" i="5"/>
  <c r="F31" i="5"/>
  <c r="F30" i="5"/>
  <c r="F28" i="5"/>
  <c r="F27" i="5"/>
  <c r="E27" i="5"/>
  <c r="E30" i="5"/>
  <c r="E34" i="5"/>
  <c r="D39" i="5"/>
  <c r="D38" i="5"/>
  <c r="D37" i="5"/>
  <c r="D36" i="5"/>
  <c r="D28" i="5"/>
  <c r="C28" i="5"/>
  <c r="C29" i="5"/>
  <c r="C30" i="5"/>
  <c r="C31" i="5"/>
  <c r="C32" i="5"/>
  <c r="C33" i="5"/>
  <c r="C34" i="5"/>
  <c r="C35" i="5"/>
  <c r="C27" i="5"/>
  <c r="H8" i="5"/>
  <c r="H9" i="5"/>
  <c r="H10" i="5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7" i="5"/>
  <c r="I7" i="5" s="1"/>
  <c r="I8" i="5"/>
  <c r="I9" i="5"/>
  <c r="I10" i="5"/>
  <c r="T10" i="1"/>
  <c r="T15" i="1" s="1"/>
  <c r="T9" i="1"/>
  <c r="T14" i="1" s="1"/>
  <c r="T7" i="1"/>
  <c r="T12" i="1" s="1"/>
  <c r="T8" i="1"/>
  <c r="T13" i="1" s="1"/>
  <c r="Q10" i="1"/>
  <c r="Q15" i="1" s="1"/>
  <c r="Q7" i="1"/>
  <c r="Q12" i="1" s="1"/>
  <c r="Q8" i="1"/>
  <c r="Q13" i="1" s="1"/>
  <c r="Q9" i="1"/>
  <c r="Q14" i="1" s="1"/>
  <c r="N7" i="1"/>
  <c r="N12" i="1" s="1"/>
  <c r="N8" i="1"/>
  <c r="N13" i="1" s="1"/>
  <c r="N9" i="1"/>
  <c r="N14" i="1" s="1"/>
  <c r="N10" i="1"/>
  <c r="N15" i="1" s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B25" i="4" s="1"/>
  <c r="E20" i="4"/>
  <c r="E6" i="4"/>
  <c r="B29" i="4" l="1"/>
  <c r="B23" i="4"/>
  <c r="AF59" i="6"/>
  <c r="AA59" i="6"/>
  <c r="V59" i="6"/>
  <c r="G59" i="6"/>
  <c r="Q59" i="6"/>
  <c r="L59" i="6"/>
</calcChain>
</file>

<file path=xl/sharedStrings.xml><?xml version="1.0" encoding="utf-8"?>
<sst xmlns="http://schemas.openxmlformats.org/spreadsheetml/2006/main" count="400" uniqueCount="108">
  <si>
    <t>Doc1</t>
  </si>
  <si>
    <t>Doc2</t>
  </si>
  <si>
    <t>Doc3</t>
  </si>
  <si>
    <t>Doc4</t>
  </si>
  <si>
    <t>Software</t>
  </si>
  <si>
    <t>Libre</t>
  </si>
  <si>
    <t>Papel</t>
  </si>
  <si>
    <t>Fundamental</t>
  </si>
  <si>
    <t>Crecimiento</t>
  </si>
  <si>
    <t>Internet</t>
  </si>
  <si>
    <t>Favorecido</t>
  </si>
  <si>
    <t>Comunicación</t>
  </si>
  <si>
    <t>Desarrolladores</t>
  </si>
  <si>
    <t>Mayor</t>
  </si>
  <si>
    <t>Riqueza</t>
  </si>
  <si>
    <t>País</t>
  </si>
  <si>
    <t>Cultura</t>
  </si>
  <si>
    <t>Producción</t>
  </si>
  <si>
    <t>Tecnología</t>
  </si>
  <si>
    <t>Hardware</t>
  </si>
  <si>
    <t>Estado</t>
  </si>
  <si>
    <t>SOFTWARE</t>
  </si>
  <si>
    <t>PAIS LIBRE</t>
  </si>
  <si>
    <t>idf</t>
  </si>
  <si>
    <t>df</t>
  </si>
  <si>
    <t xml:space="preserve"> (not software) or (pais and fundamental)</t>
  </si>
  <si>
    <t>{Doc2, Doc3, Doc4}</t>
  </si>
  <si>
    <t>producción and (cultura or libre)</t>
  </si>
  <si>
    <t>{}</t>
  </si>
  <si>
    <t>fundamental or libre or país</t>
  </si>
  <si>
    <t>{Doc1, Doc2, Doc3, Doc4}</t>
  </si>
  <si>
    <t>R</t>
  </si>
  <si>
    <t>N</t>
  </si>
  <si>
    <t>Recall</t>
  </si>
  <si>
    <t>Precision</t>
  </si>
  <si>
    <t>RR</t>
  </si>
  <si>
    <t>Precision Promedio</t>
  </si>
  <si>
    <t>TOTAL RELEVANTES</t>
  </si>
  <si>
    <t>Precision 50% de Recall</t>
  </si>
  <si>
    <t>Rank</t>
  </si>
  <si>
    <t>Precision interpolada al 50% de Recall</t>
  </si>
  <si>
    <t>Precision-R</t>
  </si>
  <si>
    <t>q1</t>
  </si>
  <si>
    <t>q2</t>
  </si>
  <si>
    <t>q3</t>
  </si>
  <si>
    <t>Q1</t>
  </si>
  <si>
    <t>Q2</t>
  </si>
  <si>
    <t>Q3</t>
  </si>
  <si>
    <t>q1 X d1</t>
  </si>
  <si>
    <t>q1 X d2</t>
  </si>
  <si>
    <t>q1 X d3</t>
  </si>
  <si>
    <t>q1 X d4</t>
  </si>
  <si>
    <t>q2 X d1</t>
  </si>
  <si>
    <t>q2 X d2</t>
  </si>
  <si>
    <t>q2 X d3</t>
  </si>
  <si>
    <t>q2 X d4</t>
  </si>
  <si>
    <t>q3 X d1</t>
  </si>
  <si>
    <t>q3 X d2</t>
  </si>
  <si>
    <t>q3 X d3</t>
  </si>
  <si>
    <t>q3 X d4</t>
  </si>
  <si>
    <t>SIM_COS(q1, d1)</t>
  </si>
  <si>
    <t>SIM_COS(q1, d2)</t>
  </si>
  <si>
    <t>SIM_COS(q1, d3)</t>
  </si>
  <si>
    <t>SIM_COS(q1, d4)</t>
  </si>
  <si>
    <t>SIM_COS(q2, d1)</t>
  </si>
  <si>
    <t>SIM_COS(q2, d2)</t>
  </si>
  <si>
    <t>SIM_COS(q2, d3)</t>
  </si>
  <si>
    <t>SIM_COS(q2, d4)</t>
  </si>
  <si>
    <t>SIM_COS(q3, d1)</t>
  </si>
  <si>
    <t>SIM_COS(q3, d2)</t>
  </si>
  <si>
    <t>SIM_COS(q3, d3)</t>
  </si>
  <si>
    <t>SIM_COS(q3, d4)</t>
  </si>
  <si>
    <t>Ranking Docs P.E</t>
  </si>
  <si>
    <t>Ranking Docs Cos</t>
  </si>
  <si>
    <t>d3</t>
  </si>
  <si>
    <t>d2</t>
  </si>
  <si>
    <t>d4</t>
  </si>
  <si>
    <t>d1</t>
  </si>
  <si>
    <t>QUERY 1</t>
  </si>
  <si>
    <t>QUERY 2</t>
  </si>
  <si>
    <t>QUERY 3</t>
  </si>
  <si>
    <t>tf</t>
  </si>
  <si>
    <t>tf*idf</t>
  </si>
  <si>
    <t>Query 1</t>
  </si>
  <si>
    <t>Query 2</t>
  </si>
  <si>
    <t>Query 3</t>
  </si>
  <si>
    <t>Ranking</t>
  </si>
  <si>
    <t>SRI A</t>
  </si>
  <si>
    <t>SRI B</t>
  </si>
  <si>
    <t>SRI C</t>
  </si>
  <si>
    <t>D</t>
  </si>
  <si>
    <t>P-Media</t>
  </si>
  <si>
    <t>P@5</t>
  </si>
  <si>
    <t>P@10</t>
  </si>
  <si>
    <t>P@20</t>
  </si>
  <si>
    <t>P@20%Recall</t>
  </si>
  <si>
    <t>P@40%Recall</t>
  </si>
  <si>
    <t>P@60%Recall</t>
  </si>
  <si>
    <t>P@80%Recall</t>
  </si>
  <si>
    <t>P@100%Recall</t>
  </si>
  <si>
    <t>P@0%Recall</t>
  </si>
  <si>
    <t>De acuerdo a las estadísticas y los gráficos, observamos que el SRI A es el mejor, seguido del SRI C que en los primeros dos querys se ubica por encima del SRI B</t>
  </si>
  <si>
    <t>En mi opinion y teniendo en cuenta que el Recall varia entre 0,09-0,45 y que la Precision varia entre 1-0,3, y que encontró 3 documentos relevantes entre los primeros 5 puestos, el SRI es bueno, pero podría mejorar.</t>
  </si>
  <si>
    <t>Q1 = SOFTWARE</t>
  </si>
  <si>
    <t>Q2 = PAIS LIBRE</t>
  </si>
  <si>
    <t>Q3 = PRODUCCION SOFTWARE PAIS</t>
  </si>
  <si>
    <t>Usando tf*idf el unico cambio que notamos es en la query 2, donde los primeros dos rankings se convierten en los mismo y que viendo la tabla de tf, tendría mas sentido ahora el ranking de coseno.</t>
  </si>
  <si>
    <t>Promedios SRI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</si>
</sst>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b/>
      <sz val="11"/>
      <color theme="0"/>
      <name val="Liberation Sans"/>
    </font>
    <font>
      <sz val="11"/>
      <color theme="0"/>
      <name val="Liberation Sans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5" fillId="0" borderId="0"/>
    <xf numFmtId="0" fontId="13" fillId="0" borderId="0"/>
    <xf numFmtId="0" fontId="14" fillId="0" borderId="0"/>
    <xf numFmtId="0" fontId="11" fillId="11" borderId="0"/>
    <xf numFmtId="0" fontId="8" fillId="9" borderId="0"/>
    <xf numFmtId="0" fontId="16" fillId="12" borderId="0"/>
    <xf numFmtId="0" fontId="17" fillId="12" borderId="32"/>
    <xf numFmtId="0" fontId="6" fillId="0" borderId="0"/>
    <xf numFmtId="0" fontId="7" fillId="6" borderId="0"/>
    <xf numFmtId="0" fontId="7" fillId="7" borderId="0"/>
    <xf numFmtId="0" fontId="6" fillId="8" borderId="0"/>
    <xf numFmtId="0" fontId="9" fillId="10" borderId="0"/>
    <xf numFmtId="0" fontId="10" fillId="0" borderId="0"/>
    <xf numFmtId="0" fontId="12" fillId="0" borderId="0"/>
    <xf numFmtId="0" fontId="15" fillId="0" borderId="0"/>
    <xf numFmtId="0" fontId="5" fillId="0" borderId="0"/>
    <xf numFmtId="0" fontId="5" fillId="0" borderId="0"/>
    <xf numFmtId="0" fontId="8" fillId="0" borderId="0"/>
  </cellStyleXfs>
  <cellXfs count="15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8" xfId="0" applyFont="1" applyBorder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/>
    <xf numFmtId="0" fontId="0" fillId="2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7" xfId="0" applyNumberFormat="1" applyFill="1" applyBorder="1"/>
    <xf numFmtId="0" fontId="0" fillId="2" borderId="17" xfId="0" applyFill="1" applyBorder="1"/>
    <xf numFmtId="0" fontId="0" fillId="2" borderId="22" xfId="0" applyFill="1" applyBorder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/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/>
    <xf numFmtId="0" fontId="0" fillId="0" borderId="22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1"/>
    <xf numFmtId="164" fontId="0" fillId="0" borderId="7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2" borderId="4" xfId="0" applyFill="1" applyBorder="1"/>
    <xf numFmtId="0" fontId="0" fillId="0" borderId="8" xfId="0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164" fontId="0" fillId="0" borderId="9" xfId="0" applyNumberFormat="1" applyFill="1" applyBorder="1"/>
    <xf numFmtId="164" fontId="0" fillId="2" borderId="5" xfId="0" applyNumberFormat="1" applyFill="1" applyBorder="1"/>
    <xf numFmtId="164" fontId="0" fillId="2" borderId="4" xfId="0" applyNumberFormat="1" applyFill="1" applyBorder="1"/>
    <xf numFmtId="0" fontId="0" fillId="2" borderId="3" xfId="0" applyFill="1" applyBorder="1"/>
    <xf numFmtId="0" fontId="1" fillId="0" borderId="27" xfId="0" applyFont="1" applyBorder="1" applyAlignment="1">
      <alignment horizontal="center"/>
    </xf>
    <xf numFmtId="0" fontId="0" fillId="0" borderId="2" xfId="0" applyFill="1" applyBorder="1"/>
    <xf numFmtId="0" fontId="0" fillId="0" borderId="6" xfId="0" applyFill="1" applyBorder="1"/>
    <xf numFmtId="0" fontId="5" fillId="0" borderId="0" xfId="1"/>
    <xf numFmtId="0" fontId="18" fillId="0" borderId="0" xfId="1" applyFont="1"/>
    <xf numFmtId="164" fontId="0" fillId="0" borderId="0" xfId="0" applyNumberFormat="1" applyBorder="1"/>
    <xf numFmtId="0" fontId="0" fillId="0" borderId="3" xfId="0" applyFill="1" applyBorder="1"/>
    <xf numFmtId="0" fontId="0" fillId="0" borderId="4" xfId="0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9" xfId="0" applyFill="1" applyBorder="1"/>
    <xf numFmtId="164" fontId="0" fillId="0" borderId="10" xfId="0" applyNumberFormat="1" applyFill="1" applyBorder="1"/>
    <xf numFmtId="0" fontId="5" fillId="13" borderId="0" xfId="1" applyFill="1"/>
    <xf numFmtId="0" fontId="0" fillId="14" borderId="0" xfId="0" applyFill="1"/>
    <xf numFmtId="0" fontId="19" fillId="14" borderId="0" xfId="1" applyFont="1" applyFill="1" applyAlignment="1">
      <alignment horizontal="center"/>
    </xf>
    <xf numFmtId="0" fontId="20" fillId="14" borderId="0" xfId="1" applyFont="1" applyFill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18" fillId="0" borderId="34" xfId="1" applyFont="1" applyBorder="1" applyAlignment="1">
      <alignment horizontal="center"/>
    </xf>
    <xf numFmtId="0" fontId="5" fillId="0" borderId="35" xfId="1" applyBorder="1" applyAlignment="1">
      <alignment horizontal="center"/>
    </xf>
    <xf numFmtId="0" fontId="5" fillId="0" borderId="36" xfId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18" fillId="0" borderId="23" xfId="1" applyFont="1" applyBorder="1" applyAlignment="1">
      <alignment horizontal="center"/>
    </xf>
    <xf numFmtId="0" fontId="18" fillId="0" borderId="19" xfId="1" applyFont="1" applyBorder="1" applyAlignment="1">
      <alignment horizontal="center"/>
    </xf>
    <xf numFmtId="0" fontId="18" fillId="0" borderId="20" xfId="1" applyFont="1" applyBorder="1" applyAlignment="1">
      <alignment horizontal="center"/>
    </xf>
    <xf numFmtId="0" fontId="5" fillId="0" borderId="3" xfId="1" applyBorder="1" applyAlignment="1">
      <alignment horizontal="center"/>
    </xf>
    <xf numFmtId="0" fontId="5" fillId="0" borderId="4" xfId="1" applyBorder="1" applyAlignment="1">
      <alignment horizontal="center"/>
    </xf>
    <xf numFmtId="0" fontId="5" fillId="0" borderId="5" xfId="1" applyBorder="1" applyAlignment="1">
      <alignment horizontal="center"/>
    </xf>
    <xf numFmtId="0" fontId="5" fillId="0" borderId="6" xfId="1" applyBorder="1" applyAlignment="1">
      <alignment horizontal="center"/>
    </xf>
    <xf numFmtId="0" fontId="5" fillId="0" borderId="2" xfId="1" applyBorder="1" applyAlignment="1">
      <alignment horizontal="center"/>
    </xf>
    <xf numFmtId="0" fontId="5" fillId="0" borderId="7" xfId="1" applyBorder="1" applyAlignment="1">
      <alignment horizontal="center"/>
    </xf>
    <xf numFmtId="0" fontId="5" fillId="0" borderId="22" xfId="1" applyBorder="1" applyAlignment="1">
      <alignment horizontal="center"/>
    </xf>
    <xf numFmtId="0" fontId="5" fillId="0" borderId="17" xfId="1" applyBorder="1" applyAlignment="1">
      <alignment horizontal="center"/>
    </xf>
    <xf numFmtId="0" fontId="5" fillId="0" borderId="18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9" xfId="1" applyBorder="1" applyAlignment="1">
      <alignment horizontal="center"/>
    </xf>
    <xf numFmtId="0" fontId="5" fillId="0" borderId="10" xfId="1" applyBorder="1" applyAlignment="1">
      <alignment horizontal="center"/>
    </xf>
    <xf numFmtId="0" fontId="18" fillId="0" borderId="23" xfId="1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22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9">
    <cellStyle name="Accent" xfId="8" xr:uid="{4E95D045-DEE6-4251-A48B-F35A6D0A5ACE}"/>
    <cellStyle name="Accent 1" xfId="9" xr:uid="{9A1D4D0E-C28E-430E-A9C6-EC904EBDB4CC}"/>
    <cellStyle name="Accent 2" xfId="10" xr:uid="{4DF921F5-2673-4BD6-BCB1-EAE6E0DF8839}"/>
    <cellStyle name="Accent 3" xfId="11" xr:uid="{B9034BE9-F1B3-4C1F-A277-49FAE41D02CC}"/>
    <cellStyle name="Bad 2" xfId="5" xr:uid="{A29BBE81-E3F0-41BE-AF61-0752F4885FC0}"/>
    <cellStyle name="Error" xfId="12" xr:uid="{B7FC04E2-05B3-4E93-BFC0-CADD42601D6F}"/>
    <cellStyle name="Footnote" xfId="13" xr:uid="{11CC7AFE-8CF6-4B48-A1C0-B03E333F0D0B}"/>
    <cellStyle name="Good 2" xfId="4" xr:uid="{C6C66836-CF4E-4D11-8844-834CCB61A799}"/>
    <cellStyle name="Heading (user)" xfId="14" xr:uid="{9CD7762C-DF8D-43A0-977F-2D1A81160022}"/>
    <cellStyle name="Heading 1 2" xfId="2" xr:uid="{485977E6-A861-4541-A289-2D51B9D142E1}"/>
    <cellStyle name="Heading 2 2" xfId="3" xr:uid="{CF093602-BCA3-4AB2-9B31-758C0E4C39B4}"/>
    <cellStyle name="Hyperlink" xfId="15" xr:uid="{734C62C8-AB6A-460A-84B0-70C5D736F487}"/>
    <cellStyle name="Neutral 2" xfId="6" xr:uid="{7A29B6C0-E70F-4FC6-9FBC-B9D016CB9B61}"/>
    <cellStyle name="Normal" xfId="0" builtinId="0"/>
    <cellStyle name="Normal 2" xfId="1" xr:uid="{74C495F6-A93D-4AD1-88A6-6C1537E35808}"/>
    <cellStyle name="Note 2" xfId="7" xr:uid="{690E5CBC-2071-43D4-9C41-29FAE7F6A111}"/>
    <cellStyle name="Status" xfId="16" xr:uid="{DF1B1992-9D83-4CDB-B520-333EC2A995EC}"/>
    <cellStyle name="Text" xfId="17" xr:uid="{B6009EB6-1ADC-4256-8CD7-1E96D2AE780D}"/>
    <cellStyle name="Warning" xfId="18" xr:uid="{5B36587D-1403-47F4-88BE-9B2695331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 Interpolar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8'!$D$5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8'!$D$6:$D$20</c:f>
              <c:numCache>
                <c:formatCode>0.00000</c:formatCode>
                <c:ptCount val="15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0.45454545454545453</c:v>
                </c:pt>
                <c:pt idx="14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4EF1-8757-7DFD042187EA}"/>
            </c:ext>
          </c:extLst>
        </c:ser>
        <c:ser>
          <c:idx val="1"/>
          <c:order val="1"/>
          <c:tx>
            <c:strRef>
              <c:f>'Ejercicio 8'!$E$5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8'!$E$6:$E$20</c:f>
              <c:numCache>
                <c:formatCode>0.00000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0.35714285714285715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7-4EF1-8757-7DFD0421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228095"/>
        <c:axId val="1096226847"/>
      </c:lineChart>
      <c:catAx>
        <c:axId val="10962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226847"/>
        <c:crosses val="autoZero"/>
        <c:auto val="1"/>
        <c:lblAlgn val="ctr"/>
        <c:lblOffset val="100"/>
        <c:noMultiLvlLbl val="0"/>
      </c:catAx>
      <c:valAx>
        <c:axId val="10962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2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8'!$R$12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'Ejercicio 8'!$S$11:$AC$11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'Ejercicio 8'!$S$12:$AC$12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0.6</c:v>
                </c:pt>
                <c:pt idx="3">
                  <c:v>0.4</c:v>
                </c:pt>
                <c:pt idx="4">
                  <c:v>0.35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9-4132-9833-45E194EC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20703"/>
        <c:axId val="1099221119"/>
      </c:lineChart>
      <c:catAx>
        <c:axId val="109922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9221119"/>
        <c:crosses val="autoZero"/>
        <c:auto val="1"/>
        <c:lblAlgn val="ctr"/>
        <c:lblOffset val="100"/>
        <c:noMultiLvlLbl val="0"/>
      </c:catAx>
      <c:valAx>
        <c:axId val="1099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92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Interpolada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10'!$G$60:$G$65</c:f>
              <c:numCache>
                <c:formatCode>0.00000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0.77448979591836731</c:v>
                </c:pt>
                <c:pt idx="4">
                  <c:v>0.68658730158730152</c:v>
                </c:pt>
                <c:pt idx="5">
                  <c:v>0.48729784284421224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8B0-8E40-648D8A520721}"/>
            </c:ext>
          </c:extLst>
        </c:ser>
        <c:ser>
          <c:idx val="1"/>
          <c:order val="1"/>
          <c:tx>
            <c:v>SRI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10'!$L$60:$L$65</c:f>
              <c:numCache>
                <c:formatCode>0.00000</c:formatCode>
                <c:ptCount val="6"/>
                <c:pt idx="0">
                  <c:v>0</c:v>
                </c:pt>
                <c:pt idx="1">
                  <c:v>9.4940476190476186E-2</c:v>
                </c:pt>
                <c:pt idx="2">
                  <c:v>0.13559733916876776</c:v>
                </c:pt>
                <c:pt idx="3">
                  <c:v>0.14944875363443066</c:v>
                </c:pt>
                <c:pt idx="4">
                  <c:v>0.15447631595270911</c:v>
                </c:pt>
                <c:pt idx="5">
                  <c:v>0.16759523286541556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0-48B0-8E40-648D8A520721}"/>
            </c:ext>
          </c:extLst>
        </c:ser>
        <c:ser>
          <c:idx val="2"/>
          <c:order val="2"/>
          <c:tx>
            <c:v>SRI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10'!$Q$60:$Q$65</c:f>
              <c:numCache>
                <c:formatCode>0.00000</c:formatCode>
                <c:ptCount val="6"/>
                <c:pt idx="0">
                  <c:v>0</c:v>
                </c:pt>
                <c:pt idx="1">
                  <c:v>0.29666666666666669</c:v>
                </c:pt>
                <c:pt idx="2">
                  <c:v>0.33055555555555555</c:v>
                </c:pt>
                <c:pt idx="3">
                  <c:v>0.3649659863945578</c:v>
                </c:pt>
                <c:pt idx="4">
                  <c:v>0.3999206349206349</c:v>
                </c:pt>
                <c:pt idx="5">
                  <c:v>0.4128126503126503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0-48B0-8E40-648D8A52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82047"/>
        <c:axId val="608809759"/>
      </c:lineChart>
      <c:catAx>
        <c:axId val="100718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09759"/>
        <c:crosses val="autoZero"/>
        <c:auto val="1"/>
        <c:lblAlgn val="ctr"/>
        <c:lblOffset val="100"/>
        <c:noMultiLvlLbl val="0"/>
      </c:catAx>
      <c:valAx>
        <c:axId val="60880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1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Interpolada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10'!$V$60:$V$65</c:f>
              <c:numCache>
                <c:formatCode>0.00000</c:formatCode>
                <c:ptCount val="6"/>
                <c:pt idx="0">
                  <c:v>1</c:v>
                </c:pt>
                <c:pt idx="1">
                  <c:v>0.72222222222222221</c:v>
                </c:pt>
                <c:pt idx="2">
                  <c:v>0.72916666666666663</c:v>
                </c:pt>
                <c:pt idx="3">
                  <c:v>0.58995911495911502</c:v>
                </c:pt>
                <c:pt idx="4">
                  <c:v>0.54808450808450815</c:v>
                </c:pt>
                <c:pt idx="5">
                  <c:v>0.45872122479505717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8-410F-A22F-C4FFB38BFD41}"/>
            </c:ext>
          </c:extLst>
        </c:ser>
        <c:ser>
          <c:idx val="1"/>
          <c:order val="1"/>
          <c:tx>
            <c:v>SRI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10'!$AA$60:$AA$65</c:f>
              <c:numCache>
                <c:formatCode>0.00000</c:formatCode>
                <c:ptCount val="6"/>
                <c:pt idx="0">
                  <c:v>0</c:v>
                </c:pt>
                <c:pt idx="1">
                  <c:v>0.23035714285714284</c:v>
                </c:pt>
                <c:pt idx="2">
                  <c:v>0.22474146224146221</c:v>
                </c:pt>
                <c:pt idx="3">
                  <c:v>0.21794127887117717</c:v>
                </c:pt>
                <c:pt idx="4">
                  <c:v>0.22021344125151476</c:v>
                </c:pt>
                <c:pt idx="5">
                  <c:v>0.2231906589771461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10F-A22F-C4FFB38BFD41}"/>
            </c:ext>
          </c:extLst>
        </c:ser>
        <c:ser>
          <c:idx val="2"/>
          <c:order val="2"/>
          <c:tx>
            <c:v>SRI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10'!$AF$60:$AF$65</c:f>
              <c:numCache>
                <c:formatCode>0.00000</c:formatCode>
                <c:ptCount val="6"/>
                <c:pt idx="0">
                  <c:v>0</c:v>
                </c:pt>
                <c:pt idx="1">
                  <c:v>0.26944444444444443</c:v>
                </c:pt>
                <c:pt idx="2">
                  <c:v>0.28467261904761904</c:v>
                </c:pt>
                <c:pt idx="3">
                  <c:v>0.27664797983425432</c:v>
                </c:pt>
                <c:pt idx="4">
                  <c:v>0.27039387227559902</c:v>
                </c:pt>
                <c:pt idx="5">
                  <c:v>0.27128023870856016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8-410F-A22F-C4FFB38B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82047"/>
        <c:axId val="608809759"/>
      </c:lineChart>
      <c:catAx>
        <c:axId val="100718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09759"/>
        <c:crosses val="autoZero"/>
        <c:auto val="1"/>
        <c:lblAlgn val="ctr"/>
        <c:lblOffset val="100"/>
        <c:noMultiLvlLbl val="0"/>
      </c:catAx>
      <c:valAx>
        <c:axId val="60880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1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Interpolada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10'!$AK$60:$AK$65</c:f>
              <c:numCache>
                <c:formatCode>0.00000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0.27721978875825032</c:v>
                </c:pt>
                <c:pt idx="3">
                  <c:v>0.26562304797598918</c:v>
                </c:pt>
                <c:pt idx="4">
                  <c:v>0.26176566473434804</c:v>
                </c:pt>
                <c:pt idx="5">
                  <c:v>0.26202441155560019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5-48A0-8551-9703B069897E}"/>
            </c:ext>
          </c:extLst>
        </c:ser>
        <c:ser>
          <c:idx val="1"/>
          <c:order val="1"/>
          <c:tx>
            <c:v>SRI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10'!$AP$60:$AP$65</c:f>
              <c:numCache>
                <c:formatCode>0.00000</c:formatCode>
                <c:ptCount val="6"/>
                <c:pt idx="0">
                  <c:v>0</c:v>
                </c:pt>
                <c:pt idx="1">
                  <c:v>0.29666666666666669</c:v>
                </c:pt>
                <c:pt idx="2">
                  <c:v>0.28746031746031747</c:v>
                </c:pt>
                <c:pt idx="3">
                  <c:v>0.2856189817127317</c:v>
                </c:pt>
                <c:pt idx="4">
                  <c:v>0.28724150557497469</c:v>
                </c:pt>
                <c:pt idx="5">
                  <c:v>0.28784252132404492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5-48A0-8551-9703B069897E}"/>
            </c:ext>
          </c:extLst>
        </c:ser>
        <c:ser>
          <c:idx val="2"/>
          <c:order val="2"/>
          <c:tx>
            <c:v>SRI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10'!$AU$60:$AU$65</c:f>
              <c:numCache>
                <c:formatCode>0.00000</c:formatCode>
                <c:ptCount val="6"/>
                <c:pt idx="0">
                  <c:v>0</c:v>
                </c:pt>
                <c:pt idx="1">
                  <c:v>0.11956349206349207</c:v>
                </c:pt>
                <c:pt idx="2">
                  <c:v>0.13652992306838463</c:v>
                </c:pt>
                <c:pt idx="3">
                  <c:v>0.15959577459577462</c:v>
                </c:pt>
                <c:pt idx="4">
                  <c:v>0.17305853868353871</c:v>
                </c:pt>
                <c:pt idx="5">
                  <c:v>0.20124379901958525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5-48A0-8551-9703B069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82047"/>
        <c:axId val="608809759"/>
      </c:lineChart>
      <c:catAx>
        <c:axId val="100718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09759"/>
        <c:crosses val="autoZero"/>
        <c:auto val="1"/>
        <c:lblAlgn val="ctr"/>
        <c:lblOffset val="100"/>
        <c:noMultiLvlLbl val="0"/>
      </c:catAx>
      <c:valAx>
        <c:axId val="60880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1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Interpolada 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10'!$U$91:$U$96</c:f>
              <c:numCache>
                <c:formatCode>0.00000</c:formatCode>
                <c:ptCount val="6"/>
                <c:pt idx="0">
                  <c:v>0.66666666666666663</c:v>
                </c:pt>
                <c:pt idx="1">
                  <c:v>0.68518518518518523</c:v>
                </c:pt>
                <c:pt idx="2">
                  <c:v>0.668795485141639</c:v>
                </c:pt>
                <c:pt idx="3">
                  <c:v>0.54335731961782374</c:v>
                </c:pt>
                <c:pt idx="4">
                  <c:v>0.49881249146871925</c:v>
                </c:pt>
                <c:pt idx="5">
                  <c:v>0.40268115973162316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E-48FA-90D6-D8B365D4D7C6}"/>
            </c:ext>
          </c:extLst>
        </c:ser>
        <c:ser>
          <c:idx val="1"/>
          <c:order val="1"/>
          <c:tx>
            <c:v>SRI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10'!$V$91:$V$96</c:f>
              <c:numCache>
                <c:formatCode>0.00000</c:formatCode>
                <c:ptCount val="6"/>
                <c:pt idx="0">
                  <c:v>0</c:v>
                </c:pt>
                <c:pt idx="1">
                  <c:v>0.20732142857142857</c:v>
                </c:pt>
                <c:pt idx="2">
                  <c:v>0.21593303962351582</c:v>
                </c:pt>
                <c:pt idx="3">
                  <c:v>0.21766967140611318</c:v>
                </c:pt>
                <c:pt idx="4">
                  <c:v>0.22064375425973284</c:v>
                </c:pt>
                <c:pt idx="5">
                  <c:v>0.22620947105553549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E-48FA-90D6-D8B365D4D7C6}"/>
            </c:ext>
          </c:extLst>
        </c:ser>
        <c:ser>
          <c:idx val="2"/>
          <c:order val="2"/>
          <c:tx>
            <c:v>SRI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0.6</c:v>
              </c:pt>
              <c:pt idx="4">
                <c:v>0.8</c:v>
              </c:pt>
              <c:pt idx="5">
                <c:v>1</c:v>
              </c:pt>
            </c:numLit>
          </c:cat>
          <c:val>
            <c:numRef>
              <c:f>'Ejercicio 10'!$W$91:$W$96</c:f>
              <c:numCache>
                <c:formatCode>0.00000</c:formatCode>
                <c:ptCount val="6"/>
                <c:pt idx="0">
                  <c:v>0</c:v>
                </c:pt>
                <c:pt idx="1">
                  <c:v>0.22855820105820104</c:v>
                </c:pt>
                <c:pt idx="2">
                  <c:v>0.25058603255718642</c:v>
                </c:pt>
                <c:pt idx="3">
                  <c:v>0.26706991360819554</c:v>
                </c:pt>
                <c:pt idx="4">
                  <c:v>0.28112434862659091</c:v>
                </c:pt>
                <c:pt idx="5">
                  <c:v>0.29511222934693188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E-48FA-90D6-D8B365D4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82047"/>
        <c:axId val="608809759"/>
      </c:lineChart>
      <c:catAx>
        <c:axId val="100718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09759"/>
        <c:crosses val="autoZero"/>
        <c:auto val="1"/>
        <c:lblAlgn val="ctr"/>
        <c:lblOffset val="100"/>
        <c:noMultiLvlLbl val="0"/>
      </c:catAx>
      <c:valAx>
        <c:axId val="60880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1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90487</xdr:rowOff>
    </xdr:from>
    <xdr:to>
      <xdr:col>14</xdr:col>
      <xdr:colOff>323850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4980-801E-4F52-867F-37A875AD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119062</xdr:rowOff>
    </xdr:from>
    <xdr:to>
      <xdr:col>14</xdr:col>
      <xdr:colOff>333375</xdr:colOff>
      <xdr:row>34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B23C2-124D-4623-991A-EDD9FEF5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69</xdr:row>
      <xdr:rowOff>180974</xdr:rowOff>
    </xdr:from>
    <xdr:to>
      <xdr:col>16</xdr:col>
      <xdr:colOff>9525</xdr:colOff>
      <xdr:row>85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75AC46-E0C7-4331-AE64-52B389A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9526</xdr:colOff>
      <xdr:row>70</xdr:row>
      <xdr:rowOff>0</xdr:rowOff>
    </xdr:from>
    <xdr:to>
      <xdr:col>30</xdr:col>
      <xdr:colOff>600076</xdr:colOff>
      <xdr:row>85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0718E7-A530-43D8-90A2-9DFE5C22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9525</xdr:colOff>
      <xdr:row>70</xdr:row>
      <xdr:rowOff>0</xdr:rowOff>
    </xdr:from>
    <xdr:to>
      <xdr:col>45</xdr:col>
      <xdr:colOff>600075</xdr:colOff>
      <xdr:row>85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B0CFB1-81A0-47AC-8E23-E63C41989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98</xdr:row>
      <xdr:rowOff>28575</xdr:rowOff>
    </xdr:from>
    <xdr:to>
      <xdr:col>32</xdr:col>
      <xdr:colOff>466725</xdr:colOff>
      <xdr:row>115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DE589-04AC-433A-9919-566421293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4876-51C7-4524-97A1-E1ACC38D80F4}">
  <dimension ref="A1:W29"/>
  <sheetViews>
    <sheetView workbookViewId="0">
      <selection activeCell="A29" sqref="A29"/>
    </sheetView>
  </sheetViews>
  <sheetFormatPr defaultRowHeight="15"/>
  <cols>
    <col min="1" max="1" width="14.7109375" bestFit="1" customWidth="1"/>
    <col min="2" max="2" width="15.140625" bestFit="1" customWidth="1"/>
    <col min="3" max="6" width="7" bestFit="1" customWidth="1"/>
    <col min="7" max="7" width="7" customWidth="1"/>
  </cols>
  <sheetData>
    <row r="1" spans="2:23" ht="15.75" thickBot="1"/>
    <row r="2" spans="2:23" ht="19.5" thickBot="1">
      <c r="B2" s="1"/>
      <c r="C2" s="28" t="s">
        <v>0</v>
      </c>
      <c r="D2" s="26" t="s">
        <v>1</v>
      </c>
      <c r="E2" s="26" t="s">
        <v>2</v>
      </c>
      <c r="F2" s="27" t="s">
        <v>3</v>
      </c>
      <c r="G2" s="29"/>
    </row>
    <row r="3" spans="2:23">
      <c r="B3" s="22" t="s">
        <v>4</v>
      </c>
      <c r="C3" s="23">
        <v>1</v>
      </c>
      <c r="D3" s="24"/>
      <c r="E3" s="24">
        <v>1</v>
      </c>
      <c r="F3" s="25">
        <v>1</v>
      </c>
      <c r="G3" s="30"/>
    </row>
    <row r="4" spans="2:23">
      <c r="B4" s="20" t="s">
        <v>5</v>
      </c>
      <c r="C4" s="18">
        <v>1</v>
      </c>
      <c r="D4" s="14">
        <v>1</v>
      </c>
      <c r="E4" s="14"/>
      <c r="F4" s="15">
        <v>1</v>
      </c>
      <c r="G4" s="30"/>
    </row>
    <row r="5" spans="2:23">
      <c r="B5" s="20" t="s">
        <v>6</v>
      </c>
      <c r="C5" s="18">
        <v>1</v>
      </c>
      <c r="D5" s="14"/>
      <c r="E5" s="14"/>
      <c r="F5" s="15"/>
      <c r="G5" s="30"/>
    </row>
    <row r="6" spans="2:23">
      <c r="B6" s="20" t="s">
        <v>7</v>
      </c>
      <c r="C6" s="18">
        <v>1</v>
      </c>
      <c r="D6" s="14"/>
      <c r="E6" s="14">
        <v>1</v>
      </c>
      <c r="F6" s="15">
        <v>1</v>
      </c>
      <c r="G6" s="30"/>
    </row>
    <row r="7" spans="2:23">
      <c r="B7" s="20" t="s">
        <v>8</v>
      </c>
      <c r="C7" s="18">
        <v>1</v>
      </c>
      <c r="D7" s="14"/>
      <c r="E7" s="14"/>
      <c r="F7" s="15">
        <v>1</v>
      </c>
      <c r="G7" s="30"/>
    </row>
    <row r="8" spans="2:23">
      <c r="B8" s="20" t="s">
        <v>9</v>
      </c>
      <c r="C8" s="18">
        <v>1</v>
      </c>
      <c r="D8" s="14"/>
      <c r="E8" s="14"/>
      <c r="F8" s="15"/>
      <c r="G8" s="30"/>
    </row>
    <row r="9" spans="2:23">
      <c r="B9" s="20" t="s">
        <v>10</v>
      </c>
      <c r="C9" s="18">
        <v>1</v>
      </c>
      <c r="D9" s="14"/>
      <c r="E9" s="14"/>
      <c r="F9" s="15"/>
      <c r="G9" s="30"/>
    </row>
    <row r="10" spans="2:23">
      <c r="B10" s="20" t="s">
        <v>11</v>
      </c>
      <c r="C10" s="18">
        <v>1</v>
      </c>
      <c r="D10" s="14"/>
      <c r="E10" s="14">
        <v>1</v>
      </c>
      <c r="F10" s="15"/>
      <c r="G10" s="30"/>
      <c r="W10" s="32"/>
    </row>
    <row r="11" spans="2:23">
      <c r="B11" s="20" t="s">
        <v>12</v>
      </c>
      <c r="C11" s="18">
        <v>1</v>
      </c>
      <c r="D11" s="14"/>
      <c r="E11" s="14"/>
      <c r="F11" s="15"/>
      <c r="G11" s="30"/>
    </row>
    <row r="12" spans="2:23">
      <c r="B12" s="20" t="s">
        <v>13</v>
      </c>
      <c r="C12" s="18"/>
      <c r="D12" s="14">
        <v>1</v>
      </c>
      <c r="E12" s="14"/>
      <c r="F12" s="15"/>
      <c r="G12" s="30"/>
    </row>
    <row r="13" spans="2:23">
      <c r="B13" s="20" t="s">
        <v>14</v>
      </c>
      <c r="C13" s="18"/>
      <c r="D13" s="14">
        <v>1</v>
      </c>
      <c r="E13" s="14"/>
      <c r="F13" s="15"/>
      <c r="G13" s="30"/>
    </row>
    <row r="14" spans="2:23">
      <c r="B14" s="20" t="s">
        <v>15</v>
      </c>
      <c r="C14" s="18"/>
      <c r="D14" s="14">
        <v>1</v>
      </c>
      <c r="E14" s="14">
        <v>1</v>
      </c>
      <c r="F14" s="15">
        <v>1</v>
      </c>
      <c r="G14" s="30"/>
    </row>
    <row r="15" spans="2:23">
      <c r="B15" s="20" t="s">
        <v>16</v>
      </c>
      <c r="C15" s="18"/>
      <c r="D15" s="14">
        <v>1</v>
      </c>
      <c r="E15" s="14"/>
      <c r="F15" s="15">
        <v>1</v>
      </c>
      <c r="G15" s="30"/>
    </row>
    <row r="16" spans="2:23">
      <c r="B16" s="20" t="s">
        <v>17</v>
      </c>
      <c r="C16" s="18"/>
      <c r="D16" s="14"/>
      <c r="E16" s="14">
        <v>1</v>
      </c>
      <c r="F16" s="15"/>
      <c r="G16" s="30"/>
    </row>
    <row r="17" spans="1:7">
      <c r="B17" s="20" t="s">
        <v>18</v>
      </c>
      <c r="C17" s="18"/>
      <c r="D17" s="14"/>
      <c r="E17" s="14">
        <v>1</v>
      </c>
      <c r="F17" s="15"/>
      <c r="G17" s="30"/>
    </row>
    <row r="18" spans="1:7">
      <c r="B18" s="20" t="s">
        <v>19</v>
      </c>
      <c r="C18" s="18"/>
      <c r="D18" s="14"/>
      <c r="E18" s="14">
        <v>1</v>
      </c>
      <c r="F18" s="15"/>
      <c r="G18" s="30"/>
    </row>
    <row r="19" spans="1:7" ht="15.75" thickBot="1">
      <c r="B19" s="21" t="s">
        <v>20</v>
      </c>
      <c r="C19" s="19"/>
      <c r="D19" s="16"/>
      <c r="E19" s="16"/>
      <c r="F19" s="17">
        <v>1</v>
      </c>
      <c r="G19" s="30"/>
    </row>
    <row r="22" spans="1:7">
      <c r="A22" t="s">
        <v>25</v>
      </c>
    </row>
    <row r="23" spans="1:7">
      <c r="A23" t="s">
        <v>26</v>
      </c>
    </row>
    <row r="25" spans="1:7">
      <c r="A25" t="s">
        <v>27</v>
      </c>
    </row>
    <row r="26" spans="1:7">
      <c r="A26" t="s">
        <v>28</v>
      </c>
    </row>
    <row r="28" spans="1:7">
      <c r="A28" t="s">
        <v>29</v>
      </c>
    </row>
    <row r="29" spans="1:7">
      <c r="A29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0266-82A8-44C6-9972-F757374C381D}">
  <dimension ref="B2:T23"/>
  <sheetViews>
    <sheetView workbookViewId="0">
      <selection activeCell="S6" sqref="S6:T6"/>
    </sheetView>
  </sheetViews>
  <sheetFormatPr defaultRowHeight="15"/>
  <cols>
    <col min="1" max="1" width="14.7109375" bestFit="1" customWidth="1"/>
    <col min="2" max="2" width="15.140625" bestFit="1" customWidth="1"/>
    <col min="3" max="6" width="7" bestFit="1" customWidth="1"/>
    <col min="7" max="7" width="7" customWidth="1"/>
    <col min="8" max="8" width="8.42578125" bestFit="1" customWidth="1"/>
    <col min="9" max="11" width="8.42578125" customWidth="1"/>
    <col min="13" max="13" width="17.85546875" bestFit="1" customWidth="1"/>
    <col min="14" max="14" width="18.140625" bestFit="1" customWidth="1"/>
    <col min="15" max="15" width="12.7109375" customWidth="1"/>
    <col min="16" max="16" width="17.85546875" bestFit="1" customWidth="1"/>
    <col min="17" max="17" width="18.140625" bestFit="1" customWidth="1"/>
    <col min="18" max="18" width="12.7109375" customWidth="1"/>
    <col min="19" max="19" width="17.85546875" bestFit="1" customWidth="1"/>
    <col min="20" max="20" width="18.140625" bestFit="1" customWidth="1"/>
    <col min="21" max="21" width="13.5703125" bestFit="1" customWidth="1"/>
    <col min="22" max="22" width="15.140625" bestFit="1" customWidth="1"/>
    <col min="23" max="23" width="6.5703125" bestFit="1" customWidth="1"/>
    <col min="24" max="24" width="8" bestFit="1" customWidth="1"/>
    <col min="25" max="25" width="4.5703125" bestFit="1" customWidth="1"/>
    <col min="26" max="26" width="7.42578125" bestFit="1" customWidth="1"/>
    <col min="27" max="27" width="10.85546875" bestFit="1" customWidth="1"/>
    <col min="28" max="28" width="10.5703125" bestFit="1" customWidth="1"/>
    <col min="29" max="29" width="9.5703125" bestFit="1" customWidth="1"/>
    <col min="30" max="30" width="6.85546875" bestFit="1" customWidth="1"/>
    <col min="31" max="31" width="8" customWidth="1"/>
  </cols>
  <sheetData>
    <row r="2" spans="2:20">
      <c r="B2" s="2" t="s">
        <v>103</v>
      </c>
      <c r="C2" s="2" t="s">
        <v>21</v>
      </c>
    </row>
    <row r="3" spans="2:20">
      <c r="B3" s="2" t="s">
        <v>104</v>
      </c>
      <c r="C3" s="2" t="s">
        <v>22</v>
      </c>
    </row>
    <row r="4" spans="2:20">
      <c r="B4" s="2" t="s">
        <v>105</v>
      </c>
      <c r="C4" s="2"/>
    </row>
    <row r="5" spans="2:20" ht="15.75" thickBot="1"/>
    <row r="6" spans="2:20" ht="19.5" thickBot="1">
      <c r="B6" s="1"/>
      <c r="C6" s="28" t="s">
        <v>0</v>
      </c>
      <c r="D6" s="26" t="s">
        <v>1</v>
      </c>
      <c r="E6" s="26" t="s">
        <v>2</v>
      </c>
      <c r="F6" s="27" t="s">
        <v>3</v>
      </c>
      <c r="G6" s="29"/>
      <c r="H6" s="75" t="s">
        <v>42</v>
      </c>
      <c r="I6" s="26" t="s">
        <v>43</v>
      </c>
      <c r="J6" s="27" t="s">
        <v>44</v>
      </c>
      <c r="K6" s="29"/>
      <c r="M6" s="125" t="s">
        <v>78</v>
      </c>
      <c r="N6" s="126"/>
      <c r="P6" s="125" t="s">
        <v>79</v>
      </c>
      <c r="Q6" s="126"/>
      <c r="S6" s="125" t="s">
        <v>80</v>
      </c>
      <c r="T6" s="126"/>
    </row>
    <row r="7" spans="2:20">
      <c r="B7" s="22" t="s">
        <v>4</v>
      </c>
      <c r="C7" s="23">
        <v>2</v>
      </c>
      <c r="D7" s="24"/>
      <c r="E7" s="24">
        <v>1</v>
      </c>
      <c r="F7" s="25">
        <v>2</v>
      </c>
      <c r="G7" s="30"/>
      <c r="H7" s="74">
        <v>1</v>
      </c>
      <c r="I7" s="24">
        <v>0</v>
      </c>
      <c r="J7" s="25">
        <v>1</v>
      </c>
      <c r="K7" s="30"/>
      <c r="M7" s="4" t="s">
        <v>48</v>
      </c>
      <c r="N7" s="6">
        <f>SUMPRODUCT(C7:C23,$H$7:$H$23)</f>
        <v>2</v>
      </c>
      <c r="P7" s="4" t="s">
        <v>52</v>
      </c>
      <c r="Q7" s="6">
        <f>SUMPRODUCT(C7:C23,$I$7:$I$23)</f>
        <v>1</v>
      </c>
      <c r="S7" s="4" t="s">
        <v>56</v>
      </c>
      <c r="T7" s="6">
        <f>SUMPRODUCT(C7:C23,$J$7:$J$23)</f>
        <v>2</v>
      </c>
    </row>
    <row r="8" spans="2:20">
      <c r="B8" s="20" t="s">
        <v>5</v>
      </c>
      <c r="C8" s="18">
        <v>1</v>
      </c>
      <c r="D8" s="14">
        <v>1</v>
      </c>
      <c r="E8" s="14"/>
      <c r="F8" s="15">
        <v>2</v>
      </c>
      <c r="G8" s="30"/>
      <c r="H8" s="58">
        <v>0</v>
      </c>
      <c r="I8" s="14">
        <v>1</v>
      </c>
      <c r="J8" s="15">
        <v>0</v>
      </c>
      <c r="K8" s="30"/>
      <c r="M8" s="7" t="s">
        <v>49</v>
      </c>
      <c r="N8" s="8">
        <f>SUMPRODUCT(D7:D23,$H$7:$H$23)</f>
        <v>0</v>
      </c>
      <c r="P8" s="7" t="s">
        <v>53</v>
      </c>
      <c r="Q8" s="8">
        <f>SUMPRODUCT(D7:D23,$I$7:$I$23)</f>
        <v>2</v>
      </c>
      <c r="S8" s="7" t="s">
        <v>57</v>
      </c>
      <c r="T8" s="8">
        <f>SUMPRODUCT(D7:D23,$J$7:$J$23)</f>
        <v>1</v>
      </c>
    </row>
    <row r="9" spans="2:20">
      <c r="B9" s="20" t="s">
        <v>6</v>
      </c>
      <c r="C9" s="18">
        <v>1</v>
      </c>
      <c r="D9" s="14"/>
      <c r="E9" s="14"/>
      <c r="F9" s="15"/>
      <c r="G9" s="30"/>
      <c r="H9" s="58">
        <v>0</v>
      </c>
      <c r="I9" s="14">
        <v>0</v>
      </c>
      <c r="J9" s="15">
        <v>0</v>
      </c>
      <c r="K9" s="30"/>
      <c r="M9" s="7" t="s">
        <v>50</v>
      </c>
      <c r="N9" s="8">
        <f>SUMPRODUCT(E7:E23,$H$7:$H$23)</f>
        <v>1</v>
      </c>
      <c r="P9" s="7" t="s">
        <v>54</v>
      </c>
      <c r="Q9" s="8">
        <f>SUMPRODUCT(E7:E23,$I$7:$I$23)</f>
        <v>1</v>
      </c>
      <c r="S9" s="7" t="s">
        <v>58</v>
      </c>
      <c r="T9" s="8">
        <f>SUMPRODUCT(E7:E23,$J$7:$J$23)</f>
        <v>4</v>
      </c>
    </row>
    <row r="10" spans="2:20" ht="15.75" thickBot="1">
      <c r="B10" s="20" t="s">
        <v>7</v>
      </c>
      <c r="C10" s="18">
        <v>1</v>
      </c>
      <c r="D10" s="14"/>
      <c r="E10" s="14">
        <v>1</v>
      </c>
      <c r="F10" s="15">
        <v>1</v>
      </c>
      <c r="G10" s="30"/>
      <c r="H10" s="58">
        <v>0</v>
      </c>
      <c r="I10" s="14">
        <v>0</v>
      </c>
      <c r="J10" s="15">
        <v>0</v>
      </c>
      <c r="K10" s="30"/>
      <c r="M10" s="9" t="s">
        <v>51</v>
      </c>
      <c r="N10" s="11">
        <f>SUMPRODUCT(F7:F23,$H$7:$H$23)</f>
        <v>2</v>
      </c>
      <c r="P10" s="9" t="s">
        <v>55</v>
      </c>
      <c r="Q10" s="11">
        <f>SUMPRODUCT(F7:F23,$I$7:$I$23)</f>
        <v>3</v>
      </c>
      <c r="S10" s="9" t="s">
        <v>59</v>
      </c>
      <c r="T10" s="11">
        <f>SUMPRODUCT(F7:F23,$J$7:$J$23)</f>
        <v>3</v>
      </c>
    </row>
    <row r="11" spans="2:20" ht="15.75" thickBot="1">
      <c r="B11" s="20" t="s">
        <v>8</v>
      </c>
      <c r="C11" s="18">
        <v>1</v>
      </c>
      <c r="D11" s="14"/>
      <c r="E11" s="14"/>
      <c r="F11" s="15">
        <v>1</v>
      </c>
      <c r="G11" s="30"/>
      <c r="H11" s="58">
        <v>0</v>
      </c>
      <c r="I11" s="14">
        <v>0</v>
      </c>
      <c r="J11" s="15">
        <v>0</v>
      </c>
      <c r="K11" s="30"/>
      <c r="M11" s="127"/>
      <c r="N11" s="127"/>
      <c r="P11" s="127"/>
      <c r="Q11" s="127"/>
      <c r="S11" s="127"/>
      <c r="T11" s="127"/>
    </row>
    <row r="12" spans="2:20">
      <c r="B12" s="20" t="s">
        <v>9</v>
      </c>
      <c r="C12" s="18">
        <v>2</v>
      </c>
      <c r="D12" s="14"/>
      <c r="E12" s="14"/>
      <c r="F12" s="15"/>
      <c r="G12" s="30"/>
      <c r="H12" s="58">
        <v>0</v>
      </c>
      <c r="I12" s="14">
        <v>0</v>
      </c>
      <c r="J12" s="15">
        <v>0</v>
      </c>
      <c r="K12" s="30"/>
      <c r="M12" s="4" t="s">
        <v>60</v>
      </c>
      <c r="N12" s="6">
        <f>N7/(SQRT(SUMSQ(H7:H23))*SQRT(SUMSQ(C7:C23)))</f>
        <v>0.5163977794943222</v>
      </c>
      <c r="P12" s="4" t="s">
        <v>64</v>
      </c>
      <c r="Q12" s="6">
        <f>Q7/(SQRT(SUMSQ(I7:I23))*SQRT(SUMSQ(C7:C23)))</f>
        <v>0.18257418583505533</v>
      </c>
      <c r="S12" s="4" t="s">
        <v>68</v>
      </c>
      <c r="T12" s="6">
        <f>T7/(SQRT(SUMSQ(J7:J23))*SQRT(SUMSQ(C7:C23)))</f>
        <v>0.29814239699997197</v>
      </c>
    </row>
    <row r="13" spans="2:20">
      <c r="B13" s="20" t="s">
        <v>10</v>
      </c>
      <c r="C13" s="18">
        <v>1</v>
      </c>
      <c r="D13" s="14"/>
      <c r="E13" s="14"/>
      <c r="F13" s="15"/>
      <c r="G13" s="30"/>
      <c r="H13" s="58">
        <v>0</v>
      </c>
      <c r="I13" s="14">
        <v>0</v>
      </c>
      <c r="J13" s="15">
        <v>0</v>
      </c>
      <c r="K13" s="30"/>
      <c r="M13" s="7" t="s">
        <v>61</v>
      </c>
      <c r="N13" s="8">
        <f>N8/(SQRT(SUMSQ(H7:H23))*SQRT(SUMSQ(D7:D23)))</f>
        <v>0</v>
      </c>
      <c r="P13" s="7" t="s">
        <v>65</v>
      </c>
      <c r="Q13" s="8">
        <f>Q8/(SQRT(SUMSQ(I7:I23))*SQRT(SUMSQ(D7:D23)))</f>
        <v>0.63245553203367588</v>
      </c>
      <c r="S13" s="7" t="s">
        <v>69</v>
      </c>
      <c r="T13" s="8">
        <f>T8/(SQRT(SUMSQ(J7:J23))*SQRT(SUMSQ(D7:D23)))</f>
        <v>0.2581988897471611</v>
      </c>
    </row>
    <row r="14" spans="2:20">
      <c r="B14" s="20" t="s">
        <v>11</v>
      </c>
      <c r="C14" s="18">
        <v>1</v>
      </c>
      <c r="D14" s="14"/>
      <c r="E14" s="14">
        <v>1</v>
      </c>
      <c r="F14" s="15"/>
      <c r="G14" s="30"/>
      <c r="H14" s="58">
        <v>0</v>
      </c>
      <c r="I14" s="14">
        <v>0</v>
      </c>
      <c r="J14" s="15">
        <v>0</v>
      </c>
      <c r="K14" s="30"/>
      <c r="M14" s="7" t="s">
        <v>62</v>
      </c>
      <c r="N14" s="8">
        <f>N9/(SQRT(SUMSQ(H7:H23))*SQRT(SUMSQ(E7:E23)))</f>
        <v>0.31622776601683794</v>
      </c>
      <c r="P14" s="7" t="s">
        <v>66</v>
      </c>
      <c r="Q14" s="8">
        <f>Q9/(SQRT(SUMSQ(I7:I23))*SQRT(SUMSQ(E7:E23)))</f>
        <v>0.22360679774997896</v>
      </c>
      <c r="S14" s="7" t="s">
        <v>70</v>
      </c>
      <c r="T14" s="8">
        <f>T9/(SQRT(SUMSQ(J7:J23))*SQRT(SUMSQ(E7:E23)))</f>
        <v>0.73029674334022143</v>
      </c>
    </row>
    <row r="15" spans="2:20" ht="15.75" thickBot="1">
      <c r="B15" s="20" t="s">
        <v>12</v>
      </c>
      <c r="C15" s="18">
        <v>1</v>
      </c>
      <c r="D15" s="14"/>
      <c r="E15" s="14"/>
      <c r="F15" s="15"/>
      <c r="G15" s="30"/>
      <c r="H15" s="58">
        <v>0</v>
      </c>
      <c r="I15" s="14">
        <v>0</v>
      </c>
      <c r="J15" s="15">
        <v>0</v>
      </c>
      <c r="K15" s="30"/>
      <c r="M15" s="9" t="s">
        <v>63</v>
      </c>
      <c r="N15" s="11">
        <f>N10/(SQRT(SUMSQ(H7:H23))*SQRT(SUMSQ(F7:F23)))</f>
        <v>0.55470019622522915</v>
      </c>
      <c r="P15" s="9" t="s">
        <v>67</v>
      </c>
      <c r="Q15" s="11">
        <f>Q10/(SQRT(SUMSQ(I7:I23))*SQRT(SUMSQ(F7:F23)))</f>
        <v>0.58834840541455202</v>
      </c>
      <c r="S15" s="9" t="s">
        <v>71</v>
      </c>
      <c r="T15" s="11">
        <f>T10/(SQRT(SUMSQ(J7:J23))*SQRT(SUMSQ(F7:F23)))</f>
        <v>0.48038446141526148</v>
      </c>
    </row>
    <row r="16" spans="2:20" ht="15.75" thickBot="1">
      <c r="B16" s="20" t="s">
        <v>13</v>
      </c>
      <c r="C16" s="18"/>
      <c r="D16" s="14">
        <v>1</v>
      </c>
      <c r="E16" s="14"/>
      <c r="F16" s="15"/>
      <c r="G16" s="30"/>
      <c r="H16" s="58">
        <v>0</v>
      </c>
      <c r="I16" s="14">
        <v>0</v>
      </c>
      <c r="J16" s="15">
        <v>0</v>
      </c>
      <c r="K16" s="30"/>
      <c r="M16" s="127"/>
      <c r="N16" s="127"/>
      <c r="P16" s="127"/>
      <c r="Q16" s="127"/>
      <c r="S16" s="127"/>
      <c r="T16" s="127"/>
    </row>
    <row r="17" spans="2:20" ht="16.5" thickBot="1">
      <c r="B17" s="20" t="s">
        <v>14</v>
      </c>
      <c r="C17" s="18"/>
      <c r="D17" s="14">
        <v>1</v>
      </c>
      <c r="E17" s="14"/>
      <c r="F17" s="15"/>
      <c r="G17" s="30"/>
      <c r="H17" s="58">
        <v>0</v>
      </c>
      <c r="I17" s="14">
        <v>0</v>
      </c>
      <c r="J17" s="15">
        <v>0</v>
      </c>
      <c r="K17" s="30"/>
      <c r="M17" s="60" t="s">
        <v>72</v>
      </c>
      <c r="N17" s="61" t="s">
        <v>73</v>
      </c>
      <c r="P17" s="60" t="s">
        <v>72</v>
      </c>
      <c r="Q17" s="61" t="s">
        <v>73</v>
      </c>
      <c r="S17" s="60" t="s">
        <v>72</v>
      </c>
      <c r="T17" s="61" t="s">
        <v>73</v>
      </c>
    </row>
    <row r="18" spans="2:20">
      <c r="B18" s="20" t="s">
        <v>15</v>
      </c>
      <c r="C18" s="18"/>
      <c r="D18" s="14">
        <v>1</v>
      </c>
      <c r="E18" s="14">
        <v>1</v>
      </c>
      <c r="F18" s="15">
        <v>1</v>
      </c>
      <c r="G18" s="30"/>
      <c r="H18" s="58">
        <v>0</v>
      </c>
      <c r="I18" s="14">
        <v>1</v>
      </c>
      <c r="J18" s="15">
        <v>1</v>
      </c>
      <c r="K18" s="30"/>
      <c r="L18" s="76">
        <v>1</v>
      </c>
      <c r="M18" s="62" t="s">
        <v>77</v>
      </c>
      <c r="N18" s="63" t="s">
        <v>76</v>
      </c>
      <c r="O18" s="64"/>
      <c r="P18" s="62" t="s">
        <v>76</v>
      </c>
      <c r="Q18" s="63" t="s">
        <v>75</v>
      </c>
      <c r="R18" s="64"/>
      <c r="S18" s="62" t="s">
        <v>74</v>
      </c>
      <c r="T18" s="63" t="s">
        <v>74</v>
      </c>
    </row>
    <row r="19" spans="2:20">
      <c r="B19" s="20" t="s">
        <v>16</v>
      </c>
      <c r="C19" s="18"/>
      <c r="D19" s="14">
        <v>1</v>
      </c>
      <c r="E19" s="14"/>
      <c r="F19" s="15">
        <v>1</v>
      </c>
      <c r="G19" s="30"/>
      <c r="H19" s="58">
        <v>0</v>
      </c>
      <c r="I19" s="14">
        <v>0</v>
      </c>
      <c r="J19" s="15">
        <v>0</v>
      </c>
      <c r="K19" s="30"/>
      <c r="L19" s="77">
        <v>2</v>
      </c>
      <c r="M19" s="65" t="s">
        <v>76</v>
      </c>
      <c r="N19" s="66" t="s">
        <v>77</v>
      </c>
      <c r="O19" s="67"/>
      <c r="P19" s="65" t="s">
        <v>75</v>
      </c>
      <c r="Q19" s="66" t="s">
        <v>76</v>
      </c>
      <c r="R19" s="67"/>
      <c r="S19" s="65" t="s">
        <v>76</v>
      </c>
      <c r="T19" s="66" t="s">
        <v>76</v>
      </c>
    </row>
    <row r="20" spans="2:20">
      <c r="B20" s="20" t="s">
        <v>17</v>
      </c>
      <c r="C20" s="18"/>
      <c r="D20" s="14"/>
      <c r="E20" s="14">
        <v>2</v>
      </c>
      <c r="F20" s="15"/>
      <c r="G20" s="30"/>
      <c r="H20" s="58">
        <v>0</v>
      </c>
      <c r="I20" s="14">
        <v>0</v>
      </c>
      <c r="J20" s="15">
        <v>1</v>
      </c>
      <c r="K20" s="30"/>
      <c r="L20" s="78">
        <v>3</v>
      </c>
      <c r="M20" s="68" t="s">
        <v>74</v>
      </c>
      <c r="N20" s="69" t="s">
        <v>74</v>
      </c>
      <c r="O20" s="70"/>
      <c r="P20" s="68" t="s">
        <v>77</v>
      </c>
      <c r="Q20" s="69" t="s">
        <v>74</v>
      </c>
      <c r="R20" s="70"/>
      <c r="S20" s="68" t="s">
        <v>77</v>
      </c>
      <c r="T20" s="69" t="s">
        <v>77</v>
      </c>
    </row>
    <row r="21" spans="2:20" ht="15.75" thickBot="1">
      <c r="B21" s="20" t="s">
        <v>18</v>
      </c>
      <c r="C21" s="18"/>
      <c r="D21" s="14"/>
      <c r="E21" s="14">
        <v>1</v>
      </c>
      <c r="F21" s="15"/>
      <c r="G21" s="30"/>
      <c r="H21" s="58">
        <v>0</v>
      </c>
      <c r="I21" s="14">
        <v>0</v>
      </c>
      <c r="J21" s="15">
        <v>0</v>
      </c>
      <c r="K21" s="30"/>
      <c r="L21" s="79">
        <v>4</v>
      </c>
      <c r="M21" s="71" t="s">
        <v>75</v>
      </c>
      <c r="N21" s="72" t="s">
        <v>75</v>
      </c>
      <c r="O21" s="73"/>
      <c r="P21" s="71" t="s">
        <v>74</v>
      </c>
      <c r="Q21" s="72" t="s">
        <v>77</v>
      </c>
      <c r="R21" s="73"/>
      <c r="S21" s="71" t="s">
        <v>75</v>
      </c>
      <c r="T21" s="72" t="s">
        <v>75</v>
      </c>
    </row>
    <row r="22" spans="2:20">
      <c r="B22" s="20" t="s">
        <v>19</v>
      </c>
      <c r="C22" s="18"/>
      <c r="D22" s="14"/>
      <c r="E22" s="14">
        <v>1</v>
      </c>
      <c r="F22" s="15"/>
      <c r="G22" s="30"/>
      <c r="H22" s="58">
        <v>0</v>
      </c>
      <c r="I22" s="14">
        <v>0</v>
      </c>
      <c r="J22" s="15">
        <v>0</v>
      </c>
      <c r="K22" s="30"/>
    </row>
    <row r="23" spans="2:20" ht="15.75" thickBot="1">
      <c r="B23" s="21" t="s">
        <v>20</v>
      </c>
      <c r="C23" s="19"/>
      <c r="D23" s="16"/>
      <c r="E23" s="16"/>
      <c r="F23" s="17">
        <v>1</v>
      </c>
      <c r="G23" s="30"/>
      <c r="H23" s="59">
        <v>0</v>
      </c>
      <c r="I23" s="16">
        <v>0</v>
      </c>
      <c r="J23" s="17">
        <v>0</v>
      </c>
      <c r="K23" s="30"/>
    </row>
  </sheetData>
  <mergeCells count="9">
    <mergeCell ref="M6:N6"/>
    <mergeCell ref="P6:Q6"/>
    <mergeCell ref="S6:T6"/>
    <mergeCell ref="M11:N11"/>
    <mergeCell ref="M16:N16"/>
    <mergeCell ref="P11:Q11"/>
    <mergeCell ref="P16:Q16"/>
    <mergeCell ref="S16:T16"/>
    <mergeCell ref="S11:T1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BB26-9DF5-483A-A1E2-F4985C9B1E7C}">
  <dimension ref="A2:W46"/>
  <sheetViews>
    <sheetView workbookViewId="0">
      <selection activeCell="U23" sqref="U23"/>
    </sheetView>
  </sheetViews>
  <sheetFormatPr defaultRowHeight="15"/>
  <cols>
    <col min="1" max="1" width="14.7109375" bestFit="1" customWidth="1"/>
    <col min="2" max="2" width="15.140625" bestFit="1" customWidth="1"/>
    <col min="3" max="3" width="11.5703125" customWidth="1"/>
    <col min="4" max="6" width="11.5703125" bestFit="1" customWidth="1"/>
    <col min="7" max="8" width="7" customWidth="1"/>
    <col min="9" max="9" width="8.42578125" bestFit="1" customWidth="1"/>
    <col min="10" max="12" width="8.42578125" customWidth="1"/>
    <col min="14" max="14" width="9.85546875" customWidth="1"/>
    <col min="15" max="15" width="8" customWidth="1"/>
    <col min="16" max="17" width="17.85546875" bestFit="1" customWidth="1"/>
    <col min="18" max="18" width="18.140625" bestFit="1" customWidth="1"/>
    <col min="19" max="20" width="17.85546875" bestFit="1" customWidth="1"/>
    <col min="21" max="21" width="18.140625" bestFit="1" customWidth="1"/>
    <col min="22" max="22" width="17.85546875" bestFit="1" customWidth="1"/>
    <col min="23" max="23" width="18.140625" bestFit="1" customWidth="1"/>
    <col min="24" max="24" width="6.5703125" bestFit="1" customWidth="1"/>
    <col min="25" max="25" width="8" bestFit="1" customWidth="1"/>
    <col min="26" max="26" width="4.5703125" bestFit="1" customWidth="1"/>
    <col min="27" max="27" width="7.42578125" bestFit="1" customWidth="1"/>
    <col min="28" max="28" width="10.85546875" bestFit="1" customWidth="1"/>
    <col min="29" max="29" width="10.5703125" bestFit="1" customWidth="1"/>
    <col min="30" max="30" width="9.5703125" bestFit="1" customWidth="1"/>
    <col min="31" max="31" width="6.85546875" bestFit="1" customWidth="1"/>
    <col min="32" max="32" width="8" customWidth="1"/>
  </cols>
  <sheetData>
    <row r="2" spans="2:23">
      <c r="B2" s="2" t="s">
        <v>103</v>
      </c>
      <c r="C2" s="2"/>
    </row>
    <row r="3" spans="2:23">
      <c r="B3" s="2" t="s">
        <v>104</v>
      </c>
      <c r="C3" s="2"/>
    </row>
    <row r="4" spans="2:23">
      <c r="B4" s="2" t="s">
        <v>105</v>
      </c>
      <c r="C4" s="2"/>
    </row>
    <row r="5" spans="2:23" ht="15.75" thickBot="1"/>
    <row r="6" spans="2:23" ht="19.5" thickBot="1">
      <c r="B6" s="86" t="s">
        <v>81</v>
      </c>
      <c r="C6" s="28" t="s">
        <v>0</v>
      </c>
      <c r="D6" s="26" t="s">
        <v>1</v>
      </c>
      <c r="E6" s="26" t="s">
        <v>2</v>
      </c>
      <c r="F6" s="27" t="s">
        <v>3</v>
      </c>
      <c r="G6" s="29"/>
      <c r="H6" s="80" t="s">
        <v>24</v>
      </c>
      <c r="I6" s="81" t="s">
        <v>23</v>
      </c>
      <c r="J6" s="29"/>
      <c r="K6" s="75" t="s">
        <v>42</v>
      </c>
      <c r="L6" s="26" t="s">
        <v>43</v>
      </c>
      <c r="M6" s="27" t="s">
        <v>44</v>
      </c>
      <c r="N6" s="29"/>
      <c r="P6" s="125" t="s">
        <v>78</v>
      </c>
      <c r="Q6" s="126"/>
      <c r="S6" s="125" t="s">
        <v>79</v>
      </c>
      <c r="T6" s="126"/>
      <c r="V6" s="125" t="s">
        <v>80</v>
      </c>
      <c r="W6" s="126"/>
    </row>
    <row r="7" spans="2:23">
      <c r="B7" s="22" t="s">
        <v>4</v>
      </c>
      <c r="C7" s="23">
        <v>2</v>
      </c>
      <c r="D7" s="24"/>
      <c r="E7" s="24">
        <v>1</v>
      </c>
      <c r="F7" s="25">
        <v>2</v>
      </c>
      <c r="G7" s="30"/>
      <c r="H7" s="31">
        <f>COUNTIF(C7:F7,"&gt;0")</f>
        <v>3</v>
      </c>
      <c r="I7" s="6">
        <f>LOG((1+COUNTA($C$6:$F$6))/(1+H7))+1</f>
        <v>1.0969100130080565</v>
      </c>
      <c r="J7" s="30"/>
      <c r="K7" s="74">
        <v>1</v>
      </c>
      <c r="L7" s="24">
        <v>0</v>
      </c>
      <c r="M7" s="25">
        <v>1</v>
      </c>
      <c r="N7" s="30"/>
      <c r="P7" s="4" t="s">
        <v>48</v>
      </c>
      <c r="Q7" s="6">
        <f>SUMPRODUCT(C27:C43,$K$7:$K$23)</f>
        <v>2.1938200260161129</v>
      </c>
      <c r="S7" s="4" t="s">
        <v>52</v>
      </c>
      <c r="T7" s="6">
        <f>SUMPRODUCT(C27:C43,$L$7:$L$23)</f>
        <v>1.0969100130080565</v>
      </c>
      <c r="V7" s="4" t="s">
        <v>56</v>
      </c>
      <c r="W7" s="6">
        <f>SUMPRODUCT(C27:C43,$M$7:$M$23)</f>
        <v>2.1938200260161129</v>
      </c>
    </row>
    <row r="8" spans="2:23">
      <c r="B8" s="20" t="s">
        <v>5</v>
      </c>
      <c r="C8" s="18">
        <v>1</v>
      </c>
      <c r="D8" s="14">
        <v>1</v>
      </c>
      <c r="E8" s="14"/>
      <c r="F8" s="15">
        <v>2</v>
      </c>
      <c r="G8" s="30"/>
      <c r="H8" s="58">
        <f t="shared" ref="H8:H23" si="0">COUNTIF(C8:F8,"&gt;0")</f>
        <v>3</v>
      </c>
      <c r="I8" s="8">
        <f t="shared" ref="I8:I23" si="1">LOG((1+COUNTA($C$6:$F$6))/(1+H8))+1</f>
        <v>1.0969100130080565</v>
      </c>
      <c r="J8" s="30"/>
      <c r="K8" s="58">
        <v>0</v>
      </c>
      <c r="L8" s="14">
        <v>1</v>
      </c>
      <c r="M8" s="15">
        <v>0</v>
      </c>
      <c r="N8" s="30"/>
      <c r="P8" s="7" t="s">
        <v>49</v>
      </c>
      <c r="Q8" s="8">
        <f>SUMPRODUCT(D27:D43,$K$7:$K$23)</f>
        <v>0</v>
      </c>
      <c r="S8" s="7" t="s">
        <v>53</v>
      </c>
      <c r="T8" s="8">
        <f>SUMPRODUCT(D27:D43,$L$7:$L$23)</f>
        <v>2.1938200260161129</v>
      </c>
      <c r="V8" s="7" t="s">
        <v>57</v>
      </c>
      <c r="W8" s="8">
        <f>SUMPRODUCT(D27:D43,$M$7:$M$23)</f>
        <v>1.0969100130080565</v>
      </c>
    </row>
    <row r="9" spans="2:23">
      <c r="B9" s="20" t="s">
        <v>6</v>
      </c>
      <c r="C9" s="18">
        <v>1</v>
      </c>
      <c r="D9" s="14"/>
      <c r="E9" s="14"/>
      <c r="F9" s="15"/>
      <c r="G9" s="30"/>
      <c r="H9" s="58">
        <f t="shared" si="0"/>
        <v>1</v>
      </c>
      <c r="I9" s="8">
        <f t="shared" si="1"/>
        <v>1.3979400086720375</v>
      </c>
      <c r="J9" s="30"/>
      <c r="K9" s="58">
        <v>0</v>
      </c>
      <c r="L9" s="14">
        <v>0</v>
      </c>
      <c r="M9" s="15">
        <v>0</v>
      </c>
      <c r="N9" s="30"/>
      <c r="P9" s="7" t="s">
        <v>50</v>
      </c>
      <c r="Q9" s="8">
        <f>SUMPRODUCT(E27:E43,$K$7:$K$23)</f>
        <v>1.0969100130080565</v>
      </c>
      <c r="S9" s="7" t="s">
        <v>54</v>
      </c>
      <c r="T9" s="8">
        <f>SUMPRODUCT(E27:E43,$L$7:$L$23)</f>
        <v>1.0969100130080565</v>
      </c>
      <c r="V9" s="7" t="s">
        <v>58</v>
      </c>
      <c r="W9" s="8">
        <f>SUMPRODUCT(E27:E43,$M$7:$M$23)</f>
        <v>4.9897000433601875</v>
      </c>
    </row>
    <row r="10" spans="2:23" ht="15.75" thickBot="1">
      <c r="B10" s="20" t="s">
        <v>7</v>
      </c>
      <c r="C10" s="18">
        <v>1</v>
      </c>
      <c r="D10" s="14"/>
      <c r="E10" s="14">
        <v>1</v>
      </c>
      <c r="F10" s="15">
        <v>1</v>
      </c>
      <c r="G10" s="30"/>
      <c r="H10" s="58">
        <f t="shared" si="0"/>
        <v>3</v>
      </c>
      <c r="I10" s="8">
        <f t="shared" si="1"/>
        <v>1.0969100130080565</v>
      </c>
      <c r="J10" s="30"/>
      <c r="K10" s="58">
        <v>0</v>
      </c>
      <c r="L10" s="14">
        <v>0</v>
      </c>
      <c r="M10" s="15">
        <v>0</v>
      </c>
      <c r="N10" s="30"/>
      <c r="P10" s="9" t="s">
        <v>51</v>
      </c>
      <c r="Q10" s="11">
        <f>SUMPRODUCT(F27:F43,$K$7:$K$23)</f>
        <v>2.1938200260161129</v>
      </c>
      <c r="S10" s="9" t="s">
        <v>55</v>
      </c>
      <c r="T10" s="11">
        <f>SUMPRODUCT(F27:F43,$L$7:$L$23)</f>
        <v>3.2907300390241696</v>
      </c>
      <c r="V10" s="9" t="s">
        <v>59</v>
      </c>
      <c r="W10" s="11">
        <f>SUMPRODUCT(F27:F43,$M$7:$M$23)</f>
        <v>3.2907300390241696</v>
      </c>
    </row>
    <row r="11" spans="2:23" ht="15.75" thickBot="1">
      <c r="B11" s="20" t="s">
        <v>8</v>
      </c>
      <c r="C11" s="18">
        <v>1</v>
      </c>
      <c r="D11" s="14"/>
      <c r="E11" s="14"/>
      <c r="F11" s="15">
        <v>1</v>
      </c>
      <c r="G11" s="30"/>
      <c r="H11" s="58">
        <f t="shared" si="0"/>
        <v>2</v>
      </c>
      <c r="I11" s="8">
        <f t="shared" si="1"/>
        <v>1.2218487496163564</v>
      </c>
      <c r="J11" s="30"/>
      <c r="K11" s="58">
        <v>0</v>
      </c>
      <c r="L11" s="14">
        <v>0</v>
      </c>
      <c r="M11" s="15">
        <v>0</v>
      </c>
      <c r="N11" s="30"/>
      <c r="P11" s="128"/>
      <c r="Q11" s="128"/>
      <c r="S11" s="127"/>
      <c r="T11" s="127"/>
      <c r="V11" s="127"/>
      <c r="W11" s="127"/>
    </row>
    <row r="12" spans="2:23">
      <c r="B12" s="20" t="s">
        <v>9</v>
      </c>
      <c r="C12" s="18">
        <v>2</v>
      </c>
      <c r="D12" s="14"/>
      <c r="E12" s="14"/>
      <c r="F12" s="15"/>
      <c r="G12" s="30"/>
      <c r="H12" s="58">
        <f t="shared" si="0"/>
        <v>1</v>
      </c>
      <c r="I12" s="8">
        <f t="shared" si="1"/>
        <v>1.3979400086720375</v>
      </c>
      <c r="J12" s="30"/>
      <c r="K12" s="58">
        <v>0</v>
      </c>
      <c r="L12" s="14">
        <v>0</v>
      </c>
      <c r="M12" s="15">
        <v>0</v>
      </c>
      <c r="N12" s="30"/>
      <c r="P12" s="4" t="s">
        <v>60</v>
      </c>
      <c r="Q12" s="6">
        <f>Q7/(SQRT(SUMSQ(K7:K23))*SQRT(SUMSQ(C27:C43)))</f>
        <v>0.44889072057883783</v>
      </c>
      <c r="S12" s="4" t="s">
        <v>64</v>
      </c>
      <c r="T12" s="6">
        <f>T7/(SQRT(SUMSQ(L7:L23))*SQRT(SUMSQ(C27:C43)))</f>
        <v>0.15870683626650595</v>
      </c>
      <c r="V12" s="4" t="s">
        <v>68</v>
      </c>
      <c r="W12" s="6">
        <f>W7/(SQRT(SUMSQ(M7:M23))*SQRT(SUMSQ(C27:C43)))</f>
        <v>0.25916717836291714</v>
      </c>
    </row>
    <row r="13" spans="2:23">
      <c r="B13" s="20" t="s">
        <v>10</v>
      </c>
      <c r="C13" s="18">
        <v>1</v>
      </c>
      <c r="D13" s="14"/>
      <c r="E13" s="14"/>
      <c r="F13" s="15"/>
      <c r="G13" s="30"/>
      <c r="H13" s="58">
        <f t="shared" si="0"/>
        <v>1</v>
      </c>
      <c r="I13" s="8">
        <f t="shared" si="1"/>
        <v>1.3979400086720375</v>
      </c>
      <c r="J13" s="30"/>
      <c r="K13" s="58">
        <v>0</v>
      </c>
      <c r="L13" s="14">
        <v>0</v>
      </c>
      <c r="M13" s="15">
        <v>0</v>
      </c>
      <c r="N13" s="30"/>
      <c r="P13" s="7" t="s">
        <v>61</v>
      </c>
      <c r="Q13" s="8">
        <f>Q8/(SQRT(SUMSQ(K7:K23))*SQRT(SUMSQ(D27:D43)))</f>
        <v>0</v>
      </c>
      <c r="S13" s="7" t="s">
        <v>65</v>
      </c>
      <c r="T13" s="8">
        <f>T8/(SQRT(SUMSQ(L7:L23))*SQRT(SUMSQ(D27:D43)))</f>
        <v>0.55516410578364939</v>
      </c>
      <c r="V13" s="7" t="s">
        <v>69</v>
      </c>
      <c r="W13" s="8">
        <f>W8/(SQRT(SUMSQ(M7:M23))*SQRT(SUMSQ(D27:D43)))</f>
        <v>0.22664479711307406</v>
      </c>
    </row>
    <row r="14" spans="2:23">
      <c r="B14" s="20" t="s">
        <v>11</v>
      </c>
      <c r="C14" s="18">
        <v>1</v>
      </c>
      <c r="D14" s="14"/>
      <c r="E14" s="14">
        <v>1</v>
      </c>
      <c r="F14" s="15"/>
      <c r="G14" s="30"/>
      <c r="H14" s="58">
        <f t="shared" si="0"/>
        <v>2</v>
      </c>
      <c r="I14" s="8">
        <f t="shared" si="1"/>
        <v>1.2218487496163564</v>
      </c>
      <c r="J14" s="30"/>
      <c r="K14" s="58">
        <v>0</v>
      </c>
      <c r="L14" s="14">
        <v>0</v>
      </c>
      <c r="M14" s="15">
        <v>0</v>
      </c>
      <c r="N14" s="30"/>
      <c r="P14" s="7" t="s">
        <v>62</v>
      </c>
      <c r="Q14" s="8">
        <f>Q9/(SQRT(SUMSQ(K7:K23))*SQRT(SUMSQ(E27:E43)))</f>
        <v>0.26739616781393311</v>
      </c>
      <c r="S14" s="7" t="s">
        <v>66</v>
      </c>
      <c r="T14" s="8">
        <f>T9/(SQRT(SUMSQ(L7:L23))*SQRT(SUMSQ(E27:E43)))</f>
        <v>0.18907764352452813</v>
      </c>
      <c r="V14" s="7" t="s">
        <v>70</v>
      </c>
      <c r="W14" s="8">
        <f>W9/(SQRT(SUMSQ(M7:M23))*SQRT(SUMSQ(E27:E43)))</f>
        <v>0.70226009246673593</v>
      </c>
    </row>
    <row r="15" spans="2:23" ht="15.75" thickBot="1">
      <c r="B15" s="20" t="s">
        <v>12</v>
      </c>
      <c r="C15" s="18">
        <v>1</v>
      </c>
      <c r="D15" s="14"/>
      <c r="E15" s="14"/>
      <c r="F15" s="15"/>
      <c r="G15" s="30"/>
      <c r="H15" s="58">
        <f t="shared" si="0"/>
        <v>1</v>
      </c>
      <c r="I15" s="8">
        <f t="shared" si="1"/>
        <v>1.3979400086720375</v>
      </c>
      <c r="J15" s="30"/>
      <c r="K15" s="58">
        <v>0</v>
      </c>
      <c r="L15" s="14">
        <v>0</v>
      </c>
      <c r="M15" s="15">
        <v>0</v>
      </c>
      <c r="N15" s="30"/>
      <c r="P15" s="9" t="s">
        <v>63</v>
      </c>
      <c r="Q15" s="11">
        <f>Q10/(SQRT(SUMSQ(K7:K23))*SQRT(SUMSQ(F27:F43)))</f>
        <v>0.5325154004903554</v>
      </c>
      <c r="S15" s="9" t="s">
        <v>67</v>
      </c>
      <c r="T15" s="11">
        <f>T10/(SQRT(SUMSQ(L7:L23))*SQRT(SUMSQ(F27:F43)))</f>
        <v>0.56481787615950063</v>
      </c>
      <c r="V15" s="9" t="s">
        <v>71</v>
      </c>
      <c r="W15" s="11">
        <f>W10/(SQRT(SUMSQ(M7:M23))*SQRT(SUMSQ(F27:F43)))</f>
        <v>0.46117186473109212</v>
      </c>
    </row>
    <row r="16" spans="2:23" ht="15.75" thickBot="1">
      <c r="B16" s="20" t="s">
        <v>13</v>
      </c>
      <c r="C16" s="18"/>
      <c r="D16" s="14">
        <v>1</v>
      </c>
      <c r="E16" s="14"/>
      <c r="F16" s="15"/>
      <c r="G16" s="30"/>
      <c r="H16" s="58">
        <f t="shared" si="0"/>
        <v>1</v>
      </c>
      <c r="I16" s="8">
        <f t="shared" si="1"/>
        <v>1.3979400086720375</v>
      </c>
      <c r="J16" s="30"/>
      <c r="K16" s="58">
        <v>0</v>
      </c>
      <c r="L16" s="14">
        <v>0</v>
      </c>
      <c r="M16" s="15">
        <v>0</v>
      </c>
      <c r="N16" s="30"/>
      <c r="P16" s="127"/>
      <c r="Q16" s="127"/>
      <c r="S16" s="127"/>
      <c r="T16" s="127"/>
      <c r="V16" s="127"/>
      <c r="W16" s="127"/>
    </row>
    <row r="17" spans="2:23" ht="16.5" thickBot="1">
      <c r="B17" s="20" t="s">
        <v>14</v>
      </c>
      <c r="C17" s="18"/>
      <c r="D17" s="14">
        <v>1</v>
      </c>
      <c r="E17" s="14"/>
      <c r="F17" s="15"/>
      <c r="G17" s="30"/>
      <c r="H17" s="58">
        <f t="shared" si="0"/>
        <v>1</v>
      </c>
      <c r="I17" s="8">
        <f t="shared" si="1"/>
        <v>1.3979400086720375</v>
      </c>
      <c r="J17" s="30"/>
      <c r="K17" s="58">
        <v>0</v>
      </c>
      <c r="L17" s="14">
        <v>0</v>
      </c>
      <c r="M17" s="15">
        <v>0</v>
      </c>
      <c r="N17" s="30"/>
      <c r="P17" s="60" t="s">
        <v>72</v>
      </c>
      <c r="Q17" s="61" t="s">
        <v>73</v>
      </c>
      <c r="S17" s="60" t="s">
        <v>72</v>
      </c>
      <c r="T17" s="61" t="s">
        <v>73</v>
      </c>
      <c r="V17" s="60" t="s">
        <v>72</v>
      </c>
      <c r="W17" s="61" t="s">
        <v>73</v>
      </c>
    </row>
    <row r="18" spans="2:23">
      <c r="B18" s="20" t="s">
        <v>15</v>
      </c>
      <c r="C18" s="18"/>
      <c r="D18" s="14">
        <v>1</v>
      </c>
      <c r="E18" s="14">
        <v>1</v>
      </c>
      <c r="F18" s="15">
        <v>1</v>
      </c>
      <c r="G18" s="30"/>
      <c r="H18" s="58">
        <f t="shared" si="0"/>
        <v>3</v>
      </c>
      <c r="I18" s="8">
        <f t="shared" si="1"/>
        <v>1.0969100130080565</v>
      </c>
      <c r="J18" s="30"/>
      <c r="K18" s="58">
        <v>0</v>
      </c>
      <c r="L18" s="14">
        <v>1</v>
      </c>
      <c r="M18" s="15">
        <v>1</v>
      </c>
      <c r="N18" s="30"/>
      <c r="O18" s="76">
        <v>1</v>
      </c>
      <c r="P18" s="62" t="s">
        <v>77</v>
      </c>
      <c r="Q18" s="63" t="s">
        <v>76</v>
      </c>
      <c r="R18" s="64"/>
      <c r="S18" s="62" t="s">
        <v>76</v>
      </c>
      <c r="T18" s="63" t="s">
        <v>76</v>
      </c>
      <c r="U18" s="64"/>
      <c r="V18" s="62" t="s">
        <v>74</v>
      </c>
      <c r="W18" s="63" t="s">
        <v>74</v>
      </c>
    </row>
    <row r="19" spans="2:23">
      <c r="B19" s="20" t="s">
        <v>16</v>
      </c>
      <c r="C19" s="18"/>
      <c r="D19" s="14">
        <v>1</v>
      </c>
      <c r="E19" s="14"/>
      <c r="F19" s="15">
        <v>1</v>
      </c>
      <c r="G19" s="30"/>
      <c r="H19" s="58">
        <f t="shared" si="0"/>
        <v>2</v>
      </c>
      <c r="I19" s="8">
        <f t="shared" si="1"/>
        <v>1.2218487496163564</v>
      </c>
      <c r="J19" s="30"/>
      <c r="K19" s="58">
        <v>0</v>
      </c>
      <c r="L19" s="14">
        <v>0</v>
      </c>
      <c r="M19" s="15">
        <v>0</v>
      </c>
      <c r="N19" s="30"/>
      <c r="O19" s="77">
        <v>2</v>
      </c>
      <c r="P19" s="65" t="s">
        <v>76</v>
      </c>
      <c r="Q19" s="66" t="s">
        <v>77</v>
      </c>
      <c r="R19" s="67"/>
      <c r="S19" s="65" t="s">
        <v>75</v>
      </c>
      <c r="T19" s="66" t="s">
        <v>75</v>
      </c>
      <c r="U19" s="67"/>
      <c r="V19" s="65" t="s">
        <v>76</v>
      </c>
      <c r="W19" s="66" t="s">
        <v>76</v>
      </c>
    </row>
    <row r="20" spans="2:23">
      <c r="B20" s="20" t="s">
        <v>17</v>
      </c>
      <c r="C20" s="18"/>
      <c r="D20" s="14"/>
      <c r="E20" s="14">
        <v>2</v>
      </c>
      <c r="F20" s="15"/>
      <c r="G20" s="30"/>
      <c r="H20" s="58">
        <f t="shared" si="0"/>
        <v>1</v>
      </c>
      <c r="I20" s="8">
        <f t="shared" si="1"/>
        <v>1.3979400086720375</v>
      </c>
      <c r="J20" s="30"/>
      <c r="K20" s="58">
        <v>0</v>
      </c>
      <c r="L20" s="14">
        <v>0</v>
      </c>
      <c r="M20" s="15">
        <v>1</v>
      </c>
      <c r="N20" s="30"/>
      <c r="O20" s="78">
        <v>3</v>
      </c>
      <c r="P20" s="68" t="s">
        <v>74</v>
      </c>
      <c r="Q20" s="69" t="s">
        <v>74</v>
      </c>
      <c r="R20" s="70"/>
      <c r="S20" s="68" t="s">
        <v>77</v>
      </c>
      <c r="T20" s="69" t="s">
        <v>74</v>
      </c>
      <c r="U20" s="70"/>
      <c r="V20" s="68" t="s">
        <v>77</v>
      </c>
      <c r="W20" s="69" t="s">
        <v>77</v>
      </c>
    </row>
    <row r="21" spans="2:23" ht="15.75" thickBot="1">
      <c r="B21" s="20" t="s">
        <v>18</v>
      </c>
      <c r="C21" s="18"/>
      <c r="D21" s="14"/>
      <c r="E21" s="14">
        <v>1</v>
      </c>
      <c r="F21" s="15"/>
      <c r="G21" s="30"/>
      <c r="H21" s="58">
        <f t="shared" si="0"/>
        <v>1</v>
      </c>
      <c r="I21" s="8">
        <f t="shared" si="1"/>
        <v>1.3979400086720375</v>
      </c>
      <c r="J21" s="30"/>
      <c r="K21" s="58">
        <v>0</v>
      </c>
      <c r="L21" s="14">
        <v>0</v>
      </c>
      <c r="M21" s="15">
        <v>0</v>
      </c>
      <c r="N21" s="30"/>
      <c r="O21" s="79">
        <v>4</v>
      </c>
      <c r="P21" s="71" t="s">
        <v>75</v>
      </c>
      <c r="Q21" s="72" t="s">
        <v>75</v>
      </c>
      <c r="R21" s="73"/>
      <c r="S21" s="71" t="s">
        <v>74</v>
      </c>
      <c r="T21" s="72" t="s">
        <v>77</v>
      </c>
      <c r="U21" s="73"/>
      <c r="V21" s="71" t="s">
        <v>75</v>
      </c>
      <c r="W21" s="72" t="s">
        <v>75</v>
      </c>
    </row>
    <row r="22" spans="2:23">
      <c r="B22" s="20" t="s">
        <v>19</v>
      </c>
      <c r="C22" s="18"/>
      <c r="D22" s="14"/>
      <c r="E22" s="14">
        <v>1</v>
      </c>
      <c r="F22" s="15"/>
      <c r="G22" s="30"/>
      <c r="H22" s="58">
        <f t="shared" si="0"/>
        <v>1</v>
      </c>
      <c r="I22" s="8">
        <f t="shared" si="1"/>
        <v>1.3979400086720375</v>
      </c>
      <c r="J22" s="30"/>
      <c r="K22" s="58">
        <v>0</v>
      </c>
      <c r="L22" s="14">
        <v>0</v>
      </c>
      <c r="M22" s="15">
        <v>0</v>
      </c>
      <c r="N22" s="30"/>
    </row>
    <row r="23" spans="2:23" ht="15.75" thickBot="1">
      <c r="B23" s="21" t="s">
        <v>20</v>
      </c>
      <c r="C23" s="19"/>
      <c r="D23" s="16"/>
      <c r="E23" s="16"/>
      <c r="F23" s="17">
        <v>1</v>
      </c>
      <c r="G23" s="30"/>
      <c r="H23" s="59">
        <f t="shared" si="0"/>
        <v>1</v>
      </c>
      <c r="I23" s="11">
        <f t="shared" si="1"/>
        <v>1.3979400086720375</v>
      </c>
      <c r="J23" s="30"/>
      <c r="K23" s="59">
        <v>0</v>
      </c>
      <c r="L23" s="16">
        <v>0</v>
      </c>
      <c r="M23" s="17">
        <v>0</v>
      </c>
      <c r="N23" s="30"/>
    </row>
    <row r="25" spans="2:23" ht="15.75" thickBot="1"/>
    <row r="26" spans="2:23" ht="19.5" thickBot="1">
      <c r="B26" s="86" t="s">
        <v>82</v>
      </c>
      <c r="C26" s="28" t="s">
        <v>0</v>
      </c>
      <c r="D26" s="26" t="s">
        <v>1</v>
      </c>
      <c r="E26" s="26" t="s">
        <v>2</v>
      </c>
      <c r="F26" s="27" t="s">
        <v>3</v>
      </c>
    </row>
    <row r="27" spans="2:23">
      <c r="B27" s="22" t="s">
        <v>4</v>
      </c>
      <c r="C27" s="31">
        <f>C7*$I7</f>
        <v>2.1938200260161129</v>
      </c>
      <c r="D27" s="57"/>
      <c r="E27" s="82">
        <f t="shared" ref="E27:F27" si="2">E7*$I7</f>
        <v>1.0969100130080565</v>
      </c>
      <c r="F27" s="83">
        <f t="shared" si="2"/>
        <v>2.1938200260161129</v>
      </c>
    </row>
    <row r="28" spans="2:23">
      <c r="B28" s="20" t="s">
        <v>5</v>
      </c>
      <c r="C28" s="74">
        <f t="shared" ref="C28:C35" si="3">C8*$I8</f>
        <v>1.0969100130080565</v>
      </c>
      <c r="D28" s="23">
        <f>D8*$I8</f>
        <v>1.0969100130080565</v>
      </c>
      <c r="E28" s="14"/>
      <c r="F28" s="84">
        <f t="shared" ref="F28" si="4">F8*$I8</f>
        <v>2.1938200260161129</v>
      </c>
    </row>
    <row r="29" spans="2:23">
      <c r="B29" s="20" t="s">
        <v>6</v>
      </c>
      <c r="C29" s="74">
        <f t="shared" si="3"/>
        <v>1.3979400086720375</v>
      </c>
      <c r="D29" s="14"/>
      <c r="E29" s="14"/>
      <c r="F29" s="15"/>
    </row>
    <row r="30" spans="2:23">
      <c r="B30" s="20" t="s">
        <v>7</v>
      </c>
      <c r="C30" s="74">
        <f t="shared" si="3"/>
        <v>1.0969100130080565</v>
      </c>
      <c r="D30" s="14"/>
      <c r="E30" s="23">
        <f t="shared" ref="E30:F30" si="5">E10*$I10</f>
        <v>1.0969100130080565</v>
      </c>
      <c r="F30" s="84">
        <f t="shared" si="5"/>
        <v>1.0969100130080565</v>
      </c>
    </row>
    <row r="31" spans="2:23">
      <c r="B31" s="20" t="s">
        <v>8</v>
      </c>
      <c r="C31" s="74">
        <f t="shared" si="3"/>
        <v>1.2218487496163564</v>
      </c>
      <c r="D31" s="14"/>
      <c r="E31" s="14"/>
      <c r="F31" s="84">
        <f t="shared" ref="F31" si="6">F11*$I11</f>
        <v>1.2218487496163564</v>
      </c>
    </row>
    <row r="32" spans="2:23">
      <c r="B32" s="20" t="s">
        <v>9</v>
      </c>
      <c r="C32" s="74">
        <f t="shared" si="3"/>
        <v>2.795880017344075</v>
      </c>
      <c r="D32" s="14"/>
      <c r="E32" s="14"/>
      <c r="F32" s="15"/>
    </row>
    <row r="33" spans="1:6">
      <c r="B33" s="20" t="s">
        <v>10</v>
      </c>
      <c r="C33" s="74">
        <f t="shared" si="3"/>
        <v>1.3979400086720375</v>
      </c>
      <c r="D33" s="14"/>
      <c r="E33" s="14"/>
      <c r="F33" s="15"/>
    </row>
    <row r="34" spans="1:6">
      <c r="B34" s="20" t="s">
        <v>11</v>
      </c>
      <c r="C34" s="74">
        <f t="shared" si="3"/>
        <v>1.2218487496163564</v>
      </c>
      <c r="D34" s="14"/>
      <c r="E34" s="23">
        <f t="shared" ref="D34:E39" si="7">E14*$I14</f>
        <v>1.2218487496163564</v>
      </c>
      <c r="F34" s="15"/>
    </row>
    <row r="35" spans="1:6">
      <c r="B35" s="20" t="s">
        <v>12</v>
      </c>
      <c r="C35" s="74">
        <f t="shared" si="3"/>
        <v>1.3979400086720375</v>
      </c>
      <c r="D35" s="14"/>
      <c r="E35" s="14"/>
      <c r="F35" s="15"/>
    </row>
    <row r="36" spans="1:6">
      <c r="B36" s="20" t="s">
        <v>13</v>
      </c>
      <c r="C36" s="58"/>
      <c r="D36" s="23">
        <f t="shared" si="7"/>
        <v>1.3979400086720375</v>
      </c>
      <c r="E36" s="14"/>
      <c r="F36" s="15"/>
    </row>
    <row r="37" spans="1:6">
      <c r="B37" s="20" t="s">
        <v>14</v>
      </c>
      <c r="C37" s="58"/>
      <c r="D37" s="23">
        <f t="shared" si="7"/>
        <v>1.3979400086720375</v>
      </c>
      <c r="E37" s="14"/>
      <c r="F37" s="15"/>
    </row>
    <row r="38" spans="1:6">
      <c r="B38" s="20" t="s">
        <v>15</v>
      </c>
      <c r="C38" s="58"/>
      <c r="D38" s="23">
        <f t="shared" si="7"/>
        <v>1.0969100130080565</v>
      </c>
      <c r="E38" s="23">
        <f t="shared" si="7"/>
        <v>1.0969100130080565</v>
      </c>
      <c r="F38" s="84">
        <f t="shared" ref="F38" si="8">F18*$I18</f>
        <v>1.0969100130080565</v>
      </c>
    </row>
    <row r="39" spans="1:6">
      <c r="B39" s="20" t="s">
        <v>16</v>
      </c>
      <c r="C39" s="58"/>
      <c r="D39" s="23">
        <f t="shared" si="7"/>
        <v>1.2218487496163564</v>
      </c>
      <c r="E39" s="14"/>
      <c r="F39" s="84">
        <f t="shared" ref="F39" si="9">F19*$I19</f>
        <v>1.2218487496163564</v>
      </c>
    </row>
    <row r="40" spans="1:6">
      <c r="B40" s="20" t="s">
        <v>17</v>
      </c>
      <c r="C40" s="58"/>
      <c r="D40" s="14"/>
      <c r="E40" s="23">
        <f t="shared" ref="E40" si="10">E20*$I20</f>
        <v>2.795880017344075</v>
      </c>
      <c r="F40" s="15"/>
    </row>
    <row r="41" spans="1:6">
      <c r="B41" s="20" t="s">
        <v>18</v>
      </c>
      <c r="C41" s="58"/>
      <c r="D41" s="14"/>
      <c r="E41" s="23">
        <f t="shared" ref="E41" si="11">E21*$I21</f>
        <v>1.3979400086720375</v>
      </c>
      <c r="F41" s="15"/>
    </row>
    <row r="42" spans="1:6">
      <c r="B42" s="20" t="s">
        <v>19</v>
      </c>
      <c r="C42" s="58"/>
      <c r="D42" s="14"/>
      <c r="E42" s="23">
        <f t="shared" ref="E42:F43" si="12">E22*$I22</f>
        <v>1.3979400086720375</v>
      </c>
      <c r="F42" s="15"/>
    </row>
    <row r="43" spans="1:6" ht="15.75" thickBot="1">
      <c r="B43" s="21" t="s">
        <v>20</v>
      </c>
      <c r="C43" s="59"/>
      <c r="D43" s="16"/>
      <c r="E43" s="16"/>
      <c r="F43" s="85">
        <f t="shared" si="12"/>
        <v>1.3979400086720375</v>
      </c>
    </row>
    <row r="46" spans="1:6">
      <c r="A46" t="s">
        <v>106</v>
      </c>
    </row>
  </sheetData>
  <mergeCells count="9">
    <mergeCell ref="P16:Q16"/>
    <mergeCell ref="S16:T16"/>
    <mergeCell ref="V16:W16"/>
    <mergeCell ref="P6:Q6"/>
    <mergeCell ref="S6:T6"/>
    <mergeCell ref="V6:W6"/>
    <mergeCell ref="P11:Q11"/>
    <mergeCell ref="S11:T11"/>
    <mergeCell ref="V11:W1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EC02-DE9C-44ED-87DB-C8C3662027E9}">
  <dimension ref="A2:AF36"/>
  <sheetViews>
    <sheetView workbookViewId="0">
      <selection activeCell="N46" sqref="N46"/>
    </sheetView>
  </sheetViews>
  <sheetFormatPr defaultRowHeight="15"/>
  <cols>
    <col min="1" max="1" width="22" bestFit="1" customWidth="1"/>
    <col min="4" max="4" width="7.5703125" bestFit="1" customWidth="1"/>
    <col min="5" max="5" width="9.140625" bestFit="1" customWidth="1"/>
  </cols>
  <sheetData>
    <row r="2" spans="1:32">
      <c r="A2" t="s">
        <v>37</v>
      </c>
      <c r="B2">
        <v>11</v>
      </c>
    </row>
    <row r="4" spans="1:32" ht="15.75" thickBot="1"/>
    <row r="5" spans="1:32" ht="16.5" thickBot="1">
      <c r="B5" s="41" t="s">
        <v>39</v>
      </c>
      <c r="C5" s="42" t="s">
        <v>35</v>
      </c>
      <c r="D5" s="42" t="s">
        <v>33</v>
      </c>
      <c r="E5" s="43" t="s">
        <v>34</v>
      </c>
      <c r="R5" s="33">
        <v>1</v>
      </c>
      <c r="S5" s="34">
        <v>2</v>
      </c>
      <c r="T5" s="34">
        <v>3</v>
      </c>
      <c r="U5" s="34">
        <v>4</v>
      </c>
      <c r="V5" s="34">
        <v>5</v>
      </c>
      <c r="W5" s="34">
        <v>6</v>
      </c>
      <c r="X5" s="34">
        <v>7</v>
      </c>
      <c r="Y5" s="34">
        <v>8</v>
      </c>
      <c r="Z5" s="34">
        <v>9</v>
      </c>
      <c r="AA5" s="34">
        <v>10</v>
      </c>
      <c r="AB5" s="34">
        <v>11</v>
      </c>
      <c r="AC5" s="34">
        <v>12</v>
      </c>
      <c r="AD5" s="34">
        <v>13</v>
      </c>
      <c r="AE5" s="34">
        <v>14</v>
      </c>
      <c r="AF5" s="35">
        <v>15</v>
      </c>
    </row>
    <row r="6" spans="1:32" ht="16.5" thickBot="1">
      <c r="A6" s="38"/>
      <c r="B6" s="56">
        <v>1</v>
      </c>
      <c r="C6" s="55">
        <v>1</v>
      </c>
      <c r="D6" s="50">
        <f>C6/$B$2</f>
        <v>9.0909090909090912E-2</v>
      </c>
      <c r="E6" s="51">
        <f t="shared" ref="E6:E20" si="0">C6/B6</f>
        <v>1</v>
      </c>
      <c r="R6" s="39" t="s">
        <v>31</v>
      </c>
      <c r="S6" s="36" t="s">
        <v>32</v>
      </c>
      <c r="T6" s="36" t="s">
        <v>32</v>
      </c>
      <c r="U6" s="40" t="s">
        <v>31</v>
      </c>
      <c r="V6" s="40" t="s">
        <v>31</v>
      </c>
      <c r="W6" s="36" t="s">
        <v>32</v>
      </c>
      <c r="X6" s="36" t="s">
        <v>32</v>
      </c>
      <c r="Y6" s="36" t="s">
        <v>32</v>
      </c>
      <c r="Z6" s="36" t="s">
        <v>32</v>
      </c>
      <c r="AA6" s="40" t="s">
        <v>31</v>
      </c>
      <c r="AB6" s="36" t="s">
        <v>32</v>
      </c>
      <c r="AC6" s="36" t="s">
        <v>32</v>
      </c>
      <c r="AD6" s="36" t="s">
        <v>32</v>
      </c>
      <c r="AE6" s="40" t="s">
        <v>31</v>
      </c>
      <c r="AF6" s="37" t="s">
        <v>32</v>
      </c>
    </row>
    <row r="7" spans="1:32">
      <c r="A7" s="38"/>
      <c r="B7" s="7">
        <v>2</v>
      </c>
      <c r="C7" s="3">
        <v>1</v>
      </c>
      <c r="D7" s="44">
        <f>C6/$B$2</f>
        <v>9.0909090909090912E-2</v>
      </c>
      <c r="E7" s="45">
        <f t="shared" si="0"/>
        <v>0.5</v>
      </c>
    </row>
    <row r="8" spans="1:32">
      <c r="A8" s="38"/>
      <c r="B8" s="7">
        <v>3</v>
      </c>
      <c r="C8" s="3">
        <v>1</v>
      </c>
      <c r="D8" s="44">
        <f>C6/$B$2</f>
        <v>9.0909090909090912E-2</v>
      </c>
      <c r="E8" s="45">
        <f t="shared" si="0"/>
        <v>0.33333333333333331</v>
      </c>
    </row>
    <row r="9" spans="1:32">
      <c r="A9" s="38"/>
      <c r="B9" s="49">
        <v>4</v>
      </c>
      <c r="C9" s="52">
        <v>2</v>
      </c>
      <c r="D9" s="53">
        <f>C9/$B$2</f>
        <v>0.18181818181818182</v>
      </c>
      <c r="E9" s="54">
        <f t="shared" si="0"/>
        <v>0.5</v>
      </c>
    </row>
    <row r="10" spans="1:32" ht="15.75" thickBot="1">
      <c r="A10" s="38"/>
      <c r="B10" s="49">
        <v>5</v>
      </c>
      <c r="C10" s="52">
        <v>3</v>
      </c>
      <c r="D10" s="53">
        <f>C10/$B$2</f>
        <v>0.27272727272727271</v>
      </c>
      <c r="E10" s="54">
        <f t="shared" si="0"/>
        <v>0.6</v>
      </c>
    </row>
    <row r="11" spans="1:32">
      <c r="A11" s="38"/>
      <c r="B11" s="7">
        <v>6</v>
      </c>
      <c r="C11" s="3">
        <v>3</v>
      </c>
      <c r="D11" s="44">
        <f>C10/$B$2</f>
        <v>0.27272727272727271</v>
      </c>
      <c r="E11" s="45">
        <f t="shared" si="0"/>
        <v>0.5</v>
      </c>
      <c r="R11" s="12" t="s">
        <v>33</v>
      </c>
      <c r="S11" s="5">
        <v>0</v>
      </c>
      <c r="T11" s="5">
        <v>0.1</v>
      </c>
      <c r="U11" s="5">
        <v>0.2</v>
      </c>
      <c r="V11" s="5">
        <v>0.3</v>
      </c>
      <c r="W11" s="5">
        <v>0.4</v>
      </c>
      <c r="X11" s="5">
        <v>0.5</v>
      </c>
      <c r="Y11" s="5">
        <v>0.6</v>
      </c>
      <c r="Z11" s="5">
        <v>0.7</v>
      </c>
      <c r="AA11" s="5">
        <v>0.8</v>
      </c>
      <c r="AB11" s="5">
        <v>0.9</v>
      </c>
      <c r="AC11" s="6">
        <v>1</v>
      </c>
    </row>
    <row r="12" spans="1:32" ht="15.75" thickBot="1">
      <c r="A12" s="38"/>
      <c r="B12" s="7">
        <v>7</v>
      </c>
      <c r="C12" s="3">
        <v>3</v>
      </c>
      <c r="D12" s="44">
        <f>C10/$B$2</f>
        <v>0.27272727272727271</v>
      </c>
      <c r="E12" s="45">
        <f t="shared" si="0"/>
        <v>0.42857142857142855</v>
      </c>
      <c r="R12" s="13" t="s">
        <v>34</v>
      </c>
      <c r="S12" s="10">
        <v>1</v>
      </c>
      <c r="T12" s="10">
        <v>0.5</v>
      </c>
      <c r="U12" s="10">
        <v>0.6</v>
      </c>
      <c r="V12" s="10">
        <v>0.4</v>
      </c>
      <c r="W12" s="10">
        <v>0.35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1">
        <v>0</v>
      </c>
    </row>
    <row r="13" spans="1:32">
      <c r="A13" s="38"/>
      <c r="B13" s="7">
        <v>8</v>
      </c>
      <c r="C13" s="3">
        <v>3</v>
      </c>
      <c r="D13" s="44">
        <f>C10/$B$2</f>
        <v>0.27272727272727271</v>
      </c>
      <c r="E13" s="45">
        <f t="shared" si="0"/>
        <v>0.375</v>
      </c>
    </row>
    <row r="14" spans="1:32">
      <c r="A14" s="38"/>
      <c r="B14" s="7">
        <v>9</v>
      </c>
      <c r="C14" s="3">
        <v>3</v>
      </c>
      <c r="D14" s="44">
        <f>C10/$B$2</f>
        <v>0.27272727272727271</v>
      </c>
      <c r="E14" s="45">
        <f t="shared" si="0"/>
        <v>0.33333333333333331</v>
      </c>
    </row>
    <row r="15" spans="1:32">
      <c r="A15" s="38"/>
      <c r="B15" s="49">
        <v>10</v>
      </c>
      <c r="C15" s="52">
        <v>4</v>
      </c>
      <c r="D15" s="53">
        <f>C15/$B$2</f>
        <v>0.36363636363636365</v>
      </c>
      <c r="E15" s="54">
        <f t="shared" si="0"/>
        <v>0.4</v>
      </c>
    </row>
    <row r="16" spans="1:32">
      <c r="A16" s="38"/>
      <c r="B16" s="7">
        <v>11</v>
      </c>
      <c r="C16" s="3">
        <v>4</v>
      </c>
      <c r="D16" s="44">
        <f>C15/$B$2</f>
        <v>0.36363636363636365</v>
      </c>
      <c r="E16" s="45">
        <f t="shared" si="0"/>
        <v>0.36363636363636365</v>
      </c>
    </row>
    <row r="17" spans="1:5">
      <c r="A17" s="38"/>
      <c r="B17" s="7">
        <v>12</v>
      </c>
      <c r="C17" s="3">
        <v>4</v>
      </c>
      <c r="D17" s="44">
        <f>C15/$B$2</f>
        <v>0.36363636363636365</v>
      </c>
      <c r="E17" s="45">
        <f t="shared" si="0"/>
        <v>0.33333333333333331</v>
      </c>
    </row>
    <row r="18" spans="1:5">
      <c r="A18" s="38"/>
      <c r="B18" s="7">
        <v>13</v>
      </c>
      <c r="C18" s="3">
        <v>4</v>
      </c>
      <c r="D18" s="44">
        <f>C15/$B$2</f>
        <v>0.36363636363636365</v>
      </c>
      <c r="E18" s="45">
        <f t="shared" si="0"/>
        <v>0.30769230769230771</v>
      </c>
    </row>
    <row r="19" spans="1:5">
      <c r="A19" s="38"/>
      <c r="B19" s="49">
        <v>14</v>
      </c>
      <c r="C19" s="52">
        <v>5</v>
      </c>
      <c r="D19" s="53">
        <f>C19/$B$2</f>
        <v>0.45454545454545453</v>
      </c>
      <c r="E19" s="54">
        <f t="shared" si="0"/>
        <v>0.35714285714285715</v>
      </c>
    </row>
    <row r="20" spans="1:5" ht="15.75" thickBot="1">
      <c r="B20" s="9">
        <v>15</v>
      </c>
      <c r="C20" s="10">
        <v>5</v>
      </c>
      <c r="D20" s="46">
        <f>C20/$B$2</f>
        <v>0.45454545454545453</v>
      </c>
      <c r="E20" s="47">
        <f t="shared" si="0"/>
        <v>0.33333333333333331</v>
      </c>
    </row>
    <row r="23" spans="1:5">
      <c r="A23" t="s">
        <v>36</v>
      </c>
      <c r="B23" s="48">
        <f>AVERAGE(E6:E20)</f>
        <v>0.44435841935841924</v>
      </c>
      <c r="C23" s="48"/>
    </row>
    <row r="25" spans="1:5">
      <c r="A25" t="s">
        <v>38</v>
      </c>
      <c r="B25" s="48">
        <f>E19</f>
        <v>0.35714285714285715</v>
      </c>
    </row>
    <row r="27" spans="1:5" ht="30">
      <c r="A27" s="32" t="s">
        <v>40</v>
      </c>
      <c r="B27">
        <v>0.35</v>
      </c>
    </row>
    <row r="29" spans="1:5">
      <c r="A29" t="s">
        <v>41</v>
      </c>
      <c r="B29">
        <f>(E6+E9+E10+E15+E19)/$B$2</f>
        <v>0.25974025974025977</v>
      </c>
    </row>
    <row r="36" spans="1:1">
      <c r="A36" t="s">
        <v>102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99FA-19C5-4B58-81D6-AE9AD0E9A542}">
  <dimension ref="B2:BV117"/>
  <sheetViews>
    <sheetView tabSelected="1" topLeftCell="A75" workbookViewId="0">
      <selection activeCell="R121" sqref="R121"/>
    </sheetView>
  </sheetViews>
  <sheetFormatPr defaultRowHeight="15"/>
  <cols>
    <col min="4" max="5" width="5.7109375" customWidth="1"/>
    <col min="6" max="6" width="7.5703125" bestFit="1" customWidth="1"/>
    <col min="9" max="10" width="5.7109375" customWidth="1"/>
    <col min="11" max="11" width="7.5703125" bestFit="1" customWidth="1"/>
    <col min="13" max="13" width="9.140625" style="110"/>
    <col min="14" max="15" width="5.7109375" style="110" customWidth="1"/>
    <col min="16" max="16" width="7.5703125" bestFit="1" customWidth="1"/>
    <col min="19" max="20" width="5.7109375" customWidth="1"/>
    <col min="24" max="25" width="5.7109375" customWidth="1"/>
    <col min="29" max="30" width="5.7109375" customWidth="1"/>
    <col min="34" max="35" width="5.7109375" customWidth="1"/>
    <col min="39" max="40" width="5.7109375" customWidth="1"/>
    <col min="44" max="45" width="5.7109375" customWidth="1"/>
  </cols>
  <sheetData>
    <row r="2" spans="2:74" ht="15.75" thickBot="1"/>
    <row r="3" spans="2:74" ht="15.75" thickBot="1">
      <c r="B3" s="87"/>
      <c r="C3" s="114"/>
      <c r="D3" s="144" t="s">
        <v>83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6"/>
      <c r="R3" s="114"/>
      <c r="S3" s="144" t="s">
        <v>84</v>
      </c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  <c r="AG3" s="114"/>
      <c r="AH3" s="144" t="s">
        <v>85</v>
      </c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6"/>
      <c r="AW3" s="104" t="s">
        <v>90</v>
      </c>
      <c r="AX3" s="104">
        <v>1</v>
      </c>
      <c r="AY3" s="104">
        <v>2</v>
      </c>
      <c r="AZ3" s="104">
        <v>3</v>
      </c>
      <c r="BA3" s="104">
        <v>4</v>
      </c>
      <c r="BB3" s="104">
        <v>5</v>
      </c>
      <c r="BC3" s="104">
        <v>6</v>
      </c>
      <c r="BD3" s="104">
        <v>7</v>
      </c>
      <c r="BE3" s="104">
        <v>8</v>
      </c>
      <c r="BF3" s="104">
        <v>9</v>
      </c>
      <c r="BG3" s="104">
        <v>10</v>
      </c>
      <c r="BH3" s="104">
        <v>11</v>
      </c>
      <c r="BI3" s="104">
        <v>12</v>
      </c>
      <c r="BJ3" s="104">
        <v>13</v>
      </c>
      <c r="BK3" s="104">
        <v>14</v>
      </c>
      <c r="BL3" s="104">
        <v>15</v>
      </c>
      <c r="BM3" s="104">
        <v>16</v>
      </c>
      <c r="BN3" s="104">
        <v>17</v>
      </c>
      <c r="BO3" s="104">
        <v>18</v>
      </c>
      <c r="BP3" s="104">
        <v>19</v>
      </c>
      <c r="BQ3" s="104">
        <v>20</v>
      </c>
      <c r="BR3" s="104">
        <v>21</v>
      </c>
      <c r="BS3" s="104">
        <v>22</v>
      </c>
      <c r="BT3" s="104">
        <v>23</v>
      </c>
      <c r="BU3" s="104">
        <v>24</v>
      </c>
      <c r="BV3" s="104">
        <v>25</v>
      </c>
    </row>
    <row r="4" spans="2:74" ht="15.75" thickBot="1">
      <c r="C4" s="116" t="s">
        <v>86</v>
      </c>
      <c r="D4" s="129" t="s">
        <v>87</v>
      </c>
      <c r="E4" s="130"/>
      <c r="F4" s="130"/>
      <c r="G4" s="131"/>
      <c r="H4" s="122"/>
      <c r="I4" s="129" t="s">
        <v>88</v>
      </c>
      <c r="J4" s="130"/>
      <c r="K4" s="130"/>
      <c r="L4" s="131"/>
      <c r="M4" s="122"/>
      <c r="N4" s="129" t="s">
        <v>89</v>
      </c>
      <c r="O4" s="130"/>
      <c r="P4" s="130"/>
      <c r="Q4" s="131"/>
      <c r="R4" s="116" t="s">
        <v>86</v>
      </c>
      <c r="S4" s="129" t="s">
        <v>87</v>
      </c>
      <c r="T4" s="130"/>
      <c r="U4" s="130"/>
      <c r="V4" s="131"/>
      <c r="W4" s="122"/>
      <c r="X4" s="129" t="s">
        <v>88</v>
      </c>
      <c r="Y4" s="130"/>
      <c r="Z4" s="130"/>
      <c r="AA4" s="131"/>
      <c r="AB4" s="122"/>
      <c r="AC4" s="129" t="s">
        <v>89</v>
      </c>
      <c r="AD4" s="130"/>
      <c r="AE4" s="130"/>
      <c r="AF4" s="131"/>
      <c r="AG4" s="116" t="s">
        <v>86</v>
      </c>
      <c r="AH4" s="129" t="s">
        <v>87</v>
      </c>
      <c r="AI4" s="130"/>
      <c r="AJ4" s="130"/>
      <c r="AK4" s="131"/>
      <c r="AL4" s="122"/>
      <c r="AM4" s="129" t="s">
        <v>88</v>
      </c>
      <c r="AN4" s="130"/>
      <c r="AO4" s="130"/>
      <c r="AP4" s="131"/>
      <c r="AQ4" s="122"/>
      <c r="AR4" s="129" t="s">
        <v>89</v>
      </c>
      <c r="AS4" s="130"/>
      <c r="AT4" s="130"/>
      <c r="AU4" s="131"/>
      <c r="AW4" s="104" t="s">
        <v>45</v>
      </c>
      <c r="AX4" s="103">
        <v>1</v>
      </c>
      <c r="AY4" s="103">
        <v>1</v>
      </c>
      <c r="AZ4" s="103">
        <v>1</v>
      </c>
      <c r="BA4" s="103">
        <v>1</v>
      </c>
      <c r="BB4" s="103">
        <v>1</v>
      </c>
      <c r="BC4" s="103">
        <v>0</v>
      </c>
      <c r="BD4" s="103">
        <v>0</v>
      </c>
      <c r="BE4" s="103">
        <v>0</v>
      </c>
      <c r="BF4" s="103">
        <v>0</v>
      </c>
      <c r="BG4" s="103">
        <v>0</v>
      </c>
      <c r="BH4" s="103">
        <v>0</v>
      </c>
      <c r="BI4" s="103">
        <v>0</v>
      </c>
      <c r="BJ4" s="103">
        <v>0</v>
      </c>
      <c r="BK4" s="103">
        <v>0</v>
      </c>
      <c r="BL4" s="103">
        <v>0</v>
      </c>
      <c r="BM4" s="103">
        <v>0</v>
      </c>
      <c r="BN4" s="103">
        <v>0</v>
      </c>
      <c r="BO4" s="103">
        <v>0</v>
      </c>
      <c r="BP4" s="103">
        <v>0</v>
      </c>
      <c r="BQ4" s="103">
        <v>0</v>
      </c>
      <c r="BR4" s="103">
        <v>0</v>
      </c>
      <c r="BS4" s="103">
        <v>1</v>
      </c>
      <c r="BT4" s="103">
        <v>0</v>
      </c>
      <c r="BU4" s="103">
        <v>0</v>
      </c>
      <c r="BV4" s="103">
        <v>0</v>
      </c>
    </row>
    <row r="5" spans="2:74">
      <c r="C5" s="117">
        <v>1</v>
      </c>
      <c r="D5" s="138">
        <v>5</v>
      </c>
      <c r="E5" s="139"/>
      <c r="F5" s="139"/>
      <c r="G5" s="140"/>
      <c r="H5" s="123"/>
      <c r="I5" s="132">
        <v>7</v>
      </c>
      <c r="J5" s="133"/>
      <c r="K5" s="133"/>
      <c r="L5" s="134"/>
      <c r="M5" s="123"/>
      <c r="N5" s="132">
        <v>11</v>
      </c>
      <c r="O5" s="133"/>
      <c r="P5" s="133"/>
      <c r="Q5" s="134"/>
      <c r="R5" s="117">
        <v>1</v>
      </c>
      <c r="S5" s="138">
        <v>12</v>
      </c>
      <c r="T5" s="139"/>
      <c r="U5" s="139"/>
      <c r="V5" s="140"/>
      <c r="W5" s="123"/>
      <c r="X5" s="132">
        <v>16</v>
      </c>
      <c r="Y5" s="133"/>
      <c r="Z5" s="133"/>
      <c r="AA5" s="134"/>
      <c r="AB5" s="123"/>
      <c r="AC5" s="132">
        <v>7</v>
      </c>
      <c r="AD5" s="133"/>
      <c r="AE5" s="133"/>
      <c r="AF5" s="134"/>
      <c r="AG5" s="117">
        <v>1</v>
      </c>
      <c r="AH5" s="138">
        <v>1</v>
      </c>
      <c r="AI5" s="139"/>
      <c r="AJ5" s="139"/>
      <c r="AK5" s="140"/>
      <c r="AL5" s="123"/>
      <c r="AM5" s="132">
        <v>5</v>
      </c>
      <c r="AN5" s="133"/>
      <c r="AO5" s="133"/>
      <c r="AP5" s="134"/>
      <c r="AQ5" s="123"/>
      <c r="AR5" s="132">
        <v>23</v>
      </c>
      <c r="AS5" s="133"/>
      <c r="AT5" s="133"/>
      <c r="AU5" s="134"/>
      <c r="AW5" s="104" t="s">
        <v>46</v>
      </c>
      <c r="AX5" s="103">
        <v>0</v>
      </c>
      <c r="AY5" s="103">
        <v>0</v>
      </c>
      <c r="AZ5" s="103">
        <v>0</v>
      </c>
      <c r="BA5" s="103">
        <v>0</v>
      </c>
      <c r="BB5" s="103">
        <v>0</v>
      </c>
      <c r="BC5" s="103">
        <v>0</v>
      </c>
      <c r="BD5" s="103">
        <v>0</v>
      </c>
      <c r="BE5" s="103">
        <v>1</v>
      </c>
      <c r="BF5" s="103">
        <v>1</v>
      </c>
      <c r="BG5" s="103">
        <v>1</v>
      </c>
      <c r="BH5" s="103">
        <v>1</v>
      </c>
      <c r="BI5" s="103">
        <v>1</v>
      </c>
      <c r="BJ5" s="103">
        <v>0</v>
      </c>
      <c r="BK5" s="103">
        <v>0</v>
      </c>
      <c r="BL5" s="103">
        <v>0</v>
      </c>
      <c r="BM5" s="103">
        <v>0</v>
      </c>
      <c r="BN5" s="103">
        <v>0</v>
      </c>
      <c r="BO5" s="103">
        <v>0</v>
      </c>
      <c r="BP5" s="103">
        <v>0</v>
      </c>
      <c r="BQ5" s="103">
        <v>0</v>
      </c>
      <c r="BR5" s="103">
        <v>0</v>
      </c>
      <c r="BS5" s="103">
        <v>0</v>
      </c>
      <c r="BT5" s="103">
        <v>1</v>
      </c>
      <c r="BU5" s="103">
        <v>0</v>
      </c>
      <c r="BV5" s="103">
        <v>1</v>
      </c>
    </row>
    <row r="6" spans="2:74">
      <c r="C6" s="117">
        <v>2</v>
      </c>
      <c r="D6" s="135">
        <v>2</v>
      </c>
      <c r="E6" s="136"/>
      <c r="F6" s="136"/>
      <c r="G6" s="137"/>
      <c r="H6" s="123"/>
      <c r="I6" s="135">
        <v>16</v>
      </c>
      <c r="J6" s="136"/>
      <c r="K6" s="136"/>
      <c r="L6" s="137"/>
      <c r="M6" s="123"/>
      <c r="N6" s="135">
        <v>2</v>
      </c>
      <c r="O6" s="136"/>
      <c r="P6" s="136"/>
      <c r="Q6" s="137"/>
      <c r="R6" s="117">
        <v>2</v>
      </c>
      <c r="S6" s="135">
        <v>14</v>
      </c>
      <c r="T6" s="136"/>
      <c r="U6" s="136"/>
      <c r="V6" s="137"/>
      <c r="W6" s="123"/>
      <c r="X6" s="135">
        <v>23</v>
      </c>
      <c r="Y6" s="136"/>
      <c r="Z6" s="136"/>
      <c r="AA6" s="137"/>
      <c r="AB6" s="123"/>
      <c r="AC6" s="135">
        <v>23</v>
      </c>
      <c r="AD6" s="136"/>
      <c r="AE6" s="136"/>
      <c r="AF6" s="137"/>
      <c r="AG6" s="117">
        <v>2</v>
      </c>
      <c r="AH6" s="135">
        <v>18</v>
      </c>
      <c r="AI6" s="136"/>
      <c r="AJ6" s="136"/>
      <c r="AK6" s="137"/>
      <c r="AL6" s="123"/>
      <c r="AM6" s="135">
        <v>24</v>
      </c>
      <c r="AN6" s="136"/>
      <c r="AO6" s="136"/>
      <c r="AP6" s="137"/>
      <c r="AQ6" s="123"/>
      <c r="AR6" s="135">
        <v>9</v>
      </c>
      <c r="AS6" s="136"/>
      <c r="AT6" s="136"/>
      <c r="AU6" s="137"/>
      <c r="AW6" s="104" t="s">
        <v>47</v>
      </c>
      <c r="AX6" s="103">
        <v>0</v>
      </c>
      <c r="AY6" s="103">
        <v>0</v>
      </c>
      <c r="AZ6" s="103">
        <v>0</v>
      </c>
      <c r="BA6" s="103">
        <v>0</v>
      </c>
      <c r="BB6" s="103">
        <v>0</v>
      </c>
      <c r="BC6" s="103">
        <v>0</v>
      </c>
      <c r="BD6" s="103">
        <v>0</v>
      </c>
      <c r="BE6" s="103">
        <v>1</v>
      </c>
      <c r="BF6" s="103">
        <v>0</v>
      </c>
      <c r="BG6" s="103">
        <v>0</v>
      </c>
      <c r="BH6" s="103">
        <v>0</v>
      </c>
      <c r="BI6" s="103">
        <v>0</v>
      </c>
      <c r="BJ6" s="103">
        <v>0</v>
      </c>
      <c r="BK6" s="103">
        <v>1</v>
      </c>
      <c r="BL6" s="103">
        <v>1</v>
      </c>
      <c r="BM6" s="103">
        <v>1</v>
      </c>
      <c r="BN6" s="103">
        <v>1</v>
      </c>
      <c r="BO6" s="103">
        <v>1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1</v>
      </c>
      <c r="BV6" s="103">
        <v>0</v>
      </c>
    </row>
    <row r="7" spans="2:74">
      <c r="C7" s="117">
        <v>3</v>
      </c>
      <c r="D7" s="135">
        <v>1</v>
      </c>
      <c r="E7" s="136"/>
      <c r="F7" s="136"/>
      <c r="G7" s="137"/>
      <c r="H7" s="123"/>
      <c r="I7" s="135">
        <v>9</v>
      </c>
      <c r="J7" s="136"/>
      <c r="K7" s="136"/>
      <c r="L7" s="137"/>
      <c r="M7" s="123"/>
      <c r="N7" s="135">
        <v>10</v>
      </c>
      <c r="O7" s="136"/>
      <c r="P7" s="136"/>
      <c r="Q7" s="137"/>
      <c r="R7" s="117">
        <v>3</v>
      </c>
      <c r="S7" s="135">
        <v>8</v>
      </c>
      <c r="T7" s="136"/>
      <c r="U7" s="136"/>
      <c r="V7" s="137"/>
      <c r="W7" s="123"/>
      <c r="X7" s="135">
        <v>3</v>
      </c>
      <c r="Y7" s="136"/>
      <c r="Z7" s="136"/>
      <c r="AA7" s="137"/>
      <c r="AB7" s="123"/>
      <c r="AC7" s="135">
        <v>3</v>
      </c>
      <c r="AD7" s="136"/>
      <c r="AE7" s="136"/>
      <c r="AF7" s="137"/>
      <c r="AG7" s="117">
        <v>3</v>
      </c>
      <c r="AH7" s="135">
        <v>11</v>
      </c>
      <c r="AI7" s="136"/>
      <c r="AJ7" s="136"/>
      <c r="AK7" s="137"/>
      <c r="AL7" s="123"/>
      <c r="AM7" s="135">
        <v>13</v>
      </c>
      <c r="AN7" s="136"/>
      <c r="AO7" s="136"/>
      <c r="AP7" s="137"/>
      <c r="AQ7" s="123"/>
      <c r="AR7" s="135">
        <v>25</v>
      </c>
      <c r="AS7" s="136"/>
      <c r="AT7" s="136"/>
      <c r="AU7" s="137"/>
    </row>
    <row r="8" spans="2:74">
      <c r="C8" s="117">
        <v>4</v>
      </c>
      <c r="D8" s="135">
        <v>15</v>
      </c>
      <c r="E8" s="136"/>
      <c r="F8" s="136"/>
      <c r="G8" s="137"/>
      <c r="H8" s="123"/>
      <c r="I8" s="135">
        <v>18</v>
      </c>
      <c r="J8" s="136"/>
      <c r="K8" s="136"/>
      <c r="L8" s="137"/>
      <c r="M8" s="123"/>
      <c r="N8" s="135">
        <v>21</v>
      </c>
      <c r="O8" s="136"/>
      <c r="P8" s="136"/>
      <c r="Q8" s="137"/>
      <c r="R8" s="117">
        <v>4</v>
      </c>
      <c r="S8" s="135">
        <v>23</v>
      </c>
      <c r="T8" s="136"/>
      <c r="U8" s="136"/>
      <c r="V8" s="137"/>
      <c r="W8" s="123"/>
      <c r="X8" s="135">
        <v>13</v>
      </c>
      <c r="Y8" s="136"/>
      <c r="Z8" s="136"/>
      <c r="AA8" s="137"/>
      <c r="AB8" s="123"/>
      <c r="AC8" s="135">
        <v>13</v>
      </c>
      <c r="AD8" s="136"/>
      <c r="AE8" s="136"/>
      <c r="AF8" s="137"/>
      <c r="AG8" s="117">
        <v>4</v>
      </c>
      <c r="AH8" s="135">
        <v>16</v>
      </c>
      <c r="AI8" s="136"/>
      <c r="AJ8" s="136"/>
      <c r="AK8" s="137"/>
      <c r="AL8" s="123"/>
      <c r="AM8" s="135">
        <v>19</v>
      </c>
      <c r="AN8" s="136"/>
      <c r="AO8" s="136"/>
      <c r="AP8" s="137"/>
      <c r="AQ8" s="123"/>
      <c r="AR8" s="135">
        <v>18</v>
      </c>
      <c r="AS8" s="136"/>
      <c r="AT8" s="136"/>
      <c r="AU8" s="137"/>
    </row>
    <row r="9" spans="2:74">
      <c r="C9" s="117">
        <v>5</v>
      </c>
      <c r="D9" s="135">
        <v>9</v>
      </c>
      <c r="E9" s="136"/>
      <c r="F9" s="136"/>
      <c r="G9" s="137"/>
      <c r="H9" s="123"/>
      <c r="I9" s="135">
        <v>4</v>
      </c>
      <c r="J9" s="136"/>
      <c r="K9" s="136"/>
      <c r="L9" s="137"/>
      <c r="M9" s="123"/>
      <c r="N9" s="135">
        <v>1</v>
      </c>
      <c r="O9" s="136"/>
      <c r="P9" s="136"/>
      <c r="Q9" s="137"/>
      <c r="R9" s="117">
        <v>5</v>
      </c>
      <c r="S9" s="135">
        <v>9</v>
      </c>
      <c r="T9" s="136"/>
      <c r="U9" s="136"/>
      <c r="V9" s="137"/>
      <c r="W9" s="123"/>
      <c r="X9" s="135">
        <v>4</v>
      </c>
      <c r="Y9" s="136"/>
      <c r="Z9" s="136"/>
      <c r="AA9" s="137"/>
      <c r="AB9" s="123"/>
      <c r="AC9" s="135">
        <v>4</v>
      </c>
      <c r="AD9" s="136"/>
      <c r="AE9" s="136"/>
      <c r="AF9" s="137"/>
      <c r="AG9" s="117">
        <v>5</v>
      </c>
      <c r="AH9" s="135">
        <v>19</v>
      </c>
      <c r="AI9" s="136"/>
      <c r="AJ9" s="136"/>
      <c r="AK9" s="137"/>
      <c r="AL9" s="123"/>
      <c r="AM9" s="135">
        <v>17</v>
      </c>
      <c r="AN9" s="136"/>
      <c r="AO9" s="136"/>
      <c r="AP9" s="137"/>
      <c r="AQ9" s="123"/>
      <c r="AR9" s="135">
        <v>1</v>
      </c>
      <c r="AS9" s="136"/>
      <c r="AT9" s="136"/>
      <c r="AU9" s="137"/>
    </row>
    <row r="10" spans="2:74">
      <c r="C10" s="117">
        <v>6</v>
      </c>
      <c r="D10" s="135">
        <v>19</v>
      </c>
      <c r="E10" s="136"/>
      <c r="F10" s="136"/>
      <c r="G10" s="137"/>
      <c r="H10" s="123"/>
      <c r="I10" s="135">
        <v>17</v>
      </c>
      <c r="J10" s="136"/>
      <c r="K10" s="136"/>
      <c r="L10" s="137"/>
      <c r="M10" s="123"/>
      <c r="N10" s="135">
        <v>5</v>
      </c>
      <c r="O10" s="136"/>
      <c r="P10" s="136"/>
      <c r="Q10" s="137"/>
      <c r="R10" s="117">
        <v>6</v>
      </c>
      <c r="S10" s="135">
        <v>5</v>
      </c>
      <c r="T10" s="136"/>
      <c r="U10" s="136"/>
      <c r="V10" s="137"/>
      <c r="W10" s="123"/>
      <c r="X10" s="135">
        <v>14</v>
      </c>
      <c r="Y10" s="136"/>
      <c r="Z10" s="136"/>
      <c r="AA10" s="137"/>
      <c r="AB10" s="123"/>
      <c r="AC10" s="135">
        <v>8</v>
      </c>
      <c r="AD10" s="136"/>
      <c r="AE10" s="136"/>
      <c r="AF10" s="137"/>
      <c r="AG10" s="117">
        <v>6</v>
      </c>
      <c r="AH10" s="135">
        <v>10</v>
      </c>
      <c r="AI10" s="136"/>
      <c r="AJ10" s="136"/>
      <c r="AK10" s="137"/>
      <c r="AL10" s="123"/>
      <c r="AM10" s="135">
        <v>12</v>
      </c>
      <c r="AN10" s="136"/>
      <c r="AO10" s="136"/>
      <c r="AP10" s="137"/>
      <c r="AQ10" s="123"/>
      <c r="AR10" s="135">
        <v>2</v>
      </c>
      <c r="AS10" s="136"/>
      <c r="AT10" s="136"/>
      <c r="AU10" s="137"/>
    </row>
    <row r="11" spans="2:74">
      <c r="C11" s="117">
        <v>7</v>
      </c>
      <c r="D11" s="135">
        <v>3</v>
      </c>
      <c r="E11" s="136"/>
      <c r="F11" s="136"/>
      <c r="G11" s="137"/>
      <c r="H11" s="123"/>
      <c r="I11" s="135">
        <v>8</v>
      </c>
      <c r="J11" s="136"/>
      <c r="K11" s="136"/>
      <c r="L11" s="137"/>
      <c r="M11" s="123"/>
      <c r="N11" s="135">
        <v>22</v>
      </c>
      <c r="O11" s="136"/>
      <c r="P11" s="136"/>
      <c r="Q11" s="137"/>
      <c r="R11" s="117">
        <v>7</v>
      </c>
      <c r="S11" s="135">
        <v>20</v>
      </c>
      <c r="T11" s="136"/>
      <c r="U11" s="136"/>
      <c r="V11" s="137"/>
      <c r="W11" s="123"/>
      <c r="X11" s="135">
        <v>17</v>
      </c>
      <c r="Y11" s="136"/>
      <c r="Z11" s="136"/>
      <c r="AA11" s="137"/>
      <c r="AB11" s="123"/>
      <c r="AC11" s="135">
        <v>17</v>
      </c>
      <c r="AD11" s="136"/>
      <c r="AE11" s="136"/>
      <c r="AF11" s="137"/>
      <c r="AG11" s="117">
        <v>7</v>
      </c>
      <c r="AH11" s="135">
        <v>23</v>
      </c>
      <c r="AI11" s="136"/>
      <c r="AJ11" s="136"/>
      <c r="AK11" s="137"/>
      <c r="AL11" s="123"/>
      <c r="AM11" s="135">
        <v>22</v>
      </c>
      <c r="AN11" s="136"/>
      <c r="AO11" s="136"/>
      <c r="AP11" s="137"/>
      <c r="AQ11" s="123"/>
      <c r="AR11" s="135">
        <v>11</v>
      </c>
      <c r="AS11" s="136"/>
      <c r="AT11" s="136"/>
      <c r="AU11" s="137"/>
    </row>
    <row r="12" spans="2:74">
      <c r="C12" s="117">
        <v>8</v>
      </c>
      <c r="D12" s="135">
        <v>6</v>
      </c>
      <c r="E12" s="136"/>
      <c r="F12" s="136"/>
      <c r="G12" s="137"/>
      <c r="H12" s="123"/>
      <c r="I12" s="135">
        <v>5</v>
      </c>
      <c r="J12" s="136"/>
      <c r="K12" s="136"/>
      <c r="L12" s="137"/>
      <c r="M12" s="123"/>
      <c r="N12" s="135">
        <v>9</v>
      </c>
      <c r="O12" s="136"/>
      <c r="P12" s="136"/>
      <c r="Q12" s="137"/>
      <c r="R12" s="117">
        <v>8</v>
      </c>
      <c r="S12" s="135">
        <v>21</v>
      </c>
      <c r="T12" s="136"/>
      <c r="U12" s="136"/>
      <c r="V12" s="137"/>
      <c r="W12" s="123"/>
      <c r="X12" s="135">
        <v>11</v>
      </c>
      <c r="Y12" s="136"/>
      <c r="Z12" s="136"/>
      <c r="AA12" s="137"/>
      <c r="AB12" s="123"/>
      <c r="AC12" s="135">
        <v>25</v>
      </c>
      <c r="AD12" s="136"/>
      <c r="AE12" s="136"/>
      <c r="AF12" s="137"/>
      <c r="AG12" s="117">
        <v>8</v>
      </c>
      <c r="AH12" s="135">
        <v>21</v>
      </c>
      <c r="AI12" s="136"/>
      <c r="AJ12" s="136"/>
      <c r="AK12" s="137"/>
      <c r="AL12" s="123"/>
      <c r="AM12" s="135">
        <v>4</v>
      </c>
      <c r="AN12" s="136"/>
      <c r="AO12" s="136"/>
      <c r="AP12" s="137"/>
      <c r="AQ12" s="123"/>
      <c r="AR12" s="135">
        <v>10</v>
      </c>
      <c r="AS12" s="136"/>
      <c r="AT12" s="136"/>
      <c r="AU12" s="137"/>
    </row>
    <row r="13" spans="2:74">
      <c r="C13" s="117">
        <v>9</v>
      </c>
      <c r="D13" s="135">
        <v>18</v>
      </c>
      <c r="E13" s="136"/>
      <c r="F13" s="136"/>
      <c r="G13" s="137"/>
      <c r="H13" s="123"/>
      <c r="I13" s="135">
        <v>11</v>
      </c>
      <c r="J13" s="136"/>
      <c r="K13" s="136"/>
      <c r="L13" s="137"/>
      <c r="M13" s="123"/>
      <c r="N13" s="135">
        <v>20</v>
      </c>
      <c r="O13" s="136"/>
      <c r="P13" s="136"/>
      <c r="Q13" s="137"/>
      <c r="R13" s="117">
        <v>9</v>
      </c>
      <c r="S13" s="135">
        <v>4</v>
      </c>
      <c r="T13" s="136"/>
      <c r="U13" s="136"/>
      <c r="V13" s="137"/>
      <c r="W13" s="123"/>
      <c r="X13" s="135">
        <v>7</v>
      </c>
      <c r="Y13" s="136"/>
      <c r="Z13" s="136"/>
      <c r="AA13" s="137"/>
      <c r="AB13" s="123"/>
      <c r="AC13" s="135">
        <v>16</v>
      </c>
      <c r="AD13" s="136"/>
      <c r="AE13" s="136"/>
      <c r="AF13" s="137"/>
      <c r="AG13" s="117">
        <v>9</v>
      </c>
      <c r="AH13" s="135">
        <v>3</v>
      </c>
      <c r="AI13" s="136"/>
      <c r="AJ13" s="136"/>
      <c r="AK13" s="137"/>
      <c r="AL13" s="123"/>
      <c r="AM13" s="135">
        <v>1</v>
      </c>
      <c r="AN13" s="136"/>
      <c r="AO13" s="136"/>
      <c r="AP13" s="137"/>
      <c r="AQ13" s="123"/>
      <c r="AR13" s="135">
        <v>19</v>
      </c>
      <c r="AS13" s="136"/>
      <c r="AT13" s="136"/>
      <c r="AU13" s="137"/>
    </row>
    <row r="14" spans="2:74">
      <c r="C14" s="117">
        <v>10</v>
      </c>
      <c r="D14" s="135">
        <v>4</v>
      </c>
      <c r="E14" s="136"/>
      <c r="F14" s="136"/>
      <c r="G14" s="137"/>
      <c r="H14" s="123"/>
      <c r="I14" s="135">
        <v>15</v>
      </c>
      <c r="J14" s="136"/>
      <c r="K14" s="136"/>
      <c r="L14" s="137"/>
      <c r="M14" s="123"/>
      <c r="N14" s="135">
        <v>3</v>
      </c>
      <c r="O14" s="136"/>
      <c r="P14" s="136"/>
      <c r="Q14" s="137"/>
      <c r="R14" s="117">
        <v>10</v>
      </c>
      <c r="S14" s="135">
        <v>19</v>
      </c>
      <c r="T14" s="136"/>
      <c r="U14" s="136"/>
      <c r="V14" s="137"/>
      <c r="W14" s="123"/>
      <c r="X14" s="135">
        <v>21</v>
      </c>
      <c r="Y14" s="136"/>
      <c r="Z14" s="136"/>
      <c r="AA14" s="137"/>
      <c r="AB14" s="123"/>
      <c r="AC14" s="135">
        <v>21</v>
      </c>
      <c r="AD14" s="136"/>
      <c r="AE14" s="136"/>
      <c r="AF14" s="137"/>
      <c r="AG14" s="117">
        <v>10</v>
      </c>
      <c r="AH14" s="135">
        <v>6</v>
      </c>
      <c r="AI14" s="136"/>
      <c r="AJ14" s="136"/>
      <c r="AK14" s="137"/>
      <c r="AL14" s="123"/>
      <c r="AM14" s="135">
        <v>8</v>
      </c>
      <c r="AN14" s="136"/>
      <c r="AO14" s="136"/>
      <c r="AP14" s="137"/>
      <c r="AQ14" s="123"/>
      <c r="AR14" s="135">
        <v>16</v>
      </c>
      <c r="AS14" s="136"/>
      <c r="AT14" s="136"/>
      <c r="AU14" s="137"/>
    </row>
    <row r="15" spans="2:74">
      <c r="C15" s="117">
        <v>11</v>
      </c>
      <c r="D15" s="135">
        <v>12</v>
      </c>
      <c r="E15" s="136"/>
      <c r="F15" s="136"/>
      <c r="G15" s="137"/>
      <c r="H15" s="123"/>
      <c r="I15" s="135">
        <v>12</v>
      </c>
      <c r="J15" s="136"/>
      <c r="K15" s="136"/>
      <c r="L15" s="137"/>
      <c r="M15" s="123"/>
      <c r="N15" s="135">
        <v>23</v>
      </c>
      <c r="O15" s="136"/>
      <c r="P15" s="136"/>
      <c r="Q15" s="137"/>
      <c r="R15" s="117">
        <v>11</v>
      </c>
      <c r="S15" s="135">
        <v>3</v>
      </c>
      <c r="T15" s="136"/>
      <c r="U15" s="136"/>
      <c r="V15" s="137"/>
      <c r="W15" s="123"/>
      <c r="X15" s="135">
        <v>18</v>
      </c>
      <c r="Y15" s="136"/>
      <c r="Z15" s="136"/>
      <c r="AA15" s="137"/>
      <c r="AB15" s="123"/>
      <c r="AC15" s="135">
        <v>18</v>
      </c>
      <c r="AD15" s="136"/>
      <c r="AE15" s="136"/>
      <c r="AF15" s="137"/>
      <c r="AG15" s="117">
        <v>11</v>
      </c>
      <c r="AH15" s="135">
        <v>22</v>
      </c>
      <c r="AI15" s="136"/>
      <c r="AJ15" s="136"/>
      <c r="AK15" s="137"/>
      <c r="AL15" s="123"/>
      <c r="AM15" s="135">
        <v>11</v>
      </c>
      <c r="AN15" s="136"/>
      <c r="AO15" s="136"/>
      <c r="AP15" s="137"/>
      <c r="AQ15" s="123"/>
      <c r="AR15" s="135">
        <v>12</v>
      </c>
      <c r="AS15" s="136"/>
      <c r="AT15" s="136"/>
      <c r="AU15" s="137"/>
    </row>
    <row r="16" spans="2:74">
      <c r="C16" s="117">
        <v>12</v>
      </c>
      <c r="D16" s="135">
        <v>8</v>
      </c>
      <c r="E16" s="136"/>
      <c r="F16" s="136"/>
      <c r="G16" s="137"/>
      <c r="H16" s="123"/>
      <c r="I16" s="135">
        <v>10</v>
      </c>
      <c r="J16" s="136"/>
      <c r="K16" s="136"/>
      <c r="L16" s="137"/>
      <c r="M16" s="123"/>
      <c r="N16" s="135">
        <v>4</v>
      </c>
      <c r="O16" s="136"/>
      <c r="P16" s="136"/>
      <c r="Q16" s="137"/>
      <c r="R16" s="117">
        <v>12</v>
      </c>
      <c r="S16" s="135">
        <v>10</v>
      </c>
      <c r="T16" s="136"/>
      <c r="U16" s="136"/>
      <c r="V16" s="137"/>
      <c r="W16" s="123"/>
      <c r="X16" s="135">
        <v>10</v>
      </c>
      <c r="Y16" s="136"/>
      <c r="Z16" s="136"/>
      <c r="AA16" s="137"/>
      <c r="AB16" s="123"/>
      <c r="AC16" s="135">
        <v>22</v>
      </c>
      <c r="AD16" s="136"/>
      <c r="AE16" s="136"/>
      <c r="AF16" s="137"/>
      <c r="AG16" s="117">
        <v>12</v>
      </c>
      <c r="AH16" s="135">
        <v>12</v>
      </c>
      <c r="AI16" s="136"/>
      <c r="AJ16" s="136"/>
      <c r="AK16" s="137"/>
      <c r="AL16" s="123"/>
      <c r="AM16" s="135">
        <v>3</v>
      </c>
      <c r="AN16" s="136"/>
      <c r="AO16" s="136"/>
      <c r="AP16" s="137"/>
      <c r="AQ16" s="123"/>
      <c r="AR16" s="135">
        <v>22</v>
      </c>
      <c r="AS16" s="136"/>
      <c r="AT16" s="136"/>
      <c r="AU16" s="137"/>
    </row>
    <row r="17" spans="3:47">
      <c r="C17" s="117">
        <v>13</v>
      </c>
      <c r="D17" s="135">
        <v>11</v>
      </c>
      <c r="E17" s="136"/>
      <c r="F17" s="136"/>
      <c r="G17" s="137"/>
      <c r="H17" s="123"/>
      <c r="I17" s="135">
        <v>6</v>
      </c>
      <c r="J17" s="136"/>
      <c r="K17" s="136"/>
      <c r="L17" s="137"/>
      <c r="M17" s="123"/>
      <c r="N17" s="135">
        <v>19</v>
      </c>
      <c r="O17" s="136"/>
      <c r="P17" s="136"/>
      <c r="Q17" s="137"/>
      <c r="R17" s="117">
        <v>13</v>
      </c>
      <c r="S17" s="135">
        <v>7</v>
      </c>
      <c r="T17" s="136"/>
      <c r="U17" s="136"/>
      <c r="V17" s="137"/>
      <c r="W17" s="123"/>
      <c r="X17" s="135">
        <v>19</v>
      </c>
      <c r="Y17" s="136"/>
      <c r="Z17" s="136"/>
      <c r="AA17" s="137"/>
      <c r="AB17" s="123"/>
      <c r="AC17" s="135">
        <v>19</v>
      </c>
      <c r="AD17" s="136"/>
      <c r="AE17" s="136"/>
      <c r="AF17" s="137"/>
      <c r="AG17" s="117">
        <v>13</v>
      </c>
      <c r="AH17" s="135">
        <v>17</v>
      </c>
      <c r="AI17" s="136"/>
      <c r="AJ17" s="136"/>
      <c r="AK17" s="137"/>
      <c r="AL17" s="123"/>
      <c r="AM17" s="135">
        <v>16</v>
      </c>
      <c r="AN17" s="136"/>
      <c r="AO17" s="136"/>
      <c r="AP17" s="137"/>
      <c r="AQ17" s="123"/>
      <c r="AR17" s="135">
        <v>15</v>
      </c>
      <c r="AS17" s="136"/>
      <c r="AT17" s="136"/>
      <c r="AU17" s="137"/>
    </row>
    <row r="18" spans="3:47">
      <c r="C18" s="117">
        <v>14</v>
      </c>
      <c r="D18" s="135">
        <v>17</v>
      </c>
      <c r="E18" s="136"/>
      <c r="F18" s="136"/>
      <c r="G18" s="137"/>
      <c r="H18" s="123"/>
      <c r="I18" s="135">
        <v>2</v>
      </c>
      <c r="J18" s="136"/>
      <c r="K18" s="136"/>
      <c r="L18" s="137"/>
      <c r="M18" s="123"/>
      <c r="N18" s="135">
        <v>6</v>
      </c>
      <c r="O18" s="136"/>
      <c r="P18" s="136"/>
      <c r="Q18" s="137"/>
      <c r="R18" s="117">
        <v>14</v>
      </c>
      <c r="S18" s="135">
        <v>18</v>
      </c>
      <c r="T18" s="136"/>
      <c r="U18" s="136"/>
      <c r="V18" s="137"/>
      <c r="W18" s="123"/>
      <c r="X18" s="135">
        <v>22</v>
      </c>
      <c r="Y18" s="136"/>
      <c r="Z18" s="136"/>
      <c r="AA18" s="137"/>
      <c r="AB18" s="123"/>
      <c r="AC18" s="135">
        <v>10</v>
      </c>
      <c r="AD18" s="136"/>
      <c r="AE18" s="136"/>
      <c r="AF18" s="137"/>
      <c r="AG18" s="117">
        <v>14</v>
      </c>
      <c r="AH18" s="135">
        <v>2</v>
      </c>
      <c r="AI18" s="136"/>
      <c r="AJ18" s="136"/>
      <c r="AK18" s="137"/>
      <c r="AL18" s="123"/>
      <c r="AM18" s="135">
        <v>23</v>
      </c>
      <c r="AN18" s="136"/>
      <c r="AO18" s="136"/>
      <c r="AP18" s="137"/>
      <c r="AQ18" s="123"/>
      <c r="AR18" s="135">
        <v>8</v>
      </c>
      <c r="AS18" s="136"/>
      <c r="AT18" s="136"/>
      <c r="AU18" s="137"/>
    </row>
    <row r="19" spans="3:47">
      <c r="C19" s="117">
        <v>15</v>
      </c>
      <c r="D19" s="135">
        <v>7</v>
      </c>
      <c r="E19" s="136"/>
      <c r="F19" s="136"/>
      <c r="G19" s="137"/>
      <c r="H19" s="123"/>
      <c r="I19" s="135">
        <v>19</v>
      </c>
      <c r="J19" s="136"/>
      <c r="K19" s="136"/>
      <c r="L19" s="137"/>
      <c r="M19" s="123"/>
      <c r="N19" s="135">
        <v>15</v>
      </c>
      <c r="O19" s="136"/>
      <c r="P19" s="136"/>
      <c r="Q19" s="137"/>
      <c r="R19" s="117">
        <v>15</v>
      </c>
      <c r="S19" s="135">
        <v>11</v>
      </c>
      <c r="T19" s="136"/>
      <c r="U19" s="136"/>
      <c r="V19" s="137"/>
      <c r="W19" s="123"/>
      <c r="X19" s="135">
        <v>20</v>
      </c>
      <c r="Y19" s="136"/>
      <c r="Z19" s="136"/>
      <c r="AA19" s="137"/>
      <c r="AB19" s="123"/>
      <c r="AC19" s="135">
        <v>20</v>
      </c>
      <c r="AD19" s="136"/>
      <c r="AE19" s="136"/>
      <c r="AF19" s="137"/>
      <c r="AG19" s="117">
        <v>15</v>
      </c>
      <c r="AH19" s="135">
        <v>13</v>
      </c>
      <c r="AI19" s="136"/>
      <c r="AJ19" s="136"/>
      <c r="AK19" s="137"/>
      <c r="AL19" s="123"/>
      <c r="AM19" s="135">
        <v>25</v>
      </c>
      <c r="AN19" s="136"/>
      <c r="AO19" s="136"/>
      <c r="AP19" s="137"/>
      <c r="AQ19" s="123"/>
      <c r="AR19" s="135">
        <v>24</v>
      </c>
      <c r="AS19" s="136"/>
      <c r="AT19" s="136"/>
      <c r="AU19" s="137"/>
    </row>
    <row r="20" spans="3:47">
      <c r="C20" s="117">
        <v>16</v>
      </c>
      <c r="D20" s="135">
        <v>20</v>
      </c>
      <c r="E20" s="136"/>
      <c r="F20" s="136"/>
      <c r="G20" s="137"/>
      <c r="H20" s="123"/>
      <c r="I20" s="135">
        <v>20</v>
      </c>
      <c r="J20" s="136"/>
      <c r="K20" s="136"/>
      <c r="L20" s="137"/>
      <c r="M20" s="123"/>
      <c r="N20" s="135">
        <v>25</v>
      </c>
      <c r="O20" s="136"/>
      <c r="P20" s="136"/>
      <c r="Q20" s="137"/>
      <c r="R20" s="117">
        <v>16</v>
      </c>
      <c r="S20" s="135">
        <v>17</v>
      </c>
      <c r="T20" s="136"/>
      <c r="U20" s="136"/>
      <c r="V20" s="137"/>
      <c r="W20" s="123"/>
      <c r="X20" s="135">
        <v>1</v>
      </c>
      <c r="Y20" s="136"/>
      <c r="Z20" s="136"/>
      <c r="AA20" s="137"/>
      <c r="AB20" s="123"/>
      <c r="AC20" s="135">
        <v>5</v>
      </c>
      <c r="AD20" s="136"/>
      <c r="AE20" s="136"/>
      <c r="AF20" s="137"/>
      <c r="AG20" s="117">
        <v>16</v>
      </c>
      <c r="AH20" s="135">
        <v>24</v>
      </c>
      <c r="AI20" s="136"/>
      <c r="AJ20" s="136"/>
      <c r="AK20" s="137"/>
      <c r="AL20" s="123"/>
      <c r="AM20" s="135">
        <v>18</v>
      </c>
      <c r="AN20" s="136"/>
      <c r="AO20" s="136"/>
      <c r="AP20" s="137"/>
      <c r="AQ20" s="123"/>
      <c r="AR20" s="135">
        <v>14</v>
      </c>
      <c r="AS20" s="136"/>
      <c r="AT20" s="136"/>
      <c r="AU20" s="137"/>
    </row>
    <row r="21" spans="3:47">
      <c r="C21" s="117">
        <v>17</v>
      </c>
      <c r="D21" s="135">
        <v>10</v>
      </c>
      <c r="E21" s="136"/>
      <c r="F21" s="136"/>
      <c r="G21" s="137"/>
      <c r="H21" s="123"/>
      <c r="I21" s="135">
        <v>21</v>
      </c>
      <c r="J21" s="136"/>
      <c r="K21" s="136"/>
      <c r="L21" s="137"/>
      <c r="M21" s="123"/>
      <c r="N21" s="135">
        <v>18</v>
      </c>
      <c r="O21" s="136"/>
      <c r="P21" s="136"/>
      <c r="Q21" s="137"/>
      <c r="R21" s="117">
        <v>17</v>
      </c>
      <c r="S21" s="135">
        <v>24</v>
      </c>
      <c r="T21" s="136"/>
      <c r="U21" s="136"/>
      <c r="V21" s="137"/>
      <c r="W21" s="123"/>
      <c r="X21" s="135">
        <v>2</v>
      </c>
      <c r="Y21" s="136"/>
      <c r="Z21" s="136"/>
      <c r="AA21" s="137"/>
      <c r="AB21" s="123"/>
      <c r="AC21" s="135">
        <v>2</v>
      </c>
      <c r="AD21" s="136"/>
      <c r="AE21" s="136"/>
      <c r="AF21" s="137"/>
      <c r="AG21" s="117">
        <v>17</v>
      </c>
      <c r="AH21" s="135">
        <v>25</v>
      </c>
      <c r="AI21" s="136"/>
      <c r="AJ21" s="136"/>
      <c r="AK21" s="137"/>
      <c r="AL21" s="123"/>
      <c r="AM21" s="135">
        <v>2</v>
      </c>
      <c r="AN21" s="136"/>
      <c r="AO21" s="136"/>
      <c r="AP21" s="137"/>
      <c r="AQ21" s="123"/>
      <c r="AR21" s="135">
        <v>7</v>
      </c>
      <c r="AS21" s="136"/>
      <c r="AT21" s="136"/>
      <c r="AU21" s="137"/>
    </row>
    <row r="22" spans="3:47">
      <c r="C22" s="117">
        <v>18</v>
      </c>
      <c r="D22" s="135">
        <v>21</v>
      </c>
      <c r="E22" s="136"/>
      <c r="F22" s="136"/>
      <c r="G22" s="137"/>
      <c r="H22" s="123"/>
      <c r="I22" s="135">
        <v>25</v>
      </c>
      <c r="J22" s="136"/>
      <c r="K22" s="136"/>
      <c r="L22" s="137"/>
      <c r="M22" s="123"/>
      <c r="N22" s="135">
        <v>16</v>
      </c>
      <c r="O22" s="136"/>
      <c r="P22" s="136"/>
      <c r="Q22" s="137"/>
      <c r="R22" s="117">
        <v>18</v>
      </c>
      <c r="S22" s="135">
        <v>13</v>
      </c>
      <c r="T22" s="136"/>
      <c r="U22" s="136"/>
      <c r="V22" s="137"/>
      <c r="W22" s="123"/>
      <c r="X22" s="135">
        <v>12</v>
      </c>
      <c r="Y22" s="136"/>
      <c r="Z22" s="136"/>
      <c r="AA22" s="137"/>
      <c r="AB22" s="123"/>
      <c r="AC22" s="135">
        <v>12</v>
      </c>
      <c r="AD22" s="136"/>
      <c r="AE22" s="136"/>
      <c r="AF22" s="137"/>
      <c r="AG22" s="117">
        <v>18</v>
      </c>
      <c r="AH22" s="135">
        <v>14</v>
      </c>
      <c r="AI22" s="136"/>
      <c r="AJ22" s="136"/>
      <c r="AK22" s="137"/>
      <c r="AL22" s="123"/>
      <c r="AM22" s="135">
        <v>20</v>
      </c>
      <c r="AN22" s="136"/>
      <c r="AO22" s="136"/>
      <c r="AP22" s="137"/>
      <c r="AQ22" s="123"/>
      <c r="AR22" s="135">
        <v>13</v>
      </c>
      <c r="AS22" s="136"/>
      <c r="AT22" s="136"/>
      <c r="AU22" s="137"/>
    </row>
    <row r="23" spans="3:47">
      <c r="C23" s="117">
        <v>19</v>
      </c>
      <c r="D23" s="135">
        <v>16</v>
      </c>
      <c r="E23" s="136"/>
      <c r="F23" s="136"/>
      <c r="G23" s="137"/>
      <c r="H23" s="123"/>
      <c r="I23" s="135">
        <v>22</v>
      </c>
      <c r="J23" s="136"/>
      <c r="K23" s="136"/>
      <c r="L23" s="137"/>
      <c r="M23" s="123"/>
      <c r="N23" s="135">
        <v>7</v>
      </c>
      <c r="O23" s="136"/>
      <c r="P23" s="136"/>
      <c r="Q23" s="137"/>
      <c r="R23" s="117">
        <v>19</v>
      </c>
      <c r="S23" s="135">
        <v>2</v>
      </c>
      <c r="T23" s="136"/>
      <c r="U23" s="136"/>
      <c r="V23" s="137"/>
      <c r="W23" s="123"/>
      <c r="X23" s="135">
        <v>15</v>
      </c>
      <c r="Y23" s="136"/>
      <c r="Z23" s="136"/>
      <c r="AA23" s="137"/>
      <c r="AB23" s="123"/>
      <c r="AC23" s="135">
        <v>15</v>
      </c>
      <c r="AD23" s="136"/>
      <c r="AE23" s="136"/>
      <c r="AF23" s="137"/>
      <c r="AG23" s="117">
        <v>19</v>
      </c>
      <c r="AH23" s="135">
        <v>5</v>
      </c>
      <c r="AI23" s="136"/>
      <c r="AJ23" s="136"/>
      <c r="AK23" s="137"/>
      <c r="AL23" s="123"/>
      <c r="AM23" s="135">
        <v>14</v>
      </c>
      <c r="AN23" s="136"/>
      <c r="AO23" s="136"/>
      <c r="AP23" s="137"/>
      <c r="AQ23" s="123"/>
      <c r="AR23" s="135">
        <v>17</v>
      </c>
      <c r="AS23" s="136"/>
      <c r="AT23" s="136"/>
      <c r="AU23" s="137"/>
    </row>
    <row r="24" spans="3:47">
      <c r="C24" s="117">
        <v>20</v>
      </c>
      <c r="D24" s="135">
        <v>23</v>
      </c>
      <c r="E24" s="136"/>
      <c r="F24" s="136"/>
      <c r="G24" s="137"/>
      <c r="H24" s="123"/>
      <c r="I24" s="135">
        <v>1</v>
      </c>
      <c r="J24" s="136"/>
      <c r="K24" s="136"/>
      <c r="L24" s="137"/>
      <c r="M24" s="123"/>
      <c r="N24" s="135">
        <v>8</v>
      </c>
      <c r="O24" s="136"/>
      <c r="P24" s="136"/>
      <c r="Q24" s="137"/>
      <c r="R24" s="117">
        <v>20</v>
      </c>
      <c r="S24" s="135">
        <v>16</v>
      </c>
      <c r="T24" s="136"/>
      <c r="U24" s="136"/>
      <c r="V24" s="137"/>
      <c r="W24" s="123"/>
      <c r="X24" s="135">
        <v>5</v>
      </c>
      <c r="Y24" s="136"/>
      <c r="Z24" s="136"/>
      <c r="AA24" s="137"/>
      <c r="AB24" s="123"/>
      <c r="AC24" s="135">
        <v>1</v>
      </c>
      <c r="AD24" s="136"/>
      <c r="AE24" s="136"/>
      <c r="AF24" s="137"/>
      <c r="AG24" s="117">
        <v>20</v>
      </c>
      <c r="AH24" s="135">
        <v>4</v>
      </c>
      <c r="AI24" s="136"/>
      <c r="AJ24" s="136"/>
      <c r="AK24" s="137"/>
      <c r="AL24" s="123"/>
      <c r="AM24" s="135">
        <v>10</v>
      </c>
      <c r="AN24" s="136"/>
      <c r="AO24" s="136"/>
      <c r="AP24" s="137"/>
      <c r="AQ24" s="123"/>
      <c r="AR24" s="135">
        <v>20</v>
      </c>
      <c r="AS24" s="136"/>
      <c r="AT24" s="136"/>
      <c r="AU24" s="137"/>
    </row>
    <row r="25" spans="3:47">
      <c r="C25" s="117">
        <v>21</v>
      </c>
      <c r="D25" s="135">
        <v>13</v>
      </c>
      <c r="E25" s="136"/>
      <c r="F25" s="136"/>
      <c r="G25" s="137"/>
      <c r="H25" s="123"/>
      <c r="I25" s="135">
        <v>23</v>
      </c>
      <c r="J25" s="136"/>
      <c r="K25" s="136"/>
      <c r="L25" s="137"/>
      <c r="M25" s="123"/>
      <c r="N25" s="135">
        <v>17</v>
      </c>
      <c r="O25" s="136"/>
      <c r="P25" s="136"/>
      <c r="Q25" s="137"/>
      <c r="R25" s="117">
        <v>21</v>
      </c>
      <c r="S25" s="135">
        <v>6</v>
      </c>
      <c r="T25" s="136"/>
      <c r="U25" s="136"/>
      <c r="V25" s="137"/>
      <c r="W25" s="123"/>
      <c r="X25" s="135">
        <v>8</v>
      </c>
      <c r="Y25" s="136"/>
      <c r="Z25" s="136"/>
      <c r="AA25" s="137"/>
      <c r="AB25" s="123"/>
      <c r="AC25" s="135">
        <v>14</v>
      </c>
      <c r="AD25" s="136"/>
      <c r="AE25" s="136"/>
      <c r="AF25" s="137"/>
      <c r="AG25" s="117">
        <v>21</v>
      </c>
      <c r="AH25" s="135">
        <v>7</v>
      </c>
      <c r="AI25" s="136"/>
      <c r="AJ25" s="136"/>
      <c r="AK25" s="137"/>
      <c r="AL25" s="123"/>
      <c r="AM25" s="135">
        <v>6</v>
      </c>
      <c r="AN25" s="136"/>
      <c r="AO25" s="136"/>
      <c r="AP25" s="137"/>
      <c r="AQ25" s="123"/>
      <c r="AR25" s="135">
        <v>21</v>
      </c>
      <c r="AS25" s="136"/>
      <c r="AT25" s="136"/>
      <c r="AU25" s="137"/>
    </row>
    <row r="26" spans="3:47">
      <c r="C26" s="117">
        <v>22</v>
      </c>
      <c r="D26" s="135">
        <v>22</v>
      </c>
      <c r="E26" s="136"/>
      <c r="F26" s="136"/>
      <c r="G26" s="137"/>
      <c r="H26" s="123"/>
      <c r="I26" s="135">
        <v>13</v>
      </c>
      <c r="J26" s="136"/>
      <c r="K26" s="136"/>
      <c r="L26" s="137"/>
      <c r="M26" s="123"/>
      <c r="N26" s="135">
        <v>12</v>
      </c>
      <c r="O26" s="136"/>
      <c r="P26" s="136"/>
      <c r="Q26" s="137"/>
      <c r="R26" s="117">
        <v>22</v>
      </c>
      <c r="S26" s="135">
        <v>22</v>
      </c>
      <c r="T26" s="136"/>
      <c r="U26" s="136"/>
      <c r="V26" s="137"/>
      <c r="W26" s="123"/>
      <c r="X26" s="135">
        <v>6</v>
      </c>
      <c r="Y26" s="136"/>
      <c r="Z26" s="136"/>
      <c r="AA26" s="137"/>
      <c r="AB26" s="123"/>
      <c r="AC26" s="135">
        <v>24</v>
      </c>
      <c r="AD26" s="136"/>
      <c r="AE26" s="136"/>
      <c r="AF26" s="137"/>
      <c r="AG26" s="117">
        <v>22</v>
      </c>
      <c r="AH26" s="135">
        <v>9</v>
      </c>
      <c r="AI26" s="136"/>
      <c r="AJ26" s="136"/>
      <c r="AK26" s="137"/>
      <c r="AL26" s="123"/>
      <c r="AM26" s="135">
        <v>21</v>
      </c>
      <c r="AN26" s="136"/>
      <c r="AO26" s="136"/>
      <c r="AP26" s="137"/>
      <c r="AQ26" s="123"/>
      <c r="AR26" s="135">
        <v>4</v>
      </c>
      <c r="AS26" s="136"/>
      <c r="AT26" s="136"/>
      <c r="AU26" s="137"/>
    </row>
    <row r="27" spans="3:47">
      <c r="C27" s="117">
        <v>23</v>
      </c>
      <c r="D27" s="135">
        <v>24</v>
      </c>
      <c r="E27" s="136"/>
      <c r="F27" s="136"/>
      <c r="G27" s="137"/>
      <c r="H27" s="123"/>
      <c r="I27" s="135">
        <v>24</v>
      </c>
      <c r="J27" s="136"/>
      <c r="K27" s="136"/>
      <c r="L27" s="137"/>
      <c r="M27" s="123"/>
      <c r="N27" s="135">
        <v>13</v>
      </c>
      <c r="O27" s="136"/>
      <c r="P27" s="136"/>
      <c r="Q27" s="137"/>
      <c r="R27" s="117">
        <v>23</v>
      </c>
      <c r="S27" s="135">
        <v>15</v>
      </c>
      <c r="T27" s="136"/>
      <c r="U27" s="136"/>
      <c r="V27" s="137"/>
      <c r="W27" s="123"/>
      <c r="X27" s="135">
        <v>9</v>
      </c>
      <c r="Y27" s="136"/>
      <c r="Z27" s="136"/>
      <c r="AA27" s="137"/>
      <c r="AB27" s="123"/>
      <c r="AC27" s="135">
        <v>9</v>
      </c>
      <c r="AD27" s="136"/>
      <c r="AE27" s="136"/>
      <c r="AF27" s="137"/>
      <c r="AG27" s="117">
        <v>23</v>
      </c>
      <c r="AH27" s="135">
        <v>15</v>
      </c>
      <c r="AI27" s="136"/>
      <c r="AJ27" s="136"/>
      <c r="AK27" s="137"/>
      <c r="AL27" s="123"/>
      <c r="AM27" s="135">
        <v>15</v>
      </c>
      <c r="AN27" s="136"/>
      <c r="AO27" s="136"/>
      <c r="AP27" s="137"/>
      <c r="AQ27" s="123"/>
      <c r="AR27" s="135">
        <v>5</v>
      </c>
      <c r="AS27" s="136"/>
      <c r="AT27" s="136"/>
      <c r="AU27" s="137"/>
    </row>
    <row r="28" spans="3:47">
      <c r="C28" s="117">
        <v>24</v>
      </c>
      <c r="D28" s="135">
        <v>25</v>
      </c>
      <c r="E28" s="136"/>
      <c r="F28" s="136"/>
      <c r="G28" s="137"/>
      <c r="H28" s="123"/>
      <c r="I28" s="135">
        <v>3</v>
      </c>
      <c r="J28" s="136"/>
      <c r="K28" s="136"/>
      <c r="L28" s="137"/>
      <c r="M28" s="123"/>
      <c r="N28" s="135">
        <v>14</v>
      </c>
      <c r="O28" s="136"/>
      <c r="P28" s="136"/>
      <c r="Q28" s="137"/>
      <c r="R28" s="117">
        <v>24</v>
      </c>
      <c r="S28" s="135">
        <v>25</v>
      </c>
      <c r="T28" s="136"/>
      <c r="U28" s="136"/>
      <c r="V28" s="137"/>
      <c r="W28" s="123"/>
      <c r="X28" s="135">
        <v>25</v>
      </c>
      <c r="Y28" s="136"/>
      <c r="Z28" s="136"/>
      <c r="AA28" s="137"/>
      <c r="AB28" s="123"/>
      <c r="AC28" s="135">
        <v>11</v>
      </c>
      <c r="AD28" s="136"/>
      <c r="AE28" s="136"/>
      <c r="AF28" s="137"/>
      <c r="AG28" s="117">
        <v>24</v>
      </c>
      <c r="AH28" s="135">
        <v>20</v>
      </c>
      <c r="AI28" s="136"/>
      <c r="AJ28" s="136"/>
      <c r="AK28" s="137"/>
      <c r="AL28" s="123"/>
      <c r="AM28" s="135">
        <v>7</v>
      </c>
      <c r="AN28" s="136"/>
      <c r="AO28" s="136"/>
      <c r="AP28" s="137"/>
      <c r="AQ28" s="123"/>
      <c r="AR28" s="135">
        <v>6</v>
      </c>
      <c r="AS28" s="136"/>
      <c r="AT28" s="136"/>
      <c r="AU28" s="137"/>
    </row>
    <row r="29" spans="3:47" ht="15.75" thickBot="1">
      <c r="C29" s="117">
        <v>25</v>
      </c>
      <c r="D29" s="141">
        <v>14</v>
      </c>
      <c r="E29" s="142"/>
      <c r="F29" s="142"/>
      <c r="G29" s="143"/>
      <c r="H29" s="124"/>
      <c r="I29" s="141">
        <v>14</v>
      </c>
      <c r="J29" s="142"/>
      <c r="K29" s="142"/>
      <c r="L29" s="143"/>
      <c r="M29" s="124"/>
      <c r="N29" s="141">
        <v>24</v>
      </c>
      <c r="O29" s="142"/>
      <c r="P29" s="142"/>
      <c r="Q29" s="143"/>
      <c r="R29" s="117">
        <v>25</v>
      </c>
      <c r="S29" s="141">
        <v>1</v>
      </c>
      <c r="T29" s="142"/>
      <c r="U29" s="142"/>
      <c r="V29" s="143"/>
      <c r="W29" s="124"/>
      <c r="X29" s="141">
        <v>24</v>
      </c>
      <c r="Y29" s="142"/>
      <c r="Z29" s="142"/>
      <c r="AA29" s="143"/>
      <c r="AB29" s="124"/>
      <c r="AC29" s="141">
        <v>6</v>
      </c>
      <c r="AD29" s="142"/>
      <c r="AE29" s="142"/>
      <c r="AF29" s="143"/>
      <c r="AG29" s="117">
        <v>25</v>
      </c>
      <c r="AH29" s="141">
        <v>8</v>
      </c>
      <c r="AI29" s="142"/>
      <c r="AJ29" s="142"/>
      <c r="AK29" s="143"/>
      <c r="AL29" s="124"/>
      <c r="AM29" s="141">
        <v>9</v>
      </c>
      <c r="AN29" s="142"/>
      <c r="AO29" s="142"/>
      <c r="AP29" s="143"/>
      <c r="AQ29" s="124"/>
      <c r="AR29" s="141">
        <v>3</v>
      </c>
      <c r="AS29" s="142"/>
      <c r="AT29" s="142"/>
      <c r="AU29" s="143"/>
    </row>
    <row r="30" spans="3:47">
      <c r="C30" s="115"/>
      <c r="R30" s="115"/>
      <c r="AG30" s="115"/>
    </row>
    <row r="31" spans="3:47" ht="15.75" thickBot="1">
      <c r="C31" s="115"/>
      <c r="R31" s="115"/>
      <c r="AG31" s="115"/>
    </row>
    <row r="32" spans="3:47" ht="15.75" thickBot="1">
      <c r="C32" s="115"/>
      <c r="D32" s="100" t="s">
        <v>39</v>
      </c>
      <c r="E32" s="90" t="s">
        <v>35</v>
      </c>
      <c r="F32" s="90" t="s">
        <v>33</v>
      </c>
      <c r="G32" s="89" t="s">
        <v>34</v>
      </c>
      <c r="H32" s="95"/>
      <c r="I32" s="100" t="s">
        <v>39</v>
      </c>
      <c r="J32" s="90" t="s">
        <v>35</v>
      </c>
      <c r="K32" s="90" t="s">
        <v>33</v>
      </c>
      <c r="L32" s="89" t="s">
        <v>34</v>
      </c>
      <c r="M32" s="111"/>
      <c r="N32" s="100" t="s">
        <v>39</v>
      </c>
      <c r="O32" s="90" t="s">
        <v>35</v>
      </c>
      <c r="P32" s="90" t="s">
        <v>33</v>
      </c>
      <c r="Q32" s="89" t="s">
        <v>34</v>
      </c>
      <c r="R32" s="115"/>
      <c r="S32" s="100" t="s">
        <v>39</v>
      </c>
      <c r="T32" s="90" t="s">
        <v>35</v>
      </c>
      <c r="U32" s="90" t="s">
        <v>33</v>
      </c>
      <c r="V32" s="89" t="s">
        <v>34</v>
      </c>
      <c r="W32" s="95"/>
      <c r="X32" s="100" t="s">
        <v>39</v>
      </c>
      <c r="Y32" s="90" t="s">
        <v>35</v>
      </c>
      <c r="Z32" s="90" t="s">
        <v>33</v>
      </c>
      <c r="AA32" s="89" t="s">
        <v>34</v>
      </c>
      <c r="AB32" s="111"/>
      <c r="AC32" s="100" t="s">
        <v>39</v>
      </c>
      <c r="AD32" s="90" t="s">
        <v>35</v>
      </c>
      <c r="AE32" s="90" t="s">
        <v>33</v>
      </c>
      <c r="AF32" s="89" t="s">
        <v>34</v>
      </c>
      <c r="AG32" s="115"/>
      <c r="AH32" s="100" t="s">
        <v>39</v>
      </c>
      <c r="AI32" s="90" t="s">
        <v>35</v>
      </c>
      <c r="AJ32" s="90" t="s">
        <v>33</v>
      </c>
      <c r="AK32" s="89" t="s">
        <v>34</v>
      </c>
      <c r="AL32" s="95"/>
      <c r="AM32" s="100" t="s">
        <v>39</v>
      </c>
      <c r="AN32" s="90" t="s">
        <v>35</v>
      </c>
      <c r="AO32" s="90" t="s">
        <v>33</v>
      </c>
      <c r="AP32" s="89" t="s">
        <v>34</v>
      </c>
      <c r="AQ32" s="111"/>
      <c r="AR32" s="100" t="s">
        <v>39</v>
      </c>
      <c r="AS32" s="90" t="s">
        <v>35</v>
      </c>
      <c r="AT32" s="90" t="s">
        <v>33</v>
      </c>
      <c r="AU32" s="89" t="s">
        <v>34</v>
      </c>
    </row>
    <row r="33" spans="3:47">
      <c r="C33" s="115"/>
      <c r="D33" s="99">
        <v>1</v>
      </c>
      <c r="E33" s="91">
        <v>1</v>
      </c>
      <c r="F33" s="98">
        <f t="shared" ref="F33:F57" si="0">E33/SUM($AX$4:$BV$4)</f>
        <v>0.16666666666666666</v>
      </c>
      <c r="G33" s="97">
        <f t="shared" ref="G33:G57" si="1">E33/D33</f>
        <v>1</v>
      </c>
      <c r="H33" s="94"/>
      <c r="I33" s="106">
        <v>1</v>
      </c>
      <c r="J33" s="107">
        <v>0</v>
      </c>
      <c r="K33" s="108">
        <f t="shared" ref="K33:K57" si="2">J33/SUM($AX$4:$BV$4)</f>
        <v>0</v>
      </c>
      <c r="L33" s="109">
        <f t="shared" ref="L33:L57" si="3">J33/I33</f>
        <v>0</v>
      </c>
      <c r="M33" s="94"/>
      <c r="N33" s="106">
        <v>1</v>
      </c>
      <c r="O33" s="107">
        <v>0</v>
      </c>
      <c r="P33" s="108">
        <f t="shared" ref="P33:P57" si="4">O33/SUM($AX$4:$BV$4)</f>
        <v>0</v>
      </c>
      <c r="Q33" s="109">
        <f t="shared" ref="Q33:Q57" si="5">O33/N33</f>
        <v>0</v>
      </c>
      <c r="R33" s="115"/>
      <c r="S33" s="99">
        <v>1</v>
      </c>
      <c r="T33" s="91">
        <v>1</v>
      </c>
      <c r="U33" s="98">
        <f>T33/SUM($AX$5:$BV$5)</f>
        <v>0.14285714285714285</v>
      </c>
      <c r="V33" s="97">
        <f t="shared" ref="V33:V57" si="6">T33/S33</f>
        <v>1</v>
      </c>
      <c r="W33" s="94"/>
      <c r="X33" s="106">
        <v>1</v>
      </c>
      <c r="Y33" s="107">
        <v>0</v>
      </c>
      <c r="Z33" s="108">
        <f>Y33/SUM($AX$5:$BV$5)</f>
        <v>0</v>
      </c>
      <c r="AA33" s="109">
        <f t="shared" ref="AA33:AA57" si="7">Y33/X33</f>
        <v>0</v>
      </c>
      <c r="AB33" s="94"/>
      <c r="AC33" s="106">
        <v>1</v>
      </c>
      <c r="AD33" s="107">
        <v>0</v>
      </c>
      <c r="AE33" s="108">
        <f>AD33/SUM($AX$5:$BV$5)</f>
        <v>0</v>
      </c>
      <c r="AF33" s="109">
        <f t="shared" ref="AF33:AF57" si="8">AD33/AC33</f>
        <v>0</v>
      </c>
      <c r="AG33" s="115"/>
      <c r="AH33" s="106">
        <v>1</v>
      </c>
      <c r="AI33" s="107">
        <v>0</v>
      </c>
      <c r="AJ33" s="108">
        <f>AI33/SUM($AX$6:$BV$6)</f>
        <v>0</v>
      </c>
      <c r="AK33" s="109">
        <f t="shared" ref="AK33:AK57" si="9">AI33/AH33</f>
        <v>0</v>
      </c>
      <c r="AL33" s="94"/>
      <c r="AM33" s="106">
        <v>1</v>
      </c>
      <c r="AN33" s="107">
        <v>0</v>
      </c>
      <c r="AO33" s="108">
        <f>AN33/SUM($AX$6:$BV$6)</f>
        <v>0</v>
      </c>
      <c r="AP33" s="109">
        <f t="shared" ref="AP33:AP57" si="10">AN33/AM33</f>
        <v>0</v>
      </c>
      <c r="AQ33" s="94"/>
      <c r="AR33" s="106">
        <v>1</v>
      </c>
      <c r="AS33" s="107">
        <v>0</v>
      </c>
      <c r="AT33" s="108">
        <f>AS33/SUM($AX$6:$BV$6)</f>
        <v>0</v>
      </c>
      <c r="AU33" s="109">
        <f t="shared" ref="AU33:AU57" si="11">AS33/AR33</f>
        <v>0</v>
      </c>
    </row>
    <row r="34" spans="3:47">
      <c r="C34" s="115"/>
      <c r="D34" s="49">
        <v>2</v>
      </c>
      <c r="E34" s="52">
        <v>2</v>
      </c>
      <c r="F34" s="53">
        <f t="shared" si="0"/>
        <v>0.33333333333333331</v>
      </c>
      <c r="G34" s="54">
        <f t="shared" si="1"/>
        <v>1</v>
      </c>
      <c r="H34" s="94"/>
      <c r="I34" s="102">
        <v>2</v>
      </c>
      <c r="J34" s="101">
        <v>0</v>
      </c>
      <c r="K34" s="93">
        <f t="shared" si="2"/>
        <v>0</v>
      </c>
      <c r="L34" s="88">
        <f t="shared" si="3"/>
        <v>0</v>
      </c>
      <c r="M34" s="94"/>
      <c r="N34" s="49">
        <v>2</v>
      </c>
      <c r="O34" s="52">
        <v>1</v>
      </c>
      <c r="P34" s="53">
        <f t="shared" si="4"/>
        <v>0.16666666666666666</v>
      </c>
      <c r="Q34" s="54">
        <f t="shared" si="5"/>
        <v>0.5</v>
      </c>
      <c r="R34" s="115"/>
      <c r="S34" s="102">
        <v>2</v>
      </c>
      <c r="T34" s="101">
        <v>1</v>
      </c>
      <c r="U34" s="93">
        <f t="shared" ref="U34:U57" si="12">T34/SUM($AX$5:$BV$5)</f>
        <v>0.14285714285714285</v>
      </c>
      <c r="V34" s="88">
        <f t="shared" si="6"/>
        <v>0.5</v>
      </c>
      <c r="W34" s="94"/>
      <c r="X34" s="49">
        <v>2</v>
      </c>
      <c r="Y34" s="52">
        <v>1</v>
      </c>
      <c r="Z34" s="53">
        <f t="shared" ref="Z34:Z57" si="13">Y34/SUM($AX$5:$BV$5)</f>
        <v>0.14285714285714285</v>
      </c>
      <c r="AA34" s="54">
        <f t="shared" si="7"/>
        <v>0.5</v>
      </c>
      <c r="AB34" s="94"/>
      <c r="AC34" s="49">
        <v>2</v>
      </c>
      <c r="AD34" s="52">
        <v>1</v>
      </c>
      <c r="AE34" s="53">
        <f t="shared" ref="AE34:AE57" si="14">AD34/SUM($AX$5:$BV$5)</f>
        <v>0.14285714285714285</v>
      </c>
      <c r="AF34" s="54">
        <f t="shared" si="8"/>
        <v>0.5</v>
      </c>
      <c r="AG34" s="115"/>
      <c r="AH34" s="49">
        <v>2</v>
      </c>
      <c r="AI34" s="52">
        <v>1</v>
      </c>
      <c r="AJ34" s="53">
        <f t="shared" ref="AJ34:AJ57" si="15">AI34/SUM($AX$6:$BV$6)</f>
        <v>0.14285714285714285</v>
      </c>
      <c r="AK34" s="54">
        <f t="shared" si="9"/>
        <v>0.5</v>
      </c>
      <c r="AL34" s="94"/>
      <c r="AM34" s="49">
        <v>2</v>
      </c>
      <c r="AN34" s="52">
        <v>1</v>
      </c>
      <c r="AO34" s="53">
        <f t="shared" ref="AO34:AO57" si="16">AN34/SUM($AX$6:$BV$6)</f>
        <v>0.14285714285714285</v>
      </c>
      <c r="AP34" s="54">
        <f t="shared" si="10"/>
        <v>0.5</v>
      </c>
      <c r="AQ34" s="94"/>
      <c r="AR34" s="102">
        <v>2</v>
      </c>
      <c r="AS34" s="101">
        <v>0</v>
      </c>
      <c r="AT34" s="93">
        <f t="shared" ref="AT34:AT57" si="17">AS34/SUM($AX$6:$BV$6)</f>
        <v>0</v>
      </c>
      <c r="AU34" s="88">
        <f t="shared" si="11"/>
        <v>0</v>
      </c>
    </row>
    <row r="35" spans="3:47">
      <c r="C35" s="115"/>
      <c r="D35" s="49">
        <v>3</v>
      </c>
      <c r="E35" s="52">
        <v>3</v>
      </c>
      <c r="F35" s="53">
        <f t="shared" si="0"/>
        <v>0.5</v>
      </c>
      <c r="G35" s="54">
        <f t="shared" si="1"/>
        <v>1</v>
      </c>
      <c r="H35" s="94"/>
      <c r="I35" s="102">
        <v>3</v>
      </c>
      <c r="J35" s="101">
        <v>0</v>
      </c>
      <c r="K35" s="93">
        <f t="shared" si="2"/>
        <v>0</v>
      </c>
      <c r="L35" s="88">
        <f t="shared" si="3"/>
        <v>0</v>
      </c>
      <c r="M35" s="94"/>
      <c r="N35" s="102">
        <v>3</v>
      </c>
      <c r="O35" s="101">
        <v>1</v>
      </c>
      <c r="P35" s="93">
        <f t="shared" si="4"/>
        <v>0.16666666666666666</v>
      </c>
      <c r="Q35" s="88">
        <f t="shared" si="5"/>
        <v>0.33333333333333331</v>
      </c>
      <c r="R35" s="115"/>
      <c r="S35" s="49">
        <v>3</v>
      </c>
      <c r="T35" s="52">
        <v>2</v>
      </c>
      <c r="U35" s="53">
        <f t="shared" si="12"/>
        <v>0.2857142857142857</v>
      </c>
      <c r="V35" s="54">
        <f t="shared" si="6"/>
        <v>0.66666666666666663</v>
      </c>
      <c r="W35" s="94"/>
      <c r="X35" s="102">
        <v>3</v>
      </c>
      <c r="Y35" s="101">
        <v>1</v>
      </c>
      <c r="Z35" s="93">
        <f t="shared" si="13"/>
        <v>0.14285714285714285</v>
      </c>
      <c r="AA35" s="88">
        <f t="shared" si="7"/>
        <v>0.33333333333333331</v>
      </c>
      <c r="AB35" s="94"/>
      <c r="AC35" s="102">
        <v>3</v>
      </c>
      <c r="AD35" s="101">
        <v>1</v>
      </c>
      <c r="AE35" s="93">
        <f t="shared" si="14"/>
        <v>0.14285714285714285</v>
      </c>
      <c r="AF35" s="88">
        <f t="shared" si="8"/>
        <v>0.33333333333333331</v>
      </c>
      <c r="AG35" s="115"/>
      <c r="AH35" s="102">
        <v>3</v>
      </c>
      <c r="AI35" s="101">
        <v>1</v>
      </c>
      <c r="AJ35" s="93">
        <f t="shared" si="15"/>
        <v>0.14285714285714285</v>
      </c>
      <c r="AK35" s="88">
        <f t="shared" si="9"/>
        <v>0.33333333333333331</v>
      </c>
      <c r="AL35" s="94"/>
      <c r="AM35" s="102">
        <v>3</v>
      </c>
      <c r="AN35" s="101">
        <v>1</v>
      </c>
      <c r="AO35" s="93">
        <f t="shared" si="16"/>
        <v>0.14285714285714285</v>
      </c>
      <c r="AP35" s="88">
        <f t="shared" si="10"/>
        <v>0.33333333333333331</v>
      </c>
      <c r="AQ35" s="94"/>
      <c r="AR35" s="102">
        <v>3</v>
      </c>
      <c r="AS35" s="101">
        <v>0</v>
      </c>
      <c r="AT35" s="93">
        <f t="shared" si="17"/>
        <v>0</v>
      </c>
      <c r="AU35" s="88">
        <f t="shared" si="11"/>
        <v>0</v>
      </c>
    </row>
    <row r="36" spans="3:47">
      <c r="C36" s="115"/>
      <c r="D36" s="102">
        <v>4</v>
      </c>
      <c r="E36" s="101">
        <v>3</v>
      </c>
      <c r="F36" s="93">
        <f t="shared" si="0"/>
        <v>0.5</v>
      </c>
      <c r="G36" s="88">
        <f t="shared" si="1"/>
        <v>0.75</v>
      </c>
      <c r="H36" s="94"/>
      <c r="I36" s="102">
        <v>4</v>
      </c>
      <c r="J36" s="101">
        <v>0</v>
      </c>
      <c r="K36" s="93">
        <f t="shared" si="2"/>
        <v>0</v>
      </c>
      <c r="L36" s="88">
        <f t="shared" si="3"/>
        <v>0</v>
      </c>
      <c r="M36" s="94"/>
      <c r="N36" s="102">
        <v>4</v>
      </c>
      <c r="O36" s="101">
        <v>1</v>
      </c>
      <c r="P36" s="93">
        <f t="shared" si="4"/>
        <v>0.16666666666666666</v>
      </c>
      <c r="Q36" s="88">
        <f t="shared" si="5"/>
        <v>0.25</v>
      </c>
      <c r="R36" s="115"/>
      <c r="S36" s="49">
        <v>4</v>
      </c>
      <c r="T36" s="52">
        <v>3</v>
      </c>
      <c r="U36" s="53">
        <f t="shared" si="12"/>
        <v>0.42857142857142855</v>
      </c>
      <c r="V36" s="54">
        <f t="shared" si="6"/>
        <v>0.75</v>
      </c>
      <c r="W36" s="94"/>
      <c r="X36" s="102">
        <v>4</v>
      </c>
      <c r="Y36" s="101">
        <v>1</v>
      </c>
      <c r="Z36" s="93">
        <f t="shared" si="13"/>
        <v>0.14285714285714285</v>
      </c>
      <c r="AA36" s="88">
        <f t="shared" si="7"/>
        <v>0.25</v>
      </c>
      <c r="AB36" s="94"/>
      <c r="AC36" s="102">
        <v>4</v>
      </c>
      <c r="AD36" s="101">
        <v>1</v>
      </c>
      <c r="AE36" s="93">
        <f t="shared" si="14"/>
        <v>0.14285714285714285</v>
      </c>
      <c r="AF36" s="88">
        <f t="shared" si="8"/>
        <v>0.25</v>
      </c>
      <c r="AG36" s="115"/>
      <c r="AH36" s="49">
        <v>4</v>
      </c>
      <c r="AI36" s="52">
        <v>2</v>
      </c>
      <c r="AJ36" s="53">
        <f t="shared" si="15"/>
        <v>0.2857142857142857</v>
      </c>
      <c r="AK36" s="54">
        <f t="shared" si="9"/>
        <v>0.5</v>
      </c>
      <c r="AL36" s="94"/>
      <c r="AM36" s="102">
        <v>4</v>
      </c>
      <c r="AN36" s="101">
        <v>1</v>
      </c>
      <c r="AO36" s="93">
        <f t="shared" si="16"/>
        <v>0.14285714285714285</v>
      </c>
      <c r="AP36" s="88">
        <f t="shared" si="10"/>
        <v>0.25</v>
      </c>
      <c r="AQ36" s="94"/>
      <c r="AR36" s="49">
        <v>4</v>
      </c>
      <c r="AS36" s="52">
        <v>1</v>
      </c>
      <c r="AT36" s="53">
        <f t="shared" si="17"/>
        <v>0.14285714285714285</v>
      </c>
      <c r="AU36" s="54">
        <f t="shared" si="11"/>
        <v>0.25</v>
      </c>
    </row>
    <row r="37" spans="3:47">
      <c r="C37" s="115"/>
      <c r="D37" s="102">
        <v>5</v>
      </c>
      <c r="E37" s="101">
        <v>3</v>
      </c>
      <c r="F37" s="93">
        <f t="shared" si="0"/>
        <v>0.5</v>
      </c>
      <c r="G37" s="88">
        <f t="shared" si="1"/>
        <v>0.6</v>
      </c>
      <c r="H37" s="94"/>
      <c r="I37" s="49">
        <v>5</v>
      </c>
      <c r="J37" s="52">
        <v>1</v>
      </c>
      <c r="K37" s="53">
        <f t="shared" si="2"/>
        <v>0.16666666666666666</v>
      </c>
      <c r="L37" s="54">
        <f t="shared" si="3"/>
        <v>0.2</v>
      </c>
      <c r="M37" s="94"/>
      <c r="N37" s="49">
        <v>5</v>
      </c>
      <c r="O37" s="52">
        <v>2</v>
      </c>
      <c r="P37" s="53">
        <f t="shared" si="4"/>
        <v>0.33333333333333331</v>
      </c>
      <c r="Q37" s="54">
        <f t="shared" si="5"/>
        <v>0.4</v>
      </c>
      <c r="R37" s="115"/>
      <c r="S37" s="49">
        <v>5</v>
      </c>
      <c r="T37" s="52">
        <v>4</v>
      </c>
      <c r="U37" s="53">
        <f t="shared" si="12"/>
        <v>0.5714285714285714</v>
      </c>
      <c r="V37" s="54">
        <f t="shared" si="6"/>
        <v>0.8</v>
      </c>
      <c r="W37" s="94"/>
      <c r="X37" s="102">
        <v>5</v>
      </c>
      <c r="Y37" s="101">
        <v>1</v>
      </c>
      <c r="Z37" s="93">
        <f t="shared" si="13"/>
        <v>0.14285714285714285</v>
      </c>
      <c r="AA37" s="88">
        <f t="shared" si="7"/>
        <v>0.2</v>
      </c>
      <c r="AB37" s="94"/>
      <c r="AC37" s="102">
        <v>5</v>
      </c>
      <c r="AD37" s="101">
        <v>1</v>
      </c>
      <c r="AE37" s="93">
        <f t="shared" si="14"/>
        <v>0.14285714285714285</v>
      </c>
      <c r="AF37" s="88">
        <f t="shared" si="8"/>
        <v>0.2</v>
      </c>
      <c r="AG37" s="115"/>
      <c r="AH37" s="102">
        <v>5</v>
      </c>
      <c r="AI37" s="101">
        <v>2</v>
      </c>
      <c r="AJ37" s="93">
        <f t="shared" si="15"/>
        <v>0.2857142857142857</v>
      </c>
      <c r="AK37" s="88">
        <f t="shared" si="9"/>
        <v>0.4</v>
      </c>
      <c r="AL37" s="94"/>
      <c r="AM37" s="49">
        <v>5</v>
      </c>
      <c r="AN37" s="52">
        <v>2</v>
      </c>
      <c r="AO37" s="53">
        <f t="shared" si="16"/>
        <v>0.2857142857142857</v>
      </c>
      <c r="AP37" s="54">
        <f t="shared" si="10"/>
        <v>0.4</v>
      </c>
      <c r="AQ37" s="94"/>
      <c r="AR37" s="102">
        <v>5</v>
      </c>
      <c r="AS37" s="101">
        <v>1</v>
      </c>
      <c r="AT37" s="93">
        <f t="shared" si="17"/>
        <v>0.14285714285714285</v>
      </c>
      <c r="AU37" s="88">
        <f t="shared" si="11"/>
        <v>0.2</v>
      </c>
    </row>
    <row r="38" spans="3:47">
      <c r="C38" s="115"/>
      <c r="D38" s="102">
        <v>6</v>
      </c>
      <c r="E38" s="101">
        <v>3</v>
      </c>
      <c r="F38" s="93">
        <f t="shared" si="0"/>
        <v>0.5</v>
      </c>
      <c r="G38" s="88">
        <f t="shared" si="1"/>
        <v>0.5</v>
      </c>
      <c r="H38" s="94"/>
      <c r="I38" s="102">
        <v>6</v>
      </c>
      <c r="J38" s="101">
        <v>1</v>
      </c>
      <c r="K38" s="93">
        <f t="shared" si="2"/>
        <v>0.16666666666666666</v>
      </c>
      <c r="L38" s="88">
        <f t="shared" si="3"/>
        <v>0.16666666666666666</v>
      </c>
      <c r="M38" s="94"/>
      <c r="N38" s="49">
        <v>6</v>
      </c>
      <c r="O38" s="52">
        <v>3</v>
      </c>
      <c r="P38" s="53">
        <f t="shared" si="4"/>
        <v>0.5</v>
      </c>
      <c r="Q38" s="54">
        <f t="shared" si="5"/>
        <v>0.5</v>
      </c>
      <c r="R38" s="115"/>
      <c r="S38" s="102">
        <v>6</v>
      </c>
      <c r="T38" s="101">
        <v>4</v>
      </c>
      <c r="U38" s="93">
        <f t="shared" si="12"/>
        <v>0.5714285714285714</v>
      </c>
      <c r="V38" s="88">
        <f t="shared" si="6"/>
        <v>0.66666666666666663</v>
      </c>
      <c r="W38" s="94"/>
      <c r="X38" s="102">
        <v>6</v>
      </c>
      <c r="Y38" s="101">
        <v>1</v>
      </c>
      <c r="Z38" s="93">
        <f t="shared" si="13"/>
        <v>0.14285714285714285</v>
      </c>
      <c r="AA38" s="88">
        <f t="shared" si="7"/>
        <v>0.16666666666666666</v>
      </c>
      <c r="AB38" s="94"/>
      <c r="AC38" s="49">
        <v>6</v>
      </c>
      <c r="AD38" s="52">
        <v>2</v>
      </c>
      <c r="AE38" s="53">
        <f t="shared" si="14"/>
        <v>0.2857142857142857</v>
      </c>
      <c r="AF38" s="54">
        <f t="shared" si="8"/>
        <v>0.33333333333333331</v>
      </c>
      <c r="AG38" s="115"/>
      <c r="AH38" s="102">
        <v>6</v>
      </c>
      <c r="AI38" s="101">
        <v>2</v>
      </c>
      <c r="AJ38" s="93">
        <f t="shared" si="15"/>
        <v>0.2857142857142857</v>
      </c>
      <c r="AK38" s="88">
        <f t="shared" si="9"/>
        <v>0.33333333333333331</v>
      </c>
      <c r="AL38" s="94"/>
      <c r="AM38" s="102">
        <v>6</v>
      </c>
      <c r="AN38" s="101">
        <v>2</v>
      </c>
      <c r="AO38" s="93">
        <f t="shared" si="16"/>
        <v>0.2857142857142857</v>
      </c>
      <c r="AP38" s="88">
        <f t="shared" si="10"/>
        <v>0.33333333333333331</v>
      </c>
      <c r="AQ38" s="94"/>
      <c r="AR38" s="102">
        <v>6</v>
      </c>
      <c r="AS38" s="101">
        <v>1</v>
      </c>
      <c r="AT38" s="93">
        <f t="shared" si="17"/>
        <v>0.14285714285714285</v>
      </c>
      <c r="AU38" s="88">
        <f t="shared" si="11"/>
        <v>0.16666666666666666</v>
      </c>
    </row>
    <row r="39" spans="3:47">
      <c r="C39" s="115"/>
      <c r="D39" s="49">
        <v>7</v>
      </c>
      <c r="E39" s="52">
        <v>4</v>
      </c>
      <c r="F39" s="53">
        <f t="shared" si="0"/>
        <v>0.66666666666666663</v>
      </c>
      <c r="G39" s="54">
        <f t="shared" si="1"/>
        <v>0.5714285714285714</v>
      </c>
      <c r="H39" s="94"/>
      <c r="I39" s="102">
        <v>7</v>
      </c>
      <c r="J39" s="101">
        <v>1</v>
      </c>
      <c r="K39" s="93">
        <f t="shared" si="2"/>
        <v>0.16666666666666666</v>
      </c>
      <c r="L39" s="88">
        <f t="shared" si="3"/>
        <v>0.14285714285714285</v>
      </c>
      <c r="M39" s="94"/>
      <c r="N39" s="49">
        <v>7</v>
      </c>
      <c r="O39" s="52">
        <v>4</v>
      </c>
      <c r="P39" s="53">
        <f t="shared" si="4"/>
        <v>0.66666666666666663</v>
      </c>
      <c r="Q39" s="54">
        <f t="shared" si="5"/>
        <v>0.5714285714285714</v>
      </c>
      <c r="R39" s="115"/>
      <c r="S39" s="102">
        <v>7</v>
      </c>
      <c r="T39" s="101">
        <v>4</v>
      </c>
      <c r="U39" s="93">
        <f t="shared" si="12"/>
        <v>0.5714285714285714</v>
      </c>
      <c r="V39" s="88">
        <f t="shared" si="6"/>
        <v>0.5714285714285714</v>
      </c>
      <c r="W39" s="94"/>
      <c r="X39" s="102">
        <v>7</v>
      </c>
      <c r="Y39" s="101">
        <v>1</v>
      </c>
      <c r="Z39" s="93">
        <f t="shared" si="13"/>
        <v>0.14285714285714285</v>
      </c>
      <c r="AA39" s="88">
        <f t="shared" si="7"/>
        <v>0.14285714285714285</v>
      </c>
      <c r="AB39" s="94"/>
      <c r="AC39" s="102">
        <v>7</v>
      </c>
      <c r="AD39" s="101">
        <v>2</v>
      </c>
      <c r="AE39" s="93">
        <f t="shared" si="14"/>
        <v>0.2857142857142857</v>
      </c>
      <c r="AF39" s="88">
        <f t="shared" si="8"/>
        <v>0.2857142857142857</v>
      </c>
      <c r="AG39" s="115"/>
      <c r="AH39" s="102">
        <v>7</v>
      </c>
      <c r="AI39" s="101">
        <v>2</v>
      </c>
      <c r="AJ39" s="93">
        <f t="shared" si="15"/>
        <v>0.2857142857142857</v>
      </c>
      <c r="AK39" s="88">
        <f t="shared" si="9"/>
        <v>0.2857142857142857</v>
      </c>
      <c r="AL39" s="94"/>
      <c r="AM39" s="102">
        <v>7</v>
      </c>
      <c r="AN39" s="101">
        <v>2</v>
      </c>
      <c r="AO39" s="93">
        <f t="shared" si="16"/>
        <v>0.2857142857142857</v>
      </c>
      <c r="AP39" s="88">
        <f t="shared" si="10"/>
        <v>0.2857142857142857</v>
      </c>
      <c r="AQ39" s="94"/>
      <c r="AR39" s="102">
        <v>7</v>
      </c>
      <c r="AS39" s="101">
        <v>1</v>
      </c>
      <c r="AT39" s="93">
        <f t="shared" si="17"/>
        <v>0.14285714285714285</v>
      </c>
      <c r="AU39" s="88">
        <f t="shared" si="11"/>
        <v>0.14285714285714285</v>
      </c>
    </row>
    <row r="40" spans="3:47">
      <c r="C40" s="115"/>
      <c r="D40" s="102">
        <v>8</v>
      </c>
      <c r="E40" s="101">
        <v>4</v>
      </c>
      <c r="F40" s="93">
        <f t="shared" si="0"/>
        <v>0.66666666666666663</v>
      </c>
      <c r="G40" s="88">
        <f t="shared" si="1"/>
        <v>0.5</v>
      </c>
      <c r="H40" s="94"/>
      <c r="I40" s="49">
        <v>8</v>
      </c>
      <c r="J40" s="52">
        <v>2</v>
      </c>
      <c r="K40" s="53">
        <f t="shared" si="2"/>
        <v>0.33333333333333331</v>
      </c>
      <c r="L40" s="54">
        <f t="shared" si="3"/>
        <v>0.25</v>
      </c>
      <c r="M40" s="94"/>
      <c r="N40" s="102">
        <v>8</v>
      </c>
      <c r="O40" s="101">
        <v>4</v>
      </c>
      <c r="P40" s="93">
        <f t="shared" si="4"/>
        <v>0.66666666666666663</v>
      </c>
      <c r="Q40" s="88">
        <f t="shared" si="5"/>
        <v>0.5</v>
      </c>
      <c r="R40" s="115"/>
      <c r="S40" s="102">
        <v>8</v>
      </c>
      <c r="T40" s="101">
        <v>4</v>
      </c>
      <c r="U40" s="93">
        <f t="shared" si="12"/>
        <v>0.5714285714285714</v>
      </c>
      <c r="V40" s="88">
        <f t="shared" si="6"/>
        <v>0.5</v>
      </c>
      <c r="W40" s="94"/>
      <c r="X40" s="49">
        <v>8</v>
      </c>
      <c r="Y40" s="52">
        <v>2</v>
      </c>
      <c r="Z40" s="53">
        <f t="shared" si="13"/>
        <v>0.2857142857142857</v>
      </c>
      <c r="AA40" s="54">
        <f t="shared" si="7"/>
        <v>0.25</v>
      </c>
      <c r="AB40" s="94"/>
      <c r="AC40" s="49">
        <v>8</v>
      </c>
      <c r="AD40" s="52">
        <v>3</v>
      </c>
      <c r="AE40" s="53">
        <f t="shared" si="14"/>
        <v>0.42857142857142855</v>
      </c>
      <c r="AF40" s="54">
        <f t="shared" si="8"/>
        <v>0.375</v>
      </c>
      <c r="AG40" s="115"/>
      <c r="AH40" s="102">
        <v>8</v>
      </c>
      <c r="AI40" s="101">
        <v>2</v>
      </c>
      <c r="AJ40" s="93">
        <f t="shared" si="15"/>
        <v>0.2857142857142857</v>
      </c>
      <c r="AK40" s="88">
        <f t="shared" si="9"/>
        <v>0.25</v>
      </c>
      <c r="AL40" s="94"/>
      <c r="AM40" s="102">
        <v>8</v>
      </c>
      <c r="AN40" s="101">
        <v>2</v>
      </c>
      <c r="AO40" s="93">
        <f t="shared" si="16"/>
        <v>0.2857142857142857</v>
      </c>
      <c r="AP40" s="88">
        <f t="shared" si="10"/>
        <v>0.25</v>
      </c>
      <c r="AQ40" s="94"/>
      <c r="AR40" s="102">
        <v>8</v>
      </c>
      <c r="AS40" s="101">
        <v>1</v>
      </c>
      <c r="AT40" s="93">
        <f t="shared" si="17"/>
        <v>0.14285714285714285</v>
      </c>
      <c r="AU40" s="88">
        <f t="shared" si="11"/>
        <v>0.125</v>
      </c>
    </row>
    <row r="41" spans="3:47">
      <c r="C41" s="115"/>
      <c r="D41" s="102">
        <v>9</v>
      </c>
      <c r="E41" s="101">
        <v>4</v>
      </c>
      <c r="F41" s="93">
        <f t="shared" si="0"/>
        <v>0.66666666666666663</v>
      </c>
      <c r="G41" s="88">
        <f t="shared" si="1"/>
        <v>0.44444444444444442</v>
      </c>
      <c r="H41" s="94"/>
      <c r="I41" s="102">
        <v>9</v>
      </c>
      <c r="J41" s="101">
        <v>2</v>
      </c>
      <c r="K41" s="93">
        <f t="shared" si="2"/>
        <v>0.33333333333333331</v>
      </c>
      <c r="L41" s="88">
        <f t="shared" si="3"/>
        <v>0.22222222222222221</v>
      </c>
      <c r="M41" s="94"/>
      <c r="N41" s="102">
        <v>9</v>
      </c>
      <c r="O41" s="101">
        <v>4</v>
      </c>
      <c r="P41" s="93">
        <f t="shared" si="4"/>
        <v>0.66666666666666663</v>
      </c>
      <c r="Q41" s="88">
        <f t="shared" si="5"/>
        <v>0.44444444444444442</v>
      </c>
      <c r="R41" s="115"/>
      <c r="S41" s="102">
        <v>9</v>
      </c>
      <c r="T41" s="101">
        <v>4</v>
      </c>
      <c r="U41" s="93">
        <f t="shared" si="12"/>
        <v>0.5714285714285714</v>
      </c>
      <c r="V41" s="88">
        <f t="shared" si="6"/>
        <v>0.44444444444444442</v>
      </c>
      <c r="W41" s="94"/>
      <c r="X41" s="102">
        <v>9</v>
      </c>
      <c r="Y41" s="101">
        <v>2</v>
      </c>
      <c r="Z41" s="93">
        <f t="shared" si="13"/>
        <v>0.2857142857142857</v>
      </c>
      <c r="AA41" s="88">
        <f t="shared" si="7"/>
        <v>0.22222222222222221</v>
      </c>
      <c r="AB41" s="94"/>
      <c r="AC41" s="102">
        <v>9</v>
      </c>
      <c r="AD41" s="101">
        <v>3</v>
      </c>
      <c r="AE41" s="93">
        <f t="shared" si="14"/>
        <v>0.42857142857142855</v>
      </c>
      <c r="AF41" s="88">
        <f t="shared" si="8"/>
        <v>0.33333333333333331</v>
      </c>
      <c r="AG41" s="115"/>
      <c r="AH41" s="102">
        <v>9</v>
      </c>
      <c r="AI41" s="101">
        <v>2</v>
      </c>
      <c r="AJ41" s="93">
        <f t="shared" si="15"/>
        <v>0.2857142857142857</v>
      </c>
      <c r="AK41" s="88">
        <f t="shared" si="9"/>
        <v>0.22222222222222221</v>
      </c>
      <c r="AL41" s="94"/>
      <c r="AM41" s="102">
        <v>9</v>
      </c>
      <c r="AN41" s="101">
        <v>2</v>
      </c>
      <c r="AO41" s="93">
        <f t="shared" si="16"/>
        <v>0.2857142857142857</v>
      </c>
      <c r="AP41" s="88">
        <f t="shared" si="10"/>
        <v>0.22222222222222221</v>
      </c>
      <c r="AQ41" s="94"/>
      <c r="AR41" s="102">
        <v>9</v>
      </c>
      <c r="AS41" s="101">
        <v>1</v>
      </c>
      <c r="AT41" s="93">
        <f t="shared" si="17"/>
        <v>0.14285714285714285</v>
      </c>
      <c r="AU41" s="88">
        <f t="shared" si="11"/>
        <v>0.1111111111111111</v>
      </c>
    </row>
    <row r="42" spans="3:47">
      <c r="C42" s="115"/>
      <c r="D42" s="49">
        <v>10</v>
      </c>
      <c r="E42" s="52">
        <v>5</v>
      </c>
      <c r="F42" s="53">
        <f t="shared" si="0"/>
        <v>0.83333333333333337</v>
      </c>
      <c r="G42" s="54">
        <f t="shared" si="1"/>
        <v>0.5</v>
      </c>
      <c r="H42" s="94"/>
      <c r="I42" s="102">
        <v>10</v>
      </c>
      <c r="J42" s="101">
        <v>2</v>
      </c>
      <c r="K42" s="93">
        <f t="shared" si="2"/>
        <v>0.33333333333333331</v>
      </c>
      <c r="L42" s="88">
        <f t="shared" si="3"/>
        <v>0.2</v>
      </c>
      <c r="M42" s="94"/>
      <c r="N42" s="49">
        <v>10</v>
      </c>
      <c r="O42" s="52">
        <v>5</v>
      </c>
      <c r="P42" s="53">
        <f t="shared" si="4"/>
        <v>0.83333333333333337</v>
      </c>
      <c r="Q42" s="54">
        <f t="shared" si="5"/>
        <v>0.5</v>
      </c>
      <c r="R42" s="115"/>
      <c r="S42" s="102">
        <v>10</v>
      </c>
      <c r="T42" s="101">
        <v>4</v>
      </c>
      <c r="U42" s="93">
        <f t="shared" si="12"/>
        <v>0.5714285714285714</v>
      </c>
      <c r="V42" s="88">
        <f t="shared" si="6"/>
        <v>0.4</v>
      </c>
      <c r="W42" s="94"/>
      <c r="X42" s="102">
        <v>10</v>
      </c>
      <c r="Y42" s="101">
        <v>2</v>
      </c>
      <c r="Z42" s="93">
        <f t="shared" si="13"/>
        <v>0.2857142857142857</v>
      </c>
      <c r="AA42" s="88">
        <f t="shared" si="7"/>
        <v>0.2</v>
      </c>
      <c r="AB42" s="94"/>
      <c r="AC42" s="102">
        <v>10</v>
      </c>
      <c r="AD42" s="101">
        <v>3</v>
      </c>
      <c r="AE42" s="93">
        <f t="shared" si="14"/>
        <v>0.42857142857142855</v>
      </c>
      <c r="AF42" s="88">
        <f t="shared" si="8"/>
        <v>0.3</v>
      </c>
      <c r="AG42" s="115"/>
      <c r="AH42" s="102">
        <v>10</v>
      </c>
      <c r="AI42" s="101">
        <v>2</v>
      </c>
      <c r="AJ42" s="93">
        <f t="shared" si="15"/>
        <v>0.2857142857142857</v>
      </c>
      <c r="AK42" s="88">
        <f t="shared" si="9"/>
        <v>0.2</v>
      </c>
      <c r="AL42" s="94"/>
      <c r="AM42" s="49">
        <v>10</v>
      </c>
      <c r="AN42" s="52">
        <v>3</v>
      </c>
      <c r="AO42" s="53">
        <f t="shared" si="16"/>
        <v>0.42857142857142855</v>
      </c>
      <c r="AP42" s="54">
        <f t="shared" si="10"/>
        <v>0.3</v>
      </c>
      <c r="AQ42" s="94"/>
      <c r="AR42" s="49">
        <v>10</v>
      </c>
      <c r="AS42" s="52">
        <v>2</v>
      </c>
      <c r="AT42" s="53">
        <f t="shared" si="17"/>
        <v>0.2857142857142857</v>
      </c>
      <c r="AU42" s="54">
        <f t="shared" si="11"/>
        <v>0.2</v>
      </c>
    </row>
    <row r="43" spans="3:47">
      <c r="C43" s="115"/>
      <c r="D43" s="102">
        <v>11</v>
      </c>
      <c r="E43" s="101">
        <v>5</v>
      </c>
      <c r="F43" s="93">
        <f t="shared" si="0"/>
        <v>0.83333333333333337</v>
      </c>
      <c r="G43" s="88">
        <f t="shared" si="1"/>
        <v>0.45454545454545453</v>
      </c>
      <c r="H43" s="94"/>
      <c r="I43" s="102">
        <v>11</v>
      </c>
      <c r="J43" s="101">
        <v>2</v>
      </c>
      <c r="K43" s="93">
        <f t="shared" si="2"/>
        <v>0.33333333333333331</v>
      </c>
      <c r="L43" s="88">
        <f t="shared" si="3"/>
        <v>0.18181818181818182</v>
      </c>
      <c r="M43" s="94"/>
      <c r="N43" s="102">
        <v>11</v>
      </c>
      <c r="O43" s="101">
        <v>5</v>
      </c>
      <c r="P43" s="93">
        <f t="shared" si="4"/>
        <v>0.83333333333333337</v>
      </c>
      <c r="Q43" s="88">
        <f t="shared" si="5"/>
        <v>0.45454545454545453</v>
      </c>
      <c r="R43" s="115"/>
      <c r="S43" s="102">
        <v>11</v>
      </c>
      <c r="T43" s="101">
        <v>4</v>
      </c>
      <c r="U43" s="93">
        <f t="shared" si="12"/>
        <v>0.5714285714285714</v>
      </c>
      <c r="V43" s="88">
        <f t="shared" si="6"/>
        <v>0.36363636363636365</v>
      </c>
      <c r="W43" s="94"/>
      <c r="X43" s="102">
        <v>11</v>
      </c>
      <c r="Y43" s="101">
        <v>2</v>
      </c>
      <c r="Z43" s="93">
        <f t="shared" si="13"/>
        <v>0.2857142857142857</v>
      </c>
      <c r="AA43" s="88">
        <f t="shared" si="7"/>
        <v>0.18181818181818182</v>
      </c>
      <c r="AB43" s="94"/>
      <c r="AC43" s="102">
        <v>11</v>
      </c>
      <c r="AD43" s="101">
        <v>3</v>
      </c>
      <c r="AE43" s="93">
        <f t="shared" si="14"/>
        <v>0.42857142857142855</v>
      </c>
      <c r="AF43" s="88">
        <f t="shared" si="8"/>
        <v>0.27272727272727271</v>
      </c>
      <c r="AG43" s="115"/>
      <c r="AH43" s="102">
        <v>11</v>
      </c>
      <c r="AI43" s="101">
        <v>2</v>
      </c>
      <c r="AJ43" s="93">
        <f t="shared" si="15"/>
        <v>0.2857142857142857</v>
      </c>
      <c r="AK43" s="88">
        <f t="shared" si="9"/>
        <v>0.18181818181818182</v>
      </c>
      <c r="AL43" s="94"/>
      <c r="AM43" s="102">
        <v>11</v>
      </c>
      <c r="AN43" s="101">
        <v>3</v>
      </c>
      <c r="AO43" s="93">
        <f t="shared" si="16"/>
        <v>0.42857142857142855</v>
      </c>
      <c r="AP43" s="88">
        <f t="shared" si="10"/>
        <v>0.27272727272727271</v>
      </c>
      <c r="AQ43" s="94"/>
      <c r="AR43" s="102">
        <v>11</v>
      </c>
      <c r="AS43" s="101">
        <v>2</v>
      </c>
      <c r="AT43" s="93">
        <f t="shared" si="17"/>
        <v>0.2857142857142857</v>
      </c>
      <c r="AU43" s="88">
        <f t="shared" si="11"/>
        <v>0.18181818181818182</v>
      </c>
    </row>
    <row r="44" spans="3:47">
      <c r="C44" s="115"/>
      <c r="D44" s="102">
        <v>12</v>
      </c>
      <c r="E44" s="101">
        <v>5</v>
      </c>
      <c r="F44" s="93">
        <f t="shared" si="0"/>
        <v>0.83333333333333337</v>
      </c>
      <c r="G44" s="88">
        <f t="shared" si="1"/>
        <v>0.41666666666666669</v>
      </c>
      <c r="H44" s="94"/>
      <c r="I44" s="102">
        <v>12</v>
      </c>
      <c r="J44" s="101">
        <v>2</v>
      </c>
      <c r="K44" s="93">
        <f t="shared" si="2"/>
        <v>0.33333333333333331</v>
      </c>
      <c r="L44" s="88">
        <f t="shared" si="3"/>
        <v>0.16666666666666666</v>
      </c>
      <c r="M44" s="94"/>
      <c r="N44" s="49">
        <v>12</v>
      </c>
      <c r="O44" s="52">
        <v>6</v>
      </c>
      <c r="P44" s="53">
        <f t="shared" si="4"/>
        <v>1</v>
      </c>
      <c r="Q44" s="54">
        <f t="shared" si="5"/>
        <v>0.5</v>
      </c>
      <c r="R44" s="115"/>
      <c r="S44" s="49">
        <v>12</v>
      </c>
      <c r="T44" s="52">
        <v>5</v>
      </c>
      <c r="U44" s="53">
        <f t="shared" si="12"/>
        <v>0.7142857142857143</v>
      </c>
      <c r="V44" s="54">
        <f t="shared" si="6"/>
        <v>0.41666666666666669</v>
      </c>
      <c r="W44" s="94"/>
      <c r="X44" s="49">
        <v>12</v>
      </c>
      <c r="Y44" s="52">
        <v>3</v>
      </c>
      <c r="Z44" s="53">
        <f t="shared" si="13"/>
        <v>0.42857142857142855</v>
      </c>
      <c r="AA44" s="54">
        <f t="shared" si="7"/>
        <v>0.25</v>
      </c>
      <c r="AB44" s="94"/>
      <c r="AC44" s="102">
        <v>12</v>
      </c>
      <c r="AD44" s="101">
        <v>3</v>
      </c>
      <c r="AE44" s="93">
        <f t="shared" si="14"/>
        <v>0.42857142857142855</v>
      </c>
      <c r="AF44" s="88">
        <f t="shared" si="8"/>
        <v>0.25</v>
      </c>
      <c r="AG44" s="115"/>
      <c r="AH44" s="102">
        <v>12</v>
      </c>
      <c r="AI44" s="101">
        <v>2</v>
      </c>
      <c r="AJ44" s="93">
        <f t="shared" si="15"/>
        <v>0.2857142857142857</v>
      </c>
      <c r="AK44" s="88">
        <f t="shared" si="9"/>
        <v>0.16666666666666666</v>
      </c>
      <c r="AL44" s="94"/>
      <c r="AM44" s="102">
        <v>12</v>
      </c>
      <c r="AN44" s="101">
        <v>3</v>
      </c>
      <c r="AO44" s="93">
        <f t="shared" si="16"/>
        <v>0.42857142857142855</v>
      </c>
      <c r="AP44" s="88">
        <f t="shared" si="10"/>
        <v>0.25</v>
      </c>
      <c r="AQ44" s="94"/>
      <c r="AR44" s="102">
        <v>12</v>
      </c>
      <c r="AS44" s="101">
        <v>2</v>
      </c>
      <c r="AT44" s="93">
        <f t="shared" si="17"/>
        <v>0.2857142857142857</v>
      </c>
      <c r="AU44" s="88">
        <f t="shared" si="11"/>
        <v>0.16666666666666666</v>
      </c>
    </row>
    <row r="45" spans="3:47">
      <c r="C45" s="115"/>
      <c r="D45" s="102">
        <v>13</v>
      </c>
      <c r="E45" s="101">
        <v>5</v>
      </c>
      <c r="F45" s="93">
        <f t="shared" si="0"/>
        <v>0.83333333333333337</v>
      </c>
      <c r="G45" s="88">
        <f t="shared" si="1"/>
        <v>0.38461538461538464</v>
      </c>
      <c r="H45" s="94"/>
      <c r="I45" s="102">
        <v>13</v>
      </c>
      <c r="J45" s="101">
        <v>2</v>
      </c>
      <c r="K45" s="93">
        <f t="shared" si="2"/>
        <v>0.33333333333333331</v>
      </c>
      <c r="L45" s="88">
        <f t="shared" si="3"/>
        <v>0.15384615384615385</v>
      </c>
      <c r="M45" s="94"/>
      <c r="N45" s="102">
        <v>13</v>
      </c>
      <c r="O45" s="101">
        <v>6</v>
      </c>
      <c r="P45" s="93">
        <f t="shared" si="4"/>
        <v>1</v>
      </c>
      <c r="Q45" s="88">
        <f t="shared" si="5"/>
        <v>0.46153846153846156</v>
      </c>
      <c r="R45" s="115"/>
      <c r="S45" s="102">
        <v>13</v>
      </c>
      <c r="T45" s="101">
        <v>5</v>
      </c>
      <c r="U45" s="93">
        <f t="shared" si="12"/>
        <v>0.7142857142857143</v>
      </c>
      <c r="V45" s="88">
        <f t="shared" si="6"/>
        <v>0.38461538461538464</v>
      </c>
      <c r="W45" s="94"/>
      <c r="X45" s="102">
        <v>13</v>
      </c>
      <c r="Y45" s="101">
        <v>3</v>
      </c>
      <c r="Z45" s="93">
        <f t="shared" si="13"/>
        <v>0.42857142857142855</v>
      </c>
      <c r="AA45" s="88">
        <f t="shared" si="7"/>
        <v>0.23076923076923078</v>
      </c>
      <c r="AB45" s="94"/>
      <c r="AC45" s="102">
        <v>13</v>
      </c>
      <c r="AD45" s="101">
        <v>3</v>
      </c>
      <c r="AE45" s="93">
        <f t="shared" si="14"/>
        <v>0.42857142857142855</v>
      </c>
      <c r="AF45" s="88">
        <f t="shared" si="8"/>
        <v>0.23076923076923078</v>
      </c>
      <c r="AG45" s="115"/>
      <c r="AH45" s="49">
        <v>13</v>
      </c>
      <c r="AI45" s="52">
        <v>3</v>
      </c>
      <c r="AJ45" s="53">
        <f t="shared" si="15"/>
        <v>0.42857142857142855</v>
      </c>
      <c r="AK45" s="54">
        <f t="shared" si="9"/>
        <v>0.23076923076923078</v>
      </c>
      <c r="AL45" s="94"/>
      <c r="AM45" s="49">
        <v>13</v>
      </c>
      <c r="AN45" s="52">
        <v>4</v>
      </c>
      <c r="AO45" s="53">
        <f t="shared" si="16"/>
        <v>0.5714285714285714</v>
      </c>
      <c r="AP45" s="54">
        <f t="shared" si="10"/>
        <v>0.30769230769230771</v>
      </c>
      <c r="AQ45" s="94"/>
      <c r="AR45" s="49">
        <v>13</v>
      </c>
      <c r="AS45" s="52">
        <v>3</v>
      </c>
      <c r="AT45" s="53">
        <f t="shared" si="17"/>
        <v>0.42857142857142855</v>
      </c>
      <c r="AU45" s="54">
        <f t="shared" si="11"/>
        <v>0.23076923076923078</v>
      </c>
    </row>
    <row r="46" spans="3:47">
      <c r="C46" s="115"/>
      <c r="D46" s="102">
        <v>14</v>
      </c>
      <c r="E46" s="101">
        <v>5</v>
      </c>
      <c r="F46" s="93">
        <f t="shared" si="0"/>
        <v>0.83333333333333337</v>
      </c>
      <c r="G46" s="88">
        <f t="shared" si="1"/>
        <v>0.35714285714285715</v>
      </c>
      <c r="H46" s="94"/>
      <c r="I46" s="49">
        <v>14</v>
      </c>
      <c r="J46" s="52">
        <v>3</v>
      </c>
      <c r="K46" s="53">
        <f t="shared" si="2"/>
        <v>0.5</v>
      </c>
      <c r="L46" s="54">
        <f t="shared" si="3"/>
        <v>0.21428571428571427</v>
      </c>
      <c r="M46" s="94"/>
      <c r="N46" s="102">
        <v>14</v>
      </c>
      <c r="O46" s="101">
        <v>6</v>
      </c>
      <c r="P46" s="93">
        <f t="shared" si="4"/>
        <v>1</v>
      </c>
      <c r="Q46" s="88">
        <f t="shared" si="5"/>
        <v>0.42857142857142855</v>
      </c>
      <c r="R46" s="115"/>
      <c r="S46" s="102">
        <v>14</v>
      </c>
      <c r="T46" s="101">
        <v>5</v>
      </c>
      <c r="U46" s="93">
        <f t="shared" si="12"/>
        <v>0.7142857142857143</v>
      </c>
      <c r="V46" s="88">
        <f t="shared" si="6"/>
        <v>0.35714285714285715</v>
      </c>
      <c r="W46" s="94"/>
      <c r="X46" s="102">
        <v>14</v>
      </c>
      <c r="Y46" s="101">
        <v>3</v>
      </c>
      <c r="Z46" s="93">
        <f t="shared" si="13"/>
        <v>0.42857142857142855</v>
      </c>
      <c r="AA46" s="88">
        <f t="shared" si="7"/>
        <v>0.21428571428571427</v>
      </c>
      <c r="AB46" s="94"/>
      <c r="AC46" s="49">
        <v>14</v>
      </c>
      <c r="AD46" s="52">
        <v>4</v>
      </c>
      <c r="AE46" s="53">
        <f t="shared" si="14"/>
        <v>0.5714285714285714</v>
      </c>
      <c r="AF46" s="54">
        <f t="shared" si="8"/>
        <v>0.2857142857142857</v>
      </c>
      <c r="AG46" s="115"/>
      <c r="AH46" s="102">
        <v>14</v>
      </c>
      <c r="AI46" s="101">
        <v>3</v>
      </c>
      <c r="AJ46" s="93">
        <f t="shared" si="15"/>
        <v>0.42857142857142855</v>
      </c>
      <c r="AK46" s="88">
        <f t="shared" si="9"/>
        <v>0.21428571428571427</v>
      </c>
      <c r="AL46" s="94"/>
      <c r="AM46" s="102">
        <v>14</v>
      </c>
      <c r="AN46" s="101">
        <v>4</v>
      </c>
      <c r="AO46" s="93">
        <f t="shared" si="16"/>
        <v>0.5714285714285714</v>
      </c>
      <c r="AP46" s="88">
        <f t="shared" si="10"/>
        <v>0.2857142857142857</v>
      </c>
      <c r="AQ46" s="94"/>
      <c r="AR46" s="49">
        <v>14</v>
      </c>
      <c r="AS46" s="52">
        <v>4</v>
      </c>
      <c r="AT46" s="53">
        <f t="shared" si="17"/>
        <v>0.5714285714285714</v>
      </c>
      <c r="AU46" s="54">
        <f t="shared" si="11"/>
        <v>0.2857142857142857</v>
      </c>
    </row>
    <row r="47" spans="3:47">
      <c r="C47" s="115"/>
      <c r="D47" s="7">
        <v>15</v>
      </c>
      <c r="E47" s="3">
        <v>5</v>
      </c>
      <c r="F47" s="93">
        <f t="shared" si="0"/>
        <v>0.83333333333333337</v>
      </c>
      <c r="G47" s="45">
        <f t="shared" si="1"/>
        <v>0.33333333333333331</v>
      </c>
      <c r="H47" s="105"/>
      <c r="I47" s="102">
        <v>15</v>
      </c>
      <c r="J47" s="101">
        <v>3</v>
      </c>
      <c r="K47" s="93">
        <f t="shared" si="2"/>
        <v>0.5</v>
      </c>
      <c r="L47" s="88">
        <f t="shared" si="3"/>
        <v>0.2</v>
      </c>
      <c r="M47" s="94"/>
      <c r="N47" s="102">
        <v>15</v>
      </c>
      <c r="O47" s="101">
        <v>6</v>
      </c>
      <c r="P47" s="93">
        <f t="shared" si="4"/>
        <v>1</v>
      </c>
      <c r="Q47" s="88">
        <f t="shared" si="5"/>
        <v>0.4</v>
      </c>
      <c r="R47" s="115"/>
      <c r="S47" s="49">
        <v>15</v>
      </c>
      <c r="T47" s="52">
        <v>6</v>
      </c>
      <c r="U47" s="53">
        <f t="shared" si="12"/>
        <v>0.8571428571428571</v>
      </c>
      <c r="V47" s="54">
        <f t="shared" si="6"/>
        <v>0.4</v>
      </c>
      <c r="W47" s="105"/>
      <c r="X47" s="102">
        <v>15</v>
      </c>
      <c r="Y47" s="101">
        <v>3</v>
      </c>
      <c r="Z47" s="93">
        <f t="shared" si="13"/>
        <v>0.42857142857142855</v>
      </c>
      <c r="AA47" s="88">
        <f t="shared" si="7"/>
        <v>0.2</v>
      </c>
      <c r="AB47" s="94"/>
      <c r="AC47" s="102">
        <v>15</v>
      </c>
      <c r="AD47" s="101">
        <v>4</v>
      </c>
      <c r="AE47" s="93">
        <f t="shared" si="14"/>
        <v>0.5714285714285714</v>
      </c>
      <c r="AF47" s="88">
        <f t="shared" si="8"/>
        <v>0.26666666666666666</v>
      </c>
      <c r="AG47" s="115"/>
      <c r="AH47" s="102">
        <v>15</v>
      </c>
      <c r="AI47" s="101">
        <v>3</v>
      </c>
      <c r="AJ47" s="93">
        <f t="shared" si="15"/>
        <v>0.42857142857142855</v>
      </c>
      <c r="AK47" s="88">
        <f t="shared" si="9"/>
        <v>0.2</v>
      </c>
      <c r="AL47" s="94"/>
      <c r="AM47" s="102">
        <v>15</v>
      </c>
      <c r="AN47" s="101">
        <v>4</v>
      </c>
      <c r="AO47" s="93">
        <f t="shared" si="16"/>
        <v>0.5714285714285714</v>
      </c>
      <c r="AP47" s="88">
        <f t="shared" si="10"/>
        <v>0.26666666666666666</v>
      </c>
      <c r="AQ47" s="94"/>
      <c r="AR47" s="49">
        <v>15</v>
      </c>
      <c r="AS47" s="52">
        <v>5</v>
      </c>
      <c r="AT47" s="53">
        <f t="shared" si="17"/>
        <v>0.7142857142857143</v>
      </c>
      <c r="AU47" s="54">
        <f t="shared" si="11"/>
        <v>0.33333333333333331</v>
      </c>
    </row>
    <row r="48" spans="3:47">
      <c r="C48" s="115"/>
      <c r="D48" s="102">
        <v>16</v>
      </c>
      <c r="E48" s="3">
        <v>5</v>
      </c>
      <c r="F48" s="93">
        <f t="shared" si="0"/>
        <v>0.83333333333333337</v>
      </c>
      <c r="G48" s="45">
        <f t="shared" si="1"/>
        <v>0.3125</v>
      </c>
      <c r="H48" s="105"/>
      <c r="I48" s="102">
        <v>16</v>
      </c>
      <c r="J48" s="101">
        <v>3</v>
      </c>
      <c r="K48" s="93">
        <f t="shared" si="2"/>
        <v>0.5</v>
      </c>
      <c r="L48" s="88">
        <f t="shared" si="3"/>
        <v>0.1875</v>
      </c>
      <c r="M48" s="94"/>
      <c r="N48" s="102">
        <v>16</v>
      </c>
      <c r="O48" s="101">
        <v>6</v>
      </c>
      <c r="P48" s="93">
        <f t="shared" si="4"/>
        <v>1</v>
      </c>
      <c r="Q48" s="88">
        <f t="shared" si="5"/>
        <v>0.375</v>
      </c>
      <c r="R48" s="115"/>
      <c r="S48" s="102">
        <v>16</v>
      </c>
      <c r="T48" s="101">
        <v>6</v>
      </c>
      <c r="U48" s="93">
        <f t="shared" si="12"/>
        <v>0.8571428571428571</v>
      </c>
      <c r="V48" s="88">
        <f t="shared" si="6"/>
        <v>0.375</v>
      </c>
      <c r="W48" s="105"/>
      <c r="X48" s="102">
        <v>16</v>
      </c>
      <c r="Y48" s="101">
        <v>3</v>
      </c>
      <c r="Z48" s="93">
        <f t="shared" si="13"/>
        <v>0.42857142857142855</v>
      </c>
      <c r="AA48" s="88">
        <f t="shared" si="7"/>
        <v>0.1875</v>
      </c>
      <c r="AB48" s="94"/>
      <c r="AC48" s="102">
        <v>16</v>
      </c>
      <c r="AD48" s="101">
        <v>4</v>
      </c>
      <c r="AE48" s="93">
        <f t="shared" si="14"/>
        <v>0.5714285714285714</v>
      </c>
      <c r="AF48" s="88">
        <f t="shared" si="8"/>
        <v>0.25</v>
      </c>
      <c r="AG48" s="115"/>
      <c r="AH48" s="49">
        <v>16</v>
      </c>
      <c r="AI48" s="52">
        <v>4</v>
      </c>
      <c r="AJ48" s="53">
        <f t="shared" si="15"/>
        <v>0.5714285714285714</v>
      </c>
      <c r="AK48" s="54">
        <f t="shared" si="9"/>
        <v>0.25</v>
      </c>
      <c r="AL48" s="94"/>
      <c r="AM48" s="49">
        <v>16</v>
      </c>
      <c r="AN48" s="52">
        <v>5</v>
      </c>
      <c r="AO48" s="53">
        <f t="shared" si="16"/>
        <v>0.7142857142857143</v>
      </c>
      <c r="AP48" s="54">
        <f t="shared" si="10"/>
        <v>0.3125</v>
      </c>
      <c r="AQ48" s="94"/>
      <c r="AR48" s="49">
        <v>16</v>
      </c>
      <c r="AS48" s="52">
        <v>6</v>
      </c>
      <c r="AT48" s="53">
        <f t="shared" si="17"/>
        <v>0.8571428571428571</v>
      </c>
      <c r="AU48" s="54">
        <f t="shared" si="11"/>
        <v>0.375</v>
      </c>
    </row>
    <row r="49" spans="3:47">
      <c r="C49" s="115"/>
      <c r="D49" s="102">
        <v>17</v>
      </c>
      <c r="E49" s="3">
        <v>5</v>
      </c>
      <c r="F49" s="93">
        <f t="shared" si="0"/>
        <v>0.83333333333333337</v>
      </c>
      <c r="G49" s="45">
        <f t="shared" si="1"/>
        <v>0.29411764705882354</v>
      </c>
      <c r="H49" s="105"/>
      <c r="I49" s="102">
        <v>17</v>
      </c>
      <c r="J49" s="101">
        <v>3</v>
      </c>
      <c r="K49" s="93">
        <f t="shared" si="2"/>
        <v>0.5</v>
      </c>
      <c r="L49" s="88">
        <f t="shared" si="3"/>
        <v>0.17647058823529413</v>
      </c>
      <c r="M49" s="94"/>
      <c r="N49" s="102">
        <v>17</v>
      </c>
      <c r="O49" s="101">
        <v>6</v>
      </c>
      <c r="P49" s="93">
        <f t="shared" si="4"/>
        <v>1</v>
      </c>
      <c r="Q49" s="88">
        <f t="shared" si="5"/>
        <v>0.35294117647058826</v>
      </c>
      <c r="R49" s="115"/>
      <c r="S49" s="102">
        <v>17</v>
      </c>
      <c r="T49" s="101">
        <v>6</v>
      </c>
      <c r="U49" s="93">
        <f t="shared" si="12"/>
        <v>0.8571428571428571</v>
      </c>
      <c r="V49" s="88">
        <f t="shared" si="6"/>
        <v>0.35294117647058826</v>
      </c>
      <c r="W49" s="105"/>
      <c r="X49" s="102">
        <v>17</v>
      </c>
      <c r="Y49" s="101">
        <v>3</v>
      </c>
      <c r="Z49" s="93">
        <f t="shared" si="13"/>
        <v>0.42857142857142855</v>
      </c>
      <c r="AA49" s="88">
        <f t="shared" si="7"/>
        <v>0.17647058823529413</v>
      </c>
      <c r="AB49" s="94"/>
      <c r="AC49" s="102">
        <v>17</v>
      </c>
      <c r="AD49" s="101">
        <v>4</v>
      </c>
      <c r="AE49" s="93">
        <f t="shared" si="14"/>
        <v>0.5714285714285714</v>
      </c>
      <c r="AF49" s="88">
        <f t="shared" si="8"/>
        <v>0.23529411764705882</v>
      </c>
      <c r="AG49" s="115"/>
      <c r="AH49" s="102">
        <v>17</v>
      </c>
      <c r="AI49" s="101">
        <v>4</v>
      </c>
      <c r="AJ49" s="93">
        <f t="shared" si="15"/>
        <v>0.5714285714285714</v>
      </c>
      <c r="AK49" s="88">
        <f t="shared" si="9"/>
        <v>0.23529411764705882</v>
      </c>
      <c r="AL49" s="94"/>
      <c r="AM49" s="102">
        <v>17</v>
      </c>
      <c r="AN49" s="101">
        <v>5</v>
      </c>
      <c r="AO49" s="93">
        <f t="shared" si="16"/>
        <v>0.7142857142857143</v>
      </c>
      <c r="AP49" s="88">
        <f t="shared" si="10"/>
        <v>0.29411764705882354</v>
      </c>
      <c r="AQ49" s="94"/>
      <c r="AR49" s="102">
        <v>17</v>
      </c>
      <c r="AS49" s="101">
        <v>6</v>
      </c>
      <c r="AT49" s="93">
        <f t="shared" si="17"/>
        <v>0.8571428571428571</v>
      </c>
      <c r="AU49" s="88">
        <f t="shared" si="11"/>
        <v>0.35294117647058826</v>
      </c>
    </row>
    <row r="50" spans="3:47">
      <c r="C50" s="115"/>
      <c r="D50" s="7">
        <v>18</v>
      </c>
      <c r="E50" s="3">
        <v>5</v>
      </c>
      <c r="F50" s="93">
        <f t="shared" si="0"/>
        <v>0.83333333333333337</v>
      </c>
      <c r="G50" s="45">
        <f t="shared" si="1"/>
        <v>0.27777777777777779</v>
      </c>
      <c r="H50" s="105"/>
      <c r="I50" s="102">
        <v>18</v>
      </c>
      <c r="J50" s="101">
        <v>3</v>
      </c>
      <c r="K50" s="93">
        <f t="shared" si="2"/>
        <v>0.5</v>
      </c>
      <c r="L50" s="88">
        <f t="shared" si="3"/>
        <v>0.16666666666666666</v>
      </c>
      <c r="M50" s="94"/>
      <c r="N50" s="102">
        <v>18</v>
      </c>
      <c r="O50" s="101">
        <v>6</v>
      </c>
      <c r="P50" s="93">
        <f t="shared" si="4"/>
        <v>1</v>
      </c>
      <c r="Q50" s="88">
        <f t="shared" si="5"/>
        <v>0.33333333333333331</v>
      </c>
      <c r="R50" s="115"/>
      <c r="S50" s="102">
        <v>18</v>
      </c>
      <c r="T50" s="101">
        <v>6</v>
      </c>
      <c r="U50" s="93">
        <f t="shared" si="12"/>
        <v>0.8571428571428571</v>
      </c>
      <c r="V50" s="88">
        <f t="shared" si="6"/>
        <v>0.33333333333333331</v>
      </c>
      <c r="W50" s="105"/>
      <c r="X50" s="49">
        <v>18</v>
      </c>
      <c r="Y50" s="52">
        <v>4</v>
      </c>
      <c r="Z50" s="53">
        <f t="shared" si="13"/>
        <v>0.5714285714285714</v>
      </c>
      <c r="AA50" s="54">
        <f t="shared" si="7"/>
        <v>0.22222222222222221</v>
      </c>
      <c r="AB50" s="94"/>
      <c r="AC50" s="49">
        <v>18</v>
      </c>
      <c r="AD50" s="52">
        <v>5</v>
      </c>
      <c r="AE50" s="53">
        <f t="shared" si="14"/>
        <v>0.7142857142857143</v>
      </c>
      <c r="AF50" s="54">
        <f t="shared" si="8"/>
        <v>0.27777777777777779</v>
      </c>
      <c r="AG50" s="115"/>
      <c r="AH50" s="49">
        <v>18</v>
      </c>
      <c r="AI50" s="52">
        <v>5</v>
      </c>
      <c r="AJ50" s="53">
        <f t="shared" si="15"/>
        <v>0.7142857142857143</v>
      </c>
      <c r="AK50" s="54">
        <f t="shared" si="9"/>
        <v>0.27777777777777779</v>
      </c>
      <c r="AL50" s="94"/>
      <c r="AM50" s="102">
        <v>18</v>
      </c>
      <c r="AN50" s="101">
        <v>5</v>
      </c>
      <c r="AO50" s="93">
        <f t="shared" si="16"/>
        <v>0.7142857142857143</v>
      </c>
      <c r="AP50" s="88">
        <f t="shared" si="10"/>
        <v>0.27777777777777779</v>
      </c>
      <c r="AQ50" s="94"/>
      <c r="AR50" s="102">
        <v>18</v>
      </c>
      <c r="AS50" s="101">
        <v>6</v>
      </c>
      <c r="AT50" s="93">
        <f t="shared" si="17"/>
        <v>0.8571428571428571</v>
      </c>
      <c r="AU50" s="88">
        <f t="shared" si="11"/>
        <v>0.33333333333333331</v>
      </c>
    </row>
    <row r="51" spans="3:47">
      <c r="C51" s="115"/>
      <c r="D51" s="102">
        <v>19</v>
      </c>
      <c r="E51" s="3">
        <v>5</v>
      </c>
      <c r="F51" s="93">
        <f t="shared" si="0"/>
        <v>0.83333333333333337</v>
      </c>
      <c r="G51" s="45">
        <f t="shared" si="1"/>
        <v>0.26315789473684209</v>
      </c>
      <c r="H51" s="105"/>
      <c r="I51" s="49">
        <v>19</v>
      </c>
      <c r="J51" s="52">
        <v>4</v>
      </c>
      <c r="K51" s="53">
        <f t="shared" si="2"/>
        <v>0.66666666666666663</v>
      </c>
      <c r="L51" s="54">
        <f t="shared" si="3"/>
        <v>0.21052631578947367</v>
      </c>
      <c r="M51" s="94"/>
      <c r="N51" s="102">
        <v>19</v>
      </c>
      <c r="O51" s="101">
        <v>6</v>
      </c>
      <c r="P51" s="93">
        <f t="shared" si="4"/>
        <v>1</v>
      </c>
      <c r="Q51" s="88">
        <f t="shared" si="5"/>
        <v>0.31578947368421051</v>
      </c>
      <c r="R51" s="115"/>
      <c r="S51" s="102">
        <v>19</v>
      </c>
      <c r="T51" s="101">
        <v>6</v>
      </c>
      <c r="U51" s="93">
        <f t="shared" si="12"/>
        <v>0.8571428571428571</v>
      </c>
      <c r="V51" s="88">
        <f t="shared" si="6"/>
        <v>0.31578947368421051</v>
      </c>
      <c r="W51" s="105"/>
      <c r="X51" s="102">
        <v>19</v>
      </c>
      <c r="Y51" s="101">
        <v>4</v>
      </c>
      <c r="Z51" s="93">
        <f t="shared" si="13"/>
        <v>0.5714285714285714</v>
      </c>
      <c r="AA51" s="88">
        <f t="shared" si="7"/>
        <v>0.21052631578947367</v>
      </c>
      <c r="AB51" s="94"/>
      <c r="AC51" s="102">
        <v>19</v>
      </c>
      <c r="AD51" s="101">
        <v>5</v>
      </c>
      <c r="AE51" s="93">
        <f t="shared" si="14"/>
        <v>0.7142857142857143</v>
      </c>
      <c r="AF51" s="88">
        <f t="shared" si="8"/>
        <v>0.26315789473684209</v>
      </c>
      <c r="AG51" s="115"/>
      <c r="AH51" s="102">
        <v>19</v>
      </c>
      <c r="AI51" s="101">
        <v>5</v>
      </c>
      <c r="AJ51" s="93">
        <f t="shared" si="15"/>
        <v>0.7142857142857143</v>
      </c>
      <c r="AK51" s="88">
        <f t="shared" si="9"/>
        <v>0.26315789473684209</v>
      </c>
      <c r="AL51" s="94"/>
      <c r="AM51" s="49">
        <v>19</v>
      </c>
      <c r="AN51" s="52">
        <v>6</v>
      </c>
      <c r="AO51" s="53">
        <f t="shared" si="16"/>
        <v>0.8571428571428571</v>
      </c>
      <c r="AP51" s="54">
        <f t="shared" si="10"/>
        <v>0.31578947368421051</v>
      </c>
      <c r="AQ51" s="94"/>
      <c r="AR51" s="49">
        <v>19</v>
      </c>
      <c r="AS51" s="52">
        <v>7</v>
      </c>
      <c r="AT51" s="53">
        <f t="shared" si="17"/>
        <v>1</v>
      </c>
      <c r="AU51" s="54">
        <f t="shared" si="11"/>
        <v>0.36842105263157893</v>
      </c>
    </row>
    <row r="52" spans="3:47">
      <c r="C52" s="115"/>
      <c r="D52" s="102">
        <v>20</v>
      </c>
      <c r="E52" s="3">
        <v>5</v>
      </c>
      <c r="F52" s="93">
        <f t="shared" si="0"/>
        <v>0.83333333333333337</v>
      </c>
      <c r="G52" s="45">
        <f t="shared" si="1"/>
        <v>0.25</v>
      </c>
      <c r="H52" s="105"/>
      <c r="I52" s="49">
        <v>20</v>
      </c>
      <c r="J52" s="52">
        <v>5</v>
      </c>
      <c r="K52" s="53">
        <f t="shared" si="2"/>
        <v>0.83333333333333337</v>
      </c>
      <c r="L52" s="54">
        <f t="shared" si="3"/>
        <v>0.25</v>
      </c>
      <c r="M52" s="94"/>
      <c r="N52" s="102">
        <v>20</v>
      </c>
      <c r="O52" s="101">
        <v>6</v>
      </c>
      <c r="P52" s="93">
        <f t="shared" si="4"/>
        <v>1</v>
      </c>
      <c r="Q52" s="88">
        <f t="shared" si="5"/>
        <v>0.3</v>
      </c>
      <c r="R52" s="115"/>
      <c r="S52" s="102">
        <v>20</v>
      </c>
      <c r="T52" s="101">
        <v>6</v>
      </c>
      <c r="U52" s="93">
        <f t="shared" si="12"/>
        <v>0.8571428571428571</v>
      </c>
      <c r="V52" s="88">
        <f t="shared" si="6"/>
        <v>0.3</v>
      </c>
      <c r="W52" s="105"/>
      <c r="X52" s="102">
        <v>20</v>
      </c>
      <c r="Y52" s="101">
        <v>4</v>
      </c>
      <c r="Z52" s="93">
        <f t="shared" si="13"/>
        <v>0.5714285714285714</v>
      </c>
      <c r="AA52" s="88">
        <f t="shared" si="7"/>
        <v>0.2</v>
      </c>
      <c r="AB52" s="94"/>
      <c r="AC52" s="102">
        <v>20</v>
      </c>
      <c r="AD52" s="101">
        <v>5</v>
      </c>
      <c r="AE52" s="93">
        <f t="shared" si="14"/>
        <v>0.7142857142857143</v>
      </c>
      <c r="AF52" s="88">
        <f t="shared" si="8"/>
        <v>0.25</v>
      </c>
      <c r="AG52" s="115"/>
      <c r="AH52" s="102">
        <v>20</v>
      </c>
      <c r="AI52" s="101">
        <v>5</v>
      </c>
      <c r="AJ52" s="93">
        <f t="shared" si="15"/>
        <v>0.7142857142857143</v>
      </c>
      <c r="AK52" s="88">
        <f t="shared" si="9"/>
        <v>0.25</v>
      </c>
      <c r="AL52" s="94"/>
      <c r="AM52" s="102">
        <v>20</v>
      </c>
      <c r="AN52" s="101">
        <v>6</v>
      </c>
      <c r="AO52" s="93">
        <f t="shared" si="16"/>
        <v>0.8571428571428571</v>
      </c>
      <c r="AP52" s="88">
        <f t="shared" si="10"/>
        <v>0.3</v>
      </c>
      <c r="AQ52" s="94"/>
      <c r="AR52" s="102">
        <v>20</v>
      </c>
      <c r="AS52" s="101">
        <v>7</v>
      </c>
      <c r="AT52" s="93">
        <f t="shared" si="17"/>
        <v>1</v>
      </c>
      <c r="AU52" s="88">
        <f t="shared" si="11"/>
        <v>0.35</v>
      </c>
    </row>
    <row r="53" spans="3:47">
      <c r="C53" s="115"/>
      <c r="D53" s="7">
        <v>21</v>
      </c>
      <c r="E53" s="3">
        <v>5</v>
      </c>
      <c r="F53" s="93">
        <f t="shared" si="0"/>
        <v>0.83333333333333337</v>
      </c>
      <c r="G53" s="45">
        <f t="shared" si="1"/>
        <v>0.23809523809523808</v>
      </c>
      <c r="H53" s="105"/>
      <c r="I53" s="7">
        <v>21</v>
      </c>
      <c r="J53" s="3">
        <v>5</v>
      </c>
      <c r="K53" s="93">
        <f t="shared" si="2"/>
        <v>0.83333333333333337</v>
      </c>
      <c r="L53" s="45">
        <f t="shared" si="3"/>
        <v>0.23809523809523808</v>
      </c>
      <c r="M53" s="94"/>
      <c r="N53" s="102">
        <v>21</v>
      </c>
      <c r="O53" s="101">
        <v>6</v>
      </c>
      <c r="P53" s="93">
        <f t="shared" si="4"/>
        <v>1</v>
      </c>
      <c r="Q53" s="88">
        <f t="shared" si="5"/>
        <v>0.2857142857142857</v>
      </c>
      <c r="R53" s="115"/>
      <c r="S53" s="102">
        <v>21</v>
      </c>
      <c r="T53" s="101">
        <v>6</v>
      </c>
      <c r="U53" s="93">
        <f t="shared" si="12"/>
        <v>0.8571428571428571</v>
      </c>
      <c r="V53" s="88">
        <f t="shared" si="6"/>
        <v>0.2857142857142857</v>
      </c>
      <c r="W53" s="105"/>
      <c r="X53" s="49">
        <v>21</v>
      </c>
      <c r="Y53" s="52">
        <v>5</v>
      </c>
      <c r="Z53" s="53">
        <f t="shared" si="13"/>
        <v>0.7142857142857143</v>
      </c>
      <c r="AA53" s="54">
        <f t="shared" si="7"/>
        <v>0.23809523809523808</v>
      </c>
      <c r="AB53" s="94"/>
      <c r="AC53" s="102">
        <v>21</v>
      </c>
      <c r="AD53" s="101">
        <v>5</v>
      </c>
      <c r="AE53" s="93">
        <f t="shared" si="14"/>
        <v>0.7142857142857143</v>
      </c>
      <c r="AF53" s="88">
        <f t="shared" si="8"/>
        <v>0.23809523809523808</v>
      </c>
      <c r="AG53" s="115"/>
      <c r="AH53" s="102">
        <v>21</v>
      </c>
      <c r="AI53" s="101">
        <v>5</v>
      </c>
      <c r="AJ53" s="93">
        <f t="shared" si="15"/>
        <v>0.7142857142857143</v>
      </c>
      <c r="AK53" s="88">
        <f t="shared" si="9"/>
        <v>0.23809523809523808</v>
      </c>
      <c r="AL53" s="94"/>
      <c r="AM53" s="102">
        <v>21</v>
      </c>
      <c r="AN53" s="101">
        <v>6</v>
      </c>
      <c r="AO53" s="93">
        <f t="shared" si="16"/>
        <v>0.8571428571428571</v>
      </c>
      <c r="AP53" s="88">
        <f t="shared" si="10"/>
        <v>0.2857142857142857</v>
      </c>
      <c r="AQ53" s="94"/>
      <c r="AR53" s="102">
        <v>21</v>
      </c>
      <c r="AS53" s="101">
        <v>7</v>
      </c>
      <c r="AT53" s="93">
        <f t="shared" si="17"/>
        <v>1</v>
      </c>
      <c r="AU53" s="88">
        <f t="shared" si="11"/>
        <v>0.33333333333333331</v>
      </c>
    </row>
    <row r="54" spans="3:47">
      <c r="C54" s="115"/>
      <c r="D54" s="49">
        <v>22</v>
      </c>
      <c r="E54" s="52">
        <v>6</v>
      </c>
      <c r="F54" s="53">
        <f t="shared" si="0"/>
        <v>1</v>
      </c>
      <c r="G54" s="54">
        <f t="shared" si="1"/>
        <v>0.27272727272727271</v>
      </c>
      <c r="H54" s="105"/>
      <c r="I54" s="102">
        <v>22</v>
      </c>
      <c r="J54" s="3">
        <v>5</v>
      </c>
      <c r="K54" s="93">
        <f t="shared" si="2"/>
        <v>0.83333333333333337</v>
      </c>
      <c r="L54" s="45">
        <f t="shared" si="3"/>
        <v>0.22727272727272727</v>
      </c>
      <c r="M54" s="94"/>
      <c r="N54" s="102">
        <v>22</v>
      </c>
      <c r="O54" s="101">
        <v>6</v>
      </c>
      <c r="P54" s="93">
        <f t="shared" si="4"/>
        <v>1</v>
      </c>
      <c r="Q54" s="88">
        <f t="shared" si="5"/>
        <v>0.27272727272727271</v>
      </c>
      <c r="R54" s="115"/>
      <c r="S54" s="102">
        <v>22</v>
      </c>
      <c r="T54" s="101">
        <v>6</v>
      </c>
      <c r="U54" s="93">
        <f t="shared" si="12"/>
        <v>0.8571428571428571</v>
      </c>
      <c r="V54" s="88">
        <f t="shared" si="6"/>
        <v>0.27272727272727271</v>
      </c>
      <c r="W54" s="105"/>
      <c r="X54" s="102">
        <v>22</v>
      </c>
      <c r="Y54" s="101">
        <v>5</v>
      </c>
      <c r="Z54" s="93">
        <f t="shared" si="13"/>
        <v>0.7142857142857143</v>
      </c>
      <c r="AA54" s="88">
        <f t="shared" si="7"/>
        <v>0.22727272727272727</v>
      </c>
      <c r="AB54" s="94"/>
      <c r="AC54" s="102">
        <v>22</v>
      </c>
      <c r="AD54" s="101">
        <v>5</v>
      </c>
      <c r="AE54" s="93">
        <f t="shared" si="14"/>
        <v>0.7142857142857143</v>
      </c>
      <c r="AF54" s="88">
        <f t="shared" si="8"/>
        <v>0.22727272727272727</v>
      </c>
      <c r="AG54" s="115"/>
      <c r="AH54" s="102">
        <v>22</v>
      </c>
      <c r="AI54" s="101">
        <v>5</v>
      </c>
      <c r="AJ54" s="93">
        <f t="shared" si="15"/>
        <v>0.7142857142857143</v>
      </c>
      <c r="AK54" s="88">
        <f t="shared" si="9"/>
        <v>0.22727272727272727</v>
      </c>
      <c r="AL54" s="94"/>
      <c r="AM54" s="102">
        <v>22</v>
      </c>
      <c r="AN54" s="101">
        <v>6</v>
      </c>
      <c r="AO54" s="93">
        <f t="shared" si="16"/>
        <v>0.8571428571428571</v>
      </c>
      <c r="AP54" s="88">
        <f t="shared" si="10"/>
        <v>0.27272727272727271</v>
      </c>
      <c r="AQ54" s="94"/>
      <c r="AR54" s="102">
        <v>22</v>
      </c>
      <c r="AS54" s="101">
        <v>7</v>
      </c>
      <c r="AT54" s="93">
        <f t="shared" si="17"/>
        <v>1</v>
      </c>
      <c r="AU54" s="88">
        <f t="shared" si="11"/>
        <v>0.31818181818181818</v>
      </c>
    </row>
    <row r="55" spans="3:47">
      <c r="C55" s="115"/>
      <c r="D55" s="102">
        <v>23</v>
      </c>
      <c r="E55" s="3">
        <v>6</v>
      </c>
      <c r="F55" s="93">
        <f t="shared" si="0"/>
        <v>1</v>
      </c>
      <c r="G55" s="45">
        <f t="shared" si="1"/>
        <v>0.2608695652173913</v>
      </c>
      <c r="H55" s="105"/>
      <c r="I55" s="102">
        <v>23</v>
      </c>
      <c r="J55" s="3">
        <v>5</v>
      </c>
      <c r="K55" s="93">
        <f t="shared" si="2"/>
        <v>0.83333333333333337</v>
      </c>
      <c r="L55" s="45">
        <f t="shared" si="3"/>
        <v>0.21739130434782608</v>
      </c>
      <c r="M55" s="94"/>
      <c r="N55" s="102">
        <v>23</v>
      </c>
      <c r="O55" s="101">
        <v>6</v>
      </c>
      <c r="P55" s="93">
        <f t="shared" si="4"/>
        <v>1</v>
      </c>
      <c r="Q55" s="88">
        <f t="shared" si="5"/>
        <v>0.2608695652173913</v>
      </c>
      <c r="R55" s="115"/>
      <c r="S55" s="102">
        <v>23</v>
      </c>
      <c r="T55" s="101">
        <v>6</v>
      </c>
      <c r="U55" s="93">
        <f t="shared" si="12"/>
        <v>0.8571428571428571</v>
      </c>
      <c r="V55" s="88">
        <f t="shared" si="6"/>
        <v>0.2608695652173913</v>
      </c>
      <c r="W55" s="105"/>
      <c r="X55" s="49">
        <v>23</v>
      </c>
      <c r="Y55" s="52">
        <v>6</v>
      </c>
      <c r="Z55" s="53">
        <f t="shared" si="13"/>
        <v>0.8571428571428571</v>
      </c>
      <c r="AA55" s="54">
        <f t="shared" si="7"/>
        <v>0.2608695652173913</v>
      </c>
      <c r="AB55" s="94"/>
      <c r="AC55" s="49">
        <v>23</v>
      </c>
      <c r="AD55" s="52">
        <v>6</v>
      </c>
      <c r="AE55" s="53">
        <f t="shared" si="14"/>
        <v>0.8571428571428571</v>
      </c>
      <c r="AF55" s="54">
        <f t="shared" si="8"/>
        <v>0.2608695652173913</v>
      </c>
      <c r="AG55" s="115"/>
      <c r="AH55" s="49">
        <v>23</v>
      </c>
      <c r="AI55" s="52">
        <v>6</v>
      </c>
      <c r="AJ55" s="53">
        <f t="shared" si="15"/>
        <v>0.8571428571428571</v>
      </c>
      <c r="AK55" s="54">
        <f t="shared" si="9"/>
        <v>0.2608695652173913</v>
      </c>
      <c r="AL55" s="94"/>
      <c r="AM55" s="49">
        <v>23</v>
      </c>
      <c r="AN55" s="52">
        <v>7</v>
      </c>
      <c r="AO55" s="53">
        <f t="shared" si="16"/>
        <v>1</v>
      </c>
      <c r="AP55" s="54">
        <f t="shared" si="10"/>
        <v>0.30434782608695654</v>
      </c>
      <c r="AQ55" s="94"/>
      <c r="AR55" s="102">
        <v>23</v>
      </c>
      <c r="AS55" s="101">
        <v>7</v>
      </c>
      <c r="AT55" s="93">
        <f t="shared" si="17"/>
        <v>1</v>
      </c>
      <c r="AU55" s="88">
        <f t="shared" si="11"/>
        <v>0.30434782608695654</v>
      </c>
    </row>
    <row r="56" spans="3:47">
      <c r="C56" s="115"/>
      <c r="D56" s="7">
        <v>24</v>
      </c>
      <c r="E56" s="3">
        <v>6</v>
      </c>
      <c r="F56" s="93">
        <f t="shared" si="0"/>
        <v>1</v>
      </c>
      <c r="G56" s="45">
        <f t="shared" si="1"/>
        <v>0.25</v>
      </c>
      <c r="H56" s="105"/>
      <c r="I56" s="49">
        <v>24</v>
      </c>
      <c r="J56" s="52">
        <v>6</v>
      </c>
      <c r="K56" s="53">
        <f t="shared" si="2"/>
        <v>1</v>
      </c>
      <c r="L56" s="54">
        <f t="shared" si="3"/>
        <v>0.25</v>
      </c>
      <c r="M56" s="94"/>
      <c r="N56" s="102">
        <v>24</v>
      </c>
      <c r="O56" s="101">
        <v>6</v>
      </c>
      <c r="P56" s="93">
        <f t="shared" si="4"/>
        <v>1</v>
      </c>
      <c r="Q56" s="88">
        <f t="shared" si="5"/>
        <v>0.25</v>
      </c>
      <c r="R56" s="115"/>
      <c r="S56" s="49">
        <v>24</v>
      </c>
      <c r="T56" s="52">
        <v>7</v>
      </c>
      <c r="U56" s="53">
        <f t="shared" si="12"/>
        <v>1</v>
      </c>
      <c r="V56" s="54">
        <f t="shared" si="6"/>
        <v>0.29166666666666669</v>
      </c>
      <c r="W56" s="105"/>
      <c r="X56" s="49">
        <v>24</v>
      </c>
      <c r="Y56" s="52">
        <v>7</v>
      </c>
      <c r="Z56" s="53">
        <f t="shared" si="13"/>
        <v>1</v>
      </c>
      <c r="AA56" s="54">
        <f t="shared" si="7"/>
        <v>0.29166666666666669</v>
      </c>
      <c r="AB56" s="94"/>
      <c r="AC56" s="49">
        <v>24</v>
      </c>
      <c r="AD56" s="52">
        <v>7</v>
      </c>
      <c r="AE56" s="53">
        <f t="shared" si="14"/>
        <v>1</v>
      </c>
      <c r="AF56" s="54">
        <f t="shared" si="8"/>
        <v>0.29166666666666669</v>
      </c>
      <c r="AG56" s="115"/>
      <c r="AH56" s="102">
        <v>24</v>
      </c>
      <c r="AI56" s="101">
        <v>6</v>
      </c>
      <c r="AJ56" s="93">
        <f t="shared" si="15"/>
        <v>0.8571428571428571</v>
      </c>
      <c r="AK56" s="88">
        <f t="shared" si="9"/>
        <v>0.25</v>
      </c>
      <c r="AL56" s="94"/>
      <c r="AM56" s="102">
        <v>24</v>
      </c>
      <c r="AN56" s="101">
        <v>7</v>
      </c>
      <c r="AO56" s="93">
        <f t="shared" si="16"/>
        <v>1</v>
      </c>
      <c r="AP56" s="88">
        <f t="shared" si="10"/>
        <v>0.29166666666666669</v>
      </c>
      <c r="AQ56" s="94"/>
      <c r="AR56" s="102">
        <v>24</v>
      </c>
      <c r="AS56" s="101">
        <v>7</v>
      </c>
      <c r="AT56" s="93">
        <f t="shared" si="17"/>
        <v>1</v>
      </c>
      <c r="AU56" s="88">
        <f t="shared" si="11"/>
        <v>0.29166666666666669</v>
      </c>
    </row>
    <row r="57" spans="3:47" ht="15.75" thickBot="1">
      <c r="C57" s="115"/>
      <c r="D57" s="92">
        <v>25</v>
      </c>
      <c r="E57" s="10">
        <v>6</v>
      </c>
      <c r="F57" s="96">
        <f t="shared" si="0"/>
        <v>1</v>
      </c>
      <c r="G57" s="47">
        <f t="shared" si="1"/>
        <v>0.24</v>
      </c>
      <c r="H57" s="105"/>
      <c r="I57" s="92">
        <v>25</v>
      </c>
      <c r="J57" s="10">
        <v>6</v>
      </c>
      <c r="K57" s="96">
        <f t="shared" si="2"/>
        <v>1</v>
      </c>
      <c r="L57" s="47">
        <f t="shared" si="3"/>
        <v>0.24</v>
      </c>
      <c r="M57" s="94"/>
      <c r="N57" s="92">
        <v>25</v>
      </c>
      <c r="O57" s="112">
        <v>6</v>
      </c>
      <c r="P57" s="96">
        <f t="shared" si="4"/>
        <v>1</v>
      </c>
      <c r="Q57" s="113">
        <f t="shared" si="5"/>
        <v>0.24</v>
      </c>
      <c r="R57" s="115"/>
      <c r="S57" s="92">
        <v>25</v>
      </c>
      <c r="T57" s="112">
        <v>7</v>
      </c>
      <c r="U57" s="96">
        <f t="shared" si="12"/>
        <v>1</v>
      </c>
      <c r="V57" s="113">
        <f t="shared" si="6"/>
        <v>0.28000000000000003</v>
      </c>
      <c r="W57" s="105"/>
      <c r="X57" s="92">
        <v>25</v>
      </c>
      <c r="Y57" s="112">
        <v>7</v>
      </c>
      <c r="Z57" s="96">
        <f t="shared" si="13"/>
        <v>1</v>
      </c>
      <c r="AA57" s="113">
        <f t="shared" si="7"/>
        <v>0.28000000000000003</v>
      </c>
      <c r="AB57" s="94"/>
      <c r="AC57" s="92">
        <v>25</v>
      </c>
      <c r="AD57" s="112">
        <v>7</v>
      </c>
      <c r="AE57" s="96">
        <f t="shared" si="14"/>
        <v>1</v>
      </c>
      <c r="AF57" s="113">
        <f t="shared" si="8"/>
        <v>0.28000000000000003</v>
      </c>
      <c r="AG57" s="115"/>
      <c r="AH57" s="118">
        <v>25</v>
      </c>
      <c r="AI57" s="119">
        <v>7</v>
      </c>
      <c r="AJ57" s="120">
        <f t="shared" si="15"/>
        <v>1</v>
      </c>
      <c r="AK57" s="121">
        <f t="shared" si="9"/>
        <v>0.28000000000000003</v>
      </c>
      <c r="AL57" s="94"/>
      <c r="AM57" s="92">
        <v>25</v>
      </c>
      <c r="AN57" s="112">
        <v>7</v>
      </c>
      <c r="AO57" s="96">
        <f t="shared" si="16"/>
        <v>1</v>
      </c>
      <c r="AP57" s="113">
        <f t="shared" si="10"/>
        <v>0.28000000000000003</v>
      </c>
      <c r="AQ57" s="94"/>
      <c r="AR57" s="92">
        <v>25</v>
      </c>
      <c r="AS57" s="112">
        <v>7</v>
      </c>
      <c r="AT57" s="96">
        <f t="shared" si="17"/>
        <v>1</v>
      </c>
      <c r="AU57" s="113">
        <f t="shared" si="11"/>
        <v>0.28000000000000003</v>
      </c>
    </row>
    <row r="58" spans="3:47">
      <c r="C58" s="115"/>
      <c r="R58" s="115"/>
      <c r="AB58" s="110"/>
      <c r="AC58" s="110"/>
      <c r="AD58" s="110"/>
      <c r="AG58" s="115"/>
    </row>
    <row r="59" spans="3:47">
      <c r="C59" s="115"/>
      <c r="D59" s="147" t="s">
        <v>91</v>
      </c>
      <c r="E59" s="147"/>
      <c r="F59" s="147"/>
      <c r="G59" s="48">
        <f>AVERAGE(G33:G57)</f>
        <v>0.45885688431160238</v>
      </c>
      <c r="I59" s="147" t="s">
        <v>91</v>
      </c>
      <c r="J59" s="147"/>
      <c r="K59" s="147"/>
      <c r="L59" s="48">
        <f>AVERAGE(L33:L57)</f>
        <v>0.17049142355079894</v>
      </c>
      <c r="N59" s="147" t="s">
        <v>91</v>
      </c>
      <c r="O59" s="147"/>
      <c r="P59" s="147"/>
      <c r="Q59" s="48">
        <f>AVERAGE(Q33:Q57)</f>
        <v>0.36920947204035104</v>
      </c>
      <c r="R59" s="115"/>
      <c r="S59" s="147" t="s">
        <v>91</v>
      </c>
      <c r="T59" s="147"/>
      <c r="U59" s="147"/>
      <c r="V59" s="48">
        <f>AVERAGE(V33:V57)</f>
        <v>0.45157237580325488</v>
      </c>
      <c r="X59" s="147" t="s">
        <v>91</v>
      </c>
      <c r="Y59" s="147"/>
      <c r="Z59" s="147"/>
      <c r="AA59" s="48">
        <f>AVERAGE(AA33:AA57)</f>
        <v>0.22546303261806028</v>
      </c>
      <c r="AB59" s="110"/>
      <c r="AC59" s="147" t="s">
        <v>91</v>
      </c>
      <c r="AD59" s="147"/>
      <c r="AE59" s="147"/>
      <c r="AF59" s="48">
        <f>AVERAGE(AF33:AF57)</f>
        <v>0.27162902916021781</v>
      </c>
      <c r="AG59" s="115"/>
      <c r="AH59" s="147" t="s">
        <v>91</v>
      </c>
      <c r="AI59" s="147"/>
      <c r="AJ59" s="147"/>
      <c r="AK59" s="48">
        <f>AVERAGE(AK33:AK57)</f>
        <v>0.26202441155560019</v>
      </c>
      <c r="AM59" s="147" t="s">
        <v>91</v>
      </c>
      <c r="AN59" s="147"/>
      <c r="AO59" s="147"/>
      <c r="AP59" s="48">
        <f>AVERAGE(AP33:AP57)</f>
        <v>0.28768178628478802</v>
      </c>
      <c r="AR59" s="147" t="s">
        <v>91</v>
      </c>
      <c r="AS59" s="147"/>
      <c r="AT59" s="147"/>
      <c r="AU59" s="48">
        <f>AVERAGE(AU33:AU57)</f>
        <v>0.2280464730256358</v>
      </c>
    </row>
    <row r="60" spans="3:47">
      <c r="C60" s="115"/>
      <c r="D60" s="147" t="s">
        <v>100</v>
      </c>
      <c r="E60" s="147"/>
      <c r="F60" s="147"/>
      <c r="G60" s="48">
        <f>AVERAGE(G33)</f>
        <v>1</v>
      </c>
      <c r="I60" s="147" t="s">
        <v>100</v>
      </c>
      <c r="J60" s="147"/>
      <c r="K60" s="147"/>
      <c r="L60" s="48">
        <f>AVERAGE(L33)</f>
        <v>0</v>
      </c>
      <c r="N60" s="147" t="s">
        <v>100</v>
      </c>
      <c r="O60" s="147"/>
      <c r="P60" s="147"/>
      <c r="Q60" s="48">
        <f>AVERAGE(Q33)</f>
        <v>0</v>
      </c>
      <c r="R60" s="115"/>
      <c r="S60" s="147" t="s">
        <v>100</v>
      </c>
      <c r="T60" s="147"/>
      <c r="U60" s="147"/>
      <c r="V60" s="48">
        <f>AVERAGE(V33)</f>
        <v>1</v>
      </c>
      <c r="X60" s="147" t="s">
        <v>100</v>
      </c>
      <c r="Y60" s="147"/>
      <c r="Z60" s="147"/>
      <c r="AA60" s="48">
        <f>AVERAGE(AA33)</f>
        <v>0</v>
      </c>
      <c r="AB60" s="110"/>
      <c r="AC60" s="147" t="s">
        <v>100</v>
      </c>
      <c r="AD60" s="147"/>
      <c r="AE60" s="147"/>
      <c r="AF60" s="48">
        <f>AVERAGE(AF33)</f>
        <v>0</v>
      </c>
      <c r="AG60" s="115"/>
      <c r="AH60" s="147" t="s">
        <v>100</v>
      </c>
      <c r="AI60" s="147"/>
      <c r="AJ60" s="147"/>
      <c r="AK60" s="48">
        <f>AVERAGE(AK33)</f>
        <v>0</v>
      </c>
      <c r="AM60" s="147" t="s">
        <v>100</v>
      </c>
      <c r="AN60" s="147"/>
      <c r="AO60" s="147"/>
      <c r="AP60" s="48">
        <f>AVERAGE(AP33)</f>
        <v>0</v>
      </c>
      <c r="AR60" s="147" t="s">
        <v>100</v>
      </c>
      <c r="AS60" s="147"/>
      <c r="AT60" s="147"/>
      <c r="AU60" s="48">
        <f>AVERAGE(AU33)</f>
        <v>0</v>
      </c>
    </row>
    <row r="61" spans="3:47">
      <c r="C61" s="115"/>
      <c r="D61" s="147" t="s">
        <v>95</v>
      </c>
      <c r="E61" s="147"/>
      <c r="F61" s="147"/>
      <c r="G61" s="48">
        <f>AVERAGE(G33:G34)</f>
        <v>1</v>
      </c>
      <c r="I61" s="147" t="s">
        <v>95</v>
      </c>
      <c r="J61" s="147"/>
      <c r="K61" s="147"/>
      <c r="L61" s="48">
        <f>AVERAGE(L33:L40)</f>
        <v>9.4940476190476186E-2</v>
      </c>
      <c r="N61" s="147" t="s">
        <v>95</v>
      </c>
      <c r="O61" s="147"/>
      <c r="P61" s="147"/>
      <c r="Q61" s="48">
        <f>AVERAGE(Q33:Q37)</f>
        <v>0.29666666666666669</v>
      </c>
      <c r="R61" s="115"/>
      <c r="S61" s="147" t="s">
        <v>95</v>
      </c>
      <c r="T61" s="147"/>
      <c r="U61" s="147"/>
      <c r="V61" s="48">
        <f>AVERAGE(V33:V35)</f>
        <v>0.72222222222222221</v>
      </c>
      <c r="X61" s="147" t="s">
        <v>95</v>
      </c>
      <c r="Y61" s="147"/>
      <c r="Z61" s="147"/>
      <c r="AA61" s="48">
        <f>AVERAGE(AA33:AA40)</f>
        <v>0.23035714285714284</v>
      </c>
      <c r="AB61" s="110"/>
      <c r="AC61" s="147" t="s">
        <v>95</v>
      </c>
      <c r="AD61" s="147"/>
      <c r="AE61" s="147"/>
      <c r="AF61" s="48">
        <f>AVERAGE(AF33:AF38)</f>
        <v>0.26944444444444443</v>
      </c>
      <c r="AG61" s="115"/>
      <c r="AH61" s="147" t="s">
        <v>95</v>
      </c>
      <c r="AI61" s="147"/>
      <c r="AJ61" s="147"/>
      <c r="AK61" s="48">
        <f>AVERAGE(AK33:AK36)</f>
        <v>0.33333333333333331</v>
      </c>
      <c r="AM61" s="147" t="s">
        <v>95</v>
      </c>
      <c r="AN61" s="147"/>
      <c r="AO61" s="147"/>
      <c r="AP61" s="48">
        <f>AVERAGE(AP33:AP37)</f>
        <v>0.29666666666666669</v>
      </c>
      <c r="AR61" s="147" t="s">
        <v>95</v>
      </c>
      <c r="AS61" s="147"/>
      <c r="AT61" s="147"/>
      <c r="AU61" s="48">
        <f>AVERAGE(AU33:AU42)</f>
        <v>0.11956349206349207</v>
      </c>
    </row>
    <row r="62" spans="3:47">
      <c r="C62" s="115"/>
      <c r="D62" s="147" t="s">
        <v>96</v>
      </c>
      <c r="E62" s="147"/>
      <c r="F62" s="147"/>
      <c r="G62" s="48">
        <f>AVERAGE(G33:G35)</f>
        <v>1</v>
      </c>
      <c r="I62" s="147" t="s">
        <v>96</v>
      </c>
      <c r="J62" s="147"/>
      <c r="K62" s="147"/>
      <c r="L62" s="48">
        <f>AVERAGE(L33:L46)</f>
        <v>0.13559733916876776</v>
      </c>
      <c r="N62" s="147" t="s">
        <v>96</v>
      </c>
      <c r="O62" s="147"/>
      <c r="P62" s="147"/>
      <c r="Q62" s="48">
        <f>AVERAGE(Q33:Q38)</f>
        <v>0.33055555555555555</v>
      </c>
      <c r="R62" s="115"/>
      <c r="S62" s="147" t="s">
        <v>96</v>
      </c>
      <c r="T62" s="147"/>
      <c r="U62" s="147"/>
      <c r="V62" s="48">
        <f>AVERAGE(V33:V36)</f>
        <v>0.72916666666666663</v>
      </c>
      <c r="X62" s="147" t="s">
        <v>96</v>
      </c>
      <c r="Y62" s="147"/>
      <c r="Z62" s="147"/>
      <c r="AA62" s="48">
        <f>AVERAGE(AA33:AA44)</f>
        <v>0.22474146224146221</v>
      </c>
      <c r="AB62" s="110"/>
      <c r="AC62" s="147" t="s">
        <v>96</v>
      </c>
      <c r="AD62" s="147"/>
      <c r="AE62" s="147"/>
      <c r="AF62" s="48">
        <f>AVERAGE(AF33:AF40)</f>
        <v>0.28467261904761904</v>
      </c>
      <c r="AG62" s="115"/>
      <c r="AH62" s="147" t="s">
        <v>96</v>
      </c>
      <c r="AI62" s="147"/>
      <c r="AJ62" s="147"/>
      <c r="AK62" s="48">
        <f>AVERAGE(AK33:AK45)</f>
        <v>0.27721978875825032</v>
      </c>
      <c r="AM62" s="147" t="s">
        <v>96</v>
      </c>
      <c r="AN62" s="147"/>
      <c r="AO62" s="147"/>
      <c r="AP62" s="48">
        <f>AVERAGE(AP33:AP42)</f>
        <v>0.28746031746031747</v>
      </c>
      <c r="AR62" s="147" t="s">
        <v>96</v>
      </c>
      <c r="AS62" s="147"/>
      <c r="AT62" s="147"/>
      <c r="AU62" s="48">
        <f>AVERAGE(AU33:AU45)</f>
        <v>0.13652992306838463</v>
      </c>
    </row>
    <row r="63" spans="3:47">
      <c r="C63" s="115"/>
      <c r="D63" s="147" t="s">
        <v>97</v>
      </c>
      <c r="E63" s="147"/>
      <c r="F63" s="147"/>
      <c r="G63" s="48">
        <f>AVERAGE(G33:G39)</f>
        <v>0.77448979591836731</v>
      </c>
      <c r="I63" s="147" t="s">
        <v>97</v>
      </c>
      <c r="J63" s="147"/>
      <c r="K63" s="147"/>
      <c r="L63" s="48">
        <f>AVERAGE(L33:L51)</f>
        <v>0.14944875363443066</v>
      </c>
      <c r="N63" s="147" t="s">
        <v>97</v>
      </c>
      <c r="O63" s="147"/>
      <c r="P63" s="147"/>
      <c r="Q63" s="48">
        <f>AVERAGE(Q33:Q39)</f>
        <v>0.3649659863945578</v>
      </c>
      <c r="R63" s="115"/>
      <c r="S63" s="147" t="s">
        <v>97</v>
      </c>
      <c r="T63" s="147"/>
      <c r="U63" s="147"/>
      <c r="V63" s="48">
        <f>AVERAGE(V33:V44)</f>
        <v>0.58995911495911502</v>
      </c>
      <c r="X63" s="147" t="s">
        <v>97</v>
      </c>
      <c r="Y63" s="147"/>
      <c r="Z63" s="147"/>
      <c r="AA63" s="48">
        <f>AVERAGE(AA33:AA53)</f>
        <v>0.21794127887117717</v>
      </c>
      <c r="AB63" s="110"/>
      <c r="AC63" s="147" t="s">
        <v>97</v>
      </c>
      <c r="AD63" s="147"/>
      <c r="AE63" s="147"/>
      <c r="AF63" s="48">
        <f>AVERAGE(AF33:AF50)</f>
        <v>0.27664797983425432</v>
      </c>
      <c r="AG63" s="115"/>
      <c r="AH63" s="147" t="s">
        <v>97</v>
      </c>
      <c r="AI63" s="147"/>
      <c r="AJ63" s="147"/>
      <c r="AK63" s="48">
        <f>AVERAGE(AK33:AK50)</f>
        <v>0.26562304797598918</v>
      </c>
      <c r="AM63" s="147" t="s">
        <v>97</v>
      </c>
      <c r="AN63" s="147"/>
      <c r="AO63" s="147"/>
      <c r="AP63" s="48">
        <f>AVERAGE(AP33:AP48)</f>
        <v>0.2856189817127317</v>
      </c>
      <c r="AR63" s="147" t="s">
        <v>97</v>
      </c>
      <c r="AS63" s="147"/>
      <c r="AT63" s="147"/>
      <c r="AU63" s="48">
        <f>AVERAGE(AU33:AU47)</f>
        <v>0.15959577459577462</v>
      </c>
    </row>
    <row r="64" spans="3:47">
      <c r="C64" s="115"/>
      <c r="D64" s="147" t="s">
        <v>98</v>
      </c>
      <c r="E64" s="147"/>
      <c r="F64" s="147"/>
      <c r="G64" s="48">
        <f>AVERAGE(G33:G42)</f>
        <v>0.68658730158730152</v>
      </c>
      <c r="I64" s="147" t="s">
        <v>98</v>
      </c>
      <c r="J64" s="147"/>
      <c r="K64" s="147"/>
      <c r="L64" s="48">
        <f>AVERAGE(L33:L52)</f>
        <v>0.15447631595270911</v>
      </c>
      <c r="N64" s="147" t="s">
        <v>98</v>
      </c>
      <c r="O64" s="147"/>
      <c r="P64" s="147"/>
      <c r="Q64" s="48">
        <f>AVERAGE(Q33:Q42)</f>
        <v>0.3999206349206349</v>
      </c>
      <c r="R64" s="115"/>
      <c r="S64" s="147" t="s">
        <v>98</v>
      </c>
      <c r="T64" s="147"/>
      <c r="U64" s="147"/>
      <c r="V64" s="48">
        <f>AVERAGE(V33:V47)</f>
        <v>0.54808450808450815</v>
      </c>
      <c r="X64" s="147" t="s">
        <v>98</v>
      </c>
      <c r="Y64" s="147"/>
      <c r="Z64" s="147"/>
      <c r="AA64" s="48">
        <f>AVERAGE(AA33:AA55)</f>
        <v>0.22021344125151476</v>
      </c>
      <c r="AB64" s="110"/>
      <c r="AC64" s="147" t="s">
        <v>98</v>
      </c>
      <c r="AD64" s="147"/>
      <c r="AE64" s="147"/>
      <c r="AF64" s="48">
        <f>AVERAGE(AF33:AF55)</f>
        <v>0.27039387227559902</v>
      </c>
      <c r="AG64" s="115"/>
      <c r="AH64" s="147" t="s">
        <v>98</v>
      </c>
      <c r="AI64" s="147"/>
      <c r="AJ64" s="147"/>
      <c r="AK64" s="48">
        <f>AVERAGE(AK33:AK55)</f>
        <v>0.26176566473434804</v>
      </c>
      <c r="AM64" s="147" t="s">
        <v>98</v>
      </c>
      <c r="AN64" s="147"/>
      <c r="AO64" s="147"/>
      <c r="AP64" s="48">
        <f>AVERAGE(AP33:AP51)</f>
        <v>0.28724150557497469</v>
      </c>
      <c r="AR64" s="147" t="s">
        <v>98</v>
      </c>
      <c r="AS64" s="147"/>
      <c r="AT64" s="147"/>
      <c r="AU64" s="48">
        <f>AVERAGE(AU33:AU48)</f>
        <v>0.17305853868353871</v>
      </c>
    </row>
    <row r="65" spans="3:47">
      <c r="C65" s="115"/>
      <c r="D65" s="147" t="s">
        <v>99</v>
      </c>
      <c r="E65" s="147"/>
      <c r="F65" s="147"/>
      <c r="G65" s="48">
        <f>AVERAGE(G33:G54)</f>
        <v>0.48729784284421224</v>
      </c>
      <c r="I65" s="147" t="s">
        <v>99</v>
      </c>
      <c r="J65" s="147"/>
      <c r="K65" s="147"/>
      <c r="L65" s="48">
        <f>AVERAGE(L33:L56)</f>
        <v>0.16759523286541556</v>
      </c>
      <c r="N65" s="147" t="s">
        <v>99</v>
      </c>
      <c r="O65" s="147"/>
      <c r="P65" s="147"/>
      <c r="Q65" s="48">
        <f>AVERAGE(Q33:Q44)</f>
        <v>0.4128126503126503</v>
      </c>
      <c r="R65" s="115"/>
      <c r="S65" s="147" t="s">
        <v>99</v>
      </c>
      <c r="T65" s="147"/>
      <c r="U65" s="147"/>
      <c r="V65" s="48">
        <f>AVERAGE(V33:V56)</f>
        <v>0.45872122479505717</v>
      </c>
      <c r="X65" s="147" t="s">
        <v>99</v>
      </c>
      <c r="Y65" s="147"/>
      <c r="Z65" s="147"/>
      <c r="AA65" s="48">
        <f>AVERAGE(AA33:AA56)</f>
        <v>0.2231906589771461</v>
      </c>
      <c r="AB65" s="110"/>
      <c r="AC65" s="147" t="s">
        <v>99</v>
      </c>
      <c r="AD65" s="147"/>
      <c r="AE65" s="147"/>
      <c r="AF65" s="48">
        <f>AVERAGE(AF33:AF56)</f>
        <v>0.27128023870856016</v>
      </c>
      <c r="AG65" s="115"/>
      <c r="AH65" s="147" t="s">
        <v>99</v>
      </c>
      <c r="AI65" s="147"/>
      <c r="AJ65" s="147"/>
      <c r="AK65" s="48">
        <f>AVERAGE(AK33:AK57)</f>
        <v>0.26202441155560019</v>
      </c>
      <c r="AM65" s="147" t="s">
        <v>99</v>
      </c>
      <c r="AN65" s="147"/>
      <c r="AO65" s="147"/>
      <c r="AP65" s="48">
        <f>AVERAGE(AP33:AP55)</f>
        <v>0.28784252132404492</v>
      </c>
      <c r="AR65" s="147" t="s">
        <v>99</v>
      </c>
      <c r="AS65" s="147"/>
      <c r="AT65" s="147"/>
      <c r="AU65" s="48">
        <f>AVERAGE(AU33:AU51)</f>
        <v>0.20124379901958525</v>
      </c>
    </row>
    <row r="66" spans="3:47">
      <c r="C66" s="115"/>
      <c r="D66" s="147" t="s">
        <v>92</v>
      </c>
      <c r="E66" s="147"/>
      <c r="F66" s="147"/>
      <c r="G66" s="48">
        <f>G37</f>
        <v>0.6</v>
      </c>
      <c r="I66" s="147" t="s">
        <v>92</v>
      </c>
      <c r="J66" s="147"/>
      <c r="K66" s="147"/>
      <c r="L66" s="48">
        <f>L37</f>
        <v>0.2</v>
      </c>
      <c r="N66" s="147" t="s">
        <v>92</v>
      </c>
      <c r="O66" s="147"/>
      <c r="P66" s="147"/>
      <c r="Q66" s="48">
        <f>Q37</f>
        <v>0.4</v>
      </c>
      <c r="R66" s="115"/>
      <c r="S66" s="147" t="s">
        <v>92</v>
      </c>
      <c r="T66" s="147"/>
      <c r="U66" s="147"/>
      <c r="V66" s="48">
        <f>V37</f>
        <v>0.8</v>
      </c>
      <c r="X66" s="147" t="s">
        <v>92</v>
      </c>
      <c r="Y66" s="147"/>
      <c r="Z66" s="147"/>
      <c r="AA66" s="48">
        <f>AA37</f>
        <v>0.2</v>
      </c>
      <c r="AB66" s="110"/>
      <c r="AC66" s="147" t="s">
        <v>92</v>
      </c>
      <c r="AD66" s="147"/>
      <c r="AE66" s="147"/>
      <c r="AF66" s="48">
        <f>AF37</f>
        <v>0.2</v>
      </c>
      <c r="AG66" s="115"/>
      <c r="AH66" s="147" t="s">
        <v>92</v>
      </c>
      <c r="AI66" s="147"/>
      <c r="AJ66" s="147"/>
      <c r="AK66" s="48">
        <f>AK37</f>
        <v>0.4</v>
      </c>
      <c r="AM66" s="147" t="s">
        <v>92</v>
      </c>
      <c r="AN66" s="147"/>
      <c r="AO66" s="147"/>
      <c r="AP66" s="48">
        <f>AP37</f>
        <v>0.4</v>
      </c>
      <c r="AR66" s="147" t="s">
        <v>92</v>
      </c>
      <c r="AS66" s="147"/>
      <c r="AT66" s="147"/>
      <c r="AU66" s="48">
        <f>AU37</f>
        <v>0.2</v>
      </c>
    </row>
    <row r="67" spans="3:47">
      <c r="C67" s="115"/>
      <c r="D67" s="147" t="s">
        <v>93</v>
      </c>
      <c r="E67" s="147"/>
      <c r="F67" s="147"/>
      <c r="G67" s="48">
        <f>G42</f>
        <v>0.5</v>
      </c>
      <c r="I67" s="147" t="s">
        <v>93</v>
      </c>
      <c r="J67" s="147"/>
      <c r="K67" s="147"/>
      <c r="L67" s="48">
        <f>L42</f>
        <v>0.2</v>
      </c>
      <c r="N67" s="147" t="s">
        <v>93</v>
      </c>
      <c r="O67" s="147"/>
      <c r="P67" s="147"/>
      <c r="Q67" s="48">
        <f>Q42</f>
        <v>0.5</v>
      </c>
      <c r="R67" s="115"/>
      <c r="S67" s="147" t="s">
        <v>93</v>
      </c>
      <c r="T67" s="147"/>
      <c r="U67" s="147"/>
      <c r="V67" s="48">
        <f>V42</f>
        <v>0.4</v>
      </c>
      <c r="X67" s="147" t="s">
        <v>93</v>
      </c>
      <c r="Y67" s="147"/>
      <c r="Z67" s="147"/>
      <c r="AA67" s="48">
        <f>AA42</f>
        <v>0.2</v>
      </c>
      <c r="AB67" s="110"/>
      <c r="AC67" s="147" t="s">
        <v>93</v>
      </c>
      <c r="AD67" s="147"/>
      <c r="AE67" s="147"/>
      <c r="AF67" s="48">
        <f>AF42</f>
        <v>0.3</v>
      </c>
      <c r="AG67" s="115"/>
      <c r="AH67" s="147" t="s">
        <v>93</v>
      </c>
      <c r="AI67" s="147"/>
      <c r="AJ67" s="147"/>
      <c r="AK67" s="48">
        <f>AK42</f>
        <v>0.2</v>
      </c>
      <c r="AM67" s="147" t="s">
        <v>93</v>
      </c>
      <c r="AN67" s="147"/>
      <c r="AO67" s="147"/>
      <c r="AP67" s="48">
        <f>AP42</f>
        <v>0.3</v>
      </c>
      <c r="AR67" s="147" t="s">
        <v>93</v>
      </c>
      <c r="AS67" s="147"/>
      <c r="AT67" s="147"/>
      <c r="AU67" s="48">
        <f>AU42</f>
        <v>0.2</v>
      </c>
    </row>
    <row r="68" spans="3:47">
      <c r="C68" s="115"/>
      <c r="D68" s="147" t="s">
        <v>94</v>
      </c>
      <c r="E68" s="147"/>
      <c r="F68" s="147"/>
      <c r="G68" s="48">
        <f>G52</f>
        <v>0.25</v>
      </c>
      <c r="I68" s="147" t="s">
        <v>94</v>
      </c>
      <c r="J68" s="147"/>
      <c r="K68" s="147"/>
      <c r="L68" s="48">
        <f>L52</f>
        <v>0.25</v>
      </c>
      <c r="N68" s="147" t="s">
        <v>94</v>
      </c>
      <c r="O68" s="147"/>
      <c r="P68" s="147"/>
      <c r="Q68" s="48">
        <f>Q52</f>
        <v>0.3</v>
      </c>
      <c r="R68" s="115"/>
      <c r="S68" s="147" t="s">
        <v>94</v>
      </c>
      <c r="T68" s="147"/>
      <c r="U68" s="147"/>
      <c r="V68" s="48">
        <f>V52</f>
        <v>0.3</v>
      </c>
      <c r="X68" s="147" t="s">
        <v>94</v>
      </c>
      <c r="Y68" s="147"/>
      <c r="Z68" s="147"/>
      <c r="AA68" s="48">
        <f>AA52</f>
        <v>0.2</v>
      </c>
      <c r="AB68" s="110"/>
      <c r="AC68" s="147" t="s">
        <v>94</v>
      </c>
      <c r="AD68" s="147"/>
      <c r="AE68" s="147"/>
      <c r="AF68" s="48">
        <f>AF52</f>
        <v>0.25</v>
      </c>
      <c r="AG68" s="115"/>
      <c r="AH68" s="147" t="s">
        <v>94</v>
      </c>
      <c r="AI68" s="147"/>
      <c r="AJ68" s="147"/>
      <c r="AK68" s="48">
        <f>AK52</f>
        <v>0.25</v>
      </c>
      <c r="AM68" s="147" t="s">
        <v>94</v>
      </c>
      <c r="AN68" s="147"/>
      <c r="AO68" s="147"/>
      <c r="AP68" s="48">
        <f>AP52</f>
        <v>0.3</v>
      </c>
      <c r="AR68" s="147" t="s">
        <v>94</v>
      </c>
      <c r="AS68" s="147"/>
      <c r="AT68" s="147"/>
      <c r="AU68" s="48">
        <f>AU52</f>
        <v>0.35</v>
      </c>
    </row>
    <row r="69" spans="3:47">
      <c r="C69" s="115"/>
      <c r="R69" s="115"/>
      <c r="AG69" s="115"/>
    </row>
    <row r="70" spans="3:47">
      <c r="C70" s="115"/>
      <c r="R70" s="115"/>
      <c r="AG70" s="115"/>
    </row>
    <row r="71" spans="3:47">
      <c r="C71" s="115"/>
      <c r="R71" s="115"/>
      <c r="AG71" s="115"/>
    </row>
    <row r="72" spans="3:47">
      <c r="C72" s="115"/>
      <c r="R72" s="115"/>
      <c r="AG72" s="115"/>
    </row>
    <row r="73" spans="3:47">
      <c r="C73" s="115"/>
      <c r="R73" s="115"/>
      <c r="AG73" s="115"/>
    </row>
    <row r="74" spans="3:47">
      <c r="C74" s="115"/>
      <c r="R74" s="115"/>
      <c r="AG74" s="115"/>
    </row>
    <row r="75" spans="3:47">
      <c r="C75" s="115"/>
      <c r="R75" s="115"/>
      <c r="AG75" s="115"/>
    </row>
    <row r="76" spans="3:47">
      <c r="C76" s="115"/>
      <c r="R76" s="115"/>
      <c r="AG76" s="115"/>
    </row>
    <row r="77" spans="3:47">
      <c r="C77" s="115"/>
      <c r="R77" s="115"/>
      <c r="AG77" s="115"/>
    </row>
    <row r="78" spans="3:47">
      <c r="C78" s="115"/>
      <c r="R78" s="115"/>
      <c r="AG78" s="115"/>
    </row>
    <row r="79" spans="3:47">
      <c r="C79" s="115"/>
      <c r="R79" s="115"/>
      <c r="AG79" s="115"/>
    </row>
    <row r="80" spans="3:47">
      <c r="C80" s="115"/>
      <c r="R80" s="115"/>
      <c r="AG80" s="115"/>
    </row>
    <row r="81" spans="3:33">
      <c r="C81" s="115"/>
      <c r="R81" s="115"/>
      <c r="AG81" s="115"/>
    </row>
    <row r="82" spans="3:33">
      <c r="C82" s="115"/>
      <c r="R82" s="115"/>
      <c r="AG82" s="115"/>
    </row>
    <row r="83" spans="3:33">
      <c r="C83" s="115"/>
      <c r="R83" s="115"/>
      <c r="AG83" s="115"/>
    </row>
    <row r="84" spans="3:33">
      <c r="C84" s="115"/>
      <c r="R84" s="115"/>
      <c r="AG84" s="115"/>
    </row>
    <row r="85" spans="3:33">
      <c r="C85" s="115"/>
      <c r="R85" s="115"/>
      <c r="AG85" s="115"/>
    </row>
    <row r="86" spans="3:33">
      <c r="C86" s="115"/>
      <c r="R86" s="115"/>
      <c r="AG86" s="115"/>
    </row>
    <row r="88" spans="3:33" ht="15.75" thickBot="1"/>
    <row r="89" spans="3:33" ht="15.75" thickBot="1">
      <c r="U89" s="156" t="s">
        <v>107</v>
      </c>
      <c r="V89" s="157"/>
      <c r="W89" s="158"/>
    </row>
    <row r="90" spans="3:33" ht="15.75" thickBot="1">
      <c r="U90" s="153" t="s">
        <v>87</v>
      </c>
      <c r="V90" s="154" t="s">
        <v>88</v>
      </c>
      <c r="W90" s="155" t="s">
        <v>89</v>
      </c>
    </row>
    <row r="91" spans="3:33">
      <c r="U91" s="150">
        <f>AVERAGE(G60,V60,AK60)</f>
        <v>0.66666666666666663</v>
      </c>
      <c r="V91" s="151">
        <f>AVERAGE(L60,AA60,AP60)</f>
        <v>0</v>
      </c>
      <c r="W91" s="152">
        <f>AVERAGE(Q60,AF60,AU60)</f>
        <v>0</v>
      </c>
    </row>
    <row r="92" spans="3:33">
      <c r="U92" s="148">
        <f>AVERAGE(G61,V61,AK61)</f>
        <v>0.68518518518518523</v>
      </c>
      <c r="V92" s="44">
        <f>AVERAGE(L61,AA61,AP61)</f>
        <v>0.20732142857142857</v>
      </c>
      <c r="W92" s="45">
        <f>AVERAGE(Q61,AF61,AU61)</f>
        <v>0.22855820105820104</v>
      </c>
    </row>
    <row r="93" spans="3:33">
      <c r="U93" s="148">
        <f>AVERAGE(G62,V62,AK62)</f>
        <v>0.668795485141639</v>
      </c>
      <c r="V93" s="44">
        <f>AVERAGE(L62,AA62,AP62)</f>
        <v>0.21593303962351582</v>
      </c>
      <c r="W93" s="45">
        <f>AVERAGE(Q62,AF62,AU62)</f>
        <v>0.25058603255718642</v>
      </c>
    </row>
    <row r="94" spans="3:33">
      <c r="U94" s="148">
        <f>AVERAGE(G63,V63,AK63)</f>
        <v>0.54335731961782374</v>
      </c>
      <c r="V94" s="44">
        <f>AVERAGE(L63,AA63,AP63)</f>
        <v>0.21766967140611318</v>
      </c>
      <c r="W94" s="45">
        <f>AVERAGE(Q63,AF63,AU63)</f>
        <v>0.26706991360819554</v>
      </c>
    </row>
    <row r="95" spans="3:33">
      <c r="U95" s="148">
        <f>AVERAGE(G64,V64,AK64)</f>
        <v>0.49881249146871925</v>
      </c>
      <c r="V95" s="44">
        <f>AVERAGE(L64,AA64,AP64)</f>
        <v>0.22064375425973284</v>
      </c>
      <c r="W95" s="45">
        <f>AVERAGE(Q64,AF64,AU64)</f>
        <v>0.28112434862659091</v>
      </c>
    </row>
    <row r="96" spans="3:33" ht="15.75" thickBot="1">
      <c r="U96" s="149">
        <f>AVERAGE(G65,V65,AK65)</f>
        <v>0.40268115973162316</v>
      </c>
      <c r="V96" s="46">
        <f>AVERAGE(L65,AA65,AP65)</f>
        <v>0.22620947105553549</v>
      </c>
      <c r="W96" s="47">
        <f>AVERAGE(Q65,AF65,AU65)</f>
        <v>0.29511222934693188</v>
      </c>
    </row>
    <row r="117" spans="3:3">
      <c r="C117" t="s">
        <v>101</v>
      </c>
    </row>
  </sheetData>
  <mergeCells count="328">
    <mergeCell ref="U89:W89"/>
    <mergeCell ref="AR66:AT66"/>
    <mergeCell ref="AR67:AT67"/>
    <mergeCell ref="AR68:AT68"/>
    <mergeCell ref="D60:F60"/>
    <mergeCell ref="I60:K60"/>
    <mergeCell ref="N60:P60"/>
    <mergeCell ref="S60:U60"/>
    <mergeCell ref="X60:Z60"/>
    <mergeCell ref="AC60:AE60"/>
    <mergeCell ref="AH60:AJ60"/>
    <mergeCell ref="AM60:AO60"/>
    <mergeCell ref="AR60:AT60"/>
    <mergeCell ref="AR61:AT61"/>
    <mergeCell ref="AR62:AT62"/>
    <mergeCell ref="AR63:AT63"/>
    <mergeCell ref="AR64:AT64"/>
    <mergeCell ref="AR65:AT65"/>
    <mergeCell ref="AH66:AJ66"/>
    <mergeCell ref="AH67:AJ67"/>
    <mergeCell ref="AH68:AJ68"/>
    <mergeCell ref="AH61:AJ61"/>
    <mergeCell ref="AH62:AJ62"/>
    <mergeCell ref="AH63:AJ63"/>
    <mergeCell ref="AH64:AJ64"/>
    <mergeCell ref="AM59:AO59"/>
    <mergeCell ref="AM61:AO61"/>
    <mergeCell ref="AM62:AO62"/>
    <mergeCell ref="AM63:AO63"/>
    <mergeCell ref="AM64:AO64"/>
    <mergeCell ref="AM65:AO65"/>
    <mergeCell ref="AM66:AO66"/>
    <mergeCell ref="AM67:AO67"/>
    <mergeCell ref="AM68:AO68"/>
    <mergeCell ref="AH65:AJ65"/>
    <mergeCell ref="AR28:AU28"/>
    <mergeCell ref="AR29:AU29"/>
    <mergeCell ref="S3:AF3"/>
    <mergeCell ref="AH3:AU3"/>
    <mergeCell ref="AH59:AJ59"/>
    <mergeCell ref="AR59:AT59"/>
    <mergeCell ref="AR23:AU23"/>
    <mergeCell ref="AR24:AU24"/>
    <mergeCell ref="AR25:AU25"/>
    <mergeCell ref="AR26:AU26"/>
    <mergeCell ref="AR27:AU27"/>
    <mergeCell ref="AR18:AU18"/>
    <mergeCell ref="AR19:AU19"/>
    <mergeCell ref="AR20:AU20"/>
    <mergeCell ref="AR21:AU21"/>
    <mergeCell ref="AR22:AU22"/>
    <mergeCell ref="AM27:AP27"/>
    <mergeCell ref="AM28:AP28"/>
    <mergeCell ref="AM29:AP29"/>
    <mergeCell ref="AR5:AU5"/>
    <mergeCell ref="AR6:AU6"/>
    <mergeCell ref="AR7:AU7"/>
    <mergeCell ref="AR8:AU8"/>
    <mergeCell ref="AR9:AU9"/>
    <mergeCell ref="AR10:AU10"/>
    <mergeCell ref="AR11:AU11"/>
    <mergeCell ref="AR12:AU12"/>
    <mergeCell ref="AR13:AU13"/>
    <mergeCell ref="AR14:AU14"/>
    <mergeCell ref="AR15:AU15"/>
    <mergeCell ref="AR16:AU16"/>
    <mergeCell ref="AR17:AU17"/>
    <mergeCell ref="AM22:AP22"/>
    <mergeCell ref="AM23:AP23"/>
    <mergeCell ref="AM24:AP24"/>
    <mergeCell ref="AM25:AP25"/>
    <mergeCell ref="AM26:AP26"/>
    <mergeCell ref="AM17:AP17"/>
    <mergeCell ref="AM18:AP18"/>
    <mergeCell ref="AM19:AP19"/>
    <mergeCell ref="AM20:AP20"/>
    <mergeCell ref="AM21:AP21"/>
    <mergeCell ref="AH26:AK26"/>
    <mergeCell ref="AH27:AK27"/>
    <mergeCell ref="AH28:AK28"/>
    <mergeCell ref="AH29:AK29"/>
    <mergeCell ref="AM5:AP5"/>
    <mergeCell ref="AM6:AP6"/>
    <mergeCell ref="AM7:AP7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H21:AK21"/>
    <mergeCell ref="AH22:AK22"/>
    <mergeCell ref="AH23:AK23"/>
    <mergeCell ref="AH24:AK24"/>
    <mergeCell ref="AH25:AK25"/>
    <mergeCell ref="AH16:AK16"/>
    <mergeCell ref="AH17:AK17"/>
    <mergeCell ref="AH18:AK18"/>
    <mergeCell ref="AH19:AK19"/>
    <mergeCell ref="AH20:AK20"/>
    <mergeCell ref="S68:U68"/>
    <mergeCell ref="X68:Z68"/>
    <mergeCell ref="AC68:AE68"/>
    <mergeCell ref="AH4:AK4"/>
    <mergeCell ref="AM4:AP4"/>
    <mergeCell ref="AH5:AK5"/>
    <mergeCell ref="AH6:AK6"/>
    <mergeCell ref="AH7:AK7"/>
    <mergeCell ref="AH8:AK8"/>
    <mergeCell ref="AH9:AK9"/>
    <mergeCell ref="AH10:AK10"/>
    <mergeCell ref="AH11:AK11"/>
    <mergeCell ref="AH12:AK12"/>
    <mergeCell ref="AH13:AK13"/>
    <mergeCell ref="AH14:AK14"/>
    <mergeCell ref="AH15:AK15"/>
    <mergeCell ref="S66:U66"/>
    <mergeCell ref="X66:Z66"/>
    <mergeCell ref="AC66:AE66"/>
    <mergeCell ref="S67:U67"/>
    <mergeCell ref="X67:Z67"/>
    <mergeCell ref="AC67:AE67"/>
    <mergeCell ref="S64:U64"/>
    <mergeCell ref="X64:Z64"/>
    <mergeCell ref="AC64:AE64"/>
    <mergeCell ref="S65:U65"/>
    <mergeCell ref="X65:Z65"/>
    <mergeCell ref="AC65:AE65"/>
    <mergeCell ref="S62:U62"/>
    <mergeCell ref="X62:Z62"/>
    <mergeCell ref="AC62:AE62"/>
    <mergeCell ref="S63:U63"/>
    <mergeCell ref="X63:Z63"/>
    <mergeCell ref="AC63:AE63"/>
    <mergeCell ref="AC19:AF19"/>
    <mergeCell ref="AC20:AF20"/>
    <mergeCell ref="S59:U59"/>
    <mergeCell ref="X59:Z59"/>
    <mergeCell ref="AC59:AE59"/>
    <mergeCell ref="S61:U61"/>
    <mergeCell ref="X61:Z61"/>
    <mergeCell ref="AC61:AE61"/>
    <mergeCell ref="AC26:AF26"/>
    <mergeCell ref="AC27:AF27"/>
    <mergeCell ref="AC28:AF28"/>
    <mergeCell ref="AC29:AF29"/>
    <mergeCell ref="X26:AA26"/>
    <mergeCell ref="X27:AA27"/>
    <mergeCell ref="X28:AA28"/>
    <mergeCell ref="X29:AA29"/>
    <mergeCell ref="S26:V26"/>
    <mergeCell ref="S27:V27"/>
    <mergeCell ref="S28:V28"/>
    <mergeCell ref="S29:V29"/>
    <mergeCell ref="AC4:AF4"/>
    <mergeCell ref="AC5:AF5"/>
    <mergeCell ref="AC6:AF6"/>
    <mergeCell ref="AC7:AF7"/>
    <mergeCell ref="AC8:AF8"/>
    <mergeCell ref="AC9:AF9"/>
    <mergeCell ref="AC10:AF10"/>
    <mergeCell ref="AC11:AF11"/>
    <mergeCell ref="AC12:AF12"/>
    <mergeCell ref="AC13:AF13"/>
    <mergeCell ref="AC14:AF14"/>
    <mergeCell ref="AC15:AF15"/>
    <mergeCell ref="X21:AA21"/>
    <mergeCell ref="X22:AA22"/>
    <mergeCell ref="X23:AA23"/>
    <mergeCell ref="X24:AA24"/>
    <mergeCell ref="X25:AA25"/>
    <mergeCell ref="X16:AA16"/>
    <mergeCell ref="X17:AA17"/>
    <mergeCell ref="X18:AA18"/>
    <mergeCell ref="X19:AA19"/>
    <mergeCell ref="X20:AA20"/>
    <mergeCell ref="X13:AA13"/>
    <mergeCell ref="X14:AA14"/>
    <mergeCell ref="X15:AA15"/>
    <mergeCell ref="AC21:AF21"/>
    <mergeCell ref="AC22:AF22"/>
    <mergeCell ref="AC23:AF23"/>
    <mergeCell ref="AC24:AF24"/>
    <mergeCell ref="AC25:AF25"/>
    <mergeCell ref="AC16:AF16"/>
    <mergeCell ref="AC17:AF17"/>
    <mergeCell ref="AC18:AF18"/>
    <mergeCell ref="X4:AA4"/>
    <mergeCell ref="X5:AA5"/>
    <mergeCell ref="X6:AA6"/>
    <mergeCell ref="X7:AA7"/>
    <mergeCell ref="X8:AA8"/>
    <mergeCell ref="X9:AA9"/>
    <mergeCell ref="X10:AA10"/>
    <mergeCell ref="X11:AA11"/>
    <mergeCell ref="X12:AA12"/>
    <mergeCell ref="S13:V13"/>
    <mergeCell ref="S14:V14"/>
    <mergeCell ref="S15:V15"/>
    <mergeCell ref="I59:K59"/>
    <mergeCell ref="I61:K61"/>
    <mergeCell ref="I62:K62"/>
    <mergeCell ref="I63:K63"/>
    <mergeCell ref="N59:P59"/>
    <mergeCell ref="N61:P61"/>
    <mergeCell ref="N62:P62"/>
    <mergeCell ref="N63:P63"/>
    <mergeCell ref="S21:V21"/>
    <mergeCell ref="S22:V22"/>
    <mergeCell ref="S23:V23"/>
    <mergeCell ref="S24:V24"/>
    <mergeCell ref="S25:V25"/>
    <mergeCell ref="S16:V16"/>
    <mergeCell ref="S17:V17"/>
    <mergeCell ref="S18:V18"/>
    <mergeCell ref="S19:V19"/>
    <mergeCell ref="S20:V20"/>
    <mergeCell ref="S4:V4"/>
    <mergeCell ref="S5:V5"/>
    <mergeCell ref="S6:V6"/>
    <mergeCell ref="S7:V7"/>
    <mergeCell ref="S8:V8"/>
    <mergeCell ref="S9:V9"/>
    <mergeCell ref="S10:V10"/>
    <mergeCell ref="S11:V11"/>
    <mergeCell ref="S12:V12"/>
    <mergeCell ref="N9:Q9"/>
    <mergeCell ref="D68:F68"/>
    <mergeCell ref="D67:F67"/>
    <mergeCell ref="D66:F66"/>
    <mergeCell ref="D65:F65"/>
    <mergeCell ref="D64:F64"/>
    <mergeCell ref="N65:P65"/>
    <mergeCell ref="N66:P66"/>
    <mergeCell ref="N67:P67"/>
    <mergeCell ref="N68:P68"/>
    <mergeCell ref="I64:K64"/>
    <mergeCell ref="I65:K65"/>
    <mergeCell ref="I66:K66"/>
    <mergeCell ref="I67:K67"/>
    <mergeCell ref="I68:K68"/>
    <mergeCell ref="N64:P64"/>
    <mergeCell ref="D63:F63"/>
    <mergeCell ref="D62:F62"/>
    <mergeCell ref="D61:F61"/>
    <mergeCell ref="D59:F59"/>
    <mergeCell ref="I23:L23"/>
    <mergeCell ref="N26:Q26"/>
    <mergeCell ref="N27:Q27"/>
    <mergeCell ref="N28:Q28"/>
    <mergeCell ref="N29:Q29"/>
    <mergeCell ref="D3:Q3"/>
    <mergeCell ref="N21:Q21"/>
    <mergeCell ref="N22:Q22"/>
    <mergeCell ref="N23:Q23"/>
    <mergeCell ref="N24:Q24"/>
    <mergeCell ref="N25:Q25"/>
    <mergeCell ref="N16:Q16"/>
    <mergeCell ref="N17:Q17"/>
    <mergeCell ref="N18:Q18"/>
    <mergeCell ref="N19:Q19"/>
    <mergeCell ref="N20:Q20"/>
    <mergeCell ref="N11:Q11"/>
    <mergeCell ref="N12:Q12"/>
    <mergeCell ref="N13:Q13"/>
    <mergeCell ref="N15:Q15"/>
    <mergeCell ref="N14:Q14"/>
    <mergeCell ref="N6:Q6"/>
    <mergeCell ref="N7:Q7"/>
    <mergeCell ref="N8:Q8"/>
    <mergeCell ref="I15:L15"/>
    <mergeCell ref="N10:Q10"/>
    <mergeCell ref="I16:L16"/>
    <mergeCell ref="I17:L17"/>
    <mergeCell ref="I18:L18"/>
    <mergeCell ref="I19:L19"/>
    <mergeCell ref="I20:L20"/>
    <mergeCell ref="I21:L21"/>
    <mergeCell ref="I22:L22"/>
    <mergeCell ref="D27:G27"/>
    <mergeCell ref="D28:G28"/>
    <mergeCell ref="D29:G29"/>
    <mergeCell ref="D26:G26"/>
    <mergeCell ref="I24:L24"/>
    <mergeCell ref="I25:L25"/>
    <mergeCell ref="I26:L26"/>
    <mergeCell ref="I27:L27"/>
    <mergeCell ref="I28:L28"/>
    <mergeCell ref="I29:L29"/>
    <mergeCell ref="D24:G24"/>
    <mergeCell ref="D25:G25"/>
    <mergeCell ref="D16:G16"/>
    <mergeCell ref="D17:G17"/>
    <mergeCell ref="D18:G18"/>
    <mergeCell ref="D19:G19"/>
    <mergeCell ref="D20:G20"/>
    <mergeCell ref="D11:G11"/>
    <mergeCell ref="D12:G12"/>
    <mergeCell ref="D13:G13"/>
    <mergeCell ref="D14:G14"/>
    <mergeCell ref="D15:G15"/>
    <mergeCell ref="I4:L4"/>
    <mergeCell ref="I5:L5"/>
    <mergeCell ref="N4:Q4"/>
    <mergeCell ref="N5:Q5"/>
    <mergeCell ref="AR4:AU4"/>
    <mergeCell ref="D4:G4"/>
    <mergeCell ref="D21:G21"/>
    <mergeCell ref="D22:G22"/>
    <mergeCell ref="D23:G23"/>
    <mergeCell ref="D6:G6"/>
    <mergeCell ref="D7:G7"/>
    <mergeCell ref="D8:G8"/>
    <mergeCell ref="D9:G9"/>
    <mergeCell ref="D10:G10"/>
    <mergeCell ref="D5:G5"/>
    <mergeCell ref="I6:L6"/>
    <mergeCell ref="I7:L7"/>
    <mergeCell ref="I8:L8"/>
    <mergeCell ref="I9:L9"/>
    <mergeCell ref="I10:L10"/>
    <mergeCell ref="I11:L11"/>
    <mergeCell ref="I12:L12"/>
    <mergeCell ref="I13:L13"/>
    <mergeCell ref="I14:L1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K y B W B T 1 t z K n A A A A 9 w A A A B I A H A B D b 2 5 m a W c v U G F j a 2 F n Z S 5 4 b W w g o h g A K K A U A A A A A A A A A A A A A A A A A A A A A A A A A A A A h Y 9 B D o I w F E S v Q r q n L Z g o k k 9 J d O F G E h M T 4 7 b B C o 3 w M b R Y 7 u b C I 3 k F M Y q 6 c z l v 3 m L m f r 1 B 2 t e V d 1 G t 0 Q 0 m J K C c e A r z 5 q C x S E h n j 3 5 E U g E b m Z 9 k o b x B R h P 3 5 p C Q 0 t p z z J h z j r o J b d q C h Z w H b J + t t 3 m p a k k + s v 4 v + x q N l Z g r I m D 3 G i N C O p / S I I r 4 j H J g I 4 V M 4 9 c I h 8 H P 9 g f C s q t s 1 y q h 0 F 8 t g I 0 R 2 P u E e A B Q S w M E F A A C A A g A n K y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s g V g o i k e 4 D g A A A B E A A A A T A B w A R m 9 y b X V s Y X M v U 2 V j d G l v b j E u b S C i G A A o o B Q A A A A A A A A A A A A A A A A A A A A A A A A A A A A r T k 0 u y c z P U w i G 0 I b W A F B L A Q I t A B Q A A g A I A J y s g V g U 9 b c y p w A A A P c A A A A S A A A A A A A A A A A A A A A A A A A A A A B D b 2 5 m a W c v U G F j a 2 F n Z S 5 4 b W x Q S w E C L Q A U A A I A C A C c r I F Y D 8 r p q 6 Q A A A D p A A A A E w A A A A A A A A A A A A A A A A D z A A A A W 0 N v b n R l b n R f V H l w Z X N d L n h t b F B L A Q I t A B Q A A g A I A J y s g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o T w e J / a + Q Y T f 8 S S W e p L I A A A A A A I A A A A A A B B m A A A A A Q A A I A A A A A R o w V w R x b 5 w / y W 6 w p l a U / p j 4 2 7 j o r C w d o V T L b g Z Q H F y A A A A A A 6 A A A A A A g A A I A A A A N G R S H n D Z q S B G p C N s 6 L u T u O k m 5 z U + b 7 M v l f s o s + f 2 3 U 7 U A A A A K q 4 I E 3 I y H T Q T F d B I H Q 9 X / F O a D L w 5 4 2 P c 4 f l x A 0 z V y 9 E I 2 0 X 4 q D C r 8 V A D E q j G h V e M o H M n L v N z r u o X b n c B M E X l x / P 7 W G M P p w b M w t u r J p / r + F W Q A A A A H i F A p h v h 9 H R B S r j Z o 5 j N 9 3 0 t U c s 3 b 4 D O a q Q y W W l 6 n 6 t + O O 9 R J X 5 W M s S 3 b i Q W h d R V Q + W B q f e S 7 F p X F G g 1 f F p P w o = < / D a t a M a s h u p > 
</file>

<file path=customXml/itemProps1.xml><?xml version="1.0" encoding="utf-8"?>
<ds:datastoreItem xmlns:ds="http://schemas.openxmlformats.org/officeDocument/2006/customXml" ds:itemID="{DF775C87-87BF-498B-B5C4-47F9546BBD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2</vt:lpstr>
      <vt:lpstr>Ejercicio 3</vt:lpstr>
      <vt:lpstr>Ejercicio 4</vt:lpstr>
      <vt:lpstr>Ejercicio 8</vt:lpstr>
      <vt:lpstr>Ejercicio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Pittavino</dc:creator>
  <cp:lastModifiedBy>Patricio Pittavino</cp:lastModifiedBy>
  <dcterms:created xsi:type="dcterms:W3CDTF">2024-04-02T00:35:38Z</dcterms:created>
  <dcterms:modified xsi:type="dcterms:W3CDTF">2024-04-11T00:51:37Z</dcterms:modified>
</cp:coreProperties>
</file>