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NCODE\Desktop\งานทั้งหลาย\จารย์บุรินทร์\ลงพื่นที่\"/>
    </mc:Choice>
  </mc:AlternateContent>
  <xr:revisionPtr revIDLastSave="0" documentId="13_ncr:1_{D1765370-0934-4377-8A5E-5D1F7F78B6CB}" xr6:coauthVersionLast="37" xr6:coauthVersionMax="37" xr10:uidLastSave="{00000000-0000-0000-0000-000000000000}"/>
  <bookViews>
    <workbookView xWindow="0" yWindow="0" windowWidth="20490" windowHeight="7575" xr2:uid="{4766FFA0-B9E9-4D50-A699-E2E72EDD9931}"/>
  </bookViews>
  <sheets>
    <sheet name="Sheet1" sheetId="1" r:id="rId1"/>
  </sheets>
  <definedNames>
    <definedName name="_xlnm._FilterDatabase" localSheetId="0" hidden="1">Sheet1!$C$1:$C$50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1" i="1" l="1"/>
  <c r="F55" i="1"/>
  <c r="E55" i="1"/>
  <c r="E56" i="1" s="1"/>
  <c r="F54" i="1"/>
  <c r="F53" i="1"/>
  <c r="D55" i="1"/>
  <c r="E54" i="1"/>
  <c r="E53" i="1"/>
  <c r="D53" i="1"/>
  <c r="D54" i="1"/>
  <c r="M2" i="1"/>
  <c r="F56" i="1" l="1"/>
  <c r="D56" i="1"/>
  <c r="M5" i="1"/>
  <c r="M6" i="1"/>
  <c r="M4" i="1"/>
  <c r="M3" i="1"/>
  <c r="M7" i="1" l="1"/>
</calcChain>
</file>

<file path=xl/sharedStrings.xml><?xml version="1.0" encoding="utf-8"?>
<sst xmlns="http://schemas.openxmlformats.org/spreadsheetml/2006/main" count="128" uniqueCount="66">
  <si>
    <t>ลำดับ</t>
  </si>
  <si>
    <t>ชื่อร้าน</t>
  </si>
  <si>
    <t>ประเภทร้าน</t>
  </si>
  <si>
    <t>ระดับความน่าลงทุน</t>
  </si>
  <si>
    <t>ระดับความเสี่ยง</t>
  </si>
  <si>
    <t>ระดับโอกาสพัฒนา</t>
  </si>
  <si>
    <t>ระดับทำเล</t>
  </si>
  <si>
    <t>จำนวนพนักงาน</t>
  </si>
  <si>
    <t>คลินิคหมอคมกฤษ</t>
  </si>
  <si>
    <t>ร้านขายเสื้อผ้า</t>
  </si>
  <si>
    <t>ร้านของเล่น</t>
  </si>
  <si>
    <t>ร้านเมย์</t>
  </si>
  <si>
    <t>ศุนย์ซ่อม(สอาด)</t>
  </si>
  <si>
    <t>คลินิก-ขายยา</t>
  </si>
  <si>
    <t>ตัดผม</t>
  </si>
  <si>
    <t>เสื้อผ้า-รองเท้า-เครื่องประดับ</t>
  </si>
  <si>
    <t>อาหาร-เครื่องดื่ม</t>
  </si>
  <si>
    <t>ขายของ-อื่นๆ</t>
  </si>
  <si>
    <t>-</t>
  </si>
  <si>
    <t>30&gt;</t>
  </si>
  <si>
    <t>ระดับ 3</t>
  </si>
  <si>
    <t>ระดับ 2</t>
  </si>
  <si>
    <t>ระดับ 1</t>
  </si>
  <si>
    <t>ร้านเบสท์</t>
  </si>
  <si>
    <t>ร้านอุปกรณ์การแพทย์</t>
  </si>
  <si>
    <t>ร้านแฮร์ บาบู</t>
  </si>
  <si>
    <t>ร้านเจริญพาณิช</t>
  </si>
  <si>
    <t>ร้านสนู๊ปปี้</t>
  </si>
  <si>
    <t>ร้านงามสมัย</t>
  </si>
  <si>
    <t>ร้านเงาะ</t>
  </si>
  <si>
    <t>ร้านมด&amp;มอส</t>
  </si>
  <si>
    <t>ร้านยอร์จ</t>
  </si>
  <si>
    <t>ร้านแบมชูส์</t>
  </si>
  <si>
    <t>ร้านเบเกอรี่</t>
  </si>
  <si>
    <t>ร้านบรรณศิลป์</t>
  </si>
  <si>
    <t>ร้านSUAE-PA</t>
  </si>
  <si>
    <t>ร้านขายลอตเตอรี่</t>
  </si>
  <si>
    <t>ร้านน้ำส้มคั้น</t>
  </si>
  <si>
    <t>ร้านซีเอ็ด</t>
  </si>
  <si>
    <t>ร้านเฉาก็วยนมสด</t>
  </si>
  <si>
    <t>ร้านกาแฟ</t>
  </si>
  <si>
    <t>ร้านลูกชิ้นทอด</t>
  </si>
  <si>
    <t>ร้านผลไม้สด</t>
  </si>
  <si>
    <t>ร้านกล้วยปิ้ง</t>
  </si>
  <si>
    <t>ร้านเจ๊ไวท์นมสด</t>
  </si>
  <si>
    <t>ร้านแอตแวนต้า</t>
  </si>
  <si>
    <t>ร้านแว่นท็อปเจริญ</t>
  </si>
  <si>
    <t>ร้านวิทยาภัณฑ์</t>
  </si>
  <si>
    <t>ร้านส้มตำ</t>
  </si>
  <si>
    <t>ร้านTHONGย้อย</t>
  </si>
  <si>
    <t>ห้างเสรีสรรพสินค้า</t>
  </si>
  <si>
    <t>ห้างเสรีพลาซ่า</t>
  </si>
  <si>
    <t>ร้านKoFuKu</t>
  </si>
  <si>
    <t>ร้านซิตี้อายส์</t>
  </si>
  <si>
    <t>ร้านสอาดลำปาง</t>
  </si>
  <si>
    <t>ร้านถูกปาก</t>
  </si>
  <si>
    <t>ร้านนัด</t>
  </si>
  <si>
    <t>ร้านกาแฟสวนนายลอย</t>
  </si>
  <si>
    <t>ร้านต๊ะ</t>
  </si>
  <si>
    <t>ร้านกุ้งโมเดิลแฮร์</t>
  </si>
  <si>
    <t>ร้านซอยซ่อมผ้า</t>
  </si>
  <si>
    <t>ร้านลูกเกดชุดเด็ก</t>
  </si>
  <si>
    <t>ร้านตัดเสื้อผ้าสตรี</t>
  </si>
  <si>
    <t>ร้านข้าวเกรียบปากหม้อ</t>
  </si>
  <si>
    <t>x̄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</si>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</sst>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4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1" fillId="0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>
                <a:latin typeface="TH SarabunPSK" panose="020B0500040200020003" pitchFamily="34" charset="-34"/>
                <a:cs typeface="TH SarabunPSK" panose="020B0500040200020003" pitchFamily="34" charset="-34"/>
              </a:rPr>
              <a:t>แผนภูมิประเภทร้าน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5CA-4705-9BD0-2EB7F283F6F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5CA-4705-9BD0-2EB7F283F6F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5CA-4705-9BD0-2EB7F283F6FC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5CA-4705-9BD0-2EB7F283F6FC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5CA-4705-9BD0-2EB7F283F6FC}"/>
              </c:ext>
            </c:extLst>
          </c:dPt>
          <c:dLbls>
            <c:dLbl>
              <c:idx val="0"/>
              <c:layout>
                <c:manualLayout>
                  <c:x val="0.13012774426458429"/>
                  <c:y val="5.3863657087842298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4CDA63-8F6D-4CCD-B387-662D997F56DA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/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241A5EEF-501C-4181-A9D0-2DA0F5BED2B3}" type="PERCENTAGE">
                      <a:rPr lang="th-TH" baseline="0"/>
                      <a:pPr>
                        <a:defRPr/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5CA-4705-9BD0-2EB7F283F6FC}"/>
                </c:ext>
              </c:extLst>
            </c:dLbl>
            <c:dLbl>
              <c:idx val="1"/>
              <c:layout>
                <c:manualLayout>
                  <c:x val="6.5866650477649613E-2"/>
                  <c:y val="0.1098648637068647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178B8DF-6D68-4AE3-B19A-11511522666D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C6E98EEE-096C-4C29-A9DE-F9B5D08E617E}" type="PERCENTAGE">
                      <a:rPr lang="th-TH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5CA-4705-9BD0-2EB7F283F6FC}"/>
                </c:ext>
              </c:extLst>
            </c:dLbl>
            <c:dLbl>
              <c:idx val="2"/>
              <c:layout>
                <c:manualLayout>
                  <c:x val="9.7647977188309323E-2"/>
                  <c:y val="-1.6029883231859761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3767D0-F80B-4706-90B7-F1C105075331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7242085B-082F-4CAC-B873-C4BB5D546822}" type="PERCENTAGE">
                      <a:rPr lang="th-TH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5CA-4705-9BD0-2EB7F283F6FC}"/>
                </c:ext>
              </c:extLst>
            </c:dLbl>
            <c:dLbl>
              <c:idx val="3"/>
              <c:layout>
                <c:manualLayout>
                  <c:x val="-0.14476421566176884"/>
                  <c:y val="-0.1140755869982336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3DADDE-8ABB-4BFD-85DC-EBED8907C29D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E8C1FE29-FA5B-4649-BD92-B3F08A8DD97F}" type="PERCENTAGE">
                      <a:rPr lang="th-TH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5CA-4705-9BD0-2EB7F283F6FC}"/>
                </c:ext>
              </c:extLst>
            </c:dLbl>
            <c:dLbl>
              <c:idx val="4"/>
              <c:layout>
                <c:manualLayout>
                  <c:x val="-0.12083290538854256"/>
                  <c:y val="-8.618185134054767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082CFA-E0DE-4D5A-AF5F-CD2CA6A21FDB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9086DD57-F159-4355-968D-56E2E29BF12C}" type="PERCENTAGE">
                      <a:rPr lang="th-TH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5CA-4705-9BD0-2EB7F283F6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Sheet1!$L$2:$L$6</c:f>
              <c:strCache>
                <c:ptCount val="5"/>
                <c:pt idx="0">
                  <c:v>คลินิก-ขายยา</c:v>
                </c:pt>
                <c:pt idx="1">
                  <c:v>เสื้อผ้า-รองเท้า-เครื่องประดับ</c:v>
                </c:pt>
                <c:pt idx="2">
                  <c:v>ตัดผม</c:v>
                </c:pt>
                <c:pt idx="3">
                  <c:v>อาหาร-เครื่องดื่ม</c:v>
                </c:pt>
                <c:pt idx="4">
                  <c:v>ขายของ-อื่นๆ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3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A-4705-9BD0-2EB7F283F6F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2000">
                <a:latin typeface="TH SarabunPSK" panose="020B0500040200020003" pitchFamily="34" charset="-34"/>
                <a:cs typeface="TH SarabunPSK" panose="020B0500040200020003" pitchFamily="34" charset="-34"/>
              </a:rPr>
              <a:t>ระดับความน่าลงทุน</a:t>
            </a:r>
          </a:p>
        </c:rich>
      </c:tx>
      <c:layout>
        <c:manualLayout>
          <c:xMode val="edge"/>
          <c:yMode val="edge"/>
          <c:x val="0.4129468381203044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Sheet1!$B$2:$B$50</c:f>
              <c:strCache>
                <c:ptCount val="49"/>
                <c:pt idx="0">
                  <c:v>ร้านเบสท์</c:v>
                </c:pt>
                <c:pt idx="1">
                  <c:v>ร้านอุปกรณ์การแพทย์</c:v>
                </c:pt>
                <c:pt idx="2">
                  <c:v>คลินิคหมอคมกฤษ</c:v>
                </c:pt>
                <c:pt idx="3">
                  <c:v>ร้านขายเสื้อผ้า</c:v>
                </c:pt>
                <c:pt idx="4">
                  <c:v>ร้านแฮร์ บาบู</c:v>
                </c:pt>
                <c:pt idx="5">
                  <c:v>ร้านเจริญพาณิช</c:v>
                </c:pt>
                <c:pt idx="6">
                  <c:v>ร้านของเล่น</c:v>
                </c:pt>
                <c:pt idx="7">
                  <c:v>ร้านเมย์</c:v>
                </c:pt>
                <c:pt idx="8">
                  <c:v>ร้านสนู๊ปปี้</c:v>
                </c:pt>
                <c:pt idx="9">
                  <c:v>ร้านงามสมัย</c:v>
                </c:pt>
                <c:pt idx="10">
                  <c:v>ร้านเงาะ</c:v>
                </c:pt>
                <c:pt idx="11">
                  <c:v>ร้านมด&amp;มอส</c:v>
                </c:pt>
                <c:pt idx="12">
                  <c:v>ร้านยอร์จ</c:v>
                </c:pt>
                <c:pt idx="13">
                  <c:v>ร้านแบมชูส์</c:v>
                </c:pt>
                <c:pt idx="14">
                  <c:v>ร้านเบเกอรี่</c:v>
                </c:pt>
                <c:pt idx="15">
                  <c:v>ร้านบรรณศิลป์</c:v>
                </c:pt>
                <c:pt idx="16">
                  <c:v>ร้านSUAE-PA</c:v>
                </c:pt>
                <c:pt idx="17">
                  <c:v>ร้านขายลอตเตอรี่</c:v>
                </c:pt>
                <c:pt idx="18">
                  <c:v>ร้านน้ำส้มคั้น</c:v>
                </c:pt>
                <c:pt idx="19">
                  <c:v>ร้านซีเอ็ด</c:v>
                </c:pt>
                <c:pt idx="20">
                  <c:v>ร้านเฉาก็วยนมสด</c:v>
                </c:pt>
                <c:pt idx="21">
                  <c:v>ร้านกาแฟ</c:v>
                </c:pt>
                <c:pt idx="22">
                  <c:v>ร้านลูกชิ้นทอด</c:v>
                </c:pt>
                <c:pt idx="23">
                  <c:v>ร้านขายลอตเตอรี่</c:v>
                </c:pt>
                <c:pt idx="24">
                  <c:v>ร้านกาแฟ</c:v>
                </c:pt>
                <c:pt idx="25">
                  <c:v>ร้านผลไม้สด</c:v>
                </c:pt>
                <c:pt idx="26">
                  <c:v>ร้านกล้วยปิ้ง</c:v>
                </c:pt>
                <c:pt idx="27">
                  <c:v>ร้านเจ๊ไวท์นมสด</c:v>
                </c:pt>
                <c:pt idx="28">
                  <c:v>ร้านแอตแวนต้า</c:v>
                </c:pt>
                <c:pt idx="29">
                  <c:v>ร้านแว่นท็อปเจริญ</c:v>
                </c:pt>
                <c:pt idx="30">
                  <c:v>ร้านวิทยาภัณฑ์</c:v>
                </c:pt>
                <c:pt idx="31">
                  <c:v>ร้านส้มตำ</c:v>
                </c:pt>
                <c:pt idx="32">
                  <c:v>ร้านลูกชิ้นทอด</c:v>
                </c:pt>
                <c:pt idx="33">
                  <c:v>ร้านTHONGย้อย</c:v>
                </c:pt>
                <c:pt idx="34">
                  <c:v>ห้างเสรีสรรพสินค้า</c:v>
                </c:pt>
                <c:pt idx="35">
                  <c:v>ห้างเสรีพลาซ่า</c:v>
                </c:pt>
                <c:pt idx="36">
                  <c:v>ร้านKoFuKu</c:v>
                </c:pt>
                <c:pt idx="37">
                  <c:v>ร้านซิตี้อายส์</c:v>
                </c:pt>
                <c:pt idx="38">
                  <c:v>ร้านสอาดลำปาง</c:v>
                </c:pt>
                <c:pt idx="39">
                  <c:v>ร้านถูกปาก</c:v>
                </c:pt>
                <c:pt idx="40">
                  <c:v>ร้านนัด</c:v>
                </c:pt>
                <c:pt idx="41">
                  <c:v>ศุนย์ซ่อม(สอาด)</c:v>
                </c:pt>
                <c:pt idx="42">
                  <c:v>ร้านกาแฟสวนนายลอย</c:v>
                </c:pt>
                <c:pt idx="43">
                  <c:v>ร้านต๊ะ</c:v>
                </c:pt>
                <c:pt idx="44">
                  <c:v>ร้านกุ้งโมเดิลแฮร์</c:v>
                </c:pt>
                <c:pt idx="45">
                  <c:v>ร้านซอยซ่อมผ้า</c:v>
                </c:pt>
                <c:pt idx="46">
                  <c:v>ร้านลูกเกดชุดเด็ก</c:v>
                </c:pt>
                <c:pt idx="47">
                  <c:v>ร้านตัดเสื้อผ้าสตรี</c:v>
                </c:pt>
                <c:pt idx="48">
                  <c:v>ร้านข้าวเกรียบปากหม้อ</c:v>
                </c:pt>
              </c:strCache>
            </c:strRef>
          </c:cat>
          <c:val>
            <c:numRef>
              <c:f>Sheet1!$D$2:$D$50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3-4F34-88C1-6554F32475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64304"/>
        <c:axId val="407164960"/>
      </c:lineChart>
      <c:catAx>
        <c:axId val="4071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7164960"/>
        <c:crosses val="autoZero"/>
        <c:auto val="1"/>
        <c:lblAlgn val="ctr"/>
        <c:lblOffset val="100"/>
        <c:noMultiLvlLbl val="0"/>
      </c:catAx>
      <c:valAx>
        <c:axId val="4071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71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2000">
                <a:latin typeface="TH SarabunPSK" panose="020B0500040200020003" pitchFamily="34" charset="-34"/>
                <a:cs typeface="TH SarabunPSK" panose="020B0500040200020003" pitchFamily="34" charset="-34"/>
              </a:rPr>
              <a:t>ระดับความเสี่ยง</a:t>
            </a:r>
          </a:p>
        </c:rich>
      </c:tx>
      <c:layout>
        <c:manualLayout>
          <c:xMode val="edge"/>
          <c:yMode val="edge"/>
          <c:x val="0.43047452017665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Sheet1!$B$2:$B$50</c:f>
              <c:strCache>
                <c:ptCount val="49"/>
                <c:pt idx="0">
                  <c:v>ร้านเบสท์</c:v>
                </c:pt>
                <c:pt idx="1">
                  <c:v>ร้านอุปกรณ์การแพทย์</c:v>
                </c:pt>
                <c:pt idx="2">
                  <c:v>คลินิคหมอคมกฤษ</c:v>
                </c:pt>
                <c:pt idx="3">
                  <c:v>ร้านขายเสื้อผ้า</c:v>
                </c:pt>
                <c:pt idx="4">
                  <c:v>ร้านแฮร์ บาบู</c:v>
                </c:pt>
                <c:pt idx="5">
                  <c:v>ร้านเจริญพาณิช</c:v>
                </c:pt>
                <c:pt idx="6">
                  <c:v>ร้านของเล่น</c:v>
                </c:pt>
                <c:pt idx="7">
                  <c:v>ร้านเมย์</c:v>
                </c:pt>
                <c:pt idx="8">
                  <c:v>ร้านสนู๊ปปี้</c:v>
                </c:pt>
                <c:pt idx="9">
                  <c:v>ร้านงามสมัย</c:v>
                </c:pt>
                <c:pt idx="10">
                  <c:v>ร้านเงาะ</c:v>
                </c:pt>
                <c:pt idx="11">
                  <c:v>ร้านมด&amp;มอส</c:v>
                </c:pt>
                <c:pt idx="12">
                  <c:v>ร้านยอร์จ</c:v>
                </c:pt>
                <c:pt idx="13">
                  <c:v>ร้านแบมชูส์</c:v>
                </c:pt>
                <c:pt idx="14">
                  <c:v>ร้านเบเกอรี่</c:v>
                </c:pt>
                <c:pt idx="15">
                  <c:v>ร้านบรรณศิลป์</c:v>
                </c:pt>
                <c:pt idx="16">
                  <c:v>ร้านSUAE-PA</c:v>
                </c:pt>
                <c:pt idx="17">
                  <c:v>ร้านขายลอตเตอรี่</c:v>
                </c:pt>
                <c:pt idx="18">
                  <c:v>ร้านน้ำส้มคั้น</c:v>
                </c:pt>
                <c:pt idx="19">
                  <c:v>ร้านซีเอ็ด</c:v>
                </c:pt>
                <c:pt idx="20">
                  <c:v>ร้านเฉาก็วยนมสด</c:v>
                </c:pt>
                <c:pt idx="21">
                  <c:v>ร้านกาแฟ</c:v>
                </c:pt>
                <c:pt idx="22">
                  <c:v>ร้านลูกชิ้นทอด</c:v>
                </c:pt>
                <c:pt idx="23">
                  <c:v>ร้านขายลอตเตอรี่</c:v>
                </c:pt>
                <c:pt idx="24">
                  <c:v>ร้านกาแฟ</c:v>
                </c:pt>
                <c:pt idx="25">
                  <c:v>ร้านผลไม้สด</c:v>
                </c:pt>
                <c:pt idx="26">
                  <c:v>ร้านกล้วยปิ้ง</c:v>
                </c:pt>
                <c:pt idx="27">
                  <c:v>ร้านเจ๊ไวท์นมสด</c:v>
                </c:pt>
                <c:pt idx="28">
                  <c:v>ร้านแอตแวนต้า</c:v>
                </c:pt>
                <c:pt idx="29">
                  <c:v>ร้านแว่นท็อปเจริญ</c:v>
                </c:pt>
                <c:pt idx="30">
                  <c:v>ร้านวิทยาภัณฑ์</c:v>
                </c:pt>
                <c:pt idx="31">
                  <c:v>ร้านส้มตำ</c:v>
                </c:pt>
                <c:pt idx="32">
                  <c:v>ร้านลูกชิ้นทอด</c:v>
                </c:pt>
                <c:pt idx="33">
                  <c:v>ร้านTHONGย้อย</c:v>
                </c:pt>
                <c:pt idx="34">
                  <c:v>ห้างเสรีสรรพสินค้า</c:v>
                </c:pt>
                <c:pt idx="35">
                  <c:v>ห้างเสรีพลาซ่า</c:v>
                </c:pt>
                <c:pt idx="36">
                  <c:v>ร้านKoFuKu</c:v>
                </c:pt>
                <c:pt idx="37">
                  <c:v>ร้านซิตี้อายส์</c:v>
                </c:pt>
                <c:pt idx="38">
                  <c:v>ร้านสอาดลำปาง</c:v>
                </c:pt>
                <c:pt idx="39">
                  <c:v>ร้านถูกปาก</c:v>
                </c:pt>
                <c:pt idx="40">
                  <c:v>ร้านนัด</c:v>
                </c:pt>
                <c:pt idx="41">
                  <c:v>ศุนย์ซ่อม(สอาด)</c:v>
                </c:pt>
                <c:pt idx="42">
                  <c:v>ร้านกาแฟสวนนายลอย</c:v>
                </c:pt>
                <c:pt idx="43">
                  <c:v>ร้านต๊ะ</c:v>
                </c:pt>
                <c:pt idx="44">
                  <c:v>ร้านกุ้งโมเดิลแฮร์</c:v>
                </c:pt>
                <c:pt idx="45">
                  <c:v>ร้านซอยซ่อมผ้า</c:v>
                </c:pt>
                <c:pt idx="46">
                  <c:v>ร้านลูกเกดชุดเด็ก</c:v>
                </c:pt>
                <c:pt idx="47">
                  <c:v>ร้านตัดเสื้อผ้าสตรี</c:v>
                </c:pt>
                <c:pt idx="48">
                  <c:v>ร้านข้าวเกรียบปากหม้อ</c:v>
                </c:pt>
              </c:strCache>
            </c:strRef>
          </c:cat>
          <c:val>
            <c:numRef>
              <c:f>Sheet1!$E$2:$E$50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4-4D94-9663-ED0BD44F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71280"/>
        <c:axId val="464669640"/>
      </c:lineChart>
      <c:catAx>
        <c:axId val="4646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669640"/>
        <c:crosses val="autoZero"/>
        <c:auto val="1"/>
        <c:lblAlgn val="ctr"/>
        <c:lblOffset val="100"/>
        <c:noMultiLvlLbl val="0"/>
      </c:catAx>
      <c:valAx>
        <c:axId val="4646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67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2000">
                <a:latin typeface="TH SarabunPSK" panose="020B0500040200020003" pitchFamily="34" charset="-34"/>
                <a:cs typeface="TH SarabunPSK" panose="020B0500040200020003" pitchFamily="34" charset="-34"/>
              </a:rPr>
              <a:t>ระดับโอกาสพัฒนา</a:t>
            </a:r>
          </a:p>
        </c:rich>
      </c:tx>
      <c:layout>
        <c:manualLayout>
          <c:xMode val="edge"/>
          <c:yMode val="edge"/>
          <c:x val="0.4175634576343520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Sheet1!$B$2:$B$50</c:f>
              <c:strCache>
                <c:ptCount val="49"/>
                <c:pt idx="0">
                  <c:v>ร้านเบสท์</c:v>
                </c:pt>
                <c:pt idx="1">
                  <c:v>ร้านอุปกรณ์การแพทย์</c:v>
                </c:pt>
                <c:pt idx="2">
                  <c:v>คลินิคหมอคมกฤษ</c:v>
                </c:pt>
                <c:pt idx="3">
                  <c:v>ร้านขายเสื้อผ้า</c:v>
                </c:pt>
                <c:pt idx="4">
                  <c:v>ร้านแฮร์ บาบู</c:v>
                </c:pt>
                <c:pt idx="5">
                  <c:v>ร้านเจริญพาณิช</c:v>
                </c:pt>
                <c:pt idx="6">
                  <c:v>ร้านของเล่น</c:v>
                </c:pt>
                <c:pt idx="7">
                  <c:v>ร้านเมย์</c:v>
                </c:pt>
                <c:pt idx="8">
                  <c:v>ร้านสนู๊ปปี้</c:v>
                </c:pt>
                <c:pt idx="9">
                  <c:v>ร้านงามสมัย</c:v>
                </c:pt>
                <c:pt idx="10">
                  <c:v>ร้านเงาะ</c:v>
                </c:pt>
                <c:pt idx="11">
                  <c:v>ร้านมด&amp;มอส</c:v>
                </c:pt>
                <c:pt idx="12">
                  <c:v>ร้านยอร์จ</c:v>
                </c:pt>
                <c:pt idx="13">
                  <c:v>ร้านแบมชูส์</c:v>
                </c:pt>
                <c:pt idx="14">
                  <c:v>ร้านเบเกอรี่</c:v>
                </c:pt>
                <c:pt idx="15">
                  <c:v>ร้านบรรณศิลป์</c:v>
                </c:pt>
                <c:pt idx="16">
                  <c:v>ร้านSUAE-PA</c:v>
                </c:pt>
                <c:pt idx="17">
                  <c:v>ร้านขายลอตเตอรี่</c:v>
                </c:pt>
                <c:pt idx="18">
                  <c:v>ร้านน้ำส้มคั้น</c:v>
                </c:pt>
                <c:pt idx="19">
                  <c:v>ร้านซีเอ็ด</c:v>
                </c:pt>
                <c:pt idx="20">
                  <c:v>ร้านเฉาก็วยนมสด</c:v>
                </c:pt>
                <c:pt idx="21">
                  <c:v>ร้านกาแฟ</c:v>
                </c:pt>
                <c:pt idx="22">
                  <c:v>ร้านลูกชิ้นทอด</c:v>
                </c:pt>
                <c:pt idx="23">
                  <c:v>ร้านขายลอตเตอรี่</c:v>
                </c:pt>
                <c:pt idx="24">
                  <c:v>ร้านกาแฟ</c:v>
                </c:pt>
                <c:pt idx="25">
                  <c:v>ร้านผลไม้สด</c:v>
                </c:pt>
                <c:pt idx="26">
                  <c:v>ร้านกล้วยปิ้ง</c:v>
                </c:pt>
                <c:pt idx="27">
                  <c:v>ร้านเจ๊ไวท์นมสด</c:v>
                </c:pt>
                <c:pt idx="28">
                  <c:v>ร้านแอตแวนต้า</c:v>
                </c:pt>
                <c:pt idx="29">
                  <c:v>ร้านแว่นท็อปเจริญ</c:v>
                </c:pt>
                <c:pt idx="30">
                  <c:v>ร้านวิทยาภัณฑ์</c:v>
                </c:pt>
                <c:pt idx="31">
                  <c:v>ร้านส้มตำ</c:v>
                </c:pt>
                <c:pt idx="32">
                  <c:v>ร้านลูกชิ้นทอด</c:v>
                </c:pt>
                <c:pt idx="33">
                  <c:v>ร้านTHONGย้อย</c:v>
                </c:pt>
                <c:pt idx="34">
                  <c:v>ห้างเสรีสรรพสินค้า</c:v>
                </c:pt>
                <c:pt idx="35">
                  <c:v>ห้างเสรีพลาซ่า</c:v>
                </c:pt>
                <c:pt idx="36">
                  <c:v>ร้านKoFuKu</c:v>
                </c:pt>
                <c:pt idx="37">
                  <c:v>ร้านซิตี้อายส์</c:v>
                </c:pt>
                <c:pt idx="38">
                  <c:v>ร้านสอาดลำปาง</c:v>
                </c:pt>
                <c:pt idx="39">
                  <c:v>ร้านถูกปาก</c:v>
                </c:pt>
                <c:pt idx="40">
                  <c:v>ร้านนัด</c:v>
                </c:pt>
                <c:pt idx="41">
                  <c:v>ศุนย์ซ่อม(สอาด)</c:v>
                </c:pt>
                <c:pt idx="42">
                  <c:v>ร้านกาแฟสวนนายลอย</c:v>
                </c:pt>
                <c:pt idx="43">
                  <c:v>ร้านต๊ะ</c:v>
                </c:pt>
                <c:pt idx="44">
                  <c:v>ร้านกุ้งโมเดิลแฮร์</c:v>
                </c:pt>
                <c:pt idx="45">
                  <c:v>ร้านซอยซ่อมผ้า</c:v>
                </c:pt>
                <c:pt idx="46">
                  <c:v>ร้านลูกเกดชุดเด็ก</c:v>
                </c:pt>
                <c:pt idx="47">
                  <c:v>ร้านตัดเสื้อผ้าสตรี</c:v>
                </c:pt>
                <c:pt idx="48">
                  <c:v>ร้านข้าวเกรียบปากหม้อ</c:v>
                </c:pt>
              </c:strCache>
            </c:strRef>
          </c:cat>
          <c:val>
            <c:numRef>
              <c:f>Sheet1!$F$2:$F$50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6-4E03-88C3-21E96FCF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54872"/>
        <c:axId val="402655200"/>
      </c:lineChart>
      <c:catAx>
        <c:axId val="40265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2655200"/>
        <c:crosses val="autoZero"/>
        <c:auto val="1"/>
        <c:lblAlgn val="ctr"/>
        <c:lblOffset val="100"/>
        <c:noMultiLvlLbl val="0"/>
      </c:catAx>
      <c:valAx>
        <c:axId val="4026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265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2000">
                <a:latin typeface="TH SarabunPSK" panose="020B0500040200020003" pitchFamily="34" charset="-34"/>
                <a:cs typeface="TH SarabunPSK" panose="020B0500040200020003" pitchFamily="34" charset="-34"/>
              </a:rPr>
              <a:t>ระดับทำเล</a:t>
            </a:r>
          </a:p>
        </c:rich>
      </c:tx>
      <c:layout>
        <c:manualLayout>
          <c:xMode val="edge"/>
          <c:yMode val="edge"/>
          <c:x val="0.4490219317241704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Sheet1!$B$2:$B$50</c:f>
              <c:strCache>
                <c:ptCount val="49"/>
                <c:pt idx="0">
                  <c:v>ร้านเบสท์</c:v>
                </c:pt>
                <c:pt idx="1">
                  <c:v>ร้านอุปกรณ์การแพทย์</c:v>
                </c:pt>
                <c:pt idx="2">
                  <c:v>คลินิคหมอคมกฤษ</c:v>
                </c:pt>
                <c:pt idx="3">
                  <c:v>ร้านขายเสื้อผ้า</c:v>
                </c:pt>
                <c:pt idx="4">
                  <c:v>ร้านแฮร์ บาบู</c:v>
                </c:pt>
                <c:pt idx="5">
                  <c:v>ร้านเจริญพาณิช</c:v>
                </c:pt>
                <c:pt idx="6">
                  <c:v>ร้านของเล่น</c:v>
                </c:pt>
                <c:pt idx="7">
                  <c:v>ร้านเมย์</c:v>
                </c:pt>
                <c:pt idx="8">
                  <c:v>ร้านสนู๊ปปี้</c:v>
                </c:pt>
                <c:pt idx="9">
                  <c:v>ร้านงามสมัย</c:v>
                </c:pt>
                <c:pt idx="10">
                  <c:v>ร้านเงาะ</c:v>
                </c:pt>
                <c:pt idx="11">
                  <c:v>ร้านมด&amp;มอส</c:v>
                </c:pt>
                <c:pt idx="12">
                  <c:v>ร้านยอร์จ</c:v>
                </c:pt>
                <c:pt idx="13">
                  <c:v>ร้านแบมชูส์</c:v>
                </c:pt>
                <c:pt idx="14">
                  <c:v>ร้านเบเกอรี่</c:v>
                </c:pt>
                <c:pt idx="15">
                  <c:v>ร้านบรรณศิลป์</c:v>
                </c:pt>
                <c:pt idx="16">
                  <c:v>ร้านSUAE-PA</c:v>
                </c:pt>
                <c:pt idx="17">
                  <c:v>ร้านขายลอตเตอรี่</c:v>
                </c:pt>
                <c:pt idx="18">
                  <c:v>ร้านน้ำส้มคั้น</c:v>
                </c:pt>
                <c:pt idx="19">
                  <c:v>ร้านซีเอ็ด</c:v>
                </c:pt>
                <c:pt idx="20">
                  <c:v>ร้านเฉาก็วยนมสด</c:v>
                </c:pt>
                <c:pt idx="21">
                  <c:v>ร้านกาแฟ</c:v>
                </c:pt>
                <c:pt idx="22">
                  <c:v>ร้านลูกชิ้นทอด</c:v>
                </c:pt>
                <c:pt idx="23">
                  <c:v>ร้านขายลอตเตอรี่</c:v>
                </c:pt>
                <c:pt idx="24">
                  <c:v>ร้านกาแฟ</c:v>
                </c:pt>
                <c:pt idx="25">
                  <c:v>ร้านผลไม้สด</c:v>
                </c:pt>
                <c:pt idx="26">
                  <c:v>ร้านกล้วยปิ้ง</c:v>
                </c:pt>
                <c:pt idx="27">
                  <c:v>ร้านเจ๊ไวท์นมสด</c:v>
                </c:pt>
                <c:pt idx="28">
                  <c:v>ร้านแอตแวนต้า</c:v>
                </c:pt>
                <c:pt idx="29">
                  <c:v>ร้านแว่นท็อปเจริญ</c:v>
                </c:pt>
                <c:pt idx="30">
                  <c:v>ร้านวิทยาภัณฑ์</c:v>
                </c:pt>
                <c:pt idx="31">
                  <c:v>ร้านส้มตำ</c:v>
                </c:pt>
                <c:pt idx="32">
                  <c:v>ร้านลูกชิ้นทอด</c:v>
                </c:pt>
                <c:pt idx="33">
                  <c:v>ร้านTHONGย้อย</c:v>
                </c:pt>
                <c:pt idx="34">
                  <c:v>ห้างเสรีสรรพสินค้า</c:v>
                </c:pt>
                <c:pt idx="35">
                  <c:v>ห้างเสรีพลาซ่า</c:v>
                </c:pt>
                <c:pt idx="36">
                  <c:v>ร้านKoFuKu</c:v>
                </c:pt>
                <c:pt idx="37">
                  <c:v>ร้านซิตี้อายส์</c:v>
                </c:pt>
                <c:pt idx="38">
                  <c:v>ร้านสอาดลำปาง</c:v>
                </c:pt>
                <c:pt idx="39">
                  <c:v>ร้านถูกปาก</c:v>
                </c:pt>
                <c:pt idx="40">
                  <c:v>ร้านนัด</c:v>
                </c:pt>
                <c:pt idx="41">
                  <c:v>ศุนย์ซ่อม(สอาด)</c:v>
                </c:pt>
                <c:pt idx="42">
                  <c:v>ร้านกาแฟสวนนายลอย</c:v>
                </c:pt>
                <c:pt idx="43">
                  <c:v>ร้านต๊ะ</c:v>
                </c:pt>
                <c:pt idx="44">
                  <c:v>ร้านกุ้งโมเดิลแฮร์</c:v>
                </c:pt>
                <c:pt idx="45">
                  <c:v>ร้านซอยซ่อมผ้า</c:v>
                </c:pt>
                <c:pt idx="46">
                  <c:v>ร้านลูกเกดชุดเด็ก</c:v>
                </c:pt>
                <c:pt idx="47">
                  <c:v>ร้านตัดเสื้อผ้าสตรี</c:v>
                </c:pt>
                <c:pt idx="48">
                  <c:v>ร้านข้าวเกรียบปากหม้อ</c:v>
                </c:pt>
              </c:strCache>
            </c:strRef>
          </c:cat>
          <c:val>
            <c:numRef>
              <c:f>Sheet1!$G$2:$G$50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1-4F29-B97F-FC5CDBE8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70872"/>
        <c:axId val="464769560"/>
      </c:lineChart>
      <c:catAx>
        <c:axId val="4647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769560"/>
        <c:crosses val="autoZero"/>
        <c:auto val="1"/>
        <c:lblAlgn val="ctr"/>
        <c:lblOffset val="100"/>
        <c:noMultiLvlLbl val="0"/>
      </c:catAx>
      <c:valAx>
        <c:axId val="4647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77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65580</xdr:colOff>
      <xdr:row>1</xdr:row>
      <xdr:rowOff>41056</xdr:rowOff>
    </xdr:from>
    <xdr:to>
      <xdr:col>21</xdr:col>
      <xdr:colOff>430665</xdr:colOff>
      <xdr:row>9</xdr:row>
      <xdr:rowOff>165196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1545823-9177-4A96-8436-ED8E3238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241526</xdr:colOff>
      <xdr:row>10</xdr:row>
      <xdr:rowOff>101373</xdr:rowOff>
    </xdr:from>
    <xdr:to>
      <xdr:col>22</xdr:col>
      <xdr:colOff>486455</xdr:colOff>
      <xdr:row>20</xdr:row>
      <xdr:rowOff>123145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E0F6898-6298-41CF-9BAC-32FB2BD9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231320</xdr:colOff>
      <xdr:row>21</xdr:row>
      <xdr:rowOff>128587</xdr:rowOff>
    </xdr:from>
    <xdr:to>
      <xdr:col>22</xdr:col>
      <xdr:colOff>476249</xdr:colOff>
      <xdr:row>31</xdr:row>
      <xdr:rowOff>150358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76B0FD5-D96B-43DB-A56A-3CBAD4D7B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231322</xdr:colOff>
      <xdr:row>32</xdr:row>
      <xdr:rowOff>128278</xdr:rowOff>
    </xdr:from>
    <xdr:to>
      <xdr:col>22</xdr:col>
      <xdr:colOff>489858</xdr:colOff>
      <xdr:row>42</xdr:row>
      <xdr:rowOff>150050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DDC7FD1-1639-4E22-98E0-920E2EFBD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207508</xdr:colOff>
      <xdr:row>43</xdr:row>
      <xdr:rowOff>93641</xdr:rowOff>
    </xdr:from>
    <xdr:to>
      <xdr:col>22</xdr:col>
      <xdr:colOff>466043</xdr:colOff>
      <xdr:row>53</xdr:row>
      <xdr:rowOff>142627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6F6D19A-1321-4E2B-A206-B4E6ADF20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8703-8D88-40A0-88F1-7273D41C02FA}">
  <dimension ref="A1:M56"/>
  <sheetViews>
    <sheetView tabSelected="1" zoomScale="25" zoomScaleNormal="25" workbookViewId="0">
      <selection activeCell="AC26" sqref="AC26"/>
    </sheetView>
  </sheetViews>
  <sheetFormatPr defaultRowHeight="14.25" x14ac:dyDescent="0.2"/>
  <cols>
    <col min="1" max="1" width="5.375" bestFit="1" customWidth="1"/>
    <col min="2" max="2" width="15.375" bestFit="1" customWidth="1"/>
    <col min="3" max="3" width="18.875" bestFit="1" customWidth="1"/>
    <col min="4" max="4" width="14.625" bestFit="1" customWidth="1"/>
    <col min="5" max="5" width="11.75" bestFit="1" customWidth="1"/>
    <col min="6" max="6" width="14.25" bestFit="1" customWidth="1"/>
    <col min="7" max="7" width="8.25" bestFit="1" customWidth="1"/>
    <col min="8" max="8" width="12.625" bestFit="1" customWidth="1"/>
    <col min="9" max="9" width="4.625" bestFit="1" customWidth="1"/>
    <col min="10" max="10" width="11.875" bestFit="1" customWidth="1"/>
    <col min="11" max="11" width="11.125" bestFit="1" customWidth="1"/>
    <col min="12" max="12" width="18.875" bestFit="1" customWidth="1"/>
    <col min="13" max="13" width="2.875" bestFit="1" customWidth="1"/>
  </cols>
  <sheetData>
    <row r="1" spans="1:13" ht="21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64</v>
      </c>
      <c r="J1" s="2" t="s">
        <v>65</v>
      </c>
    </row>
    <row r="2" spans="1:13" ht="21.75" x14ac:dyDescent="0.5">
      <c r="A2" s="3">
        <v>1</v>
      </c>
      <c r="B2" s="3" t="s">
        <v>23</v>
      </c>
      <c r="C2" s="8" t="s">
        <v>13</v>
      </c>
      <c r="D2" s="3">
        <v>2</v>
      </c>
      <c r="E2" s="3">
        <v>1</v>
      </c>
      <c r="F2" s="3">
        <v>2</v>
      </c>
      <c r="G2" s="3">
        <v>3</v>
      </c>
      <c r="H2" s="3">
        <v>4</v>
      </c>
      <c r="I2" s="3">
        <f>AVERAGE(D2:G2)</f>
        <v>2</v>
      </c>
      <c r="J2" s="11">
        <f>STDEV(D2:H2)</f>
        <v>1.1401754250991378</v>
      </c>
      <c r="L2" s="4" t="s">
        <v>13</v>
      </c>
      <c r="M2" s="3">
        <f>COUNTIF(C2:C50,"คลินิก-ขายยา")</f>
        <v>3</v>
      </c>
    </row>
    <row r="3" spans="1:13" ht="21.75" x14ac:dyDescent="0.5">
      <c r="A3" s="3">
        <v>2</v>
      </c>
      <c r="B3" s="3" t="s">
        <v>24</v>
      </c>
      <c r="C3" s="8" t="s">
        <v>13</v>
      </c>
      <c r="D3" s="3">
        <v>2</v>
      </c>
      <c r="E3" s="3">
        <v>1</v>
      </c>
      <c r="F3" s="3">
        <v>2</v>
      </c>
      <c r="G3" s="3">
        <v>3</v>
      </c>
      <c r="H3" s="3">
        <v>2</v>
      </c>
      <c r="I3" s="3">
        <f t="shared" ref="I3:I50" si="0">AVERAGE(D3:G3)</f>
        <v>2</v>
      </c>
      <c r="J3" s="11">
        <f t="shared" ref="J3:J50" si="1">STDEV(D3:H3)</f>
        <v>0.70710678118654757</v>
      </c>
      <c r="L3" s="5" t="s">
        <v>15</v>
      </c>
      <c r="M3" s="3">
        <f>COUNTIF(C2:C50,"เสื้อผ้า-รองเท้า-เครื่องประดับ")</f>
        <v>14</v>
      </c>
    </row>
    <row r="4" spans="1:13" ht="21.75" x14ac:dyDescent="0.5">
      <c r="A4" s="3">
        <v>3</v>
      </c>
      <c r="B4" s="3" t="s">
        <v>8</v>
      </c>
      <c r="C4" s="8" t="s">
        <v>13</v>
      </c>
      <c r="D4" s="3">
        <v>2</v>
      </c>
      <c r="E4" s="3">
        <v>1</v>
      </c>
      <c r="F4" s="3">
        <v>2</v>
      </c>
      <c r="G4" s="3">
        <v>3</v>
      </c>
      <c r="H4" s="3" t="s">
        <v>18</v>
      </c>
      <c r="I4" s="3">
        <f t="shared" si="0"/>
        <v>2</v>
      </c>
      <c r="J4" s="11">
        <f t="shared" si="1"/>
        <v>0.81649658092772603</v>
      </c>
      <c r="L4" s="6" t="s">
        <v>14</v>
      </c>
      <c r="M4" s="3">
        <f>COUNTIF(C2:C50,"ตัดผม")</f>
        <v>3</v>
      </c>
    </row>
    <row r="5" spans="1:13" ht="21.75" x14ac:dyDescent="0.5">
      <c r="A5" s="3">
        <v>4</v>
      </c>
      <c r="B5" s="3" t="s">
        <v>9</v>
      </c>
      <c r="C5" s="5" t="s">
        <v>15</v>
      </c>
      <c r="D5" s="3">
        <v>2</v>
      </c>
      <c r="E5" s="3">
        <v>2</v>
      </c>
      <c r="F5" s="3">
        <v>2</v>
      </c>
      <c r="G5" s="3">
        <v>3</v>
      </c>
      <c r="H5" s="3">
        <v>1</v>
      </c>
      <c r="I5" s="3">
        <f t="shared" si="0"/>
        <v>2.25</v>
      </c>
      <c r="J5" s="11">
        <f t="shared" si="1"/>
        <v>0.70710678118654757</v>
      </c>
      <c r="L5" s="7" t="s">
        <v>16</v>
      </c>
      <c r="M5" s="3">
        <f>COUNTIF(C2:C50,"อาหาร-เครื่องดื่ม")</f>
        <v>17</v>
      </c>
    </row>
    <row r="6" spans="1:13" ht="21.75" x14ac:dyDescent="0.5">
      <c r="A6" s="3">
        <v>5</v>
      </c>
      <c r="B6" s="3" t="s">
        <v>25</v>
      </c>
      <c r="C6" s="6" t="s">
        <v>14</v>
      </c>
      <c r="D6" s="3">
        <v>2</v>
      </c>
      <c r="E6" s="3">
        <v>1</v>
      </c>
      <c r="F6" s="3">
        <v>1</v>
      </c>
      <c r="G6" s="3">
        <v>3</v>
      </c>
      <c r="H6" s="3">
        <v>3</v>
      </c>
      <c r="I6" s="3">
        <f t="shared" si="0"/>
        <v>1.75</v>
      </c>
      <c r="J6" s="11">
        <f t="shared" si="1"/>
        <v>1</v>
      </c>
      <c r="L6" s="9" t="s">
        <v>17</v>
      </c>
      <c r="M6" s="3">
        <f>COUNTIF(C2:C50,"ขายของ-อื่นๆ")</f>
        <v>12</v>
      </c>
    </row>
    <row r="7" spans="1:13" ht="21.75" x14ac:dyDescent="0.5">
      <c r="A7" s="3">
        <v>6</v>
      </c>
      <c r="B7" s="3" t="s">
        <v>26</v>
      </c>
      <c r="C7" s="9" t="s">
        <v>17</v>
      </c>
      <c r="D7" s="3">
        <v>1</v>
      </c>
      <c r="E7" s="3">
        <v>2</v>
      </c>
      <c r="F7" s="3">
        <v>2</v>
      </c>
      <c r="G7" s="3">
        <v>3</v>
      </c>
      <c r="H7" s="3">
        <v>4</v>
      </c>
      <c r="I7" s="3">
        <f t="shared" si="0"/>
        <v>2</v>
      </c>
      <c r="J7" s="11">
        <f t="shared" si="1"/>
        <v>1.1401754250991378</v>
      </c>
      <c r="M7" s="3">
        <f>SUM(M2:M6)</f>
        <v>49</v>
      </c>
    </row>
    <row r="8" spans="1:13" ht="21.75" x14ac:dyDescent="0.5">
      <c r="A8" s="3">
        <v>7</v>
      </c>
      <c r="B8" s="3" t="s">
        <v>10</v>
      </c>
      <c r="C8" s="9" t="s">
        <v>17</v>
      </c>
      <c r="D8" s="3">
        <v>1</v>
      </c>
      <c r="E8" s="3">
        <v>2</v>
      </c>
      <c r="F8" s="3">
        <v>2</v>
      </c>
      <c r="G8" s="3">
        <v>3</v>
      </c>
      <c r="H8" s="3">
        <v>1</v>
      </c>
      <c r="I8" s="3">
        <f t="shared" si="0"/>
        <v>2</v>
      </c>
      <c r="J8" s="11">
        <f t="shared" si="1"/>
        <v>0.83666002653407567</v>
      </c>
    </row>
    <row r="9" spans="1:13" ht="21.75" x14ac:dyDescent="0.5">
      <c r="A9" s="3">
        <v>8</v>
      </c>
      <c r="B9" s="3" t="s">
        <v>11</v>
      </c>
      <c r="C9" s="6" t="s">
        <v>14</v>
      </c>
      <c r="D9" s="3">
        <v>2</v>
      </c>
      <c r="E9" s="3">
        <v>1</v>
      </c>
      <c r="F9" s="3">
        <v>2</v>
      </c>
      <c r="G9" s="3">
        <v>3</v>
      </c>
      <c r="H9" s="3">
        <v>1</v>
      </c>
      <c r="I9" s="3">
        <f t="shared" si="0"/>
        <v>2</v>
      </c>
      <c r="J9" s="11">
        <f t="shared" si="1"/>
        <v>0.83666002653407567</v>
      </c>
    </row>
    <row r="10" spans="1:13" ht="21.75" x14ac:dyDescent="0.5">
      <c r="A10" s="3">
        <v>9</v>
      </c>
      <c r="B10" s="3" t="s">
        <v>27</v>
      </c>
      <c r="C10" s="5" t="s">
        <v>15</v>
      </c>
      <c r="D10" s="3">
        <v>1</v>
      </c>
      <c r="E10" s="3">
        <v>2</v>
      </c>
      <c r="F10" s="3">
        <v>1</v>
      </c>
      <c r="G10" s="3">
        <v>3</v>
      </c>
      <c r="H10" s="3">
        <v>1</v>
      </c>
      <c r="I10" s="3">
        <f t="shared" si="0"/>
        <v>1.75</v>
      </c>
      <c r="J10" s="11">
        <f t="shared" si="1"/>
        <v>0.89442719099991574</v>
      </c>
    </row>
    <row r="11" spans="1:13" ht="21.75" x14ac:dyDescent="0.5">
      <c r="A11" s="3">
        <v>10</v>
      </c>
      <c r="B11" s="3" t="s">
        <v>28</v>
      </c>
      <c r="C11" s="9" t="s">
        <v>17</v>
      </c>
      <c r="D11" s="3">
        <v>1</v>
      </c>
      <c r="E11" s="3">
        <v>2</v>
      </c>
      <c r="F11" s="3">
        <v>2</v>
      </c>
      <c r="G11" s="3">
        <v>3</v>
      </c>
      <c r="H11" s="3">
        <v>1</v>
      </c>
      <c r="I11" s="3">
        <f t="shared" si="0"/>
        <v>2</v>
      </c>
      <c r="J11" s="11">
        <f t="shared" si="1"/>
        <v>0.83666002653407567</v>
      </c>
    </row>
    <row r="12" spans="1:13" ht="21.75" x14ac:dyDescent="0.5">
      <c r="A12" s="3">
        <v>11</v>
      </c>
      <c r="B12" s="3" t="s">
        <v>29</v>
      </c>
      <c r="C12" s="5" t="s">
        <v>15</v>
      </c>
      <c r="D12" s="3">
        <v>3</v>
      </c>
      <c r="E12" s="3">
        <v>1</v>
      </c>
      <c r="F12" s="3">
        <v>3</v>
      </c>
      <c r="G12" s="3">
        <v>3</v>
      </c>
      <c r="H12" s="3" t="s">
        <v>18</v>
      </c>
      <c r="I12" s="3">
        <f t="shared" si="0"/>
        <v>2.5</v>
      </c>
      <c r="J12" s="11">
        <f t="shared" si="1"/>
        <v>1</v>
      </c>
    </row>
    <row r="13" spans="1:13" ht="21.75" x14ac:dyDescent="0.5">
      <c r="A13" s="3">
        <v>12</v>
      </c>
      <c r="B13" s="3" t="s">
        <v>30</v>
      </c>
      <c r="C13" s="5" t="s">
        <v>15</v>
      </c>
      <c r="D13" s="3">
        <v>2</v>
      </c>
      <c r="E13" s="3">
        <v>1</v>
      </c>
      <c r="F13" s="3">
        <v>2</v>
      </c>
      <c r="G13" s="3">
        <v>3</v>
      </c>
      <c r="H13" s="3">
        <v>1</v>
      </c>
      <c r="I13" s="3">
        <f t="shared" si="0"/>
        <v>2</v>
      </c>
      <c r="J13" s="11">
        <f t="shared" si="1"/>
        <v>0.83666002653407567</v>
      </c>
    </row>
    <row r="14" spans="1:13" ht="21.75" x14ac:dyDescent="0.5">
      <c r="A14" s="3">
        <v>13</v>
      </c>
      <c r="B14" s="3" t="s">
        <v>31</v>
      </c>
      <c r="C14" s="5" t="s">
        <v>15</v>
      </c>
      <c r="D14" s="3">
        <v>2</v>
      </c>
      <c r="E14" s="3">
        <v>1</v>
      </c>
      <c r="F14" s="3">
        <v>2</v>
      </c>
      <c r="G14" s="3">
        <v>3</v>
      </c>
      <c r="H14" s="3">
        <v>1</v>
      </c>
      <c r="I14" s="3">
        <f t="shared" si="0"/>
        <v>2</v>
      </c>
      <c r="J14" s="11">
        <f t="shared" si="1"/>
        <v>0.83666002653407567</v>
      </c>
    </row>
    <row r="15" spans="1:13" ht="21.75" x14ac:dyDescent="0.5">
      <c r="A15" s="3">
        <v>14</v>
      </c>
      <c r="B15" s="3" t="s">
        <v>32</v>
      </c>
      <c r="C15" s="5" t="s">
        <v>15</v>
      </c>
      <c r="D15" s="3">
        <v>2</v>
      </c>
      <c r="E15" s="3">
        <v>1</v>
      </c>
      <c r="F15" s="3">
        <v>1</v>
      </c>
      <c r="G15" s="3">
        <v>3</v>
      </c>
      <c r="H15" s="3">
        <v>1</v>
      </c>
      <c r="I15" s="3">
        <f t="shared" si="0"/>
        <v>1.75</v>
      </c>
      <c r="J15" s="11">
        <f t="shared" si="1"/>
        <v>0.89442719099991574</v>
      </c>
    </row>
    <row r="16" spans="1:13" ht="21.75" x14ac:dyDescent="0.5">
      <c r="A16" s="3">
        <v>15</v>
      </c>
      <c r="B16" s="3" t="s">
        <v>33</v>
      </c>
      <c r="C16" s="7" t="s">
        <v>16</v>
      </c>
      <c r="D16" s="3">
        <v>2</v>
      </c>
      <c r="E16" s="3">
        <v>1</v>
      </c>
      <c r="F16" s="3">
        <v>2</v>
      </c>
      <c r="G16" s="3">
        <v>3</v>
      </c>
      <c r="H16" s="3">
        <v>1</v>
      </c>
      <c r="I16" s="3">
        <f t="shared" si="0"/>
        <v>2</v>
      </c>
      <c r="J16" s="11">
        <f t="shared" si="1"/>
        <v>0.83666002653407567</v>
      </c>
    </row>
    <row r="17" spans="1:10" ht="21.75" x14ac:dyDescent="0.5">
      <c r="A17" s="3">
        <v>16</v>
      </c>
      <c r="B17" s="3" t="s">
        <v>34</v>
      </c>
      <c r="C17" s="9" t="s">
        <v>17</v>
      </c>
      <c r="D17" s="3">
        <v>3</v>
      </c>
      <c r="E17" s="3">
        <v>1</v>
      </c>
      <c r="F17" s="3">
        <v>1</v>
      </c>
      <c r="G17" s="3">
        <v>3</v>
      </c>
      <c r="H17" s="3">
        <v>5</v>
      </c>
      <c r="I17" s="3">
        <f t="shared" si="0"/>
        <v>2</v>
      </c>
      <c r="J17" s="11">
        <f t="shared" si="1"/>
        <v>1.6733200530681513</v>
      </c>
    </row>
    <row r="18" spans="1:10" ht="21.75" x14ac:dyDescent="0.5">
      <c r="A18" s="3">
        <v>17</v>
      </c>
      <c r="B18" s="3" t="s">
        <v>35</v>
      </c>
      <c r="C18" s="7" t="s">
        <v>16</v>
      </c>
      <c r="D18" s="3">
        <v>1</v>
      </c>
      <c r="E18" s="3">
        <v>2</v>
      </c>
      <c r="F18" s="3">
        <v>1</v>
      </c>
      <c r="G18" s="3">
        <v>3</v>
      </c>
      <c r="H18" s="3">
        <v>1</v>
      </c>
      <c r="I18" s="3">
        <f t="shared" si="0"/>
        <v>1.75</v>
      </c>
      <c r="J18" s="11">
        <f t="shared" si="1"/>
        <v>0.89442719099991574</v>
      </c>
    </row>
    <row r="19" spans="1:10" ht="21.75" x14ac:dyDescent="0.5">
      <c r="A19" s="3">
        <v>18</v>
      </c>
      <c r="B19" s="3" t="s">
        <v>36</v>
      </c>
      <c r="C19" s="9" t="s">
        <v>17</v>
      </c>
      <c r="D19" s="3">
        <v>1</v>
      </c>
      <c r="E19" s="3">
        <v>2</v>
      </c>
      <c r="F19" s="3">
        <v>1</v>
      </c>
      <c r="G19" s="3">
        <v>3</v>
      </c>
      <c r="H19" s="3">
        <v>1</v>
      </c>
      <c r="I19" s="3">
        <f t="shared" si="0"/>
        <v>1.75</v>
      </c>
      <c r="J19" s="11">
        <f t="shared" si="1"/>
        <v>0.89442719099991574</v>
      </c>
    </row>
    <row r="20" spans="1:10" ht="21.75" x14ac:dyDescent="0.5">
      <c r="A20" s="3">
        <v>19</v>
      </c>
      <c r="B20" s="3" t="s">
        <v>37</v>
      </c>
      <c r="C20" s="7" t="s">
        <v>16</v>
      </c>
      <c r="D20" s="3">
        <v>2</v>
      </c>
      <c r="E20" s="3">
        <v>1</v>
      </c>
      <c r="F20" s="3">
        <v>1</v>
      </c>
      <c r="G20" s="3">
        <v>3</v>
      </c>
      <c r="H20" s="3">
        <v>1</v>
      </c>
      <c r="I20" s="3">
        <f t="shared" si="0"/>
        <v>1.75</v>
      </c>
      <c r="J20" s="11">
        <f t="shared" si="1"/>
        <v>0.89442719099991574</v>
      </c>
    </row>
    <row r="21" spans="1:10" ht="21.75" x14ac:dyDescent="0.5">
      <c r="A21" s="3">
        <v>20</v>
      </c>
      <c r="B21" s="3" t="s">
        <v>38</v>
      </c>
      <c r="C21" s="9" t="s">
        <v>17</v>
      </c>
      <c r="D21" s="3">
        <v>3</v>
      </c>
      <c r="E21" s="3">
        <v>1</v>
      </c>
      <c r="F21" s="3">
        <v>1</v>
      </c>
      <c r="G21" s="3">
        <v>3</v>
      </c>
      <c r="H21" s="3">
        <v>2</v>
      </c>
      <c r="I21" s="3">
        <f t="shared" si="0"/>
        <v>2</v>
      </c>
      <c r="J21" s="11">
        <f t="shared" si="1"/>
        <v>1</v>
      </c>
    </row>
    <row r="22" spans="1:10" ht="21.75" x14ac:dyDescent="0.5">
      <c r="A22" s="3">
        <v>21</v>
      </c>
      <c r="B22" s="3" t="s">
        <v>39</v>
      </c>
      <c r="C22" s="7" t="s">
        <v>16</v>
      </c>
      <c r="D22" s="3">
        <v>3</v>
      </c>
      <c r="E22" s="3">
        <v>1</v>
      </c>
      <c r="F22" s="3">
        <v>1</v>
      </c>
      <c r="G22" s="3">
        <v>3</v>
      </c>
      <c r="H22" s="3">
        <v>1</v>
      </c>
      <c r="I22" s="3">
        <f t="shared" si="0"/>
        <v>2</v>
      </c>
      <c r="J22" s="11">
        <f t="shared" si="1"/>
        <v>1.0954451150103324</v>
      </c>
    </row>
    <row r="23" spans="1:10" ht="21.75" x14ac:dyDescent="0.5">
      <c r="A23" s="3">
        <v>22</v>
      </c>
      <c r="B23" s="3" t="s">
        <v>40</v>
      </c>
      <c r="C23" s="7" t="s">
        <v>16</v>
      </c>
      <c r="D23" s="3">
        <v>2</v>
      </c>
      <c r="E23" s="3">
        <v>1</v>
      </c>
      <c r="F23" s="3">
        <v>1</v>
      </c>
      <c r="G23" s="3">
        <v>3</v>
      </c>
      <c r="H23" s="3">
        <v>1</v>
      </c>
      <c r="I23" s="3">
        <f t="shared" si="0"/>
        <v>1.75</v>
      </c>
      <c r="J23" s="11">
        <f t="shared" si="1"/>
        <v>0.89442719099991574</v>
      </c>
    </row>
    <row r="24" spans="1:10" ht="21.75" x14ac:dyDescent="0.5">
      <c r="A24" s="3">
        <v>23</v>
      </c>
      <c r="B24" s="3" t="s">
        <v>41</v>
      </c>
      <c r="C24" s="7" t="s">
        <v>16</v>
      </c>
      <c r="D24" s="3">
        <v>2</v>
      </c>
      <c r="E24" s="3">
        <v>1</v>
      </c>
      <c r="F24" s="3">
        <v>1</v>
      </c>
      <c r="G24" s="3">
        <v>3</v>
      </c>
      <c r="H24" s="3">
        <v>2</v>
      </c>
      <c r="I24" s="3">
        <f t="shared" si="0"/>
        <v>1.75</v>
      </c>
      <c r="J24" s="11">
        <f t="shared" si="1"/>
        <v>0.83666002653407567</v>
      </c>
    </row>
    <row r="25" spans="1:10" ht="21.75" x14ac:dyDescent="0.5">
      <c r="A25" s="3">
        <v>24</v>
      </c>
      <c r="B25" s="3" t="s">
        <v>36</v>
      </c>
      <c r="C25" s="9" t="s">
        <v>17</v>
      </c>
      <c r="D25" s="3">
        <v>1</v>
      </c>
      <c r="E25" s="3">
        <v>1</v>
      </c>
      <c r="F25" s="3">
        <v>1</v>
      </c>
      <c r="G25" s="3">
        <v>3</v>
      </c>
      <c r="H25" s="3">
        <v>1</v>
      </c>
      <c r="I25" s="3">
        <f t="shared" si="0"/>
        <v>1.5</v>
      </c>
      <c r="J25" s="11">
        <f t="shared" si="1"/>
        <v>0.89442719099991574</v>
      </c>
    </row>
    <row r="26" spans="1:10" ht="21.75" x14ac:dyDescent="0.5">
      <c r="A26" s="3">
        <v>25</v>
      </c>
      <c r="B26" s="3" t="s">
        <v>40</v>
      </c>
      <c r="C26" s="7" t="s">
        <v>16</v>
      </c>
      <c r="D26" s="3">
        <v>2</v>
      </c>
      <c r="E26" s="3">
        <v>1</v>
      </c>
      <c r="F26" s="3">
        <v>1</v>
      </c>
      <c r="G26" s="3">
        <v>3</v>
      </c>
      <c r="H26" s="3">
        <v>1</v>
      </c>
      <c r="I26" s="3">
        <f t="shared" si="0"/>
        <v>1.75</v>
      </c>
      <c r="J26" s="11">
        <f t="shared" si="1"/>
        <v>0.89442719099991574</v>
      </c>
    </row>
    <row r="27" spans="1:10" ht="21.75" x14ac:dyDescent="0.5">
      <c r="A27" s="3">
        <v>26</v>
      </c>
      <c r="B27" s="3" t="s">
        <v>42</v>
      </c>
      <c r="C27" s="7" t="s">
        <v>16</v>
      </c>
      <c r="D27" s="3">
        <v>2</v>
      </c>
      <c r="E27" s="3">
        <v>1</v>
      </c>
      <c r="F27" s="3">
        <v>1</v>
      </c>
      <c r="G27" s="3">
        <v>3</v>
      </c>
      <c r="H27" s="3">
        <v>1</v>
      </c>
      <c r="I27" s="3">
        <f t="shared" si="0"/>
        <v>1.75</v>
      </c>
      <c r="J27" s="11">
        <f t="shared" si="1"/>
        <v>0.89442719099991574</v>
      </c>
    </row>
    <row r="28" spans="1:10" ht="21.75" x14ac:dyDescent="0.5">
      <c r="A28" s="3">
        <v>27</v>
      </c>
      <c r="B28" s="3" t="s">
        <v>43</v>
      </c>
      <c r="C28" s="7" t="s">
        <v>16</v>
      </c>
      <c r="D28" s="3">
        <v>2</v>
      </c>
      <c r="E28" s="3">
        <v>1</v>
      </c>
      <c r="F28" s="3">
        <v>1</v>
      </c>
      <c r="G28" s="3">
        <v>3</v>
      </c>
      <c r="H28" s="3">
        <v>1</v>
      </c>
      <c r="I28" s="3">
        <f t="shared" si="0"/>
        <v>1.75</v>
      </c>
      <c r="J28" s="11">
        <f t="shared" si="1"/>
        <v>0.89442719099991574</v>
      </c>
    </row>
    <row r="29" spans="1:10" ht="21.75" x14ac:dyDescent="0.5">
      <c r="A29" s="3">
        <v>28</v>
      </c>
      <c r="B29" s="3" t="s">
        <v>44</v>
      </c>
      <c r="C29" s="7" t="s">
        <v>16</v>
      </c>
      <c r="D29" s="3">
        <v>2</v>
      </c>
      <c r="E29" s="3">
        <v>1</v>
      </c>
      <c r="F29" s="3">
        <v>2</v>
      </c>
      <c r="G29" s="3">
        <v>3</v>
      </c>
      <c r="H29" s="3">
        <v>2</v>
      </c>
      <c r="I29" s="3">
        <f t="shared" si="0"/>
        <v>2</v>
      </c>
      <c r="J29" s="11">
        <f t="shared" si="1"/>
        <v>0.70710678118654757</v>
      </c>
    </row>
    <row r="30" spans="1:10" ht="21.75" x14ac:dyDescent="0.5">
      <c r="A30" s="3">
        <v>29</v>
      </c>
      <c r="B30" s="3" t="s">
        <v>45</v>
      </c>
      <c r="C30" s="5" t="s">
        <v>15</v>
      </c>
      <c r="D30" s="3">
        <v>1</v>
      </c>
      <c r="E30" s="3">
        <v>2</v>
      </c>
      <c r="F30" s="3">
        <v>1</v>
      </c>
      <c r="G30" s="3">
        <v>3</v>
      </c>
      <c r="H30" s="3" t="s">
        <v>18</v>
      </c>
      <c r="I30" s="3">
        <f t="shared" si="0"/>
        <v>1.75</v>
      </c>
      <c r="J30" s="11">
        <f t="shared" si="1"/>
        <v>0.9574271077563381</v>
      </c>
    </row>
    <row r="31" spans="1:10" ht="21.75" x14ac:dyDescent="0.5">
      <c r="A31" s="3">
        <v>30</v>
      </c>
      <c r="B31" s="3" t="s">
        <v>46</v>
      </c>
      <c r="C31" s="5" t="s">
        <v>15</v>
      </c>
      <c r="D31" s="3">
        <v>1</v>
      </c>
      <c r="E31" s="3">
        <v>2</v>
      </c>
      <c r="F31" s="3">
        <v>1</v>
      </c>
      <c r="G31" s="3">
        <v>3</v>
      </c>
      <c r="H31" s="3">
        <v>2</v>
      </c>
      <c r="I31" s="3">
        <f t="shared" si="0"/>
        <v>1.75</v>
      </c>
      <c r="J31" s="11">
        <f t="shared" si="1"/>
        <v>0.83666002653407567</v>
      </c>
    </row>
    <row r="32" spans="1:10" ht="21.75" x14ac:dyDescent="0.5">
      <c r="A32" s="3">
        <v>31</v>
      </c>
      <c r="B32" s="3" t="s">
        <v>47</v>
      </c>
      <c r="C32" s="9" t="s">
        <v>17</v>
      </c>
      <c r="D32" s="3">
        <v>1</v>
      </c>
      <c r="E32" s="3">
        <v>2</v>
      </c>
      <c r="F32" s="3">
        <v>1</v>
      </c>
      <c r="G32" s="3">
        <v>3</v>
      </c>
      <c r="H32" s="3">
        <v>1</v>
      </c>
      <c r="I32" s="3">
        <f t="shared" si="0"/>
        <v>1.75</v>
      </c>
      <c r="J32" s="11">
        <f t="shared" si="1"/>
        <v>0.89442719099991574</v>
      </c>
    </row>
    <row r="33" spans="1:10" ht="21.75" x14ac:dyDescent="0.5">
      <c r="A33" s="3">
        <v>32</v>
      </c>
      <c r="B33" s="3" t="s">
        <v>48</v>
      </c>
      <c r="C33" s="7" t="s">
        <v>16</v>
      </c>
      <c r="D33" s="3">
        <v>2</v>
      </c>
      <c r="E33" s="3">
        <v>1</v>
      </c>
      <c r="F33" s="3">
        <v>1</v>
      </c>
      <c r="G33" s="3">
        <v>3</v>
      </c>
      <c r="H33" s="3">
        <v>1</v>
      </c>
      <c r="I33" s="3">
        <f t="shared" si="0"/>
        <v>1.75</v>
      </c>
      <c r="J33" s="11">
        <f t="shared" si="1"/>
        <v>0.89442719099991574</v>
      </c>
    </row>
    <row r="34" spans="1:10" ht="21.75" x14ac:dyDescent="0.5">
      <c r="A34" s="3">
        <v>33</v>
      </c>
      <c r="B34" s="3" t="s">
        <v>41</v>
      </c>
      <c r="C34" s="7" t="s">
        <v>16</v>
      </c>
      <c r="D34" s="3">
        <v>2</v>
      </c>
      <c r="E34" s="3">
        <v>1</v>
      </c>
      <c r="F34" s="3">
        <v>1</v>
      </c>
      <c r="G34" s="3">
        <v>3</v>
      </c>
      <c r="H34" s="3">
        <v>1</v>
      </c>
      <c r="I34" s="3">
        <f t="shared" si="0"/>
        <v>1.75</v>
      </c>
      <c r="J34" s="11">
        <f t="shared" si="1"/>
        <v>0.89442719099991574</v>
      </c>
    </row>
    <row r="35" spans="1:10" ht="21.75" x14ac:dyDescent="0.5">
      <c r="A35" s="3">
        <v>34</v>
      </c>
      <c r="B35" s="3" t="s">
        <v>49</v>
      </c>
      <c r="C35" s="5" t="s">
        <v>15</v>
      </c>
      <c r="D35" s="3">
        <v>1</v>
      </c>
      <c r="E35" s="3">
        <v>2</v>
      </c>
      <c r="F35" s="3">
        <v>1</v>
      </c>
      <c r="G35" s="3">
        <v>3</v>
      </c>
      <c r="H35" s="3" t="s">
        <v>18</v>
      </c>
      <c r="I35" s="3">
        <f t="shared" si="0"/>
        <v>1.75</v>
      </c>
      <c r="J35" s="11">
        <f t="shared" si="1"/>
        <v>0.9574271077563381</v>
      </c>
    </row>
    <row r="36" spans="1:10" ht="21.75" x14ac:dyDescent="0.5">
      <c r="A36" s="3">
        <v>35</v>
      </c>
      <c r="B36" s="3" t="s">
        <v>50</v>
      </c>
      <c r="C36" s="9" t="s">
        <v>17</v>
      </c>
      <c r="D36" s="3">
        <v>2</v>
      </c>
      <c r="E36" s="3">
        <v>1</v>
      </c>
      <c r="F36" s="3">
        <v>2</v>
      </c>
      <c r="G36" s="3">
        <v>3</v>
      </c>
      <c r="H36" s="3" t="s">
        <v>19</v>
      </c>
      <c r="I36" s="3">
        <f t="shared" si="0"/>
        <v>2</v>
      </c>
      <c r="J36" s="11">
        <f t="shared" si="1"/>
        <v>0.81649658092772603</v>
      </c>
    </row>
    <row r="37" spans="1:10" ht="21.75" x14ac:dyDescent="0.5">
      <c r="A37" s="3">
        <v>36</v>
      </c>
      <c r="B37" s="3" t="s">
        <v>51</v>
      </c>
      <c r="C37" s="5" t="s">
        <v>15</v>
      </c>
      <c r="D37" s="3">
        <v>2</v>
      </c>
      <c r="E37" s="3">
        <v>1</v>
      </c>
      <c r="F37" s="3">
        <v>2</v>
      </c>
      <c r="G37" s="3">
        <v>3</v>
      </c>
      <c r="H37" s="3" t="s">
        <v>19</v>
      </c>
      <c r="I37" s="3">
        <f t="shared" si="0"/>
        <v>2</v>
      </c>
      <c r="J37" s="11">
        <f t="shared" si="1"/>
        <v>0.81649658092772603</v>
      </c>
    </row>
    <row r="38" spans="1:10" ht="21.75" x14ac:dyDescent="0.5">
      <c r="A38" s="3">
        <v>37</v>
      </c>
      <c r="B38" s="3" t="s">
        <v>52</v>
      </c>
      <c r="C38" s="7" t="s">
        <v>16</v>
      </c>
      <c r="D38" s="3">
        <v>2</v>
      </c>
      <c r="E38" s="3">
        <v>1</v>
      </c>
      <c r="F38" s="3">
        <v>3</v>
      </c>
      <c r="G38" s="3">
        <v>3</v>
      </c>
      <c r="H38" s="3">
        <v>4</v>
      </c>
      <c r="I38" s="3">
        <f t="shared" si="0"/>
        <v>2.25</v>
      </c>
      <c r="J38" s="11">
        <f t="shared" si="1"/>
        <v>1.1401754250991383</v>
      </c>
    </row>
    <row r="39" spans="1:10" ht="21.75" x14ac:dyDescent="0.5">
      <c r="A39" s="3">
        <v>38</v>
      </c>
      <c r="B39" s="3" t="s">
        <v>53</v>
      </c>
      <c r="C39" s="5" t="s">
        <v>15</v>
      </c>
      <c r="D39" s="3">
        <v>1</v>
      </c>
      <c r="E39" s="3">
        <v>2</v>
      </c>
      <c r="F39" s="3">
        <v>1</v>
      </c>
      <c r="G39" s="3">
        <v>3</v>
      </c>
      <c r="H39" s="3">
        <v>2</v>
      </c>
      <c r="I39" s="3">
        <f t="shared" si="0"/>
        <v>1.75</v>
      </c>
      <c r="J39" s="11">
        <f t="shared" si="1"/>
        <v>0.83666002653407567</v>
      </c>
    </row>
    <row r="40" spans="1:10" ht="21.75" x14ac:dyDescent="0.5">
      <c r="A40" s="3">
        <v>39</v>
      </c>
      <c r="B40" s="3" t="s">
        <v>54</v>
      </c>
      <c r="C40" s="9" t="s">
        <v>17</v>
      </c>
      <c r="D40" s="3">
        <v>1</v>
      </c>
      <c r="E40" s="3">
        <v>2</v>
      </c>
      <c r="F40" s="3">
        <v>2</v>
      </c>
      <c r="G40" s="3">
        <v>2</v>
      </c>
      <c r="H40" s="3">
        <v>5</v>
      </c>
      <c r="I40" s="3">
        <f t="shared" si="0"/>
        <v>1.75</v>
      </c>
      <c r="J40" s="11">
        <f t="shared" si="1"/>
        <v>1.51657508881031</v>
      </c>
    </row>
    <row r="41" spans="1:10" ht="21.75" x14ac:dyDescent="0.5">
      <c r="A41" s="3">
        <v>40</v>
      </c>
      <c r="B41" s="3" t="s">
        <v>55</v>
      </c>
      <c r="C41" s="7" t="s">
        <v>16</v>
      </c>
      <c r="D41" s="3">
        <v>1</v>
      </c>
      <c r="E41" s="3">
        <v>2</v>
      </c>
      <c r="F41" s="3">
        <v>2</v>
      </c>
      <c r="G41" s="3">
        <v>2</v>
      </c>
      <c r="H41" s="3">
        <v>4</v>
      </c>
      <c r="I41" s="3">
        <f t="shared" si="0"/>
        <v>1.75</v>
      </c>
      <c r="J41" s="11">
        <f t="shared" si="1"/>
        <v>1.0954451150103324</v>
      </c>
    </row>
    <row r="42" spans="1:10" ht="21.75" x14ac:dyDescent="0.5">
      <c r="A42" s="3">
        <v>41</v>
      </c>
      <c r="B42" s="3" t="s">
        <v>56</v>
      </c>
      <c r="C42" s="9" t="s">
        <v>17</v>
      </c>
      <c r="D42" s="3">
        <v>1</v>
      </c>
      <c r="E42" s="3">
        <v>2</v>
      </c>
      <c r="F42" s="3">
        <v>1</v>
      </c>
      <c r="G42" s="3">
        <v>1</v>
      </c>
      <c r="H42" s="3">
        <v>1</v>
      </c>
      <c r="I42" s="3">
        <f t="shared" si="0"/>
        <v>1.25</v>
      </c>
      <c r="J42" s="11">
        <f t="shared" si="1"/>
        <v>0.44721359549995787</v>
      </c>
    </row>
    <row r="43" spans="1:10" ht="21.75" x14ac:dyDescent="0.5">
      <c r="A43" s="3">
        <v>42</v>
      </c>
      <c r="B43" s="3" t="s">
        <v>12</v>
      </c>
      <c r="C43" s="9" t="s">
        <v>17</v>
      </c>
      <c r="D43" s="3">
        <v>1</v>
      </c>
      <c r="E43" s="3">
        <v>2</v>
      </c>
      <c r="F43" s="3">
        <v>1</v>
      </c>
      <c r="G43" s="3">
        <v>1</v>
      </c>
      <c r="H43" s="3">
        <v>5</v>
      </c>
      <c r="I43" s="3">
        <f t="shared" si="0"/>
        <v>1.25</v>
      </c>
      <c r="J43" s="11">
        <f t="shared" si="1"/>
        <v>1.7320508075688772</v>
      </c>
    </row>
    <row r="44" spans="1:10" ht="21.75" x14ac:dyDescent="0.5">
      <c r="A44" s="3">
        <v>43</v>
      </c>
      <c r="B44" s="3" t="s">
        <v>57</v>
      </c>
      <c r="C44" s="7" t="s">
        <v>16</v>
      </c>
      <c r="D44" s="10">
        <v>1</v>
      </c>
      <c r="E44" s="3">
        <v>3</v>
      </c>
      <c r="F44" s="3">
        <v>1</v>
      </c>
      <c r="G44" s="3">
        <v>1</v>
      </c>
      <c r="H44" s="3" t="s">
        <v>18</v>
      </c>
      <c r="I44" s="3">
        <f t="shared" si="0"/>
        <v>1.5</v>
      </c>
      <c r="J44" s="11">
        <f t="shared" si="1"/>
        <v>1</v>
      </c>
    </row>
    <row r="45" spans="1:10" ht="21.75" x14ac:dyDescent="0.5">
      <c r="A45" s="3">
        <v>44</v>
      </c>
      <c r="B45" s="3" t="s">
        <v>58</v>
      </c>
      <c r="C45" s="7" t="s">
        <v>16</v>
      </c>
      <c r="D45" s="3">
        <v>1</v>
      </c>
      <c r="E45" s="3">
        <v>3</v>
      </c>
      <c r="F45" s="3">
        <v>1</v>
      </c>
      <c r="G45" s="3">
        <v>1</v>
      </c>
      <c r="H45" s="3" t="s">
        <v>18</v>
      </c>
      <c r="I45" s="3">
        <f t="shared" si="0"/>
        <v>1.5</v>
      </c>
      <c r="J45" s="11">
        <f t="shared" si="1"/>
        <v>1</v>
      </c>
    </row>
    <row r="46" spans="1:10" ht="21.75" x14ac:dyDescent="0.5">
      <c r="A46" s="3">
        <v>45</v>
      </c>
      <c r="B46" s="3" t="s">
        <v>59</v>
      </c>
      <c r="C46" s="6" t="s">
        <v>14</v>
      </c>
      <c r="D46" s="3">
        <v>1</v>
      </c>
      <c r="E46" s="3">
        <v>3</v>
      </c>
      <c r="F46" s="3">
        <v>1</v>
      </c>
      <c r="G46" s="3">
        <v>1</v>
      </c>
      <c r="H46" s="3" t="s">
        <v>18</v>
      </c>
      <c r="I46" s="3">
        <f t="shared" si="0"/>
        <v>1.5</v>
      </c>
      <c r="J46" s="11">
        <f t="shared" si="1"/>
        <v>1</v>
      </c>
    </row>
    <row r="47" spans="1:10" ht="21.75" x14ac:dyDescent="0.5">
      <c r="A47" s="3">
        <v>46</v>
      </c>
      <c r="B47" s="3" t="s">
        <v>60</v>
      </c>
      <c r="C47" s="5" t="s">
        <v>15</v>
      </c>
      <c r="D47" s="3">
        <v>1</v>
      </c>
      <c r="E47" s="3">
        <v>3</v>
      </c>
      <c r="F47" s="3">
        <v>1</v>
      </c>
      <c r="G47" s="3">
        <v>1</v>
      </c>
      <c r="H47" s="3">
        <v>1</v>
      </c>
      <c r="I47" s="3">
        <f t="shared" si="0"/>
        <v>1.5</v>
      </c>
      <c r="J47" s="11">
        <f t="shared" si="1"/>
        <v>0.89442719099991574</v>
      </c>
    </row>
    <row r="48" spans="1:10" ht="21.75" x14ac:dyDescent="0.5">
      <c r="A48" s="3">
        <v>47</v>
      </c>
      <c r="B48" s="3" t="s">
        <v>61</v>
      </c>
      <c r="C48" s="5" t="s">
        <v>15</v>
      </c>
      <c r="D48" s="3">
        <v>1</v>
      </c>
      <c r="E48" s="3">
        <v>3</v>
      </c>
      <c r="F48" s="3">
        <v>1</v>
      </c>
      <c r="G48" s="3">
        <v>1</v>
      </c>
      <c r="H48" s="3">
        <v>1</v>
      </c>
      <c r="I48" s="3">
        <f t="shared" si="0"/>
        <v>1.5</v>
      </c>
      <c r="J48" s="11">
        <f t="shared" si="1"/>
        <v>0.89442719099991574</v>
      </c>
    </row>
    <row r="49" spans="1:10" ht="21.75" x14ac:dyDescent="0.5">
      <c r="A49" s="3">
        <v>48</v>
      </c>
      <c r="B49" s="3" t="s">
        <v>62</v>
      </c>
      <c r="C49" s="5" t="s">
        <v>15</v>
      </c>
      <c r="D49" s="3">
        <v>1</v>
      </c>
      <c r="E49" s="3">
        <v>3</v>
      </c>
      <c r="F49" s="3">
        <v>1</v>
      </c>
      <c r="G49" s="3">
        <v>1</v>
      </c>
      <c r="H49" s="3">
        <v>1</v>
      </c>
      <c r="I49" s="3">
        <f t="shared" si="0"/>
        <v>1.5</v>
      </c>
      <c r="J49" s="11">
        <f t="shared" si="1"/>
        <v>0.89442719099991574</v>
      </c>
    </row>
    <row r="50" spans="1:10" ht="21.75" x14ac:dyDescent="0.5">
      <c r="A50" s="3">
        <v>49</v>
      </c>
      <c r="B50" s="3" t="s">
        <v>63</v>
      </c>
      <c r="C50" s="7" t="s">
        <v>16</v>
      </c>
      <c r="D50" s="3">
        <v>1</v>
      </c>
      <c r="E50" s="3">
        <v>3</v>
      </c>
      <c r="F50" s="3">
        <v>1</v>
      </c>
      <c r="G50" s="3">
        <v>1</v>
      </c>
      <c r="H50" s="3">
        <v>2</v>
      </c>
      <c r="I50" s="3">
        <f t="shared" si="0"/>
        <v>1.5</v>
      </c>
      <c r="J50" s="11">
        <f t="shared" si="1"/>
        <v>0.89442719099991574</v>
      </c>
    </row>
    <row r="51" spans="1:10" ht="21.75" x14ac:dyDescent="0.5">
      <c r="G51" s="1"/>
      <c r="I51" s="12">
        <f>AVERAGE(I2:I50)</f>
        <v>1.8061224489795917</v>
      </c>
      <c r="J51" s="11">
        <f>AVERAGE(J2:J50)</f>
        <v>0.94288658852910456</v>
      </c>
    </row>
    <row r="52" spans="1:10" ht="21.75" x14ac:dyDescent="0.2">
      <c r="D52" s="2" t="s">
        <v>3</v>
      </c>
      <c r="E52" s="2" t="s">
        <v>4</v>
      </c>
      <c r="F52" s="2" t="s">
        <v>5</v>
      </c>
    </row>
    <row r="53" spans="1:10" ht="21.75" x14ac:dyDescent="0.5">
      <c r="C53" s="3" t="s">
        <v>20</v>
      </c>
      <c r="D53" s="3">
        <f>COUNTIF($D$2:$D$50,"3")</f>
        <v>4</v>
      </c>
      <c r="E53" s="3">
        <f>COUNTIF($E$2:$E$50,"3")</f>
        <v>7</v>
      </c>
      <c r="F53" s="3">
        <f>COUNTIF($F$2:$F$50,"3")</f>
        <v>2</v>
      </c>
    </row>
    <row r="54" spans="1:10" ht="21.75" x14ac:dyDescent="0.5">
      <c r="C54" s="3" t="s">
        <v>21</v>
      </c>
      <c r="D54" s="3">
        <f>COUNTIF($D$2:$D$50,"2")</f>
        <v>22</v>
      </c>
      <c r="E54" s="3">
        <f>COUNTIF($E$2:$E$50,"2")</f>
        <v>16</v>
      </c>
      <c r="F54" s="3">
        <f>COUNTIF($F$2:$F$50,"2")</f>
        <v>16</v>
      </c>
    </row>
    <row r="55" spans="1:10" ht="21.75" x14ac:dyDescent="0.5">
      <c r="C55" s="3" t="s">
        <v>22</v>
      </c>
      <c r="D55" s="3">
        <f>COUNTIF($D$2:$D$50,"1")</f>
        <v>23</v>
      </c>
      <c r="E55" s="3">
        <f>COUNTIF($E$2:$E$50,"1")</f>
        <v>26</v>
      </c>
      <c r="F55" s="3">
        <f>COUNTIF($F$2:$F$50,"1")</f>
        <v>31</v>
      </c>
    </row>
    <row r="56" spans="1:10" ht="21.75" x14ac:dyDescent="0.5">
      <c r="D56" s="3">
        <f>SUM(D53:D55)</f>
        <v>49</v>
      </c>
      <c r="E56" s="3">
        <f>SUM(E53:E55)</f>
        <v>49</v>
      </c>
      <c r="F56" s="3">
        <f>SUM(F53:F55)</f>
        <v>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NEONCODE</dc:creator>
  <cp:lastModifiedBy>NEONCODE</cp:lastModifiedBy>
  <dcterms:created xsi:type="dcterms:W3CDTF">2018-09-16T18:04:41Z</dcterms:created>
  <dcterms:modified xsi:type="dcterms:W3CDTF">2018-10-29T03:59:05Z</dcterms:modified>
</cp:coreProperties>
</file>