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3770" windowHeight="9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H26" i="1"/>
  <c r="H24" i="1"/>
  <c r="H22" i="1"/>
  <c r="H13" i="1"/>
  <c r="H12" i="1"/>
  <c r="H11" i="1"/>
  <c r="H16" i="1"/>
  <c r="H61" i="1" l="1"/>
  <c r="F61" i="1"/>
  <c r="H64" i="1"/>
  <c r="F65" i="1"/>
  <c r="F64" i="1"/>
  <c r="C64" i="1"/>
  <c r="H53" i="1"/>
  <c r="F53" i="1"/>
  <c r="C53" i="1"/>
  <c r="C61" i="1"/>
  <c r="H34" i="1"/>
  <c r="F34" i="1"/>
  <c r="H18" i="1"/>
  <c r="F18" i="1"/>
  <c r="H65" i="1" l="1"/>
  <c r="F35" i="1"/>
  <c r="F54" i="1" s="1"/>
  <c r="H35" i="1"/>
  <c r="H54" i="1" s="1"/>
  <c r="C65" i="1"/>
  <c r="C33" i="1"/>
  <c r="C16" i="1"/>
  <c r="C26" i="1"/>
  <c r="C13" i="1"/>
  <c r="C5" i="1"/>
  <c r="C17" i="1"/>
  <c r="H66" i="1" l="1"/>
  <c r="F66" i="1"/>
  <c r="C34" i="1"/>
  <c r="C18" i="1"/>
  <c r="C35" i="1" l="1"/>
  <c r="C54" i="1" s="1"/>
  <c r="C66" i="1" s="1"/>
</calcChain>
</file>

<file path=xl/sharedStrings.xml><?xml version="1.0" encoding="utf-8"?>
<sst xmlns="http://schemas.openxmlformats.org/spreadsheetml/2006/main" count="190" uniqueCount="123">
  <si>
    <t>Item</t>
  </si>
  <si>
    <t>Price</t>
  </si>
  <si>
    <t>Qty</t>
  </si>
  <si>
    <t>Budgeted</t>
  </si>
  <si>
    <t>Purchased</t>
  </si>
  <si>
    <t>Hamburgers</t>
  </si>
  <si>
    <t>Hot dogs</t>
  </si>
  <si>
    <t>Pickles</t>
  </si>
  <si>
    <t>Cookies</t>
  </si>
  <si>
    <t>Brownies/cupcakes</t>
  </si>
  <si>
    <t>Chips</t>
  </si>
  <si>
    <t>Dips</t>
  </si>
  <si>
    <t>Bottles of water</t>
  </si>
  <si>
    <t>Orange juice</t>
  </si>
  <si>
    <t>Ice</t>
  </si>
  <si>
    <t>Ketchup</t>
  </si>
  <si>
    <t>Mustard</t>
  </si>
  <si>
    <t>Relish</t>
  </si>
  <si>
    <t>Mayonnaise</t>
  </si>
  <si>
    <t>Tomatoes</t>
  </si>
  <si>
    <t>Onions</t>
  </si>
  <si>
    <t>Watermelon</t>
  </si>
  <si>
    <t>Used</t>
  </si>
  <si>
    <t>Sausages, spicy</t>
  </si>
  <si>
    <t>Sausages, sweet</t>
  </si>
  <si>
    <t>(—0—)</t>
  </si>
  <si>
    <t>2 head</t>
  </si>
  <si>
    <t>1 head</t>
  </si>
  <si>
    <t>129 lb</t>
  </si>
  <si>
    <t>&lt;&lt; 38 oz</t>
  </si>
  <si>
    <t>&lt; 14 oz</t>
  </si>
  <si>
    <t>&lt; 9 oz</t>
  </si>
  <si>
    <t>&lt; 24 oz</t>
  </si>
  <si>
    <t>Last Year (2013)</t>
  </si>
  <si>
    <t>This Year (2014)</t>
  </si>
  <si>
    <t>Veggie burgers, bean</t>
  </si>
  <si>
    <t>Veggie burgers, veggie</t>
  </si>
  <si>
    <t>Buns, hot dog size</t>
  </si>
  <si>
    <t>~5 lb</t>
  </si>
  <si>
    <t>~1 lb</t>
  </si>
  <si>
    <t>2-lb box</t>
  </si>
  <si>
    <t>6 lb</t>
  </si>
  <si>
    <t>1 pkg</t>
  </si>
  <si>
    <t>6 qt</t>
  </si>
  <si>
    <t>3 qt</t>
  </si>
  <si>
    <t>Gloves</t>
  </si>
  <si>
    <t>Cheeses, sliced</t>
  </si>
  <si>
    <t>Buns, sandwich size</t>
  </si>
  <si>
    <t>Lighter</t>
  </si>
  <si>
    <t>3 bag</t>
  </si>
  <si>
    <t>2.5 bag</t>
  </si>
  <si>
    <t>~1 lg</t>
  </si>
  <si>
    <t>2 lg</t>
  </si>
  <si>
    <t>2 reg</t>
  </si>
  <si>
    <t>110 lb</t>
  </si>
  <si>
    <t>2–3</t>
  </si>
  <si>
    <t>72–80</t>
  </si>
  <si>
    <t>Lettuce, romaine</t>
  </si>
  <si>
    <t>Lettuce, iceberg</t>
  </si>
  <si>
    <t>&lt; 1 head</t>
  </si>
  <si>
    <t>3–4 qt</t>
  </si>
  <si>
    <t>Costco</t>
  </si>
  <si>
    <t>Giant Eagle</t>
  </si>
  <si>
    <t>Beer Distributor</t>
  </si>
  <si>
    <t>Yuengling</t>
  </si>
  <si>
    <t>IC Light</t>
  </si>
  <si>
    <t>24 btl</t>
  </si>
  <si>
    <t>21 btl</t>
  </si>
  <si>
    <t>7 btl</t>
  </si>
  <si>
    <t>Other supplies</t>
  </si>
  <si>
    <t>Budget (before tax)</t>
  </si>
  <si>
    <t>Charcoal</t>
  </si>
  <si>
    <t>1 box</t>
  </si>
  <si>
    <t>Aluminum foil sheets</t>
  </si>
  <si>
    <t>Lighter fluid</t>
  </si>
  <si>
    <t>32 fl oz</t>
  </si>
  <si>
    <t>Total against budget</t>
  </si>
  <si>
    <t>Grand total</t>
  </si>
  <si>
    <t>Catering dishes</t>
  </si>
  <si>
    <t>Freezer bags</t>
  </si>
  <si>
    <t>Total beverages</t>
  </si>
  <si>
    <t>Total food</t>
  </si>
  <si>
    <t>CS Department</t>
  </si>
  <si>
    <t>71 can</t>
  </si>
  <si>
    <t>144 can</t>
  </si>
  <si>
    <t>120 can</t>
  </si>
  <si>
    <t>Soda, assorted</t>
  </si>
  <si>
    <t>Total supplies</t>
  </si>
  <si>
    <t>Duquesne Pilsner Light</t>
  </si>
  <si>
    <t>HAVE</t>
  </si>
  <si>
    <t>8–12</t>
  </si>
  <si>
    <t>Plastic table covers</t>
  </si>
  <si>
    <t>Paper towels</t>
  </si>
  <si>
    <t>Plasticware utensils</t>
  </si>
  <si>
    <t>Paper plates</t>
  </si>
  <si>
    <t>Napkins</t>
  </si>
  <si>
    <t>Cutting knives</t>
  </si>
  <si>
    <t>40 lb</t>
  </si>
  <si>
    <t>all</t>
  </si>
  <si>
    <t>24 (mini)</t>
  </si>
  <si>
    <t>16 oz</t>
  </si>
  <si>
    <t>1/4 queso</t>
  </si>
  <si>
    <t>1 gal</t>
  </si>
  <si>
    <t>20 oz</t>
  </si>
  <si>
    <t>1/4</t>
  </si>
  <si>
    <t>3/4</t>
  </si>
  <si>
    <t>17.5 oz</t>
  </si>
  <si>
    <t>1/2</t>
  </si>
  <si>
    <t>2/3</t>
  </si>
  <si>
    <t>7 oz</t>
  </si>
  <si>
    <t>12 oz</t>
  </si>
  <si>
    <t>80 lbs</t>
  </si>
  <si>
    <t>30 lbs</t>
  </si>
  <si>
    <t>0.5 bag</t>
  </si>
  <si>
    <t>Lowe's</t>
  </si>
  <si>
    <t>40 bottles were never rung up!</t>
  </si>
  <si>
    <t>Paper cups</t>
  </si>
  <si>
    <t>Garbage bags</t>
  </si>
  <si>
    <t>1/2 very lg</t>
  </si>
  <si>
    <t>3 lb</t>
  </si>
  <si>
    <t>1 salsa</t>
  </si>
  <si>
    <t>1 queso</t>
  </si>
  <si>
    <t>~60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</si>
</sst>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5" fillId="5" borderId="1" xfId="0" applyFont="1" applyFill="1" applyBorder="1"/>
    <xf numFmtId="0" fontId="4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44" fontId="7" fillId="5" borderId="1" xfId="1" applyFont="1" applyFill="1" applyBorder="1"/>
    <xf numFmtId="0" fontId="2" fillId="0" borderId="1" xfId="0" applyFont="1" applyBorder="1"/>
    <xf numFmtId="44" fontId="2" fillId="0" borderId="1" xfId="1" applyFont="1" applyFill="1" applyBorder="1"/>
    <xf numFmtId="44" fontId="2" fillId="2" borderId="1" xfId="1" applyFont="1" applyFill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44" fontId="3" fillId="7" borderId="1" xfId="1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44" fontId="6" fillId="3" borderId="1" xfId="1" applyFont="1" applyFill="1" applyBorder="1"/>
    <xf numFmtId="0" fontId="3" fillId="0" borderId="1" xfId="0" applyFont="1" applyBorder="1"/>
    <xf numFmtId="44" fontId="3" fillId="0" borderId="1" xfId="1" applyFont="1" applyFill="1" applyBorder="1"/>
    <xf numFmtId="44" fontId="3" fillId="2" borderId="1" xfId="1" applyFont="1" applyFill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5" fillId="5" borderId="3" xfId="0" applyFont="1" applyFill="1" applyBorder="1"/>
    <xf numFmtId="0" fontId="4" fillId="0" borderId="3" xfId="0" applyFont="1" applyBorder="1" applyAlignment="1">
      <alignment horizontal="center"/>
    </xf>
    <xf numFmtId="0" fontId="7" fillId="5" borderId="3" xfId="0" applyFont="1" applyFill="1" applyBorder="1"/>
    <xf numFmtId="0" fontId="2" fillId="0" borderId="3" xfId="0" applyFont="1" applyBorder="1"/>
    <xf numFmtId="0" fontId="3" fillId="7" borderId="3" xfId="0" applyFont="1" applyFill="1" applyBorder="1"/>
    <xf numFmtId="0" fontId="6" fillId="3" borderId="3" xfId="0" applyFont="1" applyFill="1" applyBorder="1"/>
    <xf numFmtId="0" fontId="3" fillId="0" borderId="3" xfId="0" applyFont="1" applyBorder="1"/>
    <xf numFmtId="0" fontId="4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6" borderId="3" xfId="0" applyFont="1" applyFill="1" applyBorder="1"/>
    <xf numFmtId="0" fontId="7" fillId="6" borderId="2" xfId="0" applyFont="1" applyFill="1" applyBorder="1" applyAlignment="1">
      <alignment horizontal="center"/>
    </xf>
    <xf numFmtId="44" fontId="7" fillId="6" borderId="1" xfId="1" applyFont="1" applyFill="1" applyBorder="1"/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44" fontId="2" fillId="2" borderId="3" xfId="1" applyFont="1" applyFill="1" applyBorder="1"/>
    <xf numFmtId="0" fontId="2" fillId="8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abSelected="1" topLeftCell="A34" workbookViewId="0">
      <selection activeCell="A68" sqref="A68"/>
    </sheetView>
  </sheetViews>
  <sheetFormatPr defaultRowHeight="12.75" x14ac:dyDescent="0.2"/>
  <cols>
    <col min="1" max="1" width="19.85546875" style="28" customWidth="1"/>
    <col min="2" max="2" width="8.5703125" style="40" customWidth="1"/>
    <col min="3" max="3" width="8.5703125" style="10" customWidth="1"/>
    <col min="4" max="4" width="8.5703125" style="34" customWidth="1"/>
    <col min="5" max="5" width="8.5703125" style="45" customWidth="1"/>
    <col min="6" max="6" width="8.5703125" style="11" customWidth="1"/>
    <col min="7" max="7" width="8.5703125" style="12" customWidth="1"/>
    <col min="8" max="8" width="8.5703125" style="13" customWidth="1"/>
    <col min="9" max="9" width="8.5703125" style="56" customWidth="1"/>
    <col min="10" max="16384" width="9.140625" style="9"/>
  </cols>
  <sheetData>
    <row r="1" spans="1:9" s="1" customFormat="1" ht="15.75" x14ac:dyDescent="0.25">
      <c r="A1" s="25"/>
      <c r="B1" s="66" t="s">
        <v>33</v>
      </c>
      <c r="C1" s="67"/>
      <c r="D1" s="67"/>
      <c r="E1" s="66" t="s">
        <v>34</v>
      </c>
      <c r="F1" s="67"/>
      <c r="G1" s="67"/>
      <c r="H1" s="67"/>
      <c r="I1" s="67"/>
    </row>
    <row r="2" spans="1:9" s="2" customFormat="1" x14ac:dyDescent="0.2">
      <c r="A2" s="26"/>
      <c r="B2" s="68" t="s">
        <v>4</v>
      </c>
      <c r="C2" s="69"/>
      <c r="D2" s="32" t="s">
        <v>22</v>
      </c>
      <c r="E2" s="63" t="s">
        <v>3</v>
      </c>
      <c r="F2" s="64"/>
      <c r="G2" s="65" t="s">
        <v>4</v>
      </c>
      <c r="H2" s="65"/>
      <c r="I2" s="57" t="s">
        <v>22</v>
      </c>
    </row>
    <row r="3" spans="1:9" s="2" customFormat="1" x14ac:dyDescent="0.2">
      <c r="A3" s="26" t="s">
        <v>0</v>
      </c>
      <c r="B3" s="38" t="s">
        <v>2</v>
      </c>
      <c r="C3" s="3" t="s">
        <v>1</v>
      </c>
      <c r="D3" s="32" t="s">
        <v>2</v>
      </c>
      <c r="E3" s="44" t="s">
        <v>2</v>
      </c>
      <c r="F3" s="4" t="s">
        <v>1</v>
      </c>
      <c r="G3" s="2" t="s">
        <v>2</v>
      </c>
      <c r="H3" s="5" t="s">
        <v>1</v>
      </c>
      <c r="I3" s="57" t="s">
        <v>2</v>
      </c>
    </row>
    <row r="4" spans="1:9" s="6" customFormat="1" x14ac:dyDescent="0.2">
      <c r="A4" s="27" t="s">
        <v>61</v>
      </c>
      <c r="B4" s="39"/>
      <c r="C4" s="8"/>
      <c r="D4" s="33"/>
      <c r="E4" s="39"/>
      <c r="F4" s="8"/>
      <c r="G4" s="7"/>
      <c r="H4" s="8"/>
      <c r="I4" s="58"/>
    </row>
    <row r="5" spans="1:9" x14ac:dyDescent="0.2">
      <c r="A5" s="28" t="s">
        <v>5</v>
      </c>
      <c r="B5" s="40">
        <v>80</v>
      </c>
      <c r="C5" s="10">
        <f>25.99*2</f>
        <v>51.98</v>
      </c>
      <c r="D5" s="34">
        <v>29</v>
      </c>
      <c r="E5" s="45">
        <v>40</v>
      </c>
      <c r="F5" s="11">
        <v>26</v>
      </c>
      <c r="G5" s="12">
        <v>40</v>
      </c>
      <c r="H5" s="13">
        <v>30.99</v>
      </c>
      <c r="I5" s="56" t="s">
        <v>98</v>
      </c>
    </row>
    <row r="6" spans="1:9" x14ac:dyDescent="0.2">
      <c r="A6" s="28" t="s">
        <v>35</v>
      </c>
      <c r="B6" s="40">
        <v>12</v>
      </c>
      <c r="C6" s="10">
        <v>14.69</v>
      </c>
      <c r="D6" s="34">
        <v>7</v>
      </c>
      <c r="E6" s="45">
        <v>12</v>
      </c>
      <c r="F6" s="11">
        <v>15</v>
      </c>
      <c r="G6" s="12">
        <v>12</v>
      </c>
      <c r="H6" s="13">
        <v>14.79</v>
      </c>
      <c r="I6" s="56">
        <v>10</v>
      </c>
    </row>
    <row r="7" spans="1:9" x14ac:dyDescent="0.2">
      <c r="A7" s="28" t="s">
        <v>36</v>
      </c>
      <c r="B7" s="40">
        <v>16</v>
      </c>
      <c r="C7" s="10">
        <v>9.99</v>
      </c>
      <c r="D7" s="34">
        <v>4</v>
      </c>
      <c r="E7" s="45" t="s">
        <v>25</v>
      </c>
      <c r="F7" s="53">
        <v>0</v>
      </c>
      <c r="G7" s="54" t="s">
        <v>25</v>
      </c>
    </row>
    <row r="8" spans="1:9" x14ac:dyDescent="0.2">
      <c r="A8" s="28" t="s">
        <v>6</v>
      </c>
      <c r="B8" s="40">
        <v>36</v>
      </c>
      <c r="C8" s="10">
        <v>8.99</v>
      </c>
      <c r="D8" s="34">
        <v>21</v>
      </c>
      <c r="E8" s="45">
        <v>36</v>
      </c>
      <c r="F8" s="11">
        <v>9</v>
      </c>
      <c r="G8" s="55">
        <v>36</v>
      </c>
      <c r="H8" s="13">
        <v>12.99</v>
      </c>
      <c r="I8" s="56" t="s">
        <v>98</v>
      </c>
    </row>
    <row r="9" spans="1:9" x14ac:dyDescent="0.2">
      <c r="A9" s="28" t="s">
        <v>23</v>
      </c>
      <c r="B9" s="40">
        <v>24</v>
      </c>
      <c r="C9" s="10">
        <v>13.99</v>
      </c>
      <c r="D9" s="34">
        <v>18</v>
      </c>
      <c r="E9" s="45">
        <v>24</v>
      </c>
      <c r="F9" s="11">
        <v>14</v>
      </c>
      <c r="G9" s="12">
        <v>24</v>
      </c>
      <c r="H9" s="13">
        <v>13.99</v>
      </c>
      <c r="I9" s="56" t="s">
        <v>98</v>
      </c>
    </row>
    <row r="10" spans="1:9" x14ac:dyDescent="0.2">
      <c r="A10" s="28" t="s">
        <v>24</v>
      </c>
      <c r="B10" s="40">
        <v>24</v>
      </c>
      <c r="C10" s="10">
        <v>13.99</v>
      </c>
      <c r="D10" s="34">
        <v>12</v>
      </c>
      <c r="E10" s="45">
        <v>24</v>
      </c>
      <c r="F10" s="11">
        <v>14</v>
      </c>
      <c r="G10" s="12">
        <v>24</v>
      </c>
      <c r="H10" s="13">
        <v>13.99</v>
      </c>
      <c r="I10" s="56" t="s">
        <v>98</v>
      </c>
    </row>
    <row r="11" spans="1:9" x14ac:dyDescent="0.2">
      <c r="A11" s="28" t="s">
        <v>47</v>
      </c>
      <c r="B11" s="40">
        <v>96</v>
      </c>
      <c r="C11" s="10">
        <v>11.94</v>
      </c>
      <c r="D11" s="34">
        <v>37</v>
      </c>
      <c r="E11" s="45">
        <v>48</v>
      </c>
      <c r="F11" s="11">
        <v>6</v>
      </c>
      <c r="G11" s="12">
        <v>48</v>
      </c>
      <c r="H11" s="13">
        <f>1.99*3</f>
        <v>5.97</v>
      </c>
      <c r="I11" s="56">
        <v>37</v>
      </c>
    </row>
    <row r="12" spans="1:9" x14ac:dyDescent="0.2">
      <c r="A12" s="28" t="s">
        <v>37</v>
      </c>
      <c r="B12" s="40">
        <v>80</v>
      </c>
      <c r="C12" s="10">
        <v>9.9499999999999993</v>
      </c>
      <c r="D12" s="34">
        <v>32</v>
      </c>
      <c r="E12" s="45">
        <v>48</v>
      </c>
      <c r="F12" s="11">
        <v>6</v>
      </c>
      <c r="G12" s="12">
        <v>48</v>
      </c>
      <c r="H12" s="13">
        <f>1.89*3</f>
        <v>5.67</v>
      </c>
      <c r="I12" s="56">
        <v>40</v>
      </c>
    </row>
    <row r="13" spans="1:9" x14ac:dyDescent="0.2">
      <c r="A13" s="28" t="s">
        <v>46</v>
      </c>
      <c r="B13" s="40" t="s">
        <v>41</v>
      </c>
      <c r="C13" s="10">
        <f>9.89*2</f>
        <v>19.78</v>
      </c>
      <c r="D13" s="34" t="s">
        <v>38</v>
      </c>
      <c r="E13" s="45" t="s">
        <v>41</v>
      </c>
      <c r="F13" s="11">
        <v>20</v>
      </c>
      <c r="G13" s="12" t="s">
        <v>41</v>
      </c>
      <c r="H13" s="13">
        <f>8.99*3</f>
        <v>26.97</v>
      </c>
      <c r="I13" s="56" t="s">
        <v>119</v>
      </c>
    </row>
    <row r="14" spans="1:9" x14ac:dyDescent="0.2">
      <c r="A14" s="28" t="s">
        <v>8</v>
      </c>
      <c r="B14" s="40">
        <v>24</v>
      </c>
      <c r="C14" s="10">
        <v>6.99</v>
      </c>
      <c r="D14" s="34">
        <v>24</v>
      </c>
      <c r="E14" s="45">
        <v>24</v>
      </c>
      <c r="F14" s="11">
        <v>7</v>
      </c>
      <c r="G14" s="12">
        <v>24</v>
      </c>
      <c r="H14" s="13">
        <v>6.99</v>
      </c>
      <c r="I14" s="56" t="s">
        <v>98</v>
      </c>
    </row>
    <row r="15" spans="1:9" x14ac:dyDescent="0.2">
      <c r="A15" s="28" t="s">
        <v>9</v>
      </c>
      <c r="B15" s="40" t="s">
        <v>40</v>
      </c>
      <c r="C15" s="10">
        <v>6.89</v>
      </c>
      <c r="D15" s="34" t="s">
        <v>39</v>
      </c>
      <c r="E15" s="45" t="s">
        <v>40</v>
      </c>
      <c r="F15" s="11">
        <v>7</v>
      </c>
      <c r="G15" s="12" t="s">
        <v>99</v>
      </c>
      <c r="H15" s="13">
        <v>6.69</v>
      </c>
      <c r="I15" s="56">
        <v>7</v>
      </c>
    </row>
    <row r="16" spans="1:9" x14ac:dyDescent="0.2">
      <c r="A16" s="28" t="s">
        <v>10</v>
      </c>
      <c r="B16" s="40" t="s">
        <v>49</v>
      </c>
      <c r="C16" s="10">
        <f>5.59+4.89+3.49</f>
        <v>13.97</v>
      </c>
      <c r="D16" s="34" t="s">
        <v>50</v>
      </c>
      <c r="E16" s="45" t="s">
        <v>49</v>
      </c>
      <c r="F16" s="11">
        <v>15</v>
      </c>
      <c r="G16" s="12" t="s">
        <v>49</v>
      </c>
      <c r="H16" s="13">
        <f>5.59+4.49+4.79</f>
        <v>14.870000000000001</v>
      </c>
      <c r="I16" s="56" t="s">
        <v>113</v>
      </c>
    </row>
    <row r="17" spans="1:10" x14ac:dyDescent="0.2">
      <c r="A17" s="28" t="s">
        <v>12</v>
      </c>
      <c r="B17" s="40">
        <v>72</v>
      </c>
      <c r="C17" s="10">
        <f>3.29*2</f>
        <v>6.58</v>
      </c>
      <c r="D17" s="34">
        <v>68</v>
      </c>
      <c r="E17" s="45" t="s">
        <v>56</v>
      </c>
      <c r="F17" s="11">
        <v>7</v>
      </c>
      <c r="G17" s="12">
        <v>76</v>
      </c>
      <c r="H17" s="13">
        <v>7.5</v>
      </c>
      <c r="I17" s="56">
        <v>30</v>
      </c>
      <c r="J17" s="9" t="s">
        <v>115</v>
      </c>
    </row>
    <row r="18" spans="1:10" s="14" customFormat="1" x14ac:dyDescent="0.2">
      <c r="A18" s="29"/>
      <c r="B18" s="41"/>
      <c r="C18" s="16">
        <f>SUM(C5:C17)</f>
        <v>189.73</v>
      </c>
      <c r="D18" s="35"/>
      <c r="E18" s="41"/>
      <c r="F18" s="16">
        <f>SUM(F5:F17)</f>
        <v>146</v>
      </c>
      <c r="G18" s="15"/>
      <c r="H18" s="16">
        <f>SUM(H5:H17)</f>
        <v>161.41</v>
      </c>
      <c r="I18" s="59"/>
    </row>
    <row r="19" spans="1:10" s="6" customFormat="1" x14ac:dyDescent="0.2">
      <c r="A19" s="27" t="s">
        <v>62</v>
      </c>
      <c r="B19" s="39"/>
      <c r="C19" s="8"/>
      <c r="D19" s="33"/>
      <c r="E19" s="39"/>
      <c r="F19" s="8"/>
      <c r="G19" s="7"/>
      <c r="H19" s="8"/>
      <c r="I19" s="58"/>
    </row>
    <row r="20" spans="1:10" x14ac:dyDescent="0.2">
      <c r="A20" s="28" t="s">
        <v>19</v>
      </c>
      <c r="B20" s="40">
        <v>6</v>
      </c>
      <c r="C20" s="10">
        <v>11.8</v>
      </c>
      <c r="D20" s="34">
        <v>4</v>
      </c>
      <c r="E20" s="45">
        <v>5</v>
      </c>
      <c r="F20" s="11">
        <v>10</v>
      </c>
      <c r="G20" s="12">
        <v>5</v>
      </c>
      <c r="H20" s="13">
        <v>10.01</v>
      </c>
      <c r="I20" s="56">
        <v>3</v>
      </c>
    </row>
    <row r="21" spans="1:10" x14ac:dyDescent="0.2">
      <c r="A21" s="28" t="s">
        <v>20</v>
      </c>
      <c r="B21" s="40">
        <v>2</v>
      </c>
      <c r="C21" s="10">
        <v>2.7</v>
      </c>
      <c r="D21" s="34">
        <v>2</v>
      </c>
      <c r="E21" s="45" t="s">
        <v>55</v>
      </c>
      <c r="F21" s="11">
        <v>4</v>
      </c>
      <c r="G21" s="12">
        <v>2</v>
      </c>
      <c r="H21" s="13">
        <v>3.03</v>
      </c>
      <c r="I21" s="56" t="s">
        <v>118</v>
      </c>
    </row>
    <row r="22" spans="1:10" x14ac:dyDescent="0.2">
      <c r="A22" s="28" t="s">
        <v>57</v>
      </c>
      <c r="B22" s="40" t="s">
        <v>27</v>
      </c>
      <c r="C22" s="10">
        <v>1.97</v>
      </c>
      <c r="D22" s="34" t="s">
        <v>27</v>
      </c>
      <c r="E22" s="45" t="s">
        <v>26</v>
      </c>
      <c r="F22" s="11">
        <v>4</v>
      </c>
      <c r="G22" s="12">
        <v>2</v>
      </c>
      <c r="H22" s="13">
        <f>2.13+1.97</f>
        <v>4.0999999999999996</v>
      </c>
      <c r="I22" s="56">
        <v>1</v>
      </c>
    </row>
    <row r="23" spans="1:10" x14ac:dyDescent="0.2">
      <c r="A23" s="28" t="s">
        <v>58</v>
      </c>
      <c r="B23" s="40" t="s">
        <v>27</v>
      </c>
      <c r="C23" s="10">
        <v>1.88</v>
      </c>
      <c r="D23" s="34" t="s">
        <v>59</v>
      </c>
      <c r="E23" s="45" t="s">
        <v>25</v>
      </c>
      <c r="F23" s="11">
        <v>0</v>
      </c>
      <c r="G23" s="54" t="s">
        <v>25</v>
      </c>
    </row>
    <row r="24" spans="1:10" x14ac:dyDescent="0.2">
      <c r="A24" s="28" t="s">
        <v>21</v>
      </c>
      <c r="B24" s="40">
        <v>2</v>
      </c>
      <c r="C24" s="10">
        <v>7.98</v>
      </c>
      <c r="D24" s="34">
        <v>2</v>
      </c>
      <c r="E24" s="45">
        <v>2</v>
      </c>
      <c r="F24" s="11">
        <v>8</v>
      </c>
      <c r="G24" s="12">
        <v>2</v>
      </c>
      <c r="H24" s="13">
        <f>5.99*2</f>
        <v>11.98</v>
      </c>
      <c r="I24" s="56">
        <v>1.5</v>
      </c>
    </row>
    <row r="25" spans="1:10" x14ac:dyDescent="0.2">
      <c r="A25" s="28" t="s">
        <v>7</v>
      </c>
      <c r="B25" s="40" t="s">
        <v>25</v>
      </c>
      <c r="C25" s="10">
        <v>0</v>
      </c>
      <c r="D25" s="34" t="s">
        <v>25</v>
      </c>
      <c r="E25" s="45" t="s">
        <v>25</v>
      </c>
      <c r="F25" s="11">
        <v>0</v>
      </c>
      <c r="G25" s="12" t="s">
        <v>100</v>
      </c>
      <c r="H25" s="13">
        <v>1.48</v>
      </c>
      <c r="I25" s="56" t="s">
        <v>98</v>
      </c>
    </row>
    <row r="26" spans="1:10" x14ac:dyDescent="0.2">
      <c r="A26" s="28" t="s">
        <v>11</v>
      </c>
      <c r="B26" s="40" t="s">
        <v>52</v>
      </c>
      <c r="C26" s="10">
        <f>8.59+5.39</f>
        <v>13.98</v>
      </c>
      <c r="D26" s="34" t="s">
        <v>51</v>
      </c>
      <c r="E26" s="45" t="s">
        <v>53</v>
      </c>
      <c r="F26" s="11">
        <v>8</v>
      </c>
      <c r="G26" s="12" t="s">
        <v>120</v>
      </c>
      <c r="H26" s="13">
        <f>2.99+2.5</f>
        <v>5.49</v>
      </c>
      <c r="I26" s="56" t="s">
        <v>98</v>
      </c>
    </row>
    <row r="27" spans="1:10" x14ac:dyDescent="0.2">
      <c r="G27" s="12" t="s">
        <v>121</v>
      </c>
      <c r="I27" s="56" t="s">
        <v>101</v>
      </c>
    </row>
    <row r="28" spans="1:10" x14ac:dyDescent="0.2">
      <c r="A28" s="28" t="s">
        <v>13</v>
      </c>
      <c r="B28" s="40" t="s">
        <v>43</v>
      </c>
      <c r="C28" s="10">
        <v>7.99</v>
      </c>
      <c r="D28" s="34" t="s">
        <v>44</v>
      </c>
      <c r="E28" s="45" t="s">
        <v>60</v>
      </c>
      <c r="F28" s="11">
        <v>4</v>
      </c>
      <c r="G28" s="12" t="s">
        <v>102</v>
      </c>
      <c r="H28" s="13">
        <v>4.6900000000000004</v>
      </c>
      <c r="I28" s="56" t="s">
        <v>104</v>
      </c>
    </row>
    <row r="29" spans="1:10" x14ac:dyDescent="0.2">
      <c r="A29" s="28" t="s">
        <v>15</v>
      </c>
      <c r="B29" s="40" t="s">
        <v>42</v>
      </c>
      <c r="C29" s="10">
        <v>2.79</v>
      </c>
      <c r="D29" s="34" t="s">
        <v>29</v>
      </c>
      <c r="E29" s="45" t="s">
        <v>42</v>
      </c>
      <c r="F29" s="11">
        <v>3</v>
      </c>
      <c r="G29" s="12" t="s">
        <v>103</v>
      </c>
      <c r="H29" s="13">
        <v>2.19</v>
      </c>
      <c r="I29" s="56" t="s">
        <v>105</v>
      </c>
    </row>
    <row r="30" spans="1:10" x14ac:dyDescent="0.2">
      <c r="A30" s="28" t="s">
        <v>16</v>
      </c>
      <c r="B30" s="40" t="s">
        <v>42</v>
      </c>
      <c r="C30" s="10">
        <v>1.5</v>
      </c>
      <c r="D30" s="34" t="s">
        <v>30</v>
      </c>
      <c r="E30" s="45" t="s">
        <v>42</v>
      </c>
      <c r="F30" s="11">
        <v>2</v>
      </c>
      <c r="G30" s="12" t="s">
        <v>106</v>
      </c>
      <c r="H30" s="13">
        <v>1.99</v>
      </c>
      <c r="I30" s="56" t="s">
        <v>107</v>
      </c>
    </row>
    <row r="31" spans="1:10" x14ac:dyDescent="0.2">
      <c r="A31" s="28" t="s">
        <v>17</v>
      </c>
      <c r="B31" s="40" t="s">
        <v>42</v>
      </c>
      <c r="C31" s="10">
        <v>1</v>
      </c>
      <c r="D31" s="34" t="s">
        <v>31</v>
      </c>
      <c r="E31" s="45" t="s">
        <v>42</v>
      </c>
      <c r="F31" s="11">
        <v>2</v>
      </c>
      <c r="G31" s="12" t="s">
        <v>109</v>
      </c>
      <c r="H31" s="13">
        <v>0.99</v>
      </c>
      <c r="I31" s="56" t="s">
        <v>104</v>
      </c>
    </row>
    <row r="32" spans="1:10" x14ac:dyDescent="0.2">
      <c r="A32" s="28" t="s">
        <v>18</v>
      </c>
      <c r="B32" s="40" t="s">
        <v>42</v>
      </c>
      <c r="C32" s="10">
        <v>3.49</v>
      </c>
      <c r="D32" s="34" t="s">
        <v>32</v>
      </c>
      <c r="E32" s="45" t="s">
        <v>42</v>
      </c>
      <c r="F32" s="11">
        <v>3</v>
      </c>
      <c r="G32" s="12" t="s">
        <v>110</v>
      </c>
      <c r="H32" s="13">
        <v>2.89</v>
      </c>
      <c r="I32" s="56" t="s">
        <v>108</v>
      </c>
    </row>
    <row r="33" spans="1:10" x14ac:dyDescent="0.2">
      <c r="A33" s="28" t="s">
        <v>14</v>
      </c>
      <c r="B33" s="40" t="s">
        <v>28</v>
      </c>
      <c r="C33" s="10">
        <f>4.49*3+17.91</f>
        <v>31.380000000000003</v>
      </c>
      <c r="D33" s="34" t="s">
        <v>28</v>
      </c>
      <c r="E33" s="45" t="s">
        <v>54</v>
      </c>
      <c r="F33" s="11">
        <v>23</v>
      </c>
      <c r="G33" s="12" t="s">
        <v>54</v>
      </c>
      <c r="H33" s="13">
        <f>4.49*5</f>
        <v>22.450000000000003</v>
      </c>
      <c r="I33" s="56" t="s">
        <v>98</v>
      </c>
    </row>
    <row r="34" spans="1:10" s="14" customFormat="1" x14ac:dyDescent="0.2">
      <c r="A34" s="29"/>
      <c r="B34" s="41"/>
      <c r="C34" s="16">
        <f>SUM(C20:C33)</f>
        <v>88.460000000000008</v>
      </c>
      <c r="D34" s="35"/>
      <c r="E34" s="41"/>
      <c r="F34" s="16">
        <f>SUM(F20:F33)</f>
        <v>71</v>
      </c>
      <c r="G34" s="15"/>
      <c r="H34" s="16">
        <f>SUM(H20:H33)</f>
        <v>71.290000000000006</v>
      </c>
      <c r="I34" s="59"/>
    </row>
    <row r="35" spans="1:10" s="17" customFormat="1" x14ac:dyDescent="0.2">
      <c r="A35" s="30" t="s">
        <v>81</v>
      </c>
      <c r="B35" s="42"/>
      <c r="C35" s="19">
        <f>SUM(C18,C34)</f>
        <v>278.19</v>
      </c>
      <c r="D35" s="36"/>
      <c r="E35" s="42"/>
      <c r="F35" s="19">
        <f>SUM(F18,F34)</f>
        <v>217</v>
      </c>
      <c r="G35" s="18"/>
      <c r="H35" s="19">
        <f>SUM(H18,H34)</f>
        <v>232.7</v>
      </c>
      <c r="I35" s="60"/>
    </row>
    <row r="37" spans="1:10" s="6" customFormat="1" x14ac:dyDescent="0.2">
      <c r="A37" s="27" t="s">
        <v>69</v>
      </c>
      <c r="B37" s="39"/>
      <c r="C37" s="8"/>
      <c r="D37" s="33"/>
      <c r="E37" s="39"/>
      <c r="F37" s="8"/>
      <c r="G37" s="7"/>
      <c r="H37" s="8"/>
      <c r="I37" s="58"/>
    </row>
    <row r="38" spans="1:10" x14ac:dyDescent="0.2">
      <c r="A38" s="28" t="s">
        <v>71</v>
      </c>
      <c r="B38" s="40" t="s">
        <v>25</v>
      </c>
      <c r="C38" s="10">
        <v>0</v>
      </c>
      <c r="E38" s="45" t="s">
        <v>97</v>
      </c>
      <c r="F38" s="11">
        <v>20</v>
      </c>
      <c r="G38" s="12" t="s">
        <v>111</v>
      </c>
      <c r="H38" s="13">
        <v>19.760000000000002</v>
      </c>
      <c r="I38" s="56" t="s">
        <v>112</v>
      </c>
      <c r="J38" s="9" t="s">
        <v>114</v>
      </c>
    </row>
    <row r="39" spans="1:10" x14ac:dyDescent="0.2">
      <c r="A39" s="28" t="s">
        <v>48</v>
      </c>
      <c r="B39" s="40">
        <v>1</v>
      </c>
      <c r="C39" s="10">
        <v>1.49</v>
      </c>
      <c r="E39" s="45">
        <v>1</v>
      </c>
      <c r="F39" s="11">
        <v>3</v>
      </c>
      <c r="G39" s="12">
        <v>1</v>
      </c>
      <c r="H39" s="13">
        <v>2.97</v>
      </c>
      <c r="J39" s="9" t="s">
        <v>114</v>
      </c>
    </row>
    <row r="40" spans="1:10" x14ac:dyDescent="0.2">
      <c r="A40" s="28" t="s">
        <v>74</v>
      </c>
      <c r="B40" s="40" t="s">
        <v>75</v>
      </c>
      <c r="C40" s="10">
        <v>3.99</v>
      </c>
      <c r="E40" s="45" t="s">
        <v>89</v>
      </c>
      <c r="F40" s="11">
        <v>0</v>
      </c>
    </row>
    <row r="41" spans="1:10" x14ac:dyDescent="0.2">
      <c r="A41" s="28" t="s">
        <v>73</v>
      </c>
      <c r="B41" s="40" t="s">
        <v>72</v>
      </c>
      <c r="C41" s="10">
        <v>9.89</v>
      </c>
      <c r="E41" s="45" t="s">
        <v>89</v>
      </c>
      <c r="F41" s="11">
        <v>0</v>
      </c>
    </row>
    <row r="42" spans="1:10" x14ac:dyDescent="0.2">
      <c r="A42" s="28" t="s">
        <v>78</v>
      </c>
      <c r="B42" s="40" t="s">
        <v>25</v>
      </c>
      <c r="C42" s="10">
        <v>0</v>
      </c>
      <c r="E42" s="45" t="s">
        <v>90</v>
      </c>
      <c r="F42" s="11">
        <v>10</v>
      </c>
      <c r="G42" s="12">
        <v>30</v>
      </c>
      <c r="H42" s="13">
        <v>5.99</v>
      </c>
      <c r="J42" s="9" t="s">
        <v>61</v>
      </c>
    </row>
    <row r="43" spans="1:10" x14ac:dyDescent="0.2">
      <c r="A43" s="28" t="s">
        <v>91</v>
      </c>
      <c r="E43" s="45" t="s">
        <v>89</v>
      </c>
      <c r="F43" s="11">
        <v>0</v>
      </c>
    </row>
    <row r="44" spans="1:10" x14ac:dyDescent="0.2">
      <c r="A44" s="28" t="s">
        <v>93</v>
      </c>
      <c r="E44" s="45" t="s">
        <v>89</v>
      </c>
      <c r="F44" s="11">
        <v>0</v>
      </c>
    </row>
    <row r="45" spans="1:10" x14ac:dyDescent="0.2">
      <c r="A45" s="28" t="s">
        <v>94</v>
      </c>
      <c r="E45" s="45" t="s">
        <v>89</v>
      </c>
      <c r="F45" s="11">
        <v>0</v>
      </c>
    </row>
    <row r="46" spans="1:10" x14ac:dyDescent="0.2">
      <c r="A46" s="28" t="s">
        <v>95</v>
      </c>
      <c r="E46" s="45" t="s">
        <v>89</v>
      </c>
      <c r="F46" s="11">
        <v>0</v>
      </c>
    </row>
    <row r="47" spans="1:10" x14ac:dyDescent="0.2">
      <c r="A47" s="28" t="s">
        <v>116</v>
      </c>
      <c r="E47" s="45" t="s">
        <v>25</v>
      </c>
      <c r="F47" s="11">
        <v>0</v>
      </c>
    </row>
    <row r="48" spans="1:10" x14ac:dyDescent="0.2">
      <c r="A48" s="28" t="s">
        <v>92</v>
      </c>
      <c r="E48" s="45" t="s">
        <v>89</v>
      </c>
      <c r="F48" s="11">
        <v>0</v>
      </c>
    </row>
    <row r="49" spans="1:9" x14ac:dyDescent="0.2">
      <c r="A49" s="28" t="s">
        <v>79</v>
      </c>
      <c r="B49" s="40" t="s">
        <v>25</v>
      </c>
      <c r="C49" s="10">
        <v>0</v>
      </c>
      <c r="E49" s="45" t="s">
        <v>89</v>
      </c>
      <c r="F49" s="11">
        <v>0</v>
      </c>
    </row>
    <row r="50" spans="1:9" x14ac:dyDescent="0.2">
      <c r="A50" s="28" t="s">
        <v>117</v>
      </c>
      <c r="E50" s="45" t="s">
        <v>89</v>
      </c>
      <c r="F50" s="11">
        <v>0</v>
      </c>
    </row>
    <row r="51" spans="1:9" x14ac:dyDescent="0.2">
      <c r="A51" s="28" t="s">
        <v>45</v>
      </c>
      <c r="B51" s="40" t="s">
        <v>72</v>
      </c>
      <c r="C51" s="10">
        <v>19.989999999999998</v>
      </c>
      <c r="E51" s="45" t="s">
        <v>89</v>
      </c>
      <c r="F51" s="11">
        <v>0</v>
      </c>
    </row>
    <row r="52" spans="1:9" x14ac:dyDescent="0.2">
      <c r="A52" s="28" t="s">
        <v>96</v>
      </c>
      <c r="E52" s="45" t="s">
        <v>89</v>
      </c>
      <c r="F52" s="11">
        <v>0</v>
      </c>
    </row>
    <row r="53" spans="1:9" s="17" customFormat="1" x14ac:dyDescent="0.2">
      <c r="A53" s="30" t="s">
        <v>87</v>
      </c>
      <c r="B53" s="42"/>
      <c r="C53" s="19">
        <f>SUM(C38:C52)</f>
        <v>35.36</v>
      </c>
      <c r="D53" s="36"/>
      <c r="E53" s="42"/>
      <c r="F53" s="19">
        <f>SUM(F38:F52)</f>
        <v>33</v>
      </c>
      <c r="G53" s="18"/>
      <c r="H53" s="19">
        <f>SUM(H38:H52)</f>
        <v>28.72</v>
      </c>
      <c r="I53" s="60"/>
    </row>
    <row r="54" spans="1:9" s="52" customFormat="1" x14ac:dyDescent="0.2">
      <c r="A54" s="47" t="s">
        <v>76</v>
      </c>
      <c r="B54" s="48"/>
      <c r="C54" s="49">
        <f>SUM(C35,C53)</f>
        <v>313.55</v>
      </c>
      <c r="D54" s="50"/>
      <c r="E54" s="48"/>
      <c r="F54" s="49">
        <f>SUM(F35,F53)</f>
        <v>250</v>
      </c>
      <c r="G54" s="51"/>
      <c r="H54" s="49">
        <f>SUM(H35,H53)</f>
        <v>261.41999999999996</v>
      </c>
      <c r="I54" s="61"/>
    </row>
    <row r="55" spans="1:9" s="20" customFormat="1" x14ac:dyDescent="0.2">
      <c r="A55" s="31" t="s">
        <v>70</v>
      </c>
      <c r="B55" s="43"/>
      <c r="C55" s="21">
        <v>280</v>
      </c>
      <c r="D55" s="37"/>
      <c r="E55" s="46"/>
      <c r="F55" s="22">
        <v>280</v>
      </c>
      <c r="G55" s="23"/>
      <c r="H55" s="24"/>
      <c r="I55" s="62"/>
    </row>
    <row r="57" spans="1:9" s="6" customFormat="1" x14ac:dyDescent="0.2">
      <c r="A57" s="27" t="s">
        <v>63</v>
      </c>
      <c r="B57" s="39"/>
      <c r="C57" s="8"/>
      <c r="D57" s="33"/>
      <c r="E57" s="39"/>
      <c r="F57" s="8"/>
      <c r="G57" s="7"/>
      <c r="H57" s="8"/>
      <c r="I57" s="58"/>
    </row>
    <row r="58" spans="1:9" x14ac:dyDescent="0.2">
      <c r="A58" s="28" t="s">
        <v>64</v>
      </c>
      <c r="B58" s="40" t="s">
        <v>66</v>
      </c>
      <c r="C58" s="10">
        <v>21</v>
      </c>
      <c r="D58" s="34" t="s">
        <v>67</v>
      </c>
      <c r="E58" s="45" t="s">
        <v>66</v>
      </c>
      <c r="F58" s="11">
        <v>22</v>
      </c>
      <c r="G58" s="12" t="s">
        <v>66</v>
      </c>
      <c r="H58" s="13">
        <v>22</v>
      </c>
      <c r="I58" s="56" t="s">
        <v>67</v>
      </c>
    </row>
    <row r="59" spans="1:9" x14ac:dyDescent="0.2">
      <c r="A59" s="28" t="s">
        <v>65</v>
      </c>
      <c r="B59" s="40" t="s">
        <v>66</v>
      </c>
      <c r="C59" s="10">
        <v>21</v>
      </c>
      <c r="D59" s="34" t="s">
        <v>68</v>
      </c>
      <c r="E59" s="45" t="s">
        <v>25</v>
      </c>
      <c r="F59" s="11">
        <v>0</v>
      </c>
      <c r="G59" s="12" t="s">
        <v>66</v>
      </c>
      <c r="H59" s="13">
        <v>19</v>
      </c>
      <c r="I59" s="56" t="s">
        <v>68</v>
      </c>
    </row>
    <row r="60" spans="1:9" x14ac:dyDescent="0.2">
      <c r="A60" s="28" t="s">
        <v>88</v>
      </c>
      <c r="B60" s="40" t="s">
        <v>25</v>
      </c>
      <c r="C60" s="10">
        <v>0</v>
      </c>
      <c r="D60" s="34" t="s">
        <v>25</v>
      </c>
      <c r="E60" s="45" t="s">
        <v>66</v>
      </c>
      <c r="F60" s="11">
        <v>19</v>
      </c>
      <c r="G60" s="12" t="s">
        <v>25</v>
      </c>
      <c r="H60" s="10">
        <v>0</v>
      </c>
    </row>
    <row r="61" spans="1:9" s="14" customFormat="1" x14ac:dyDescent="0.2">
      <c r="A61" s="29"/>
      <c r="B61" s="41"/>
      <c r="C61" s="16">
        <f>SUM(C58:C60)</f>
        <v>42</v>
      </c>
      <c r="D61" s="35"/>
      <c r="E61" s="41"/>
      <c r="F61" s="16">
        <f>SUM(F58:F60)</f>
        <v>41</v>
      </c>
      <c r="G61" s="15"/>
      <c r="H61" s="16">
        <f>SUM(H58:H60)</f>
        <v>41</v>
      </c>
      <c r="I61" s="59"/>
    </row>
    <row r="62" spans="1:9" s="6" customFormat="1" x14ac:dyDescent="0.2">
      <c r="A62" s="27" t="s">
        <v>82</v>
      </c>
      <c r="B62" s="39"/>
      <c r="C62" s="8"/>
      <c r="D62" s="33"/>
      <c r="E62" s="39"/>
      <c r="F62" s="8"/>
      <c r="G62" s="7"/>
      <c r="H62" s="8"/>
      <c r="I62" s="58"/>
    </row>
    <row r="63" spans="1:9" x14ac:dyDescent="0.2">
      <c r="A63" s="28" t="s">
        <v>86</v>
      </c>
      <c r="B63" s="40" t="s">
        <v>84</v>
      </c>
      <c r="C63" s="10">
        <v>0</v>
      </c>
      <c r="D63" s="34" t="s">
        <v>83</v>
      </c>
      <c r="E63" s="45" t="s">
        <v>85</v>
      </c>
      <c r="F63" s="11">
        <v>0</v>
      </c>
      <c r="G63" s="12" t="s">
        <v>85</v>
      </c>
      <c r="H63" s="13">
        <v>0</v>
      </c>
      <c r="I63" s="56" t="s">
        <v>122</v>
      </c>
    </row>
    <row r="64" spans="1:9" s="14" customFormat="1" x14ac:dyDescent="0.2">
      <c r="A64" s="29"/>
      <c r="B64" s="41"/>
      <c r="C64" s="16">
        <f>SUM(C63:C63)</f>
        <v>0</v>
      </c>
      <c r="D64" s="35"/>
      <c r="E64" s="41"/>
      <c r="F64" s="16">
        <f>SUM(F63:F63)</f>
        <v>0</v>
      </c>
      <c r="G64" s="15"/>
      <c r="H64" s="16">
        <f>SUM(H63:H63)</f>
        <v>0</v>
      </c>
      <c r="I64" s="59"/>
    </row>
    <row r="65" spans="1:9" s="17" customFormat="1" x14ac:dyDescent="0.2">
      <c r="A65" s="30" t="s">
        <v>80</v>
      </c>
      <c r="B65" s="42"/>
      <c r="C65" s="19">
        <f>SUM(C61,C64)</f>
        <v>42</v>
      </c>
      <c r="D65" s="36"/>
      <c r="E65" s="42"/>
      <c r="F65" s="19">
        <f>SUM(F61,F64)</f>
        <v>41</v>
      </c>
      <c r="G65" s="18"/>
      <c r="H65" s="19">
        <f>SUM(H61,H64)</f>
        <v>41</v>
      </c>
      <c r="I65" s="60"/>
    </row>
    <row r="66" spans="1:9" s="52" customFormat="1" x14ac:dyDescent="0.2">
      <c r="A66" s="47" t="s">
        <v>77</v>
      </c>
      <c r="B66" s="48"/>
      <c r="C66" s="49">
        <f>SUM(C54,C65)</f>
        <v>355.55</v>
      </c>
      <c r="D66" s="50"/>
      <c r="E66" s="48"/>
      <c r="F66" s="49">
        <f>SUM(F54,F65)</f>
        <v>291</v>
      </c>
      <c r="G66" s="51"/>
      <c r="H66" s="49">
        <f>SUM(H54,H65)</f>
        <v>302.41999999999996</v>
      </c>
      <c r="I66" s="61"/>
    </row>
  </sheetData>
  <mergeCells count="5">
    <mergeCell ref="E2:F2"/>
    <mergeCell ref="G2:H2"/>
    <mergeCell ref="B1:D1"/>
    <mergeCell ref="B2:C2"/>
    <mergeCell ref="E1:I1"/>
  </mergeCells>
  <printOptions horizontalCentered="1" verticalCentered="1" gridLines="1"/>
  <pageMargins left="0.7" right="0.7" top="0.75" bottom="0.75" header="0.3" footer="0.3"/>
  <pageSetup scale="78" orientation="portrait" r:id="rId1"/>
  <headerFooter>
    <oddHeader>&amp;C&amp;"Palatino Linotype,Bold"&amp;18CS-GSO&amp;"Palatino Linotype,Regular" Picnic Purchase List</oddHeader>
    <oddFooter>&amp;C&amp;"Palatino Linotype,Italic"All prices are before tax where appropriate.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Parenti</dc:creator>
  <cp:lastModifiedBy>Timothy J Parenti</cp:lastModifiedBy>
  <cp:lastPrinted>2015-08-10T02:53:52Z</cp:lastPrinted>
  <dcterms:created xsi:type="dcterms:W3CDTF">2014-08-20T18:24:34Z</dcterms:created>
  <dcterms:modified xsi:type="dcterms:W3CDTF">2015-08-10T05:22:11Z</dcterms:modified>
</cp:coreProperties>
</file>