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Priscila\Priscila-personal\SQL_Excel\LeetCode\"/>
    </mc:Choice>
  </mc:AlternateContent>
  <xr:revisionPtr revIDLastSave="0" documentId="8_{72FF7C3F-4B47-4CF1-92B8-36C852EBF5F4}" xr6:coauthVersionLast="47" xr6:coauthVersionMax="47" xr10:uidLastSave="{00000000-0000-0000-0000-000000000000}"/>
  <bookViews>
    <workbookView xWindow="28680" yWindow="-120" windowWidth="29040" windowHeight="15990" activeTab="1" xr2:uid="{9E4B6151-030B-42CA-A7BF-B93645992BC1}"/>
  </bookViews>
  <sheets>
    <sheet name="Table" sheetId="1" r:id="rId1"/>
    <sheet name="Analysis" sheetId="2" r:id="rId2"/>
    <sheet name="Sheet1" sheetId="3" r:id="rId3"/>
    <sheet name="Sheet2" sheetId="4" r:id="rId4"/>
  </sheets>
  <calcPr calcId="191029"/>
  <pivotCaches>
    <pivotCache cacheId="21" r:id="rId5"/>
    <pivotCache cacheId="31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  <c r="H6" i="1"/>
  <c r="H5" i="1"/>
  <c r="H4" i="1"/>
  <c r="H3" i="1"/>
  <c r="L2" i="1"/>
  <c r="K2" i="1"/>
  <c r="J2" i="1"/>
  <c r="H2" i="1"/>
  <c r="G2" i="1"/>
  <c r="G2" i="1" a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<sst xmlns="http://schemas.openxmlformats.org/spreadsheetml/2006/main" count="35" uniqueCount="23">
  <si>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>pid</t>
  </si>
  <si>
    <t>tiv_2015</t>
  </si>
  <si>
    <t>tiv_2016</t>
  </si>
  <si>
    <t>lat</t>
  </si>
  <si>
    <t>lon</t>
  </si>
  <si>
    <t>Unique location</t>
  </si>
  <si>
    <t xml:space="preserve">Duplicated Tiv_2015 </t>
  </si>
  <si>
    <t xml:space="preserve"> Total Unique location</t>
  </si>
  <si>
    <t>Location Combined</t>
  </si>
  <si>
    <t>Total Duplicated Location</t>
  </si>
  <si>
    <t>same tiv_2015</t>
  </si>
  <si>
    <t>Sum of tiv_2015</t>
  </si>
  <si>
    <t>12.4 | 7.7</t>
  </si>
  <si>
    <t>12.5 | 7.8</t>
  </si>
  <si>
    <t>32.4 | 20.2</t>
  </si>
  <si>
    <t>32.5 | 20.3</t>
  </si>
  <si>
    <t>32.6 | 20.3</t>
  </si>
  <si>
    <t>52.4 | 32.7</t>
  </si>
  <si>
    <t>52.5 | 32.8</t>
  </si>
  <si>
    <t>52.6 | 32.8</t>
  </si>
  <si>
    <t>72.4 | 45.2</t>
  </si>
  <si>
    <t>72.5 | 45.3</t>
  </si>
  <si>
    <t>Sum of tiv_2016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</si>
</sst>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Tiv</a:t>
            </a:r>
            <a:r>
              <a:rPr lang="en-AU" baseline="0"/>
              <a:t> 2015 vs Tiv 2016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tiv_2015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Table!$B$2:$B$15</c:f>
              <c:numCache>
                <c:formatCode>General</c:formatCode>
                <c:ptCount val="14"/>
                <c:pt idx="0">
                  <c:v>224.17</c:v>
                </c:pt>
                <c:pt idx="1">
                  <c:v>224.17</c:v>
                </c:pt>
                <c:pt idx="2">
                  <c:v>824.61</c:v>
                </c:pt>
                <c:pt idx="3">
                  <c:v>424.32</c:v>
                </c:pt>
                <c:pt idx="4">
                  <c:v>424.32</c:v>
                </c:pt>
                <c:pt idx="5">
                  <c:v>625.04999999999995</c:v>
                </c:pt>
                <c:pt idx="6">
                  <c:v>424.32</c:v>
                </c:pt>
                <c:pt idx="7">
                  <c:v>624.46</c:v>
                </c:pt>
                <c:pt idx="8">
                  <c:v>425.49</c:v>
                </c:pt>
                <c:pt idx="9">
                  <c:v>624.46</c:v>
                </c:pt>
                <c:pt idx="10">
                  <c:v>624.46</c:v>
                </c:pt>
                <c:pt idx="11">
                  <c:v>225.93</c:v>
                </c:pt>
                <c:pt idx="12">
                  <c:v>824.61</c:v>
                </c:pt>
                <c:pt idx="13">
                  <c:v>824.61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9-4157-ADA6-DB6119C70EF1}"/>
            </c:ext>
          </c:extLst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tiv_2016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Table!$C$2:$C$15</c:f>
              <c:numCache>
                <c:formatCode>General</c:formatCode>
                <c:ptCount val="14"/>
                <c:pt idx="0">
                  <c:v>952.73</c:v>
                </c:pt>
                <c:pt idx="1">
                  <c:v>900.66</c:v>
                </c:pt>
                <c:pt idx="2">
                  <c:v>645.13</c:v>
                </c:pt>
                <c:pt idx="3">
                  <c:v>323.66000000000003</c:v>
                </c:pt>
                <c:pt idx="4">
                  <c:v>282.89999999999998</c:v>
                </c:pt>
                <c:pt idx="5">
                  <c:v>243.53</c:v>
                </c:pt>
                <c:pt idx="6">
                  <c:v>968.94</c:v>
                </c:pt>
                <c:pt idx="7">
                  <c:v>714.13</c:v>
                </c:pt>
                <c:pt idx="8">
                  <c:v>463.85</c:v>
                </c:pt>
                <c:pt idx="9">
                  <c:v>776.85</c:v>
                </c:pt>
                <c:pt idx="10">
                  <c:v>692.71</c:v>
                </c:pt>
                <c:pt idx="11">
                  <c:v>933</c:v>
                </c:pt>
                <c:pt idx="12">
                  <c:v>786.86</c:v>
                </c:pt>
                <c:pt idx="13">
                  <c:v>935.34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9-4157-ADA6-DB6119C70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058728"/>
        <c:axId val="666056568"/>
      </c:lineChart>
      <c:catAx>
        <c:axId val="666058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56568"/>
        <c:crosses val="autoZero"/>
        <c:auto val="1"/>
        <c:lblAlgn val="ctr"/>
        <c:lblOffset val="100"/>
        <c:noMultiLvlLbl val="0"/>
      </c:catAx>
      <c:valAx>
        <c:axId val="666056568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5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[585 (version 2).xlsb.xlsx]Sheet1!PivotTable15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tiv_2015 by Location 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12.4 | 7.7</c:v>
                </c:pt>
                <c:pt idx="1">
                  <c:v>12.5 | 7.8</c:v>
                </c:pt>
                <c:pt idx="2">
                  <c:v>32.4 | 20.2</c:v>
                </c:pt>
                <c:pt idx="3">
                  <c:v>32.5 | 20.3</c:v>
                </c:pt>
                <c:pt idx="4">
                  <c:v>32.6 | 20.3</c:v>
                </c:pt>
                <c:pt idx="5">
                  <c:v>52.4 | 32.7</c:v>
                </c:pt>
                <c:pt idx="6">
                  <c:v>52.5 | 32.8</c:v>
                </c:pt>
                <c:pt idx="7">
                  <c:v>52.6 | 32.8</c:v>
                </c:pt>
                <c:pt idx="8">
                  <c:v>72.4 | 45.2</c:v>
                </c:pt>
                <c:pt idx="9">
                  <c:v>72.5 | 45.3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1473.1</c:v>
                </c:pt>
                <c:pt idx="1">
                  <c:v>850.3900000000001</c:v>
                </c:pt>
                <c:pt idx="2">
                  <c:v>224.17</c:v>
                </c:pt>
                <c:pt idx="3">
                  <c:v>425.49</c:v>
                </c:pt>
                <c:pt idx="4">
                  <c:v>824.61</c:v>
                </c:pt>
                <c:pt idx="5">
                  <c:v>224.17</c:v>
                </c:pt>
                <c:pt idx="6">
                  <c:v>625.04999999999995</c:v>
                </c:pt>
                <c:pt idx="7">
                  <c:v>824.61</c:v>
                </c:pt>
                <c:pt idx="8">
                  <c:v>824.61</c:v>
                </c:pt>
                <c:pt idx="9">
                  <c:v>1048.78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C-49D7-B761-3A9E68236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248224"/>
        <c:axId val="595245344"/>
      </c:barChart>
      <c:catAx>
        <c:axId val="59524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Location combined by Lan |</a:t>
                </a:r>
                <a:r>
                  <a:rPr lang="en-AU" baseline="0"/>
                  <a:t> Lon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45344"/>
        <c:crosses val="autoZero"/>
        <c:auto val="1"/>
        <c:lblAlgn val="ctr"/>
        <c:lblOffset val="100"/>
        <c:noMultiLvlLbl val="0"/>
      </c:catAx>
      <c:valAx>
        <c:axId val="5952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Tiv_2015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4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[585 (version 2).xlsb.xlsx]Sheet2!PivotTable20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tiv_2016 by Location 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10"/>
                <c:pt idx="0">
                  <c:v>12.4 | 7.7</c:v>
                </c:pt>
                <c:pt idx="1">
                  <c:v>12.5 | 7.8</c:v>
                </c:pt>
                <c:pt idx="2">
                  <c:v>32.4 | 20.2</c:v>
                </c:pt>
                <c:pt idx="3">
                  <c:v>32.5 | 20.3</c:v>
                </c:pt>
                <c:pt idx="4">
                  <c:v>32.6 | 20.3</c:v>
                </c:pt>
                <c:pt idx="5">
                  <c:v>52.4 | 32.7</c:v>
                </c:pt>
                <c:pt idx="6">
                  <c:v>52.5 | 32.8</c:v>
                </c:pt>
                <c:pt idx="7">
                  <c:v>52.6 | 32.8</c:v>
                </c:pt>
                <c:pt idx="8">
                  <c:v>72.4 | 45.2</c:v>
                </c:pt>
                <c:pt idx="9">
                  <c:v>72.5 | 45.3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10"/>
                <c:pt idx="0">
                  <c:v>1383.4099999999999</c:v>
                </c:pt>
                <c:pt idx="1">
                  <c:v>1647.13</c:v>
                </c:pt>
                <c:pt idx="2">
                  <c:v>952.73</c:v>
                </c:pt>
                <c:pt idx="3">
                  <c:v>463.85</c:v>
                </c:pt>
                <c:pt idx="4">
                  <c:v>786.86</c:v>
                </c:pt>
                <c:pt idx="5">
                  <c:v>900.66</c:v>
                </c:pt>
                <c:pt idx="6">
                  <c:v>243.53</c:v>
                </c:pt>
                <c:pt idx="7">
                  <c:v>935.34</c:v>
                </c:pt>
                <c:pt idx="8">
                  <c:v>645.13</c:v>
                </c:pt>
                <c:pt idx="9">
                  <c:v>1661.65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E-4058-B65E-B1E7F1CCC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291784"/>
        <c:axId val="595291424"/>
      </c:barChart>
      <c:catAx>
        <c:axId val="595291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Location</a:t>
                </a:r>
                <a:r>
                  <a:rPr lang="en-AU" baseline="0"/>
                  <a:t> Combined by Lan | Lon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91424"/>
        <c:crosses val="autoZero"/>
        <c:auto val="1"/>
        <c:lblAlgn val="ctr"/>
        <c:lblOffset val="100"/>
        <c:noMultiLvlLbl val="0"/>
      </c:catAx>
      <c:valAx>
        <c:axId val="59529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Tiv_2016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Total</a:t>
            </a:r>
            <a:r>
              <a:rPr lang="en-AU" baseline="0"/>
              <a:t> Location and duplicated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5E-4057-8F3B-A54D5F7B96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5E-4057-8F3B-A54D5F7B96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5E-4057-8F3B-A54D5F7B96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Table!$J$1:$L$1</c:f>
              <c:strCache>
                <c:ptCount val="3"/>
                <c:pt idx="0">
                  <c:v>Duplicated Tiv_2015 </c:v>
                </c:pt>
                <c:pt idx="1">
                  <c:v> Total Unique location</c:v>
                </c:pt>
                <c:pt idx="2">
                  <c:v>Total Duplicated Location</c:v>
                </c:pt>
              </c:strCache>
            </c:strRef>
          </c:cat>
          <c:val>
            <c:numRef>
              <c:f>Table!$J$2:$L$2</c:f>
              <c:numCache>
                <c:formatCode>General</c:formatCode>
                <c:ptCount val="3"/>
                <c:pt idx="0">
                  <c:v>11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5E-4057-8F3B-A54D5F7B964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102870</xdr:rowOff>
    </xdr:from>
    <xdr:to>
      <xdr:col>7</xdr:col>
      <xdr:colOff>396240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C2EE3-2E3F-C90A-6085-0F9AE65F7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0</xdr:row>
      <xdr:rowOff>110490</xdr:rowOff>
    </xdr:from>
    <xdr:to>
      <xdr:col>15</xdr:col>
      <xdr:colOff>441960</xdr:colOff>
      <xdr:row>15</xdr:row>
      <xdr:rowOff>110490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E177F61-748E-1ADA-ADFE-AD0EE3149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17</xdr:row>
      <xdr:rowOff>19050</xdr:rowOff>
    </xdr:from>
    <xdr:to>
      <xdr:col>15</xdr:col>
      <xdr:colOff>457200</xdr:colOff>
      <xdr:row>32</xdr:row>
      <xdr:rowOff>19050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F411201-2735-7620-C548-B7EDE5BD9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107632</xdr:colOff>
      <xdr:row>17</xdr:row>
      <xdr:rowOff>31432</xdr:rowOff>
    </xdr:from>
    <xdr:to>
      <xdr:col>7</xdr:col>
      <xdr:colOff>402907</xdr:colOff>
      <xdr:row>32</xdr:row>
      <xdr:rowOff>67627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7CDE6A33-18F9-5EE4-91AC-029857936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reira Bezerra, Priscila" refreshedDate="45878.405479745372" createdVersion="8" refreshedVersion="8" minRefreshableVersion="3" recordCount="14" xr:uid="{00757CC4-2402-4C6D-9F88-E2DC4531EAE4}">
  <cacheSource type="worksheet">
    <worksheetSource ref="A1:H15" sheet="Table"/>
  </cacheSource>
  <cacheFields count="8">
    <cacheField name="pid" numFmtId="0">
      <sharedItems containsSemiMixedTypes="0" containsString="0" containsNumber="1" containsInteger="1" minValue="1" maxValue="14"/>
    </cacheField>
    <cacheField name="tiv_2015" numFmtId="0">
      <sharedItems containsSemiMixedTypes="0" containsString="0" containsNumber="1" minValue="224.17" maxValue="824.61"/>
    </cacheField>
    <cacheField name="tiv_2016" numFmtId="0">
      <sharedItems containsSemiMixedTypes="0" containsString="0" containsNumber="1" minValue="243.53" maxValue="968.94"/>
    </cacheField>
    <cacheField name="lat" numFmtId="0">
      <sharedItems containsSemiMixedTypes="0" containsString="0" containsNumber="1" minValue="12.4" maxValue="72.5"/>
    </cacheField>
    <cacheField name="lon" numFmtId="0">
      <sharedItems containsSemiMixedTypes="0" containsString="0" containsNumber="1" minValue="7.7" maxValue="45.3"/>
    </cacheField>
    <cacheField name="Location Combined" numFmtId="0">
      <sharedItems count="10">
        <s v="32.4 | 20.2"/>
        <s v="52.4 | 32.7"/>
        <s v="72.4 | 45.2"/>
        <s v="12.4 | 7.7"/>
        <s v="52.5 | 32.8"/>
        <s v="72.5 | 45.3"/>
        <s v="12.5 | 7.8"/>
        <s v="32.5 | 20.3"/>
        <s v="32.6 | 20.3"/>
        <s v="52.6 | 32.8"/>
      </sharedItems>
    </cacheField>
    <cacheField name="Unique location" numFmtId="0">
      <sharedItems/>
    </cacheField>
    <cacheField name="same tiv_2015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reira Bezerra, Priscila" refreshedDate="45878.407026273147" createdVersion="8" refreshedVersion="8" minRefreshableVersion="3" recordCount="14" xr:uid="{02B15632-8B47-4820-B2C2-0EF318DB3CB2}">
  <cacheSource type="worksheet">
    <worksheetSource ref="A1:H15" sheet="Table"/>
  </cacheSource>
  <cacheFields count="8">
    <cacheField name="pid" numFmtId="0">
      <sharedItems containsSemiMixedTypes="0" containsString="0" containsNumber="1" containsInteger="1" minValue="1" maxValue="14"/>
    </cacheField>
    <cacheField name="tiv_2015" numFmtId="0">
      <sharedItems containsSemiMixedTypes="0" containsString="0" containsNumber="1" minValue="224.17" maxValue="824.61"/>
    </cacheField>
    <cacheField name="tiv_2016" numFmtId="0">
      <sharedItems containsSemiMixedTypes="0" containsString="0" containsNumber="1" minValue="243.53" maxValue="968.94"/>
    </cacheField>
    <cacheField name="lat" numFmtId="0">
      <sharedItems containsSemiMixedTypes="0" containsString="0" containsNumber="1" minValue="12.4" maxValue="72.5"/>
    </cacheField>
    <cacheField name="lon" numFmtId="0">
      <sharedItems containsSemiMixedTypes="0" containsString="0" containsNumber="1" minValue="7.7" maxValue="45.3"/>
    </cacheField>
    <cacheField name="Location Combined" numFmtId="0">
      <sharedItems count="10">
        <s v="32.4 | 20.2"/>
        <s v="52.4 | 32.7"/>
        <s v="72.4 | 45.2"/>
        <s v="12.4 | 7.7"/>
        <s v="52.5 | 32.8"/>
        <s v="72.5 | 45.3"/>
        <s v="12.5 | 7.8"/>
        <s v="32.5 | 20.3"/>
        <s v="32.6 | 20.3"/>
        <s v="52.6 | 32.8"/>
      </sharedItems>
    </cacheField>
    <cacheField name="Unique location" numFmtId="0">
      <sharedItems/>
    </cacheField>
    <cacheField name="same tiv_2015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n v="224.17"/>
    <n v="952.73"/>
    <n v="32.4"/>
    <n v="20.2"/>
    <x v="0"/>
    <s v="Yes"/>
    <s v="Yes"/>
  </r>
  <r>
    <n v="2"/>
    <n v="224.17"/>
    <n v="900.66"/>
    <n v="52.4"/>
    <n v="32.700000000000003"/>
    <x v="1"/>
    <s v="Yes"/>
    <s v="Yes"/>
  </r>
  <r>
    <n v="3"/>
    <n v="824.61"/>
    <n v="645.13"/>
    <n v="72.400000000000006"/>
    <n v="45.2"/>
    <x v="2"/>
    <s v="Yes"/>
    <s v="Yes"/>
  </r>
  <r>
    <n v="4"/>
    <n v="424.32"/>
    <n v="323.66000000000003"/>
    <n v="12.4"/>
    <n v="7.7"/>
    <x v="3"/>
    <s v="No"/>
    <s v="Yes"/>
  </r>
  <r>
    <n v="5"/>
    <n v="424.32"/>
    <n v="282.89999999999998"/>
    <n v="12.4"/>
    <n v="7.7"/>
    <x v="3"/>
    <s v="No"/>
    <s v="Yes"/>
  </r>
  <r>
    <n v="6"/>
    <n v="625.04999999999995"/>
    <n v="243.53"/>
    <n v="52.5"/>
    <n v="32.799999999999997"/>
    <x v="4"/>
    <s v="Yes"/>
    <s v="No"/>
  </r>
  <r>
    <n v="7"/>
    <n v="424.32"/>
    <n v="968.94"/>
    <n v="72.5"/>
    <n v="45.3"/>
    <x v="5"/>
    <s v="No"/>
    <s v="Yes"/>
  </r>
  <r>
    <n v="8"/>
    <n v="624.46"/>
    <n v="714.13"/>
    <n v="12.5"/>
    <n v="7.8"/>
    <x v="6"/>
    <s v="No"/>
    <s v="Yes"/>
  </r>
  <r>
    <n v="9"/>
    <n v="425.49"/>
    <n v="463.85"/>
    <n v="32.5"/>
    <n v="20.3"/>
    <x v="7"/>
    <s v="Yes"/>
    <s v="No"/>
  </r>
  <r>
    <n v="10"/>
    <n v="624.46"/>
    <n v="776.85"/>
    <n v="12.4"/>
    <n v="7.7"/>
    <x v="3"/>
    <s v="No"/>
    <s v="Yes"/>
  </r>
  <r>
    <n v="11"/>
    <n v="624.46"/>
    <n v="692.71"/>
    <n v="72.5"/>
    <n v="45.3"/>
    <x v="5"/>
    <s v="No"/>
    <s v="Yes"/>
  </r>
  <r>
    <n v="12"/>
    <n v="225.93"/>
    <n v="933"/>
    <n v="12.5"/>
    <n v="7.8"/>
    <x v="6"/>
    <s v="No"/>
    <s v="No"/>
  </r>
  <r>
    <n v="13"/>
    <n v="824.61"/>
    <n v="786.86"/>
    <n v="32.6"/>
    <n v="20.3"/>
    <x v="8"/>
    <s v="Yes"/>
    <s v="Yes"/>
  </r>
  <r>
    <n v="14"/>
    <n v="824.61"/>
    <n v="935.34"/>
    <n v="52.6"/>
    <n v="32.799999999999997"/>
    <x v="9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n v="224.17"/>
    <n v="952.73"/>
    <n v="32.4"/>
    <n v="20.2"/>
    <x v="0"/>
    <s v="Yes"/>
    <s v="Yes"/>
  </r>
  <r>
    <n v="2"/>
    <n v="224.17"/>
    <n v="900.66"/>
    <n v="52.4"/>
    <n v="32.700000000000003"/>
    <x v="1"/>
    <s v="Yes"/>
    <s v="Yes"/>
  </r>
  <r>
    <n v="3"/>
    <n v="824.61"/>
    <n v="645.13"/>
    <n v="72.400000000000006"/>
    <n v="45.2"/>
    <x v="2"/>
    <s v="Yes"/>
    <s v="Yes"/>
  </r>
  <r>
    <n v="4"/>
    <n v="424.32"/>
    <n v="323.66000000000003"/>
    <n v="12.4"/>
    <n v="7.7"/>
    <x v="3"/>
    <s v="No"/>
    <s v="Yes"/>
  </r>
  <r>
    <n v="5"/>
    <n v="424.32"/>
    <n v="282.89999999999998"/>
    <n v="12.4"/>
    <n v="7.7"/>
    <x v="3"/>
    <s v="No"/>
    <s v="Yes"/>
  </r>
  <r>
    <n v="6"/>
    <n v="625.04999999999995"/>
    <n v="243.53"/>
    <n v="52.5"/>
    <n v="32.799999999999997"/>
    <x v="4"/>
    <s v="Yes"/>
    <s v="No"/>
  </r>
  <r>
    <n v="7"/>
    <n v="424.32"/>
    <n v="968.94"/>
    <n v="72.5"/>
    <n v="45.3"/>
    <x v="5"/>
    <s v="No"/>
    <s v="Yes"/>
  </r>
  <r>
    <n v="8"/>
    <n v="624.46"/>
    <n v="714.13"/>
    <n v="12.5"/>
    <n v="7.8"/>
    <x v="6"/>
    <s v="No"/>
    <s v="Yes"/>
  </r>
  <r>
    <n v="9"/>
    <n v="425.49"/>
    <n v="463.85"/>
    <n v="32.5"/>
    <n v="20.3"/>
    <x v="7"/>
    <s v="Yes"/>
    <s v="No"/>
  </r>
  <r>
    <n v="10"/>
    <n v="624.46"/>
    <n v="776.85"/>
    <n v="12.4"/>
    <n v="7.7"/>
    <x v="3"/>
    <s v="No"/>
    <s v="Yes"/>
  </r>
  <r>
    <n v="11"/>
    <n v="624.46"/>
    <n v="692.71"/>
    <n v="72.5"/>
    <n v="45.3"/>
    <x v="5"/>
    <s v="No"/>
    <s v="Yes"/>
  </r>
  <r>
    <n v="12"/>
    <n v="225.93"/>
    <n v="933"/>
    <n v="12.5"/>
    <n v="7.8"/>
    <x v="6"/>
    <s v="No"/>
    <s v="No"/>
  </r>
  <r>
    <n v="13"/>
    <n v="824.61"/>
    <n v="786.86"/>
    <n v="32.6"/>
    <n v="20.3"/>
    <x v="8"/>
    <s v="Yes"/>
    <s v="Yes"/>
  </r>
  <r>
    <n v="14"/>
    <n v="824.61"/>
    <n v="935.34"/>
    <n v="52.6"/>
    <n v="32.799999999999997"/>
    <x v="9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0E31C3-61FD-45F5-A474-0A4473DA0E69}" name="PivotTable15" cacheId="2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13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6"/>
        <item x="0"/>
        <item x="7"/>
        <item x="8"/>
        <item x="1"/>
        <item x="4"/>
        <item x="9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tiv_2015" fld="1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9094F-A107-4898-9529-3C9B262E3AC2}" name="PivotTable20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13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6"/>
        <item x="0"/>
        <item x="7"/>
        <item x="8"/>
        <item x="1"/>
        <item x="4"/>
        <item x="9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tiv_2016" fld="2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5CD4-DFE5-4F16-8744-9A854A8FB524}">
  <dimension ref="A1:L15"/>
  <sheetViews>
    <sheetView workbookViewId="0">
      <selection activeCell="L4" sqref="L4"/>
    </sheetView>
  </sheetViews>
  <sheetFormatPr defaultColWidth="9" defaultRowHeight="14.4" x14ac:dyDescent="0.3"/>
  <cols>
    <col min="1" max="1" width="8.5546875" style="1" customWidth="1"/>
    <col min="2" max="3" width="8.77734375" style="1" bestFit="1" customWidth="1"/>
    <col min="4" max="5" width="5.6640625" style="1" bestFit="1" customWidth="1"/>
    <col min="6" max="6" width="12.33203125" style="1" customWidth="1"/>
    <col min="7" max="7" width="11" style="1" customWidth="1"/>
    <col min="8" max="8" width="12.44140625" style="1" customWidth="1"/>
    <col min="9" max="9" width="11.6640625" style="1" bestFit="1" customWidth="1"/>
    <col min="10" max="10" width="9.6640625" style="1" customWidth="1"/>
    <col min="11" max="11" width="9" style="1"/>
    <col min="12" max="12" width="11.88671875" style="1" customWidth="1"/>
    <col min="13" max="16384" width="9" style="1"/>
  </cols>
  <sheetData>
    <row r="1" spans="1:12" s="7" customFormat="1" ht="50.4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5</v>
      </c>
      <c r="H1" s="6" t="s">
        <v>10</v>
      </c>
      <c r="J1" s="6" t="s">
        <v>6</v>
      </c>
      <c r="K1" s="6" t="s">
        <v>7</v>
      </c>
      <c r="L1" s="6" t="s">
        <v>9</v>
      </c>
    </row>
    <row r="2" spans="1:12" x14ac:dyDescent="0.3">
      <c r="A2" s="4">
        <v>1</v>
      </c>
      <c r="B2" s="4">
        <v>224.17</v>
      </c>
      <c r="C2" s="4">
        <v>952.73</v>
      </c>
      <c r="D2" s="4">
        <v>32.4</v>
      </c>
      <c r="E2" s="4">
        <v>20.2</v>
      </c>
      <c r="F2" s="4" t="str" cm="1">
        <f t="array" ref="F2:F15">(D2:D15 &amp; " | " &amp; E2:E15)</f>
        <v>32.4 | 20.2</v>
      </c>
      <c r="G2" s="5" t="str" cm="1">
        <f t="array" ref="G2:G15">IF(COUNTIF(_xlfn.ANCHORARRAY(F2),_xlfn.ANCHORARRAY( F2))=1, "Yes", "No")</f>
        <v>Yes</v>
      </c>
      <c r="H2" s="5" t="str">
        <f>IF(COUNTIF($B$2:$B$15, B2) &gt; 1, "Yes", "No")</f>
        <v>Yes</v>
      </c>
      <c r="J2" s="5">
        <f>COUNTIF(H2:H15, "Yes")</f>
        <v>11</v>
      </c>
      <c r="K2" s="5">
        <f>COUNTIF(_xlfn.ANCHORARRAY(G2),"Yes")</f>
        <v>7</v>
      </c>
      <c r="L2" s="5">
        <f>COUNTIF(_xlfn.ANCHORARRAY(G2),"No")</f>
        <v>7</v>
      </c>
    </row>
    <row r="3" spans="1:12" x14ac:dyDescent="0.3">
      <c r="A3" s="4">
        <v>2</v>
      </c>
      <c r="B3" s="4">
        <v>224.17</v>
      </c>
      <c r="C3" s="4">
        <v>900.66</v>
      </c>
      <c r="D3" s="4">
        <v>52.4</v>
      </c>
      <c r="E3" s="4">
        <v>32.700000000000003</v>
      </c>
      <c r="F3" s="4" t="str">
        <v>52.4 | 32.7</v>
      </c>
      <c r="G3" s="5" t="str">
        <v>Yes</v>
      </c>
      <c r="H3" s="5" t="str">
        <f t="shared" ref="H3:H15" si="0">IF(COUNTIF($B$2:$B$15, B3) &gt; 1, "Yes", "No")</f>
        <v>Yes</v>
      </c>
    </row>
    <row r="4" spans="1:12" x14ac:dyDescent="0.3">
      <c r="A4" s="4">
        <v>3</v>
      </c>
      <c r="B4" s="4">
        <v>824.61</v>
      </c>
      <c r="C4" s="4">
        <v>645.13</v>
      </c>
      <c r="D4" s="4">
        <v>72.400000000000006</v>
      </c>
      <c r="E4" s="4">
        <v>45.2</v>
      </c>
      <c r="F4" s="4" t="str">
        <v>72.4 | 45.2</v>
      </c>
      <c r="G4" s="5" t="str">
        <v>Yes</v>
      </c>
      <c r="H4" s="5" t="str">
        <f t="shared" si="0"/>
        <v>Yes</v>
      </c>
    </row>
    <row r="5" spans="1:12" x14ac:dyDescent="0.3">
      <c r="A5" s="4">
        <v>4</v>
      </c>
      <c r="B5" s="4">
        <v>424.32</v>
      </c>
      <c r="C5" s="4">
        <v>323.66000000000003</v>
      </c>
      <c r="D5" s="4">
        <v>12.4</v>
      </c>
      <c r="E5" s="4">
        <v>7.7</v>
      </c>
      <c r="F5" s="4" t="str">
        <v>12.4 | 7.7</v>
      </c>
      <c r="G5" s="5" t="str">
        <v>No</v>
      </c>
      <c r="H5" s="5" t="str">
        <f t="shared" si="0"/>
        <v>Yes</v>
      </c>
    </row>
    <row r="6" spans="1:12" x14ac:dyDescent="0.3">
      <c r="A6" s="4">
        <v>5</v>
      </c>
      <c r="B6" s="4">
        <v>424.32</v>
      </c>
      <c r="C6" s="4">
        <v>282.89999999999998</v>
      </c>
      <c r="D6" s="4">
        <v>12.4</v>
      </c>
      <c r="E6" s="4">
        <v>7.7</v>
      </c>
      <c r="F6" s="4" t="str">
        <v>12.4 | 7.7</v>
      </c>
      <c r="G6" s="5" t="str">
        <v>No</v>
      </c>
      <c r="H6" s="5" t="str">
        <f t="shared" si="0"/>
        <v>Yes</v>
      </c>
    </row>
    <row r="7" spans="1:12" x14ac:dyDescent="0.3">
      <c r="A7" s="4">
        <v>6</v>
      </c>
      <c r="B7" s="4">
        <v>625.04999999999995</v>
      </c>
      <c r="C7" s="4">
        <v>243.53</v>
      </c>
      <c r="D7" s="4">
        <v>52.5</v>
      </c>
      <c r="E7" s="4">
        <v>32.799999999999997</v>
      </c>
      <c r="F7" s="4" t="str">
        <v>52.5 | 32.8</v>
      </c>
      <c r="G7" s="5" t="str">
        <v>Yes</v>
      </c>
      <c r="H7" s="5" t="str">
        <f t="shared" si="0"/>
        <v>No</v>
      </c>
    </row>
    <row r="8" spans="1:12" x14ac:dyDescent="0.3">
      <c r="A8" s="4">
        <v>7</v>
      </c>
      <c r="B8" s="4">
        <v>424.32</v>
      </c>
      <c r="C8" s="4">
        <v>968.94</v>
      </c>
      <c r="D8" s="4">
        <v>72.5</v>
      </c>
      <c r="E8" s="4">
        <v>45.3</v>
      </c>
      <c r="F8" s="4" t="str">
        <v>72.5 | 45.3</v>
      </c>
      <c r="G8" s="5" t="str">
        <v>No</v>
      </c>
      <c r="H8" s="5" t="str">
        <f t="shared" si="0"/>
        <v>Yes</v>
      </c>
    </row>
    <row r="9" spans="1:12" x14ac:dyDescent="0.3">
      <c r="A9" s="4">
        <v>8</v>
      </c>
      <c r="B9" s="4">
        <v>624.46</v>
      </c>
      <c r="C9" s="4">
        <v>714.13</v>
      </c>
      <c r="D9" s="4">
        <v>12.5</v>
      </c>
      <c r="E9" s="4">
        <v>7.8</v>
      </c>
      <c r="F9" s="4" t="str">
        <v>12.5 | 7.8</v>
      </c>
      <c r="G9" s="5" t="str">
        <v>No</v>
      </c>
      <c r="H9" s="5" t="str">
        <f t="shared" si="0"/>
        <v>Yes</v>
      </c>
    </row>
    <row r="10" spans="1:12" x14ac:dyDescent="0.3">
      <c r="A10" s="4">
        <v>9</v>
      </c>
      <c r="B10" s="4">
        <v>425.49</v>
      </c>
      <c r="C10" s="4">
        <v>463.85</v>
      </c>
      <c r="D10" s="4">
        <v>32.5</v>
      </c>
      <c r="E10" s="4">
        <v>20.3</v>
      </c>
      <c r="F10" s="4" t="str">
        <v>32.5 | 20.3</v>
      </c>
      <c r="G10" s="5" t="str">
        <v>Yes</v>
      </c>
      <c r="H10" s="5" t="str">
        <f t="shared" si="0"/>
        <v>No</v>
      </c>
    </row>
    <row r="11" spans="1:12" x14ac:dyDescent="0.3">
      <c r="A11" s="4">
        <v>10</v>
      </c>
      <c r="B11" s="4">
        <v>624.46</v>
      </c>
      <c r="C11" s="4">
        <v>776.85</v>
      </c>
      <c r="D11" s="4">
        <v>12.4</v>
      </c>
      <c r="E11" s="4">
        <v>7.7</v>
      </c>
      <c r="F11" s="4" t="str">
        <v>12.4 | 7.7</v>
      </c>
      <c r="G11" s="5" t="str">
        <v>No</v>
      </c>
      <c r="H11" s="5" t="str">
        <f t="shared" si="0"/>
        <v>Yes</v>
      </c>
    </row>
    <row r="12" spans="1:12" x14ac:dyDescent="0.3">
      <c r="A12" s="4">
        <v>11</v>
      </c>
      <c r="B12" s="4">
        <v>624.46</v>
      </c>
      <c r="C12" s="4">
        <v>692.71</v>
      </c>
      <c r="D12" s="4">
        <v>72.5</v>
      </c>
      <c r="E12" s="4">
        <v>45.3</v>
      </c>
      <c r="F12" s="4" t="str">
        <v>72.5 | 45.3</v>
      </c>
      <c r="G12" s="5" t="str">
        <v>No</v>
      </c>
      <c r="H12" s="5" t="str">
        <f t="shared" si="0"/>
        <v>Yes</v>
      </c>
    </row>
    <row r="13" spans="1:12" x14ac:dyDescent="0.3">
      <c r="A13" s="4">
        <v>12</v>
      </c>
      <c r="B13" s="4">
        <v>225.93</v>
      </c>
      <c r="C13" s="4">
        <v>933</v>
      </c>
      <c r="D13" s="4">
        <v>12.5</v>
      </c>
      <c r="E13" s="4">
        <v>7.8</v>
      </c>
      <c r="F13" s="4" t="str">
        <v>12.5 | 7.8</v>
      </c>
      <c r="G13" s="5" t="str">
        <v>No</v>
      </c>
      <c r="H13" s="5" t="str">
        <f t="shared" si="0"/>
        <v>No</v>
      </c>
    </row>
    <row r="14" spans="1:12" x14ac:dyDescent="0.3">
      <c r="A14" s="4">
        <v>13</v>
      </c>
      <c r="B14" s="4">
        <v>824.61</v>
      </c>
      <c r="C14" s="4">
        <v>786.86</v>
      </c>
      <c r="D14" s="4">
        <v>32.6</v>
      </c>
      <c r="E14" s="4">
        <v>20.3</v>
      </c>
      <c r="F14" s="4" t="str">
        <v>32.6 | 20.3</v>
      </c>
      <c r="G14" s="5" t="str">
        <v>Yes</v>
      </c>
      <c r="H14" s="5" t="str">
        <f t="shared" si="0"/>
        <v>Yes</v>
      </c>
    </row>
    <row r="15" spans="1:12" x14ac:dyDescent="0.3">
      <c r="A15" s="4">
        <v>14</v>
      </c>
      <c r="B15" s="4">
        <v>824.61</v>
      </c>
      <c r="C15" s="4">
        <v>935.34</v>
      </c>
      <c r="D15" s="4">
        <v>52.6</v>
      </c>
      <c r="E15" s="4">
        <v>32.799999999999997</v>
      </c>
      <c r="F15" s="4" t="str">
        <v>52.6 | 32.8</v>
      </c>
      <c r="G15" s="5" t="str">
        <v>Yes</v>
      </c>
      <c r="H15" s="5" t="str">
        <f t="shared" si="0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BF20-D307-4999-B4E1-BED037A673CB}">
  <dimension ref="A1"/>
  <sheetViews>
    <sheetView showGridLines="0" tabSelected="1" workbookViewId="0">
      <selection activeCell="T19" sqref="T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5AB1-0E40-4ECB-A626-FDE60EC04ABF}">
  <dimension ref="A3:B13"/>
  <sheetViews>
    <sheetView workbookViewId="0">
      <selection activeCell="A3" sqref="A3"/>
    </sheetView>
  </sheetViews>
  <sheetFormatPr defaultRowHeight="14.4" x14ac:dyDescent="0.3"/>
  <cols>
    <col min="1" max="1" width="19.5546875" bestFit="1" customWidth="1"/>
    <col min="2" max="2" width="14" bestFit="1" customWidth="1"/>
  </cols>
  <sheetData>
    <row r="3" spans="1:2" x14ac:dyDescent="0.3">
      <c r="A3" s="2" t="s">
        <v>8</v>
      </c>
      <c r="B3" t="s">
        <v>11</v>
      </c>
    </row>
    <row r="4" spans="1:2" x14ac:dyDescent="0.3">
      <c r="A4" t="s">
        <v>12</v>
      </c>
      <c r="B4" s="3">
        <v>1473.1</v>
      </c>
    </row>
    <row r="5" spans="1:2" x14ac:dyDescent="0.3">
      <c r="A5" t="s">
        <v>13</v>
      </c>
      <c r="B5" s="3">
        <v>850.3900000000001</v>
      </c>
    </row>
    <row r="6" spans="1:2" x14ac:dyDescent="0.3">
      <c r="A6" t="s">
        <v>14</v>
      </c>
      <c r="B6" s="3">
        <v>224.17</v>
      </c>
    </row>
    <row r="7" spans="1:2" x14ac:dyDescent="0.3">
      <c r="A7" t="s">
        <v>15</v>
      </c>
      <c r="B7" s="3">
        <v>425.49</v>
      </c>
    </row>
    <row r="8" spans="1:2" x14ac:dyDescent="0.3">
      <c r="A8" t="s">
        <v>16</v>
      </c>
      <c r="B8" s="3">
        <v>824.61</v>
      </c>
    </row>
    <row r="9" spans="1:2" x14ac:dyDescent="0.3">
      <c r="A9" t="s">
        <v>17</v>
      </c>
      <c r="B9" s="3">
        <v>224.17</v>
      </c>
    </row>
    <row r="10" spans="1:2" x14ac:dyDescent="0.3">
      <c r="A10" t="s">
        <v>18</v>
      </c>
      <c r="B10" s="3">
        <v>625.04999999999995</v>
      </c>
    </row>
    <row r="11" spans="1:2" x14ac:dyDescent="0.3">
      <c r="A11" t="s">
        <v>19</v>
      </c>
      <c r="B11" s="3">
        <v>824.61</v>
      </c>
    </row>
    <row r="12" spans="1:2" x14ac:dyDescent="0.3">
      <c r="A12" t="s">
        <v>20</v>
      </c>
      <c r="B12" s="3">
        <v>824.61</v>
      </c>
    </row>
    <row r="13" spans="1:2" x14ac:dyDescent="0.3">
      <c r="A13" t="s">
        <v>21</v>
      </c>
      <c r="B13" s="3">
        <v>1048.78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3CDF-5540-47CA-A1EE-2D0B4D4F0BF5}">
  <dimension ref="A3:B13"/>
  <sheetViews>
    <sheetView workbookViewId="0">
      <selection activeCell="A3" sqref="A3"/>
    </sheetView>
  </sheetViews>
  <sheetFormatPr defaultRowHeight="14.4" x14ac:dyDescent="0.3"/>
  <cols>
    <col min="1" max="1" width="19.5546875" bestFit="1" customWidth="1"/>
    <col min="2" max="2" width="14" bestFit="1" customWidth="1"/>
  </cols>
  <sheetData>
    <row r="3" spans="1:2" x14ac:dyDescent="0.3">
      <c r="A3" s="2" t="s">
        <v>8</v>
      </c>
      <c r="B3" t="s">
        <v>22</v>
      </c>
    </row>
    <row r="4" spans="1:2" x14ac:dyDescent="0.3">
      <c r="A4" t="s">
        <v>12</v>
      </c>
      <c r="B4" s="3">
        <v>1383.4099999999999</v>
      </c>
    </row>
    <row r="5" spans="1:2" x14ac:dyDescent="0.3">
      <c r="A5" t="s">
        <v>13</v>
      </c>
      <c r="B5" s="3">
        <v>1647.13</v>
      </c>
    </row>
    <row r="6" spans="1:2" x14ac:dyDescent="0.3">
      <c r="A6" t="s">
        <v>14</v>
      </c>
      <c r="B6" s="3">
        <v>952.73</v>
      </c>
    </row>
    <row r="7" spans="1:2" x14ac:dyDescent="0.3">
      <c r="A7" t="s">
        <v>15</v>
      </c>
      <c r="B7" s="3">
        <v>463.85</v>
      </c>
    </row>
    <row r="8" spans="1:2" x14ac:dyDescent="0.3">
      <c r="A8" t="s">
        <v>16</v>
      </c>
      <c r="B8" s="3">
        <v>786.86</v>
      </c>
    </row>
    <row r="9" spans="1:2" x14ac:dyDescent="0.3">
      <c r="A9" t="s">
        <v>17</v>
      </c>
      <c r="B9" s="3">
        <v>900.66</v>
      </c>
    </row>
    <row r="10" spans="1:2" x14ac:dyDescent="0.3">
      <c r="A10" t="s">
        <v>18</v>
      </c>
      <c r="B10" s="3">
        <v>243.53</v>
      </c>
    </row>
    <row r="11" spans="1:2" x14ac:dyDescent="0.3">
      <c r="A11" t="s">
        <v>19</v>
      </c>
      <c r="B11" s="3">
        <v>935.34</v>
      </c>
    </row>
    <row r="12" spans="1:2" x14ac:dyDescent="0.3">
      <c r="A12" t="s">
        <v>20</v>
      </c>
      <c r="B12" s="3">
        <v>645.13</v>
      </c>
    </row>
    <row r="13" spans="1:2" x14ac:dyDescent="0.3">
      <c r="A13" t="s">
        <v>21</v>
      </c>
      <c r="B13" s="3">
        <v>1661.65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Analysis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Bezerra, Priscila</dc:creator>
  <cp:lastModifiedBy>Ferreira Bezerra, Priscila</cp:lastModifiedBy>
  <dcterms:created xsi:type="dcterms:W3CDTF">2025-08-08T01:47:57Z</dcterms:created>
  <dcterms:modified xsi:type="dcterms:W3CDTF">2025-08-09T00:13:18Z</dcterms:modified>
</cp:coreProperties>
</file>