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ment\complet assign\"/>
    </mc:Choice>
  </mc:AlternateContent>
  <xr:revisionPtr revIDLastSave="0" documentId="13_ncr:1_{C8D0780B-EAF0-4212-BB74-B295C61D22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G31" i="1"/>
  <c r="G12" i="1" s="1"/>
  <c r="G30" i="1"/>
  <c r="I26" i="1"/>
  <c r="I28" i="1"/>
  <c r="C31" i="1"/>
  <c r="H8" i="1" s="1"/>
  <c r="B31" i="1"/>
  <c r="G8" i="1" s="1"/>
  <c r="G28" i="1"/>
  <c r="I5" i="1"/>
  <c r="H5" i="1"/>
  <c r="G5" i="1"/>
  <c r="D14" i="1"/>
  <c r="C8" i="1"/>
  <c r="B8" i="1"/>
  <c r="H28" i="1"/>
  <c r="H12" i="1"/>
  <c r="I18" i="1"/>
  <c r="I19" i="1"/>
  <c r="I20" i="1"/>
  <c r="I21" i="1"/>
  <c r="I22" i="1"/>
  <c r="I23" i="1"/>
  <c r="I24" i="1"/>
  <c r="I25" i="1"/>
  <c r="I27" i="1"/>
  <c r="I29" i="1"/>
  <c r="I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7" i="1"/>
  <c r="D11" i="1"/>
  <c r="D7" i="1"/>
  <c r="D6" i="1"/>
  <c r="D5" i="1"/>
  <c r="F5" i="1"/>
  <c r="F12" i="1"/>
  <c r="F10" i="1"/>
  <c r="F8" i="1"/>
  <c r="A6" i="1"/>
  <c r="C13" i="1"/>
  <c r="B13" i="1"/>
  <c r="D10" i="1"/>
  <c r="I31" i="1" l="1"/>
  <c r="B14" i="1"/>
  <c r="C14" i="1"/>
  <c r="D13" i="1"/>
  <c r="D8" i="1"/>
  <c r="H30" i="1" l="1"/>
  <c r="G10" i="1"/>
  <c r="I14" i="1"/>
  <c r="H10" i="1" l="1"/>
  <c r="I30" i="1"/>
</calcChain>
</file>

<file path=xl/sharedStrings.xml><?xml version="1.0" encoding="utf-8"?>
<sst xmlns="http://schemas.openxmlformats.org/spreadsheetml/2006/main" count="60" uniqueCount="51">
  <si>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</si>
  <si>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</si>
  <si>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</si>
  <si>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</si>
  <si>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</si>
  <si>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</si>
  <si>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</si>
  <si>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</si>
  <si>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</si>
  <si>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</si>
  <si>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[Your Company Name]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</si>
  <si>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</si>
  <si>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</si>
  <si>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</si>
  <si>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</si>
  <si>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</si>
  <si>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</si>
  <si>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</si>
  <si>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</si>
  <si>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</si>
  <si>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</si>
  <si>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</si>
  <si>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</si>
  <si>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</si>
  <si>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</si>
  <si>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</si>
  <si>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</si>
  <si>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</si>
  <si>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</si>
  <si>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</si>
  <si>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</si>
  <si>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</si>
  <si>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</si>
  <si>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</si>
  <si>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</si>
  <si>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</si>
  <si>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</si>
  <si>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</si>
  <si>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</si>
  <si>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</si>
  <si>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</si>
  <si>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</si>
  <si>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</si>
  <si>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</si>
  <si>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</si>
  <si>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</si>
  <si>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</si>
  <si>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</si>
  <si>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</si>
  <si>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</si>
  <si>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TIPS 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</si>
</sst>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Protection="1"/>
    <xf numFmtId="0" fontId="3" fillId="0" borderId="0" xfId="0" applyFont="1" applyProtection="1"/>
    <xf numFmtId="0" fontId="2" fillId="0" borderId="0" xfId="0" applyFont="1" applyFill="1" applyProtection="1"/>
    <xf numFmtId="0" fontId="6" fillId="3" borderId="0" xfId="0" applyFont="1" applyFill="1" applyAlignment="1" applyProtection="1">
      <alignment vertical="center"/>
    </xf>
    <xf numFmtId="0" fontId="7" fillId="3" borderId="0" xfId="0" applyFont="1" applyFill="1" applyBorder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164" fontId="2" fillId="3" borderId="0" xfId="0" applyNumberFormat="1" applyFont="1" applyFill="1" applyAlignment="1" applyProtection="1">
      <alignment vertical="center"/>
    </xf>
    <xf numFmtId="0" fontId="11" fillId="3" borderId="0" xfId="0" applyFont="1" applyFill="1" applyBorder="1" applyAlignment="1" applyProtection="1">
      <alignment vertical="center"/>
    </xf>
    <xf numFmtId="167" fontId="11" fillId="3" borderId="0" xfId="0" applyNumberFormat="1" applyFont="1" applyFill="1" applyBorder="1" applyAlignment="1" applyProtection="1">
      <alignment vertical="center"/>
    </xf>
    <xf numFmtId="0" fontId="8" fillId="3" borderId="0" xfId="0" applyFont="1" applyFill="1" applyAlignment="1" applyProtection="1">
      <alignment vertical="center"/>
    </xf>
    <xf numFmtId="0" fontId="5" fillId="5" borderId="1" xfId="0" applyFont="1" applyFill="1" applyBorder="1" applyAlignment="1" applyProtection="1">
      <alignment vertical="center"/>
    </xf>
    <xf numFmtId="0" fontId="5" fillId="5" borderId="1" xfId="0" applyFont="1" applyFill="1" applyBorder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/>
    </xf>
    <xf numFmtId="0" fontId="5" fillId="6" borderId="1" xfId="0" applyFont="1" applyFill="1" applyBorder="1" applyAlignment="1" applyProtection="1">
      <alignment vertical="center"/>
    </xf>
    <xf numFmtId="0" fontId="5" fillId="6" borderId="1" xfId="0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7" fontId="3" fillId="11" borderId="6" xfId="1" applyNumberFormat="1" applyFont="1" applyFill="1" applyBorder="1" applyAlignment="1" applyProtection="1">
      <alignment vertical="center"/>
      <protection locked="0"/>
    </xf>
    <xf numFmtId="167" fontId="3" fillId="11" borderId="6" xfId="1" applyNumberFormat="1" applyFont="1" applyFill="1" applyBorder="1" applyAlignment="1" applyProtection="1">
      <alignment horizontal="right" vertical="center"/>
    </xf>
    <xf numFmtId="0" fontId="3" fillId="11" borderId="7" xfId="0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 applyProtection="1">
      <alignment horizontal="right" vertical="center"/>
    </xf>
    <xf numFmtId="167" fontId="10" fillId="11" borderId="1" xfId="0" applyNumberFormat="1" applyFont="1" applyFill="1" applyBorder="1" applyAlignment="1" applyProtection="1">
      <alignment vertical="center"/>
    </xf>
    <xf numFmtId="165" fontId="3" fillId="11" borderId="5" xfId="1" applyNumberFormat="1" applyFont="1" applyFill="1" applyBorder="1" applyAlignment="1" applyProtection="1">
      <alignment horizontal="right" vertical="center"/>
    </xf>
    <xf numFmtId="165" fontId="3" fillId="11" borderId="6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7" fontId="3" fillId="11" borderId="7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7" fontId="3" fillId="8" borderId="6" xfId="1" applyNumberFormat="1" applyFont="1" applyFill="1" applyBorder="1" applyAlignment="1" applyProtection="1">
      <alignment vertical="center"/>
      <protection locked="0"/>
    </xf>
    <xf numFmtId="0" fontId="10" fillId="8" borderId="1" xfId="0" applyFont="1" applyFill="1" applyBorder="1" applyAlignment="1" applyProtection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7" fontId="3" fillId="8" borderId="7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7" fontId="3" fillId="2" borderId="6" xfId="1" applyNumberFormat="1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165" fontId="3" fillId="2" borderId="7" xfId="1" applyNumberFormat="1" applyFont="1" applyFill="1" applyBorder="1" applyAlignment="1" applyProtection="1">
      <alignment vertical="center"/>
      <protection locked="0"/>
    </xf>
    <xf numFmtId="167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 applyProtection="1">
      <alignment vertical="center"/>
    </xf>
    <xf numFmtId="0" fontId="5" fillId="9" borderId="1" xfId="0" applyFont="1" applyFill="1" applyBorder="1" applyAlignment="1" applyProtection="1">
      <alignment horizontal="center" vertical="center" wrapText="1"/>
    </xf>
    <xf numFmtId="0" fontId="5" fillId="9" borderId="1" xfId="0" applyFont="1" applyFill="1" applyBorder="1" applyAlignment="1" applyProtection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165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165" fontId="3" fillId="2" borderId="6" xfId="1" applyNumberFormat="1" applyFont="1" applyFill="1" applyBorder="1" applyAlignment="1" applyProtection="1">
      <alignment vertical="center"/>
      <protection locked="0"/>
    </xf>
    <xf numFmtId="167" fontId="15" fillId="10" borderId="1" xfId="0" applyNumberFormat="1" applyFont="1" applyFill="1" applyBorder="1" applyAlignment="1" applyProtection="1">
      <alignment vertical="center"/>
    </xf>
    <xf numFmtId="167" fontId="3" fillId="8" borderId="1" xfId="1" applyNumberFormat="1" applyFont="1" applyFill="1" applyBorder="1" applyAlignment="1" applyProtection="1">
      <alignment vertical="center"/>
      <protection locked="0"/>
    </xf>
    <xf numFmtId="167" fontId="10" fillId="8" borderId="0" xfId="0" applyNumberFormat="1" applyFont="1" applyFill="1" applyBorder="1" applyAlignment="1" applyProtection="1">
      <alignment vertical="center"/>
    </xf>
    <xf numFmtId="0" fontId="15" fillId="5" borderId="1" xfId="0" applyFont="1" applyFill="1" applyBorder="1" applyAlignment="1" applyProtection="1">
      <alignment vertical="center"/>
    </xf>
    <xf numFmtId="0" fontId="2" fillId="7" borderId="5" xfId="0" applyFont="1" applyFill="1" applyBorder="1" applyAlignment="1" applyProtection="1">
      <alignment vertical="center"/>
    </xf>
    <xf numFmtId="0" fontId="2" fillId="7" borderId="6" xfId="0" applyFont="1" applyFill="1" applyBorder="1" applyAlignment="1" applyProtection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 applyProtection="1">
      <alignment vertical="center"/>
    </xf>
    <xf numFmtId="0" fontId="16" fillId="10" borderId="1" xfId="0" applyFont="1" applyFill="1" applyBorder="1" applyAlignment="1" applyProtection="1">
      <alignment vertical="center"/>
    </xf>
    <xf numFmtId="0" fontId="12" fillId="6" borderId="1" xfId="0" applyFont="1" applyFill="1" applyBorder="1" applyAlignment="1" applyProtection="1">
      <alignment horizontal="right" vertical="center"/>
    </xf>
    <xf numFmtId="167" fontId="16" fillId="6" borderId="1" xfId="0" applyNumberFormat="1" applyFont="1" applyFill="1" applyBorder="1" applyAlignment="1" applyProtection="1">
      <alignment vertical="center"/>
    </xf>
    <xf numFmtId="0" fontId="2" fillId="7" borderId="6" xfId="0" applyFont="1" applyFill="1" applyBorder="1" applyAlignment="1" applyProtection="1">
      <alignment horizontal="center" vertical="center"/>
    </xf>
    <xf numFmtId="0" fontId="2" fillId="7" borderId="7" xfId="0" applyFont="1" applyFill="1" applyBorder="1" applyAlignment="1" applyProtection="1">
      <alignment horizontal="center" vertical="center"/>
    </xf>
    <xf numFmtId="167" fontId="15" fillId="5" borderId="1" xfId="0" applyNumberFormat="1" applyFont="1" applyFill="1" applyBorder="1" applyAlignment="1" applyProtection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5" fillId="4" borderId="1" xfId="0" applyFont="1" applyFill="1" applyBorder="1" applyAlignment="1" applyProtection="1">
      <alignment vertical="center"/>
    </xf>
    <xf numFmtId="167" fontId="15" fillId="4" borderId="1" xfId="0" applyNumberFormat="1" applyFont="1" applyFill="1" applyBorder="1" applyAlignment="1" applyProtection="1">
      <alignment vertical="center"/>
    </xf>
    <xf numFmtId="0" fontId="17" fillId="4" borderId="6" xfId="0" applyFont="1" applyFill="1" applyBorder="1" applyAlignment="1">
      <alignment vertical="center"/>
    </xf>
    <xf numFmtId="0" fontId="16" fillId="9" borderId="1" xfId="0" applyFont="1" applyFill="1" applyBorder="1" applyAlignment="1" applyProtection="1">
      <alignment horizontal="right" vertical="center"/>
    </xf>
    <xf numFmtId="167" fontId="16" fillId="9" borderId="1" xfId="0" applyNumberFormat="1" applyFont="1" applyFill="1" applyBorder="1" applyAlignment="1" applyProtection="1">
      <alignment vertical="center"/>
    </xf>
    <xf numFmtId="0" fontId="12" fillId="9" borderId="1" xfId="0" applyFont="1" applyFill="1" applyBorder="1" applyAlignment="1" applyProtection="1">
      <alignment horizontal="right" vertical="center"/>
    </xf>
    <xf numFmtId="0" fontId="17" fillId="6" borderId="6" xfId="0" applyFont="1" applyFill="1" applyBorder="1" applyAlignment="1" applyProtection="1">
      <alignment vertical="center"/>
    </xf>
    <xf numFmtId="0" fontId="17" fillId="6" borderId="6" xfId="0" applyFont="1" applyFill="1" applyBorder="1" applyAlignment="1" applyProtection="1">
      <alignment horizontal="center" vertical="center"/>
    </xf>
    <xf numFmtId="0" fontId="17" fillId="9" borderId="6" xfId="0" applyFont="1" applyFill="1" applyBorder="1" applyAlignment="1" applyProtection="1">
      <alignment vertical="center"/>
    </xf>
    <xf numFmtId="0" fontId="17" fillId="9" borderId="6" xfId="0" applyFont="1" applyFill="1" applyBorder="1" applyAlignment="1" applyProtection="1">
      <alignment horizontal="center" vertical="center"/>
    </xf>
    <xf numFmtId="0" fontId="17" fillId="10" borderId="6" xfId="0" applyFont="1" applyFill="1" applyBorder="1" applyAlignment="1" applyProtection="1">
      <alignment vertical="center"/>
    </xf>
    <xf numFmtId="0" fontId="17" fillId="10" borderId="6" xfId="0" applyFont="1" applyFill="1" applyBorder="1" applyAlignment="1" applyProtection="1">
      <alignment horizontal="center" vertical="center"/>
    </xf>
    <xf numFmtId="167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167" fontId="17" fillId="6" borderId="6" xfId="0" applyNumberFormat="1" applyFont="1" applyFill="1" applyBorder="1" applyAlignment="1" applyProtection="1">
      <alignment horizontal="center" vertical="center"/>
    </xf>
    <xf numFmtId="167" fontId="17" fillId="9" borderId="6" xfId="0" applyNumberFormat="1" applyFont="1" applyFill="1" applyBorder="1" applyAlignment="1" applyProtection="1">
      <alignment horizontal="center" vertical="center"/>
    </xf>
    <xf numFmtId="167" fontId="17" fillId="10" borderId="6" xfId="0" applyNumberFormat="1" applyFont="1" applyFill="1" applyBorder="1" applyAlignment="1" applyProtection="1">
      <alignment horizontal="center" vertical="center"/>
    </xf>
    <xf numFmtId="167" fontId="17" fillId="4" borderId="6" xfId="0" applyNumberFormat="1" applyFont="1" applyFill="1" applyBorder="1" applyAlignment="1">
      <alignment horizontal="center" vertical="center"/>
    </xf>
    <xf numFmtId="0" fontId="7" fillId="11" borderId="2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11" borderId="4" xfId="0" applyFont="1" applyFill="1" applyBorder="1" applyAlignment="1" applyProtection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C11" workbookViewId="0">
      <selection activeCell="H32" sqref="H32"/>
    </sheetView>
  </sheetViews>
  <sheetFormatPr defaultRowHeight="14.25" x14ac:dyDescent="0.2"/>
  <cols>
    <col min="1" max="1" width="20.75" style="4" customWidth="1"/>
    <col min="2" max="3" width="11.25" style="4" customWidth="1"/>
    <col min="4" max="4" width="14.25" style="4" customWidth="1"/>
    <col min="5" max="5" width="1.75" style="5" customWidth="1"/>
    <col min="6" max="6" width="21.125" style="3" customWidth="1"/>
    <col min="7" max="8" width="11.25" style="3" customWidth="1"/>
    <col min="9" max="9" width="14.5" style="3" customWidth="1"/>
    <col min="10" max="10" width="9.5" bestFit="1" customWidth="1"/>
  </cols>
  <sheetData>
    <row r="1" spans="1:12" s="1" customFormat="1" ht="24.6" customHeight="1" thickTop="1" thickBot="1" x14ac:dyDescent="0.25">
      <c r="A1" s="95" t="s">
        <v>10</v>
      </c>
      <c r="B1" s="96"/>
      <c r="C1" s="96"/>
      <c r="D1" s="96"/>
      <c r="E1" s="96"/>
      <c r="F1" s="96"/>
      <c r="G1" s="96"/>
      <c r="H1" s="96"/>
      <c r="I1" s="97"/>
    </row>
    <row r="2" spans="1:12" s="2" customFormat="1" ht="27" thickTop="1" thickBot="1" x14ac:dyDescent="0.25">
      <c r="A2" s="98" t="s">
        <v>11</v>
      </c>
      <c r="B2" s="99"/>
      <c r="C2" s="99"/>
      <c r="D2" s="99"/>
      <c r="E2" s="99"/>
      <c r="F2" s="99"/>
      <c r="G2" s="99"/>
      <c r="H2" s="99"/>
      <c r="I2" s="100"/>
      <c r="L2" s="87" t="s">
        <v>50</v>
      </c>
    </row>
    <row r="3" spans="1:12" s="1" customFormat="1" ht="33" thickTop="1" thickBot="1" x14ac:dyDescent="0.25">
      <c r="A3" s="19" t="s">
        <v>12</v>
      </c>
      <c r="B3" s="20" t="s">
        <v>13</v>
      </c>
      <c r="C3" s="20" t="s">
        <v>14</v>
      </c>
      <c r="D3" s="21" t="s">
        <v>15</v>
      </c>
      <c r="E3" s="6"/>
      <c r="F3" s="13" t="s">
        <v>46</v>
      </c>
      <c r="G3" s="14" t="s">
        <v>13</v>
      </c>
      <c r="H3" s="14" t="s">
        <v>14</v>
      </c>
      <c r="I3" s="15" t="s">
        <v>15</v>
      </c>
    </row>
    <row r="4" spans="1:12" s="1" customFormat="1" ht="16.5" thickTop="1" thickBot="1" x14ac:dyDescent="0.25">
      <c r="A4" s="92" t="s">
        <v>16</v>
      </c>
      <c r="B4" s="93"/>
      <c r="C4" s="93"/>
      <c r="D4" s="94"/>
      <c r="E4" s="7"/>
      <c r="F4" s="63"/>
      <c r="G4" s="63"/>
      <c r="H4" s="63"/>
      <c r="I4" s="63"/>
    </row>
    <row r="5" spans="1:12" s="2" customFormat="1" ht="13.5" thickTop="1" x14ac:dyDescent="0.2">
      <c r="A5" s="22" t="s">
        <v>18</v>
      </c>
      <c r="B5" s="23">
        <v>250000</v>
      </c>
      <c r="C5" s="23">
        <v>215000</v>
      </c>
      <c r="D5" s="24">
        <f>C5-B5</f>
        <v>-35000</v>
      </c>
      <c r="E5" s="8"/>
      <c r="F5" s="76" t="str">
        <f>A14</f>
        <v>Total Investments</v>
      </c>
      <c r="G5" s="91">
        <f>B14</f>
        <v>600000</v>
      </c>
      <c r="H5" s="91">
        <f>C14</f>
        <v>610000</v>
      </c>
      <c r="I5" s="91">
        <f>D14</f>
        <v>10000</v>
      </c>
    </row>
    <row r="6" spans="1:12" s="2" customFormat="1" ht="12.75" x14ac:dyDescent="0.2">
      <c r="A6" s="25" t="str">
        <f>IF(A5="Partner's Investment", "Partner's Investment", "")</f>
        <v>Partner's Investment</v>
      </c>
      <c r="B6" s="26">
        <v>200000</v>
      </c>
      <c r="C6" s="26">
        <v>250000</v>
      </c>
      <c r="D6" s="27">
        <f>C6-B6</f>
        <v>50000</v>
      </c>
      <c r="E6" s="8"/>
      <c r="F6" s="65"/>
      <c r="G6" s="73"/>
      <c r="H6" s="73"/>
      <c r="I6" s="73"/>
    </row>
    <row r="7" spans="1:12" s="2" customFormat="1" ht="13.5" thickBot="1" x14ac:dyDescent="0.25">
      <c r="A7" s="28" t="s">
        <v>17</v>
      </c>
      <c r="B7" s="29"/>
      <c r="C7" s="29"/>
      <c r="D7" s="30">
        <f>C7-B7</f>
        <v>0</v>
      </c>
      <c r="E7" s="8"/>
      <c r="F7" s="65"/>
      <c r="G7" s="73"/>
      <c r="H7" s="73"/>
      <c r="I7" s="73"/>
    </row>
    <row r="8" spans="1:12" s="2" customFormat="1" thickTop="1" thickBot="1" x14ac:dyDescent="0.25">
      <c r="A8" s="31" t="s">
        <v>1</v>
      </c>
      <c r="B8" s="32">
        <f>SUM(B4:B7)</f>
        <v>450000</v>
      </c>
      <c r="C8" s="32">
        <f>SUM(C4:C7)</f>
        <v>465000</v>
      </c>
      <c r="D8" s="32">
        <f>SUM(D5:D7)</f>
        <v>15000</v>
      </c>
      <c r="E8" s="8"/>
      <c r="F8" s="80" t="str">
        <f>A31</f>
        <v>Total Fixed Costs</v>
      </c>
      <c r="G8" s="88">
        <f>B31</f>
        <v>230200</v>
      </c>
      <c r="H8" s="88">
        <f>C31</f>
        <v>205466</v>
      </c>
      <c r="I8" s="81"/>
    </row>
    <row r="9" spans="1:12" s="1" customFormat="1" ht="15.6" customHeight="1" thickTop="1" thickBot="1" x14ac:dyDescent="0.25">
      <c r="A9" s="92" t="s">
        <v>2</v>
      </c>
      <c r="B9" s="93"/>
      <c r="C9" s="93"/>
      <c r="D9" s="94"/>
      <c r="E9" s="8"/>
      <c r="F9" s="64"/>
      <c r="G9" s="70"/>
      <c r="H9" s="70"/>
      <c r="I9" s="70"/>
      <c r="J9" s="86"/>
    </row>
    <row r="10" spans="1:12" s="2" customFormat="1" ht="13.5" thickTop="1" x14ac:dyDescent="0.2">
      <c r="A10" s="22" t="s">
        <v>19</v>
      </c>
      <c r="B10" s="23">
        <v>50000</v>
      </c>
      <c r="C10" s="23">
        <v>50000</v>
      </c>
      <c r="D10" s="33">
        <f>IF(C10="","",C10-B10)</f>
        <v>0</v>
      </c>
      <c r="E10" s="8"/>
      <c r="F10" s="82" t="str">
        <f>F30</f>
        <v>Total Monthly Costs</v>
      </c>
      <c r="G10" s="89">
        <f>G30</f>
        <v>-4320</v>
      </c>
      <c r="H10" s="89">
        <f>H30</f>
        <v>-4320</v>
      </c>
      <c r="I10" s="83"/>
    </row>
    <row r="11" spans="1:12" s="2" customFormat="1" ht="12.75" x14ac:dyDescent="0.2">
      <c r="A11" s="25" t="s">
        <v>20</v>
      </c>
      <c r="B11" s="26">
        <v>100000</v>
      </c>
      <c r="C11" s="26">
        <v>95000</v>
      </c>
      <c r="D11" s="34">
        <f>C11-B11</f>
        <v>-5000</v>
      </c>
      <c r="E11" s="8"/>
      <c r="F11" s="64"/>
      <c r="G11" s="70"/>
      <c r="H11" s="70"/>
      <c r="I11" s="70"/>
    </row>
    <row r="12" spans="1:12" s="2" customFormat="1" ht="13.5" thickBot="1" x14ac:dyDescent="0.25">
      <c r="A12" s="35" t="s">
        <v>21</v>
      </c>
      <c r="B12" s="36"/>
      <c r="C12" s="36"/>
      <c r="D12" s="30"/>
      <c r="E12" s="8"/>
      <c r="F12" s="84" t="str">
        <f>F31</f>
        <v>Total Cost (Fixed + Recurring)</v>
      </c>
      <c r="G12" s="90">
        <f>G31</f>
        <v>240600</v>
      </c>
      <c r="H12" s="90">
        <f>H31</f>
        <v>244920</v>
      </c>
      <c r="I12" s="85"/>
    </row>
    <row r="13" spans="1:12" s="2" customFormat="1" thickTop="1" thickBot="1" x14ac:dyDescent="0.25">
      <c r="A13" s="31" t="s">
        <v>3</v>
      </c>
      <c r="B13" s="32">
        <f>SUM(B9:B12)</f>
        <v>150000</v>
      </c>
      <c r="C13" s="32">
        <f>SUM(C9:C12)</f>
        <v>145000</v>
      </c>
      <c r="D13" s="32">
        <f>SUM(D9:D12)</f>
        <v>-5000</v>
      </c>
      <c r="E13" s="8"/>
      <c r="F13" s="66"/>
      <c r="G13" s="71"/>
      <c r="H13" s="71"/>
      <c r="I13" s="71"/>
    </row>
    <row r="14" spans="1:12" s="1" customFormat="1" ht="17.25" thickTop="1" thickBot="1" x14ac:dyDescent="0.25">
      <c r="A14" s="74" t="s">
        <v>22</v>
      </c>
      <c r="B14" s="75">
        <f>B8+B13</f>
        <v>600000</v>
      </c>
      <c r="C14" s="75">
        <f>C8+C13</f>
        <v>610000</v>
      </c>
      <c r="D14" s="75">
        <f>SUM(D8+D13)</f>
        <v>10000</v>
      </c>
      <c r="E14" s="8"/>
      <c r="F14" s="62" t="s">
        <v>9</v>
      </c>
      <c r="G14" s="72"/>
      <c r="H14" s="72"/>
      <c r="I14" s="59">
        <f>I5-I12</f>
        <v>10000</v>
      </c>
    </row>
    <row r="15" spans="1:12" s="1" customFormat="1" ht="24" customHeight="1" thickTop="1" thickBot="1" x14ac:dyDescent="0.25">
      <c r="A15" s="10"/>
      <c r="B15" s="11"/>
      <c r="C15" s="11"/>
      <c r="D15" s="11"/>
      <c r="E15" s="8"/>
      <c r="F15" s="12"/>
      <c r="G15" s="8"/>
      <c r="H15" s="8"/>
      <c r="I15" s="8"/>
    </row>
    <row r="16" spans="1:12" s="1" customFormat="1" ht="33" thickTop="1" thickBot="1" x14ac:dyDescent="0.25">
      <c r="A16" s="16" t="s">
        <v>4</v>
      </c>
      <c r="B16" s="17" t="s">
        <v>13</v>
      </c>
      <c r="C16" s="17" t="s">
        <v>14</v>
      </c>
      <c r="D16" s="18" t="s">
        <v>15</v>
      </c>
      <c r="E16" s="6"/>
      <c r="F16" s="51" t="s">
        <v>45</v>
      </c>
      <c r="G16" s="52" t="s">
        <v>13</v>
      </c>
      <c r="H16" s="52" t="s">
        <v>14</v>
      </c>
      <c r="I16" s="53" t="s">
        <v>15</v>
      </c>
    </row>
    <row r="17" spans="1:9" s="2" customFormat="1" thickTop="1" thickBot="1" x14ac:dyDescent="0.25">
      <c r="A17" s="55" t="s">
        <v>49</v>
      </c>
      <c r="B17" s="44">
        <v>75000</v>
      </c>
      <c r="C17" s="56">
        <v>50000</v>
      </c>
      <c r="D17" s="45">
        <f>$C$17-$B$17</f>
        <v>-25000</v>
      </c>
      <c r="E17" s="8"/>
      <c r="F17" s="54" t="s">
        <v>23</v>
      </c>
      <c r="G17" s="37">
        <v>10000</v>
      </c>
      <c r="H17" s="37">
        <v>9500</v>
      </c>
      <c r="I17" s="38">
        <f>H17-G17</f>
        <v>-500</v>
      </c>
    </row>
    <row r="18" spans="1:9" s="2" customFormat="1" thickTop="1" thickBot="1" x14ac:dyDescent="0.25">
      <c r="A18" s="57" t="s">
        <v>24</v>
      </c>
      <c r="B18" s="47">
        <v>28000</v>
      </c>
      <c r="C18" s="58">
        <v>25000</v>
      </c>
      <c r="D18" s="45">
        <f t="shared" ref="D18:D30" si="0">C18-B18</f>
        <v>-3000</v>
      </c>
      <c r="E18" s="8"/>
      <c r="F18" s="39" t="s">
        <v>5</v>
      </c>
      <c r="G18" s="40">
        <v>500</v>
      </c>
      <c r="H18" s="40">
        <v>600</v>
      </c>
      <c r="I18" s="38">
        <f t="shared" ref="I18:I31" si="1">H18-G18</f>
        <v>100</v>
      </c>
    </row>
    <row r="19" spans="1:9" s="2" customFormat="1" thickTop="1" thickBot="1" x14ac:dyDescent="0.25">
      <c r="A19" s="57" t="s">
        <v>25</v>
      </c>
      <c r="B19" s="47">
        <v>21000</v>
      </c>
      <c r="C19" s="58">
        <v>23000</v>
      </c>
      <c r="D19" s="45">
        <f t="shared" si="0"/>
        <v>2000</v>
      </c>
      <c r="E19" s="8"/>
      <c r="F19" s="39" t="s">
        <v>36</v>
      </c>
      <c r="G19" s="40">
        <v>600</v>
      </c>
      <c r="H19" s="40">
        <v>400</v>
      </c>
      <c r="I19" s="38">
        <f t="shared" si="1"/>
        <v>-200</v>
      </c>
    </row>
    <row r="20" spans="1:9" s="2" customFormat="1" thickTop="1" thickBot="1" x14ac:dyDescent="0.25">
      <c r="A20" s="46" t="s">
        <v>26</v>
      </c>
      <c r="B20" s="47">
        <v>5000</v>
      </c>
      <c r="C20" s="58">
        <v>5200</v>
      </c>
      <c r="D20" s="45">
        <f t="shared" si="0"/>
        <v>200</v>
      </c>
      <c r="E20" s="8"/>
      <c r="F20" s="39" t="s">
        <v>37</v>
      </c>
      <c r="G20" s="40"/>
      <c r="H20" s="40">
        <v>5000</v>
      </c>
      <c r="I20" s="38">
        <f t="shared" si="1"/>
        <v>5000</v>
      </c>
    </row>
    <row r="21" spans="1:9" s="2" customFormat="1" thickTop="1" thickBot="1" x14ac:dyDescent="0.25">
      <c r="A21" s="57" t="s">
        <v>27</v>
      </c>
      <c r="B21" s="47">
        <v>0</v>
      </c>
      <c r="C21" s="58">
        <v>1200</v>
      </c>
      <c r="D21" s="45">
        <f t="shared" si="0"/>
        <v>1200</v>
      </c>
      <c r="E21" s="8"/>
      <c r="F21" s="39" t="s">
        <v>38</v>
      </c>
      <c r="G21" s="40">
        <v>500</v>
      </c>
      <c r="H21" s="40">
        <v>500</v>
      </c>
      <c r="I21" s="38">
        <f t="shared" si="1"/>
        <v>0</v>
      </c>
    </row>
    <row r="22" spans="1:9" s="2" customFormat="1" thickTop="1" thickBot="1" x14ac:dyDescent="0.25">
      <c r="A22" s="46" t="s">
        <v>28</v>
      </c>
      <c r="B22" s="47">
        <v>50000</v>
      </c>
      <c r="C22" s="58">
        <v>50000</v>
      </c>
      <c r="D22" s="45">
        <f t="shared" si="0"/>
        <v>0</v>
      </c>
      <c r="E22" s="8"/>
      <c r="F22" s="39" t="s">
        <v>39</v>
      </c>
      <c r="G22" s="40">
        <v>12500</v>
      </c>
      <c r="H22" s="40">
        <v>11970</v>
      </c>
      <c r="I22" s="38">
        <f t="shared" si="1"/>
        <v>-530</v>
      </c>
    </row>
    <row r="23" spans="1:9" s="2" customFormat="1" thickTop="1" thickBot="1" x14ac:dyDescent="0.25">
      <c r="A23" s="46" t="s">
        <v>29</v>
      </c>
      <c r="B23" s="47">
        <v>500</v>
      </c>
      <c r="C23" s="58">
        <v>456</v>
      </c>
      <c r="D23" s="45">
        <f t="shared" si="0"/>
        <v>-44</v>
      </c>
      <c r="E23" s="8"/>
      <c r="F23" s="39" t="s">
        <v>40</v>
      </c>
      <c r="G23" s="40">
        <v>15000</v>
      </c>
      <c r="H23" s="40">
        <v>12000</v>
      </c>
      <c r="I23" s="38">
        <f t="shared" si="1"/>
        <v>-3000</v>
      </c>
    </row>
    <row r="24" spans="1:9" s="2" customFormat="1" thickTop="1" thickBot="1" x14ac:dyDescent="0.25">
      <c r="A24" s="46" t="s">
        <v>30</v>
      </c>
      <c r="B24" s="47">
        <v>1200</v>
      </c>
      <c r="C24" s="58">
        <v>1110</v>
      </c>
      <c r="D24" s="45">
        <f t="shared" si="0"/>
        <v>-90</v>
      </c>
      <c r="E24" s="8"/>
      <c r="F24" s="39" t="s">
        <v>41</v>
      </c>
      <c r="G24" s="40">
        <v>200</v>
      </c>
      <c r="H24" s="40">
        <v>250</v>
      </c>
      <c r="I24" s="38">
        <f t="shared" si="1"/>
        <v>50</v>
      </c>
    </row>
    <row r="25" spans="1:9" s="2" customFormat="1" thickTop="1" thickBot="1" x14ac:dyDescent="0.25">
      <c r="A25" s="46" t="s">
        <v>31</v>
      </c>
      <c r="B25" s="47">
        <v>12000</v>
      </c>
      <c r="C25" s="58">
        <v>12500</v>
      </c>
      <c r="D25" s="45">
        <f t="shared" si="0"/>
        <v>500</v>
      </c>
      <c r="E25" s="8"/>
      <c r="F25" s="39" t="s">
        <v>42</v>
      </c>
      <c r="G25" s="40">
        <v>300</v>
      </c>
      <c r="H25" s="40">
        <v>150</v>
      </c>
      <c r="I25" s="38">
        <f t="shared" si="1"/>
        <v>-150</v>
      </c>
    </row>
    <row r="26" spans="1:9" s="2" customFormat="1" thickTop="1" thickBot="1" x14ac:dyDescent="0.25">
      <c r="A26" s="46" t="s">
        <v>32</v>
      </c>
      <c r="B26" s="47">
        <v>20000</v>
      </c>
      <c r="C26" s="58">
        <v>20000</v>
      </c>
      <c r="D26" s="45">
        <f t="shared" si="0"/>
        <v>0</v>
      </c>
      <c r="E26" s="8"/>
      <c r="F26" s="39" t="s">
        <v>43</v>
      </c>
      <c r="G26" s="40">
        <v>500</v>
      </c>
      <c r="H26" s="40">
        <v>450</v>
      </c>
      <c r="I26" s="38">
        <f>H26-G26</f>
        <v>-50</v>
      </c>
    </row>
    <row r="27" spans="1:9" s="2" customFormat="1" thickTop="1" thickBot="1" x14ac:dyDescent="0.25">
      <c r="A27" s="46" t="s">
        <v>33</v>
      </c>
      <c r="B27" s="47">
        <v>15000</v>
      </c>
      <c r="C27" s="58">
        <v>15000</v>
      </c>
      <c r="D27" s="45">
        <f t="shared" si="0"/>
        <v>0</v>
      </c>
      <c r="E27" s="8"/>
      <c r="F27" s="42" t="s">
        <v>44</v>
      </c>
      <c r="G27" s="43">
        <v>0</v>
      </c>
      <c r="H27" s="43">
        <v>0</v>
      </c>
      <c r="I27" s="38">
        <f t="shared" si="1"/>
        <v>0</v>
      </c>
    </row>
    <row r="28" spans="1:9" s="2" customFormat="1" thickTop="1" thickBot="1" x14ac:dyDescent="0.25">
      <c r="A28" s="57" t="s">
        <v>34</v>
      </c>
      <c r="B28" s="47">
        <v>500</v>
      </c>
      <c r="C28" s="58">
        <v>500</v>
      </c>
      <c r="D28" s="45">
        <f t="shared" si="0"/>
        <v>0</v>
      </c>
      <c r="E28" s="8"/>
      <c r="F28" s="77" t="s">
        <v>7</v>
      </c>
      <c r="G28" s="78">
        <f>SUM(G17:G27)</f>
        <v>40100</v>
      </c>
      <c r="H28" s="78">
        <f>SUM(H17:H27)</f>
        <v>40820</v>
      </c>
      <c r="I28" s="38">
        <f>H28-G28</f>
        <v>720</v>
      </c>
    </row>
    <row r="29" spans="1:9" s="2" customFormat="1" thickTop="1" thickBot="1" x14ac:dyDescent="0.25">
      <c r="A29" s="57" t="s">
        <v>35</v>
      </c>
      <c r="B29" s="47">
        <v>2000</v>
      </c>
      <c r="C29" s="58">
        <v>1500</v>
      </c>
      <c r="D29" s="45">
        <f t="shared" si="0"/>
        <v>-500</v>
      </c>
      <c r="E29" s="9"/>
      <c r="F29" s="41" t="s">
        <v>47</v>
      </c>
      <c r="G29" s="60">
        <v>6</v>
      </c>
      <c r="H29" s="61"/>
      <c r="I29" s="38">
        <f t="shared" si="1"/>
        <v>-6</v>
      </c>
    </row>
    <row r="30" spans="1:9" s="1" customFormat="1" ht="16.5" thickTop="1" thickBot="1" x14ac:dyDescent="0.25">
      <c r="A30" s="48" t="s">
        <v>0</v>
      </c>
      <c r="B30" s="50">
        <v>0</v>
      </c>
      <c r="C30" s="49">
        <v>0</v>
      </c>
      <c r="D30" s="45">
        <f t="shared" si="0"/>
        <v>0</v>
      </c>
      <c r="E30" s="8"/>
      <c r="F30" s="79" t="s">
        <v>8</v>
      </c>
      <c r="G30" s="78">
        <f>I28*I29</f>
        <v>-4320</v>
      </c>
      <c r="H30" s="78">
        <f>I28*I29</f>
        <v>-4320</v>
      </c>
      <c r="I30" s="38">
        <f t="shared" si="1"/>
        <v>0</v>
      </c>
    </row>
    <row r="31" spans="1:9" s="2" customFormat="1" ht="17.25" thickTop="1" thickBot="1" x14ac:dyDescent="0.25">
      <c r="A31" s="68" t="s">
        <v>6</v>
      </c>
      <c r="B31" s="69">
        <f>SUM(B17:B30)</f>
        <v>230200</v>
      </c>
      <c r="C31" s="69">
        <f>SUM(C17:C30)</f>
        <v>205466</v>
      </c>
      <c r="D31" s="45"/>
      <c r="E31" s="8"/>
      <c r="F31" s="67" t="s">
        <v>48</v>
      </c>
      <c r="G31" s="59">
        <f>G28*G29</f>
        <v>240600</v>
      </c>
      <c r="H31" s="59">
        <f>H28*G29</f>
        <v>244920</v>
      </c>
      <c r="I31" s="38">
        <f t="shared" si="1"/>
        <v>4320</v>
      </c>
    </row>
    <row r="32" spans="1:9" ht="15" thickTop="1" x14ac:dyDescent="0.2"/>
  </sheetData>
  <mergeCells count="4">
    <mergeCell ref="A4:D4"/>
    <mergeCell ref="A9:D9"/>
    <mergeCell ref="A1:I1"/>
    <mergeCell ref="A2:I2"/>
  </mergeCells>
  <conditionalFormatting sqref="D5:D8 D10:D31 I16:I31">
    <cfRule type="expression" dxfId="1" priority="4" stopIfTrue="1">
      <formula>D5&lt;0</formula>
    </cfRule>
  </conditionalFormatting>
  <conditionalFormatting sqref="I14">
    <cfRule type="expression" dxfId="0" priority="1" stopIfTrue="1">
      <formula>I14&lt;0</formula>
    </cfRule>
  </conditionalFormatting>
  <dataValidations disablePrompts="1" count="1">
    <dataValidation type="list" allowBlank="1" showInputMessage="1" showErrorMessage="1" sqref="A5" xr:uid="{00000000-0002-0000-0000-000000000000}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priyankataklikar95@outlook.com</cp:lastModifiedBy>
  <dcterms:created xsi:type="dcterms:W3CDTF">2017-04-05T05:31:46Z</dcterms:created>
  <dcterms:modified xsi:type="dcterms:W3CDTF">2024-08-01T06:20:36Z</dcterms:modified>
</cp:coreProperties>
</file>