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"/>
    </mc:Choice>
  </mc:AlternateContent>
  <xr:revisionPtr revIDLastSave="0" documentId="13_ncr:1_{B884A18E-0456-436C-8212-AA3AA38FB6A5}" xr6:coauthVersionLast="47" xr6:coauthVersionMax="47" xr10:uidLastSave="{00000000-0000-0000-0000-000000000000}"/>
  <bookViews>
    <workbookView xWindow="-108" yWindow="-108" windowWidth="23256" windowHeight="12576" xr2:uid="{66D35B8F-9F39-4C96-A0C5-E3DE00C1E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" i="1" l="1"/>
  <c r="J76" i="1"/>
  <c r="J77" i="1"/>
  <c r="I76" i="1"/>
  <c r="I77" i="1"/>
  <c r="H69" i="1"/>
  <c r="J69" i="1" s="1"/>
  <c r="J71" i="1" s="1"/>
  <c r="H54" i="1"/>
  <c r="J54" i="1" s="1"/>
  <c r="J56" i="1" s="1"/>
  <c r="H45" i="1"/>
  <c r="J45" i="1" s="1"/>
  <c r="J47" i="1" s="1"/>
  <c r="H21" i="1"/>
  <c r="J21" i="1" s="1"/>
  <c r="J23" i="1" s="1"/>
  <c r="I71" i="1"/>
  <c r="J75" i="1"/>
  <c r="I75" i="1"/>
  <c r="J74" i="1"/>
  <c r="I74" i="1"/>
  <c r="I69" i="1"/>
  <c r="J66" i="1"/>
  <c r="I66" i="1"/>
  <c r="J68" i="1"/>
  <c r="I68" i="1"/>
  <c r="J67" i="1"/>
  <c r="I67" i="1"/>
  <c r="J65" i="1"/>
  <c r="I65" i="1"/>
  <c r="J64" i="1"/>
  <c r="I64" i="1"/>
  <c r="J63" i="1"/>
  <c r="I63" i="1"/>
  <c r="J62" i="1"/>
  <c r="I62" i="1"/>
  <c r="I54" i="1"/>
  <c r="J61" i="1"/>
  <c r="I61" i="1"/>
  <c r="J60" i="1"/>
  <c r="I60" i="1"/>
  <c r="J59" i="1"/>
  <c r="I59" i="1"/>
  <c r="J52" i="1"/>
  <c r="J53" i="1"/>
  <c r="I52" i="1"/>
  <c r="I53" i="1"/>
  <c r="J51" i="1"/>
  <c r="I51" i="1"/>
  <c r="J50" i="1"/>
  <c r="I50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6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0" i="1"/>
  <c r="J20" i="1"/>
  <c r="J79" i="1" l="1"/>
  <c r="I79" i="1"/>
  <c r="I47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5" i="1"/>
  <c r="I11" i="1"/>
  <c r="I21" i="1"/>
  <c r="I19" i="1"/>
  <c r="I18" i="1"/>
  <c r="I17" i="1"/>
  <c r="I16" i="1"/>
  <c r="I15" i="1"/>
  <c r="I14" i="1"/>
  <c r="I13" i="1"/>
  <c r="I12" i="1"/>
  <c r="I10" i="1"/>
  <c r="I9" i="1"/>
  <c r="I8" i="1"/>
  <c r="I7" i="1"/>
  <c r="I6" i="1"/>
  <c r="I5" i="1"/>
  <c r="I23" i="1" l="1"/>
  <c r="I81" i="1" s="1"/>
  <c r="J81" i="1"/>
</calcChain>
</file>

<file path=xl/sharedStrings.xml><?xml version="1.0" encoding="utf-8"?>
<sst xmlns="http://schemas.openxmlformats.org/spreadsheetml/2006/main" count="339" uniqueCount="238">
  <si>
    <t>Microwave Sensor BOM</t>
  </si>
  <si>
    <t>Part Number</t>
  </si>
  <si>
    <t>Manufacturer</t>
  </si>
  <si>
    <t>Source</t>
  </si>
  <si>
    <t>Part Name</t>
  </si>
  <si>
    <t>Identifier</t>
  </si>
  <si>
    <t>Quantity</t>
  </si>
  <si>
    <t>Price per Unit ($)</t>
  </si>
  <si>
    <t>Total Cost ($)</t>
  </si>
  <si>
    <t>Link</t>
  </si>
  <si>
    <t>BGT60LTR11AIPE6327XUMA2</t>
  </si>
  <si>
    <t>Infineon</t>
  </si>
  <si>
    <t>Mouser</t>
  </si>
  <si>
    <t>Microwave Sensor</t>
  </si>
  <si>
    <t>U1</t>
  </si>
  <si>
    <t>https://www.mouser.com/ProductDetail/Infineon-Technologies/BGT60LTR11AIPE6327XUMA2?qs=iLbezkQI%252BshzShzFWLPiPQ%3D%3D</t>
  </si>
  <si>
    <t>BSD840N H6327</t>
  </si>
  <si>
    <t>Level Shifter</t>
  </si>
  <si>
    <t>U2</t>
  </si>
  <si>
    <t>https://www.mouser.com/ProductDetail/Infineon-Technologies/BSD840N-H6327?qs=oPPfIaWL1l0H7MAyCvvoCQ%3D%3D</t>
  </si>
  <si>
    <t>FH3840024Z</t>
  </si>
  <si>
    <t>Diodes Incorporated</t>
  </si>
  <si>
    <t>38.4 MHz Crystal</t>
  </si>
  <si>
    <t>Y1</t>
  </si>
  <si>
    <t>https://www.mouser.com/ProductDetail/Diodes-Incorporated/FH3840024Z?qs=ZrPdAQfJ6DM4zEOiIaG6VA%3D%3D</t>
  </si>
  <si>
    <t>TPS7A2015PDBVR</t>
  </si>
  <si>
    <t>Texas Instruments</t>
  </si>
  <si>
    <t>LDO Voltage Regulator</t>
  </si>
  <si>
    <t>IC1</t>
  </si>
  <si>
    <t>https://www.mouser.com/ProductDetail/Texas-Instruments/TPS7A2015PDBVR?qs=Jslch3jnSjkwbkhGCSndxA%3D%3D</t>
  </si>
  <si>
    <t>SN74AVC4T245PWR</t>
  </si>
  <si>
    <t>4-Bit Level Shifter</t>
  </si>
  <si>
    <t>IC2</t>
  </si>
  <si>
    <t>https://www.mouser.com/ProductDetail/Texas-Instruments/SN74AVC4T245PWR?qs=eXyjQBh9UFjikDDZFUGXXQ%3D%3D</t>
  </si>
  <si>
    <t>MMZ0603S121HT000</t>
  </si>
  <si>
    <t>TDK</t>
  </si>
  <si>
    <t>Ferrite Bead/Inductor</t>
  </si>
  <si>
    <t>FB1</t>
  </si>
  <si>
    <t>https://www.mouser.com/ProductDetail/TDK/MMZ0603S121HT000?qs=hpwIUhX6lWwezZzYBwq0YA%3D%3D&amp;gclid=CjwKCAiAv9ucBhBXEiwA6N8nYLF4KF8T3QURWLNvIy4U9tQvj79INZWuJFJdxMRchBaez6YjK6mVkRoCJ24QAvD_BwE</t>
  </si>
  <si>
    <t>CL05B104JO5NNNC</t>
  </si>
  <si>
    <t>Samsung Electro-Mechanics</t>
  </si>
  <si>
    <t>100 nF Capacitor</t>
  </si>
  <si>
    <t>C1, C4, C5, C6, C7</t>
  </si>
  <si>
    <t>https://www.mouser.com/ProductDetail/Samsung-Electro-Mechanics/CL05B104JO5NNNC?qs=X6jEic%2FHinBQuzCETW%2FVcw%3D%3D</t>
  </si>
  <si>
    <t>GRM155R60J475ME47J</t>
  </si>
  <si>
    <t>Murata</t>
  </si>
  <si>
    <t>4.7 uF Capacitor</t>
  </si>
  <si>
    <t>C2, C3</t>
  </si>
  <si>
    <t>https://www.mouser.com/ProductDetail/Murata-Electronics/GRM155R60J475ME47J?qs=hNud%2FORuBR1o1%2F4Jg%2F%2FSnQ%3D%3D</t>
  </si>
  <si>
    <t>C0402C110K5HACTU</t>
  </si>
  <si>
    <t>KEMET</t>
  </si>
  <si>
    <t>11 pF Capacitor</t>
  </si>
  <si>
    <t>C8</t>
  </si>
  <si>
    <t>https://www.mouser.com/ProductDetail/KEMET/C0402C110K5HACTU?qs=W0yvOO0ixfHmTrpUhW2wFw%3D%3D</t>
  </si>
  <si>
    <t>GCM1555C1H160FA16D</t>
  </si>
  <si>
    <t>16 pF Capacitor</t>
  </si>
  <si>
    <t>C9</t>
  </si>
  <si>
    <t>https://www.mouser.com/ProductDetail/Murata-Electronics/GCM1555C1H160FA16D?qs=QzBtWTOodeXJ5Sja6%2FjLUg%3D%3D</t>
  </si>
  <si>
    <t>GRT155R71H103KE01D</t>
  </si>
  <si>
    <t>10 nF Capacitor</t>
  </si>
  <si>
    <t>C10, C11, C12, C13</t>
  </si>
  <si>
    <t>https://www.mouser.com/ProductDetail/Murata-Electronics/GRT155R71H103KE01D?qs=qkDYIeTQ%252BElMLaKD25ZjZg%3D%3D</t>
  </si>
  <si>
    <t>GRM15XR71C562KA86D</t>
  </si>
  <si>
    <t>5.6 nF Capactior</t>
  </si>
  <si>
    <t>C14, C15, C16, C17</t>
  </si>
  <si>
    <t>https://www.mouser.com/ProductDetail/Murata-Electronics/GRM15XR71C562KA86D?qs=IPQhFcwEUOhVGxvtfvYGnA%3D%3D</t>
  </si>
  <si>
    <t>RR0510P-242-D</t>
  </si>
  <si>
    <t>Susumu</t>
  </si>
  <si>
    <t>2.4 kΩ Resistor</t>
  </si>
  <si>
    <t>R1</t>
  </si>
  <si>
    <t>https://www.mouser.com/ProductDetail/Susumu/RR0510P-242-D?qs=nCAm%252BcMdy9y%2F72B5LE1bCQ%3D%3D</t>
  </si>
  <si>
    <t>RT0402FRE1310KL</t>
  </si>
  <si>
    <t>YAGEO</t>
  </si>
  <si>
    <t>10 kΩ Resistor</t>
  </si>
  <si>
    <t>R2, R3, R4, R5, R6</t>
  </si>
  <si>
    <t>https://www.mouser.com/ProductDetail/YAGEO/RT0402FRE1310KL?qs=8%252Br4Hz5Xir%2FZUB0dNArFaA%3D%3D</t>
  </si>
  <si>
    <t>CRT0402-FZ-1003GLF</t>
  </si>
  <si>
    <t>Bourns</t>
  </si>
  <si>
    <t>100 kΩ Resistor</t>
  </si>
  <si>
    <t>R7, R8, R9, R10</t>
  </si>
  <si>
    <t>https://www.mouser.com/ProductDetail/Bourns/CRT0402-FZ-1003GLF?qs=oyIm%2F3giSj7ULjB17tvnxA%3D%3D</t>
  </si>
  <si>
    <t>OSH Park</t>
  </si>
  <si>
    <t>PCB</t>
  </si>
  <si>
    <t>https://oshpark.com/</t>
  </si>
  <si>
    <t>Total:</t>
  </si>
  <si>
    <t>Active Bird Defense Master BOM</t>
  </si>
  <si>
    <t>Mass Production = 1000 units</t>
  </si>
  <si>
    <t>Price per Unit Mass Production</t>
  </si>
  <si>
    <t>Total Cost Mass Production ($)</t>
  </si>
  <si>
    <t>703W-00/53</t>
  </si>
  <si>
    <t>Qualtek</t>
  </si>
  <si>
    <t>IEC-320 PCB Connector</t>
  </si>
  <si>
    <t>J1</t>
  </si>
  <si>
    <t>https://www.mouser.com/ProductDetail/Qualtek/703W-00-53?qs=%252BCmxX1pwNuHERMfCpPr41g%3D%3D</t>
  </si>
  <si>
    <t>P106-1418689519</t>
  </si>
  <si>
    <t>Jameco ValuePro</t>
  </si>
  <si>
    <t>Tekbots</t>
  </si>
  <si>
    <t>1 in header pins</t>
  </si>
  <si>
    <t>J2 - J7</t>
  </si>
  <si>
    <t>J1 - J4</t>
  </si>
  <si>
    <t>183H16</t>
  </si>
  <si>
    <t>Hammond Manufacturing</t>
  </si>
  <si>
    <t>20VA 115:8 Stepdown Transformer</t>
  </si>
  <si>
    <t>TR1</t>
  </si>
  <si>
    <t>https://www.mouser.com/ProductDetail/Hammond-Manufacturing/183H16?qs=k5YXvLLCsLF8cmJEP3ojKg%3D%3D</t>
  </si>
  <si>
    <t>LM2940IMPX-10/NOPB</t>
  </si>
  <si>
    <t>10V 1A LDO Linear Voltage Regulator</t>
  </si>
  <si>
    <t>https://www.mouser.com/ProductDetail/Texas-Instruments/LM2940IMPX-10-NOPB?qs=X1J7HmVL2ZGaWCR2un6ouA%3D%3D</t>
  </si>
  <si>
    <t>AP62250WU-7</t>
  </si>
  <si>
    <t>5V 2.5A 1.3MHz Stepdown Switching Voltage Regulator</t>
  </si>
  <si>
    <t>https://www.mouser.com/ProductDetail/Diodes-Incorporated/AP62250WU-7?qs=7MVldsJ5Uax1PUc8sdeimQ%3D%3D</t>
  </si>
  <si>
    <t>AZ1117IH-3.3TRG1</t>
  </si>
  <si>
    <t>3.3V 1.35A LDO Linear Voltage Regulator</t>
  </si>
  <si>
    <t>IC3</t>
  </si>
  <si>
    <t>https://www.mouser.com/ProductDetail/Diodes-Incorporated/AZ1117IH-3.3TRG1?qs=cpo3%2FpBou2jnS4SxLgAVoA%3D%3D</t>
  </si>
  <si>
    <t>MP62551DJ-LF-P</t>
  </si>
  <si>
    <t>Monolithic Power Systems</t>
  </si>
  <si>
    <t>Current Limit Switch</t>
  </si>
  <si>
    <t>IC4</t>
  </si>
  <si>
    <t>https://www.mouser.com/ProductDetail/Monolithic-Power-Systems-MPS/MP62551DJ-LF-P?qs=ddTkeYFZflXDa69ht83ygw%3D%3D</t>
  </si>
  <si>
    <t>833-LMB14S-TP</t>
  </si>
  <si>
    <t>Micro Commercial Components (MCC)</t>
  </si>
  <si>
    <t>Bridge Rectifier</t>
  </si>
  <si>
    <t>BR1</t>
  </si>
  <si>
    <t>https://www.mouser.com/ProductDetail/Micro-Commercial-Components-MCC/LMB14S-TP?qs=P1JMDcb91o681gFxLNJ1UQ%3D%3D</t>
  </si>
  <si>
    <t>PA5432.472NLT</t>
  </si>
  <si>
    <t>Pulse Electronics</t>
  </si>
  <si>
    <t>4.7 uH Inductor</t>
  </si>
  <si>
    <t>L1</t>
  </si>
  <si>
    <t>https://www.mouser.com/ProductDetail/Pulse-Electronics/PA5432.472NLT?qs=pUKx8fyJudDLv0VO4NsmwQ%3D%3D</t>
  </si>
  <si>
    <t>EMZL250ARA471MHA0G</t>
  </si>
  <si>
    <t>United Chemi-Con</t>
  </si>
  <si>
    <t>470 uF Electrolytic Capacitor</t>
  </si>
  <si>
    <t>C1</t>
  </si>
  <si>
    <t>https://www.mouser.com/ProductDetail/United-Chemi-Con/EMZL250ARA471MHA0G?qs=sGAEpiMZZMvwFf0viD3Y3a3yb5D6sPUg0or9DsMJgREs%252BW9Qikmm3Q%3D%3D</t>
  </si>
  <si>
    <t>CL21B474KAFNFNE</t>
  </si>
  <si>
    <t>.47 uF Ceramic Capacitor</t>
  </si>
  <si>
    <t>C2</t>
  </si>
  <si>
    <t>https://www.mouser.com/ProductDetail/Samsung-Electro-Mechanics/CL21B474KAFNFNE?qs=%252B6g0mu59x7K%2FFWf3xvWdww%3D%3D</t>
  </si>
  <si>
    <t>CL21B104KBCNNNC</t>
  </si>
  <si>
    <t>.1 uF Ceramic Capacitor</t>
  </si>
  <si>
    <t>C6</t>
  </si>
  <si>
    <t>https://www.mouser.com/ProductDetail/Samsung-Electro-Mechanics/CL21B104KBCNNNC?qs=349EhDEZ59pEfpnm5yBEmQ%3D%3D</t>
  </si>
  <si>
    <t>CL21A106KAYNNNE</t>
  </si>
  <si>
    <t>10 uF Ceramic Capacitor</t>
  </si>
  <si>
    <t>C4, C5, C9, C11</t>
  </si>
  <si>
    <t>https://www.mouser.com/ProductDetail/Samsung-Electro-Mechanics/CL21A106KAYNNNE?qs=yOVawPpwOwmTXAd4dJtNjA%3D%3D</t>
  </si>
  <si>
    <t>CL21A226MAYNNNE</t>
  </si>
  <si>
    <t>22 uF Ceramic Capacitor</t>
  </si>
  <si>
    <t>C3, C7, C8, C10</t>
  </si>
  <si>
    <t>https://www.mouser.com/ProductDetail/Samsung-Electro-Mechanics/CL21A226MAYNNNE?qs=xZ%2FP%252Ba9zWqY%2FVvCfXjMhqg%3D%3D</t>
  </si>
  <si>
    <t>MAL223551008E3</t>
  </si>
  <si>
    <t>Vishay / BC Components</t>
  </si>
  <si>
    <t>50 F Supercapacitor</t>
  </si>
  <si>
    <t>C12, C13</t>
  </si>
  <si>
    <t>https://www.mouser.com/ProductDetail/594-MAL223551008E3</t>
  </si>
  <si>
    <t>ERJ-6ENF5232V</t>
  </si>
  <si>
    <t>Panasonic</t>
  </si>
  <si>
    <t>52.3 kΩ Resistor</t>
  </si>
  <si>
    <t>https://www.mouser.com/ProductDetail/Panasonic/ERJ-6ENF5232V?qs=sGAEpiMZZMvdGkrng054t8AJgcdMkx7xdXBTzLPHgy4%3D</t>
  </si>
  <si>
    <t>CR0805-FX-1002ELF</t>
  </si>
  <si>
    <t>R2</t>
  </si>
  <si>
    <t>https://www.mouser.com/ProductDetail/Bourns/CR0805-FX-1002ELF?qs=sGAEpiMZZMvdGkrng054t%252BRNGJdg958RtZM0SKjpYtw%3D</t>
  </si>
  <si>
    <t>CRCW0805100KFKEBC</t>
  </si>
  <si>
    <t>Vishay / Dale</t>
  </si>
  <si>
    <t>R3</t>
  </si>
  <si>
    <t>https://www.mouser.com/ProductDetail/Vishay-Dale/CRCW0805100KFKEBC?qs=sGAEpiMZZMvdGkrng054t7z4BkURc4LzkOGAhEqdyKyZUEILGxECXg%3D%3D</t>
  </si>
  <si>
    <t>RC0805FR-07133KL</t>
  </si>
  <si>
    <t>133 kΩ Resistor</t>
  </si>
  <si>
    <t>R4</t>
  </si>
  <si>
    <t>https://www.mouser.com/ProductDetail/YAGEO/RC0805FR-07133KL?qs=sGAEpiMZZMvdGkrng054t8AJgcdMkx7x8ssaHiYb%252BIk%3D</t>
  </si>
  <si>
    <t>Power Supply BOM</t>
  </si>
  <si>
    <t>Strobe Light BOM</t>
  </si>
  <si>
    <t>LED1</t>
  </si>
  <si>
    <t>Strobe Light LED</t>
  </si>
  <si>
    <t>XMLDWT-00-0000-0000U40E1</t>
  </si>
  <si>
    <t>Cree LED</t>
  </si>
  <si>
    <t>https://www.mouser.com/ProductDetail/Cree-LED/XMLDWT-00-0000-0000U40E1?qs=OlC7AqGiEDn0iQkSPoCXgw%3D%3D</t>
  </si>
  <si>
    <t>MOSFET1</t>
  </si>
  <si>
    <t>Power MOSFET</t>
  </si>
  <si>
    <t>Onsemi</t>
  </si>
  <si>
    <t>NTTFS1D2N02P1E</t>
  </si>
  <si>
    <t>https://www.mouser.com/ProductDetail/onsemi/NTTFS1D2N02P1E?qs=xZ%2FP%252Ba9zWqb8XQ8x8RqLeQ%3D%3D</t>
  </si>
  <si>
    <t>10 Ω Resistor</t>
  </si>
  <si>
    <t>R1, R2, R3, R4</t>
  </si>
  <si>
    <t>R5</t>
  </si>
  <si>
    <t>Control PCB BOM</t>
  </si>
  <si>
    <t>Audio Amplifier</t>
  </si>
  <si>
    <t>LM386N-1/NOPB</t>
  </si>
  <si>
    <t>https://www.mouser.com/ProductDetail/Texas-Instruments/LM386N-1-NOPB?qs=QbsRYf82W3GLguMHc1jDPg%3D%3D</t>
  </si>
  <si>
    <t>Analog Switch</t>
  </si>
  <si>
    <t>TS5A4596DBVR</t>
  </si>
  <si>
    <t>https://www.mouser.com/ProductDetail/Texas-Instruments/TS5A4596DBVR?qs=0O%2FZFlpUpJWhBaY4THgd%2Fw%3D%3D</t>
  </si>
  <si>
    <t>C1, C2, C3</t>
  </si>
  <si>
    <t>Wurth Elektronik</t>
  </si>
  <si>
    <t>https://www.mouser.com/ProductDetail/Wurth-Elektronik/885012207072?qs=sGAEpiMZZMuMW9TJLBQkXkyessX41tyEHwLluvkNoBw%3D</t>
  </si>
  <si>
    <t>GRM31CR61A107MEA8L</t>
  </si>
  <si>
    <t>Murata Electonics</t>
  </si>
  <si>
    <t>100 uF Ceramic Capacitor</t>
  </si>
  <si>
    <t>C4, C5, C6</t>
  </si>
  <si>
    <t>https://www.mouser.com/ProductDetail/Murata-Electronics/GRM31CR61A107MEA8L?qs=hd1VzrDQEGidurXiDTJOCg%3D%3D</t>
  </si>
  <si>
    <t>C7</t>
  </si>
  <si>
    <t>1000 uF Electolytic Capacitor</t>
  </si>
  <si>
    <t>https://www.mouser.com/ProductDetail/Wurth-Elektronik/865080257014?qs=0KOYDY2FL2%2FeDzqqpY4biQ%3D%3D</t>
  </si>
  <si>
    <t>R1, R2</t>
  </si>
  <si>
    <t>WCR0805-1K0FI</t>
  </si>
  <si>
    <t>Welwyn Components / TT Electronics</t>
  </si>
  <si>
    <t>1 kΩ Resistor</t>
  </si>
  <si>
    <t>https://www.mouser.com/ProductDetail/Welwyn-Components-TT-Electronics/WCR0805-1K0FI?qs=sGAEpiMZZMtlubZbdhIBIDXNXb6WGG1MIO1sCIaJYY4%3D</t>
  </si>
  <si>
    <t>https://www.mouser.com/ProductDetail/CW-Industries/GPTS203211B?qs=sajaCoHCXPR%252BmLwibobs6Q%3D%3D</t>
  </si>
  <si>
    <t>GPTS203211B</t>
  </si>
  <si>
    <t>CW Industries</t>
  </si>
  <si>
    <t>Pushbutton Switch</t>
  </si>
  <si>
    <t>S1</t>
  </si>
  <si>
    <t>J3, J4, J5, J10, J11</t>
  </si>
  <si>
    <t>https://secure.touchnet.net/C20159_ustores/web/product_detail.jsp?PRODUCTID=2524</t>
  </si>
  <si>
    <t>J6, J7, J8, J9, J13, J14</t>
  </si>
  <si>
    <t>1 in header female conn</t>
  </si>
  <si>
    <t>Gravitech</t>
  </si>
  <si>
    <t>https://www.mouser.com/ProductDetail/Gravitech/15Fx1-254mm?qs=Vxac6xGyzPnMG7UJxd5xkg%3D%3D</t>
  </si>
  <si>
    <t>15Fx1-254mm</t>
  </si>
  <si>
    <t>SD Card Module</t>
  </si>
  <si>
    <t>J12</t>
  </si>
  <si>
    <t>2908-05WB-MG</t>
  </si>
  <si>
    <t>3M</t>
  </si>
  <si>
    <t>https://www.mouser.com/ProductDetail/3M-Electronic-Solutions-Division/2908-05WB-MG?qs=vnwGVgFuQiZPJoOt79ALlw%3D%3D</t>
  </si>
  <si>
    <t>Standalone Components:</t>
  </si>
  <si>
    <t>ESP32-S2-DevKitM-1R</t>
  </si>
  <si>
    <t>Espressif Systems</t>
  </si>
  <si>
    <t>System Microcontroller Board</t>
  </si>
  <si>
    <t>https://www.mouser.com/ProductDetail/Espressif-Systems/ESP32-S2-DevKitM-1R?qs=iLbezkQI%252BsgXnojSugRmWQ%3D%3D</t>
  </si>
  <si>
    <t>OpenMV Cam H7 Plus</t>
  </si>
  <si>
    <t>Open MV</t>
  </si>
  <si>
    <t>ML Camera Board</t>
  </si>
  <si>
    <t>Speaker</t>
  </si>
  <si>
    <t>Enclosure</t>
  </si>
  <si>
    <t>https://openmv.io/products/openmv-cam-h7-plus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</si>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</sst>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Fill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YAGEO/RT0402FRE1310KL?qs=8%252Br4Hz5Xir%2FZUB0dNArFaA%3D%3D" TargetMode="External"/><Relationship Id="rId18" Type="http://schemas.openxmlformats.org/officeDocument/2006/relationships/hyperlink" Target="https://www.mouser.com/ProductDetail/Diodes-Incorporated/AP62250WU-7?qs=7MVldsJ5Uax1PUc8sdeimQ%3D%3D" TargetMode="External"/><Relationship Id="rId26" Type="http://schemas.openxmlformats.org/officeDocument/2006/relationships/hyperlink" Target="https://www.mouser.com/ProductDetail/Samsung-Electro-Mechanics/CL21A106KAYNNNE?qs=yOVawPpwOwmTXAd4dJtNjA%3D%3D" TargetMode="External"/><Relationship Id="rId39" Type="http://schemas.openxmlformats.org/officeDocument/2006/relationships/hyperlink" Target="https://www.mouser.com/ProductDetail/Wurth-Elektronik/885012207072?qs=sGAEpiMZZMuMW9TJLBQkXkyessX41tyEHwLluvkNoBw%3D" TargetMode="External"/><Relationship Id="rId3" Type="http://schemas.openxmlformats.org/officeDocument/2006/relationships/hyperlink" Target="https://www.mouser.com/ProductDetail/Texas-Instruments/TPS7A2015PDBVR?qs=Jslch3jnSjkwbkhGCSndxA%3D%3D" TargetMode="External"/><Relationship Id="rId21" Type="http://schemas.openxmlformats.org/officeDocument/2006/relationships/hyperlink" Target="https://www.mouser.com/ProductDetail/Micro-Commercial-Components-MCC/LMB14S-TP?qs=P1JMDcb91o681gFxLNJ1UQ%3D%3D" TargetMode="External"/><Relationship Id="rId34" Type="http://schemas.openxmlformats.org/officeDocument/2006/relationships/hyperlink" Target="https://oshpark.com/" TargetMode="External"/><Relationship Id="rId42" Type="http://schemas.openxmlformats.org/officeDocument/2006/relationships/hyperlink" Target="https://www.mouser.com/ProductDetail/Wurth-Elektronik/865080257014?qs=0KOYDY2FL2%2FeDzqqpY4biQ%3D%3D" TargetMode="External"/><Relationship Id="rId47" Type="http://schemas.openxmlformats.org/officeDocument/2006/relationships/hyperlink" Target="https://www.mouser.com/ProductDetail/Espressif-Systems/ESP32-S2-DevKitM-1R?qs=iLbezkQI%252BsgXnojSugRmWQ%3D%3D" TargetMode="External"/><Relationship Id="rId7" Type="http://schemas.openxmlformats.org/officeDocument/2006/relationships/hyperlink" Target="https://www.mouser.com/ProductDetail/Murata-Electronics/GRM155R60J475ME47J?qs=hNud%2FORuBR1o1%2F4Jg%2F%2FSnQ%3D%3D" TargetMode="External"/><Relationship Id="rId12" Type="http://schemas.openxmlformats.org/officeDocument/2006/relationships/hyperlink" Target="https://www.mouser.com/ProductDetail/Susumu/RR0510P-242-D?qs=nCAm%252BcMdy9y%2F72B5LE1bCQ%3D%3D" TargetMode="External"/><Relationship Id="rId17" Type="http://schemas.openxmlformats.org/officeDocument/2006/relationships/hyperlink" Target="https://www.mouser.com/ProductDetail/Texas-Instruments/LM2940IMPX-10-NOPB?qs=X1J7HmVL2ZGaWCR2un6ouA%3D%3D" TargetMode="External"/><Relationship Id="rId25" Type="http://schemas.openxmlformats.org/officeDocument/2006/relationships/hyperlink" Target="https://www.mouser.com/ProductDetail/Samsung-Electro-Mechanics/CL21B104KBCNNNC?qs=349EhDEZ59pEfpnm5yBEmQ%3D%3D" TargetMode="External"/><Relationship Id="rId33" Type="http://schemas.openxmlformats.org/officeDocument/2006/relationships/hyperlink" Target="https://www.mouser.com/ProductDetail/Qualtek/703W-00-53?qs=%252BCmxX1pwNuHERMfCpPr41g%3D%3D" TargetMode="External"/><Relationship Id="rId38" Type="http://schemas.openxmlformats.org/officeDocument/2006/relationships/hyperlink" Target="https://www.mouser.com/ProductDetail/Texas-Instruments/TS5A4596DBVR?qs=0O%2FZFlpUpJWhBaY4THgd%2Fw%3D%3D" TargetMode="External"/><Relationship Id="rId46" Type="http://schemas.openxmlformats.org/officeDocument/2006/relationships/hyperlink" Target="https://oshpark.com/" TargetMode="External"/><Relationship Id="rId2" Type="http://schemas.openxmlformats.org/officeDocument/2006/relationships/hyperlink" Target="https://www.mouser.com/ProductDetail/Diodes-Incorporated/FH3840024Z?qs=ZrPdAQfJ6DM4zEOiIaG6VA%3D%3D" TargetMode="External"/><Relationship Id="rId16" Type="http://schemas.openxmlformats.org/officeDocument/2006/relationships/hyperlink" Target="https://www.mouser.com/ProductDetail/Hammond-Manufacturing/183H16?qs=k5YXvLLCsLF8cmJEP3ojKg%3D%3D" TargetMode="External"/><Relationship Id="rId20" Type="http://schemas.openxmlformats.org/officeDocument/2006/relationships/hyperlink" Target="https://www.mouser.com/ProductDetail/Monolithic-Power-Systems-MPS/MP62551DJ-LF-P?qs=ddTkeYFZflXDa69ht83ygw%3D%3D" TargetMode="External"/><Relationship Id="rId29" Type="http://schemas.openxmlformats.org/officeDocument/2006/relationships/hyperlink" Target="https://www.mouser.com/ProductDetail/Panasonic/ERJ-6ENF5232V?qs=sGAEpiMZZMvdGkrng054t8AJgcdMkx7xdXBTzLPHgy4%3D" TargetMode="External"/><Relationship Id="rId41" Type="http://schemas.openxmlformats.org/officeDocument/2006/relationships/hyperlink" Target="https://www.mouser.com/ProductDetail/Murata-Electronics/GRM31CR61A107MEA8L?qs=hd1VzrDQEGidurXiDTJOCg%3D%3D" TargetMode="External"/><Relationship Id="rId1" Type="http://schemas.openxmlformats.org/officeDocument/2006/relationships/hyperlink" Target="https://www.mouser.com/ProductDetail/Infineon-Technologies/BSD840N-H6327?qs=oPPfIaWL1l0H7MAyCvvoCQ%3D%3D" TargetMode="External"/><Relationship Id="rId6" Type="http://schemas.openxmlformats.org/officeDocument/2006/relationships/hyperlink" Target="https://www.mouser.com/ProductDetail/Samsung-Electro-Mechanics/CL05B104JO5NNNC?qs=X6jEic%2FHinBQuzCETW%2FVcw%3D%3D" TargetMode="External"/><Relationship Id="rId11" Type="http://schemas.openxmlformats.org/officeDocument/2006/relationships/hyperlink" Target="https://www.mouser.com/ProductDetail/Murata-Electronics/GRM15XR71C562KA86D?qs=IPQhFcwEUOhVGxvtfvYGnA%3D%3D" TargetMode="External"/><Relationship Id="rId24" Type="http://schemas.openxmlformats.org/officeDocument/2006/relationships/hyperlink" Target="https://www.mouser.com/ProductDetail/Samsung-Electro-Mechanics/CL21B474KAFNFNE?qs=%252B6g0mu59x7K%2FFWf3xvWdww%3D%3D" TargetMode="External"/><Relationship Id="rId32" Type="http://schemas.openxmlformats.org/officeDocument/2006/relationships/hyperlink" Target="https://www.mouser.com/ProductDetail/YAGEO/RC0805FR-07133KL?qs=sGAEpiMZZMvdGkrng054t8AJgcdMkx7x8ssaHiYb%252BIk%3D" TargetMode="External"/><Relationship Id="rId37" Type="http://schemas.openxmlformats.org/officeDocument/2006/relationships/hyperlink" Target="https://www.mouser.com/ProductDetail/Texas-Instruments/LM386N-1-NOPB?qs=QbsRYf82W3GLguMHc1jDPg%3D%3D" TargetMode="External"/><Relationship Id="rId40" Type="http://schemas.openxmlformats.org/officeDocument/2006/relationships/hyperlink" Target="https://oshpark.com/" TargetMode="External"/><Relationship Id="rId45" Type="http://schemas.openxmlformats.org/officeDocument/2006/relationships/hyperlink" Target="https://www.mouser.com/ProductDetail/Gravitech/15Fx1-254mm?qs=Vxac6xGyzPnMG7UJxd5xkg%3D%3D" TargetMode="External"/><Relationship Id="rId5" Type="http://schemas.openxmlformats.org/officeDocument/2006/relationships/hyperlink" Target="https://www.mouser.com/ProductDetail/TDK/MMZ0603S121HT000?qs=hpwIUhX6lWwezZzYBwq0YA%3D%3D&amp;gclid=CjwKCAiAv9ucBhBXEiwA6N8nYLF4KF8T3QURWLNvIy4U9tQvj79INZWuJFJdxMRchBaez6YjK6mVkRoCJ24QAvD_BwE" TargetMode="External"/><Relationship Id="rId15" Type="http://schemas.openxmlformats.org/officeDocument/2006/relationships/hyperlink" Target="https://www.mouser.com/ProductDetail/Infineon-Technologies/BGT60LTR11AIPE6327XUMA2?qs=iLbezkQI%252BshzShzFWLPiPQ%3D%3D" TargetMode="External"/><Relationship Id="rId23" Type="http://schemas.openxmlformats.org/officeDocument/2006/relationships/hyperlink" Target="https://www.mouser.com/ProductDetail/United-Chemi-Con/EMZL250ARA471MHA0G?qs=sGAEpiMZZMvwFf0viD3Y3a3yb5D6sPUg0or9DsMJgREs%252BW9Qikmm3Q%3D%3D\" TargetMode="External"/><Relationship Id="rId28" Type="http://schemas.openxmlformats.org/officeDocument/2006/relationships/hyperlink" Target="https://www.mouser.com/ProductDetail/594-MAL223551008E3" TargetMode="External"/><Relationship Id="rId36" Type="http://schemas.openxmlformats.org/officeDocument/2006/relationships/hyperlink" Target="https://www.mouser.com/ProductDetail/onsemi/NTTFS1D2N02P1E?qs=xZ%2FP%252Ba9zWqb8XQ8x8RqLeQ%3D%3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Murata-Electronics/GRT155R71H103KE01D?qs=qkDYIeTQ%252BElMLaKD25ZjZg%3D%3D" TargetMode="External"/><Relationship Id="rId19" Type="http://schemas.openxmlformats.org/officeDocument/2006/relationships/hyperlink" Target="https://www.mouser.com/ProductDetail/Diodes-Incorporated/AZ1117IH-3.3TRG1?qs=cpo3%2FpBou2jnS4SxLgAVoA%3D%3D" TargetMode="External"/><Relationship Id="rId31" Type="http://schemas.openxmlformats.org/officeDocument/2006/relationships/hyperlink" Target="https://www.mouser.com/ProductDetail/Vishay-Dale/CRCW0805100KFKEBC?qs=sGAEpiMZZMvdGkrng054t7z4BkURc4LzkOGAhEqdyKyZUEILGxECXg%3D%3D" TargetMode="External"/><Relationship Id="rId44" Type="http://schemas.openxmlformats.org/officeDocument/2006/relationships/hyperlink" Target="https://www.mouser.com/ProductDetail/CW-Industries/GPTS203211B?qs=sajaCoHCXPR%252BmLwibobs6Q%3D%3D" TargetMode="External"/><Relationship Id="rId4" Type="http://schemas.openxmlformats.org/officeDocument/2006/relationships/hyperlink" Target="https://www.mouser.com/ProductDetail/Texas-Instruments/SN74AVC4T245PWR?qs=eXyjQBh9UFjikDDZFUGXXQ%3D%3D" TargetMode="External"/><Relationship Id="rId9" Type="http://schemas.openxmlformats.org/officeDocument/2006/relationships/hyperlink" Target="https://www.mouser.com/ProductDetail/Murata-Electronics/GCM1555C1H160FA16D?qs=QzBtWTOodeXJ5Sja6%2FjLUg%3D%3D" TargetMode="External"/><Relationship Id="rId14" Type="http://schemas.openxmlformats.org/officeDocument/2006/relationships/hyperlink" Target="https://www.mouser.com/ProductDetail/Bourns/CRT0402-FZ-1003GLF?qs=oyIm%2F3giSj7ULjB17tvnxA%3D%3D" TargetMode="External"/><Relationship Id="rId22" Type="http://schemas.openxmlformats.org/officeDocument/2006/relationships/hyperlink" Target="https://www.mouser.com/ProductDetail/Pulse-Electronics/PA5432.472NLT?qs=pUKx8fyJudDLv0VO4NsmwQ%3D%3D" TargetMode="External"/><Relationship Id="rId27" Type="http://schemas.openxmlformats.org/officeDocument/2006/relationships/hyperlink" Target="https://www.mouser.com/ProductDetail/Samsung-Electro-Mechanics/CL21A226MAYNNNE?qs=xZ%2FP%252Ba9zWqY%2FVvCfXjMhqg%3D%3D" TargetMode="External"/><Relationship Id="rId30" Type="http://schemas.openxmlformats.org/officeDocument/2006/relationships/hyperlink" Target="https://www.mouser.com/ProductDetail/Bourns/CR0805-FX-1002ELF?qs=sGAEpiMZZMvdGkrng054t%252BRNGJdg958RtZM0SKjpYtw%3D" TargetMode="External"/><Relationship Id="rId35" Type="http://schemas.openxmlformats.org/officeDocument/2006/relationships/hyperlink" Target="https://www.mouser.com/ProductDetail/Cree-LED/XMLDWT-00-0000-0000U40E1?qs=OlC7AqGiEDn0iQkSPoCXgw%3D%3D" TargetMode="External"/><Relationship Id="rId43" Type="http://schemas.openxmlformats.org/officeDocument/2006/relationships/hyperlink" Target="https://www.mouser.com/ProductDetail/Welwyn-Components-TT-Electronics/WCR0805-1K0FI?qs=sGAEpiMZZMtlubZbdhIBIDXNXb6WGG1MIO1sCIaJYY4%3D" TargetMode="External"/><Relationship Id="rId48" Type="http://schemas.openxmlformats.org/officeDocument/2006/relationships/hyperlink" Target="https://openmv.io/products/openmv-cam-h7-plus" TargetMode="External"/><Relationship Id="rId8" Type="http://schemas.openxmlformats.org/officeDocument/2006/relationships/hyperlink" Target="https://www.mouser.com/ProductDetail/KEMET/C0402C110K5HACTU?qs=W0yvOO0ixfHmTrpUhW2w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5AB3-AF34-4683-BC65-6D7AD196C790}">
  <dimension ref="A1:K81"/>
  <sheetViews>
    <sheetView tabSelected="1" topLeftCell="A39" zoomScale="55" zoomScaleNormal="55" workbookViewId="0">
      <selection activeCell="I57" sqref="I57"/>
    </sheetView>
  </sheetViews>
  <sheetFormatPr defaultRowHeight="14.4" x14ac:dyDescent="0.3"/>
  <cols>
    <col min="1" max="1" width="31.6640625" customWidth="1"/>
    <col min="2" max="2" width="19" customWidth="1"/>
    <col min="4" max="4" width="24.109375" customWidth="1"/>
    <col min="5" max="5" width="10.88671875" customWidth="1"/>
    <col min="7" max="7" width="14.6640625" customWidth="1"/>
    <col min="8" max="8" width="26.88671875" customWidth="1"/>
    <col min="9" max="9" width="11.6640625" customWidth="1"/>
    <col min="10" max="10" width="25.77734375" customWidth="1"/>
  </cols>
  <sheetData>
    <row r="1" spans="1:11" x14ac:dyDescent="0.3">
      <c r="A1" t="s">
        <v>85</v>
      </c>
      <c r="H1" t="s">
        <v>86</v>
      </c>
    </row>
    <row r="3" spans="1:11" x14ac:dyDescent="0.3">
      <c r="A3" t="s">
        <v>0</v>
      </c>
    </row>
    <row r="4" spans="1:1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87</v>
      </c>
      <c r="I4" t="s">
        <v>8</v>
      </c>
      <c r="J4" t="s">
        <v>88</v>
      </c>
      <c r="K4" t="s">
        <v>9</v>
      </c>
    </row>
    <row r="5" spans="1:11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>
        <v>12.5</v>
      </c>
      <c r="H5">
        <v>8.7100000000000009</v>
      </c>
      <c r="I5">
        <f t="shared" ref="I5:I21" si="0">F5*G5</f>
        <v>12.5</v>
      </c>
      <c r="J5">
        <f t="shared" ref="J5:J19" si="1">F5*H5</f>
        <v>8.7100000000000009</v>
      </c>
      <c r="K5" s="3" t="s">
        <v>15</v>
      </c>
    </row>
    <row r="6" spans="1:11" x14ac:dyDescent="0.3">
      <c r="A6" t="s">
        <v>16</v>
      </c>
      <c r="B6" t="s">
        <v>11</v>
      </c>
      <c r="C6" t="s">
        <v>12</v>
      </c>
      <c r="D6" t="s">
        <v>17</v>
      </c>
      <c r="E6" t="s">
        <v>18</v>
      </c>
      <c r="F6">
        <v>1</v>
      </c>
      <c r="G6">
        <v>0.42</v>
      </c>
      <c r="H6">
        <v>0.11</v>
      </c>
      <c r="I6">
        <f t="shared" si="0"/>
        <v>0.42</v>
      </c>
      <c r="J6">
        <f t="shared" si="1"/>
        <v>0.11</v>
      </c>
      <c r="K6" s="1" t="s">
        <v>19</v>
      </c>
    </row>
    <row r="7" spans="1:11" x14ac:dyDescent="0.3">
      <c r="A7" t="s">
        <v>20</v>
      </c>
      <c r="B7" t="s">
        <v>21</v>
      </c>
      <c r="C7" t="s">
        <v>12</v>
      </c>
      <c r="D7" t="s">
        <v>22</v>
      </c>
      <c r="E7" t="s">
        <v>23</v>
      </c>
      <c r="F7">
        <v>1</v>
      </c>
      <c r="G7">
        <v>0.96</v>
      </c>
      <c r="H7">
        <v>0.55700000000000005</v>
      </c>
      <c r="I7">
        <f t="shared" si="0"/>
        <v>0.96</v>
      </c>
      <c r="J7">
        <f t="shared" si="1"/>
        <v>0.55700000000000005</v>
      </c>
      <c r="K7" s="1" t="s">
        <v>24</v>
      </c>
    </row>
    <row r="8" spans="1:11" x14ac:dyDescent="0.3">
      <c r="A8" t="s">
        <v>25</v>
      </c>
      <c r="B8" t="s">
        <v>26</v>
      </c>
      <c r="C8" t="s">
        <v>12</v>
      </c>
      <c r="D8" t="s">
        <v>27</v>
      </c>
      <c r="E8" t="s">
        <v>28</v>
      </c>
      <c r="F8">
        <v>1</v>
      </c>
      <c r="G8">
        <v>0.49</v>
      </c>
      <c r="H8">
        <v>0.19</v>
      </c>
      <c r="I8">
        <f t="shared" si="0"/>
        <v>0.49</v>
      </c>
      <c r="J8">
        <f t="shared" si="1"/>
        <v>0.19</v>
      </c>
      <c r="K8" s="1" t="s">
        <v>29</v>
      </c>
    </row>
    <row r="9" spans="1:11" x14ac:dyDescent="0.3">
      <c r="A9" t="s">
        <v>30</v>
      </c>
      <c r="B9" t="s">
        <v>26</v>
      </c>
      <c r="C9" t="s">
        <v>12</v>
      </c>
      <c r="D9" t="s">
        <v>31</v>
      </c>
      <c r="E9" t="s">
        <v>32</v>
      </c>
      <c r="F9">
        <v>1</v>
      </c>
      <c r="G9">
        <v>1.45</v>
      </c>
      <c r="H9">
        <v>0.59699999999999998</v>
      </c>
      <c r="I9">
        <f t="shared" si="0"/>
        <v>1.45</v>
      </c>
      <c r="J9">
        <f t="shared" si="1"/>
        <v>0.59699999999999998</v>
      </c>
      <c r="K9" s="1" t="s">
        <v>33</v>
      </c>
    </row>
    <row r="10" spans="1:11" x14ac:dyDescent="0.3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>
        <v>1</v>
      </c>
      <c r="G10">
        <v>0.13</v>
      </c>
      <c r="H10">
        <v>3.5000000000000003E-2</v>
      </c>
      <c r="I10">
        <f t="shared" si="0"/>
        <v>0.13</v>
      </c>
      <c r="J10">
        <f t="shared" si="1"/>
        <v>3.5000000000000003E-2</v>
      </c>
      <c r="K10" s="1" t="s">
        <v>38</v>
      </c>
    </row>
    <row r="11" spans="1:11" ht="43.2" x14ac:dyDescent="0.3">
      <c r="A11" t="s">
        <v>39</v>
      </c>
      <c r="B11" s="2" t="s">
        <v>40</v>
      </c>
      <c r="C11" t="s">
        <v>12</v>
      </c>
      <c r="D11" t="s">
        <v>41</v>
      </c>
      <c r="E11" s="2" t="s">
        <v>42</v>
      </c>
      <c r="F11">
        <v>5</v>
      </c>
      <c r="G11">
        <v>0.1</v>
      </c>
      <c r="H11">
        <v>1.6E-2</v>
      </c>
      <c r="I11">
        <f t="shared" si="0"/>
        <v>0.5</v>
      </c>
      <c r="J11">
        <f t="shared" si="1"/>
        <v>0.08</v>
      </c>
      <c r="K11" s="1" t="s">
        <v>43</v>
      </c>
    </row>
    <row r="12" spans="1:11" x14ac:dyDescent="0.3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>
        <v>2</v>
      </c>
      <c r="G12">
        <v>0.12</v>
      </c>
      <c r="H12">
        <v>1.4E-2</v>
      </c>
      <c r="I12">
        <f t="shared" si="0"/>
        <v>0.24</v>
      </c>
      <c r="J12">
        <f t="shared" si="1"/>
        <v>2.8000000000000001E-2</v>
      </c>
      <c r="K12" s="1" t="s">
        <v>48</v>
      </c>
    </row>
    <row r="13" spans="1:11" x14ac:dyDescent="0.3">
      <c r="A13" t="s">
        <v>49</v>
      </c>
      <c r="B13" t="s">
        <v>50</v>
      </c>
      <c r="C13" t="s">
        <v>12</v>
      </c>
      <c r="D13" t="s">
        <v>51</v>
      </c>
      <c r="E13" t="s">
        <v>52</v>
      </c>
      <c r="F13">
        <v>1</v>
      </c>
      <c r="G13">
        <v>0.1</v>
      </c>
      <c r="H13">
        <v>8.9999999999999993E-3</v>
      </c>
      <c r="I13">
        <f t="shared" si="0"/>
        <v>0.1</v>
      </c>
      <c r="J13">
        <f t="shared" si="1"/>
        <v>8.9999999999999993E-3</v>
      </c>
      <c r="K13" s="1" t="s">
        <v>53</v>
      </c>
    </row>
    <row r="14" spans="1:11" x14ac:dyDescent="0.3">
      <c r="A14" t="s">
        <v>54</v>
      </c>
      <c r="B14" t="s">
        <v>45</v>
      </c>
      <c r="C14" t="s">
        <v>12</v>
      </c>
      <c r="D14" t="s">
        <v>55</v>
      </c>
      <c r="E14" t="s">
        <v>56</v>
      </c>
      <c r="F14">
        <v>1</v>
      </c>
      <c r="G14">
        <v>0.1</v>
      </c>
      <c r="H14">
        <v>1.7999999999999999E-2</v>
      </c>
      <c r="I14">
        <f t="shared" si="0"/>
        <v>0.1</v>
      </c>
      <c r="J14">
        <f t="shared" si="1"/>
        <v>1.7999999999999999E-2</v>
      </c>
      <c r="K14" s="1" t="s">
        <v>57</v>
      </c>
    </row>
    <row r="15" spans="1:11" ht="28.8" x14ac:dyDescent="0.3">
      <c r="A15" t="s">
        <v>58</v>
      </c>
      <c r="B15" t="s">
        <v>45</v>
      </c>
      <c r="C15" t="s">
        <v>12</v>
      </c>
      <c r="D15" t="s">
        <v>59</v>
      </c>
      <c r="E15" s="2" t="s">
        <v>60</v>
      </c>
      <c r="F15">
        <v>4</v>
      </c>
      <c r="G15">
        <v>0.1</v>
      </c>
      <c r="H15">
        <v>8.0000000000000002E-3</v>
      </c>
      <c r="I15">
        <f t="shared" si="0"/>
        <v>0.4</v>
      </c>
      <c r="J15">
        <f t="shared" si="1"/>
        <v>3.2000000000000001E-2</v>
      </c>
      <c r="K15" s="1" t="s">
        <v>61</v>
      </c>
    </row>
    <row r="16" spans="1:11" ht="28.8" x14ac:dyDescent="0.3">
      <c r="A16" t="s">
        <v>62</v>
      </c>
      <c r="B16" t="s">
        <v>45</v>
      </c>
      <c r="C16" t="s">
        <v>12</v>
      </c>
      <c r="D16" t="s">
        <v>63</v>
      </c>
      <c r="E16" s="2" t="s">
        <v>64</v>
      </c>
      <c r="F16">
        <v>4</v>
      </c>
      <c r="G16">
        <v>0.1</v>
      </c>
      <c r="H16">
        <v>2.1000000000000001E-2</v>
      </c>
      <c r="I16">
        <f t="shared" si="0"/>
        <v>0.4</v>
      </c>
      <c r="J16">
        <f t="shared" si="1"/>
        <v>8.4000000000000005E-2</v>
      </c>
      <c r="K16" s="1" t="s">
        <v>65</v>
      </c>
    </row>
    <row r="17" spans="1:11" x14ac:dyDescent="0.3">
      <c r="A17" t="s">
        <v>66</v>
      </c>
      <c r="B17" t="s">
        <v>67</v>
      </c>
      <c r="C17" t="s">
        <v>12</v>
      </c>
      <c r="D17" t="s">
        <v>68</v>
      </c>
      <c r="E17" t="s">
        <v>69</v>
      </c>
      <c r="F17">
        <v>1</v>
      </c>
      <c r="G17">
        <v>0.12</v>
      </c>
      <c r="H17">
        <v>0.02</v>
      </c>
      <c r="I17">
        <f t="shared" si="0"/>
        <v>0.12</v>
      </c>
      <c r="J17">
        <f t="shared" si="1"/>
        <v>0.02</v>
      </c>
      <c r="K17" s="1" t="s">
        <v>70</v>
      </c>
    </row>
    <row r="18" spans="1:11" ht="28.8" x14ac:dyDescent="0.3">
      <c r="A18" t="s">
        <v>71</v>
      </c>
      <c r="B18" t="s">
        <v>72</v>
      </c>
      <c r="C18" t="s">
        <v>12</v>
      </c>
      <c r="D18" t="s">
        <v>73</v>
      </c>
      <c r="E18" s="2" t="s">
        <v>74</v>
      </c>
      <c r="F18">
        <v>5</v>
      </c>
      <c r="G18">
        <v>0.1</v>
      </c>
      <c r="H18">
        <v>1.2999999999999999E-2</v>
      </c>
      <c r="I18">
        <f t="shared" si="0"/>
        <v>0.5</v>
      </c>
      <c r="J18">
        <f t="shared" si="1"/>
        <v>6.5000000000000002E-2</v>
      </c>
      <c r="K18" s="1" t="s">
        <v>75</v>
      </c>
    </row>
    <row r="19" spans="1:11" ht="28.8" x14ac:dyDescent="0.3">
      <c r="A19" t="s">
        <v>76</v>
      </c>
      <c r="B19" t="s">
        <v>77</v>
      </c>
      <c r="C19" t="s">
        <v>12</v>
      </c>
      <c r="D19" t="s">
        <v>78</v>
      </c>
      <c r="E19" s="2" t="s">
        <v>79</v>
      </c>
      <c r="F19">
        <v>4</v>
      </c>
      <c r="G19">
        <v>0.11</v>
      </c>
      <c r="H19">
        <v>1.7000000000000001E-2</v>
      </c>
      <c r="I19">
        <f t="shared" si="0"/>
        <v>0.44</v>
      </c>
      <c r="J19">
        <f t="shared" si="1"/>
        <v>6.8000000000000005E-2</v>
      </c>
      <c r="K19" s="1" t="s">
        <v>80</v>
      </c>
    </row>
    <row r="20" spans="1:11" x14ac:dyDescent="0.3">
      <c r="A20" t="s">
        <v>94</v>
      </c>
      <c r="B20" t="s">
        <v>95</v>
      </c>
      <c r="C20" t="s">
        <v>96</v>
      </c>
      <c r="D20" s="2" t="s">
        <v>97</v>
      </c>
      <c r="E20" s="2" t="s">
        <v>99</v>
      </c>
      <c r="F20">
        <v>10</v>
      </c>
      <c r="G20">
        <v>0.03</v>
      </c>
      <c r="H20">
        <v>0.03</v>
      </c>
      <c r="I20">
        <f t="shared" si="0"/>
        <v>0.3</v>
      </c>
      <c r="J20">
        <f t="shared" ref="J20:J21" si="2">F20*H20</f>
        <v>0.3</v>
      </c>
      <c r="K20" s="1" t="s">
        <v>215</v>
      </c>
    </row>
    <row r="21" spans="1:11" x14ac:dyDescent="0.3">
      <c r="B21" t="s">
        <v>81</v>
      </c>
      <c r="C21" t="s">
        <v>81</v>
      </c>
      <c r="D21" t="s">
        <v>82</v>
      </c>
      <c r="E21" s="2"/>
      <c r="F21">
        <v>1</v>
      </c>
      <c r="G21">
        <v>4.7699999999999996</v>
      </c>
      <c r="H21">
        <f xml:space="preserve"> 0.03*G21</f>
        <v>0.14309999999999998</v>
      </c>
      <c r="I21">
        <f t="shared" si="0"/>
        <v>4.7699999999999996</v>
      </c>
      <c r="J21">
        <f t="shared" si="2"/>
        <v>0.14309999999999998</v>
      </c>
      <c r="K21" s="1" t="s">
        <v>83</v>
      </c>
    </row>
    <row r="23" spans="1:11" x14ac:dyDescent="0.3">
      <c r="H23" t="s">
        <v>84</v>
      </c>
      <c r="I23">
        <f>SUM(I5:I21)</f>
        <v>23.82</v>
      </c>
      <c r="J23">
        <f>SUM(J5:J21)</f>
        <v>11.046100000000001</v>
      </c>
    </row>
    <row r="25" spans="1:11" x14ac:dyDescent="0.3">
      <c r="A25" t="s">
        <v>171</v>
      </c>
    </row>
    <row r="26" spans="1:11" ht="28.8" x14ac:dyDescent="0.3">
      <c r="A26" t="s">
        <v>100</v>
      </c>
      <c r="B26" t="s">
        <v>101</v>
      </c>
      <c r="C26" t="s">
        <v>12</v>
      </c>
      <c r="D26" s="2" t="s">
        <v>102</v>
      </c>
      <c r="E26" t="s">
        <v>103</v>
      </c>
      <c r="F26">
        <v>1</v>
      </c>
      <c r="G26">
        <v>17.04</v>
      </c>
      <c r="H26">
        <v>9.86</v>
      </c>
      <c r="I26">
        <f>F26*G26</f>
        <v>17.04</v>
      </c>
      <c r="J26">
        <f>F26*H26</f>
        <v>9.86</v>
      </c>
      <c r="K26" s="1" t="s">
        <v>104</v>
      </c>
    </row>
    <row r="27" spans="1:11" ht="28.8" x14ac:dyDescent="0.3">
      <c r="A27" t="s">
        <v>105</v>
      </c>
      <c r="B27" t="s">
        <v>26</v>
      </c>
      <c r="C27" t="s">
        <v>12</v>
      </c>
      <c r="D27" s="2" t="s">
        <v>106</v>
      </c>
      <c r="E27" t="s">
        <v>28</v>
      </c>
      <c r="F27">
        <v>0</v>
      </c>
      <c r="G27">
        <v>1.99</v>
      </c>
      <c r="H27">
        <v>0.98299999999999998</v>
      </c>
      <c r="I27">
        <f t="shared" ref="I27:I45" si="3">F27*G27</f>
        <v>0</v>
      </c>
      <c r="J27">
        <f t="shared" ref="J27:J45" si="4">F27*H27</f>
        <v>0</v>
      </c>
      <c r="K27" s="1" t="s">
        <v>107</v>
      </c>
    </row>
    <row r="28" spans="1:11" ht="43.2" x14ac:dyDescent="0.3">
      <c r="A28" t="s">
        <v>108</v>
      </c>
      <c r="B28" t="s">
        <v>21</v>
      </c>
      <c r="C28" t="s">
        <v>12</v>
      </c>
      <c r="D28" s="2" t="s">
        <v>109</v>
      </c>
      <c r="E28" t="s">
        <v>32</v>
      </c>
      <c r="F28">
        <v>1</v>
      </c>
      <c r="G28">
        <v>0.49</v>
      </c>
      <c r="H28">
        <v>0.189</v>
      </c>
      <c r="I28">
        <f t="shared" si="3"/>
        <v>0.49</v>
      </c>
      <c r="J28">
        <f t="shared" si="4"/>
        <v>0.189</v>
      </c>
      <c r="K28" s="1" t="s">
        <v>110</v>
      </c>
    </row>
    <row r="29" spans="1:11" ht="28.8" x14ac:dyDescent="0.3">
      <c r="A29" t="s">
        <v>111</v>
      </c>
      <c r="B29" s="2" t="s">
        <v>21</v>
      </c>
      <c r="C29" t="s">
        <v>12</v>
      </c>
      <c r="D29" s="2" t="s">
        <v>112</v>
      </c>
      <c r="E29" t="s">
        <v>113</v>
      </c>
      <c r="F29">
        <v>1</v>
      </c>
      <c r="G29">
        <v>0.4</v>
      </c>
      <c r="H29">
        <v>0.123</v>
      </c>
      <c r="I29">
        <f t="shared" si="3"/>
        <v>0.4</v>
      </c>
      <c r="J29">
        <f t="shared" si="4"/>
        <v>0.123</v>
      </c>
      <c r="K29" s="1" t="s">
        <v>114</v>
      </c>
    </row>
    <row r="30" spans="1:11" ht="28.8" x14ac:dyDescent="0.3">
      <c r="A30" t="s">
        <v>115</v>
      </c>
      <c r="B30" s="2" t="s">
        <v>116</v>
      </c>
      <c r="C30" t="s">
        <v>12</v>
      </c>
      <c r="D30" s="2" t="s">
        <v>117</v>
      </c>
      <c r="E30" t="s">
        <v>118</v>
      </c>
      <c r="F30">
        <v>1</v>
      </c>
      <c r="G30">
        <v>1.84</v>
      </c>
      <c r="H30">
        <v>0.90600000000000003</v>
      </c>
      <c r="I30">
        <f t="shared" si="3"/>
        <v>1.84</v>
      </c>
      <c r="J30">
        <f t="shared" si="4"/>
        <v>0.90600000000000003</v>
      </c>
      <c r="K30" s="1" t="s">
        <v>119</v>
      </c>
    </row>
    <row r="31" spans="1:11" ht="28.8" x14ac:dyDescent="0.3">
      <c r="A31" t="s">
        <v>120</v>
      </c>
      <c r="B31" s="2" t="s">
        <v>121</v>
      </c>
      <c r="C31" t="s">
        <v>12</v>
      </c>
      <c r="D31" s="2" t="s">
        <v>122</v>
      </c>
      <c r="E31" t="s">
        <v>123</v>
      </c>
      <c r="F31">
        <v>1</v>
      </c>
      <c r="G31">
        <v>0.48</v>
      </c>
      <c r="H31">
        <v>0.13600000000000001</v>
      </c>
      <c r="I31">
        <f t="shared" si="3"/>
        <v>0.48</v>
      </c>
      <c r="J31">
        <f t="shared" si="4"/>
        <v>0.13600000000000001</v>
      </c>
      <c r="K31" s="1" t="s">
        <v>124</v>
      </c>
    </row>
    <row r="32" spans="1:11" x14ac:dyDescent="0.3">
      <c r="A32" t="s">
        <v>125</v>
      </c>
      <c r="B32" s="2" t="s">
        <v>126</v>
      </c>
      <c r="C32" t="s">
        <v>12</v>
      </c>
      <c r="D32" s="2" t="s">
        <v>127</v>
      </c>
      <c r="E32" t="s">
        <v>128</v>
      </c>
      <c r="F32">
        <v>1</v>
      </c>
      <c r="G32">
        <v>2.15</v>
      </c>
      <c r="H32">
        <v>1.1200000000000001</v>
      </c>
      <c r="I32">
        <f t="shared" si="3"/>
        <v>2.15</v>
      </c>
      <c r="J32">
        <f t="shared" si="4"/>
        <v>1.1200000000000001</v>
      </c>
      <c r="K32" s="1" t="s">
        <v>129</v>
      </c>
    </row>
    <row r="33" spans="1:11" ht="28.8" x14ac:dyDescent="0.3">
      <c r="A33" t="s">
        <v>130</v>
      </c>
      <c r="B33" t="s">
        <v>131</v>
      </c>
      <c r="C33" t="s">
        <v>12</v>
      </c>
      <c r="D33" s="2" t="s">
        <v>132</v>
      </c>
      <c r="E33" s="2" t="s">
        <v>133</v>
      </c>
      <c r="F33">
        <v>1</v>
      </c>
      <c r="G33">
        <v>0.95</v>
      </c>
      <c r="H33">
        <v>0.34300000000000003</v>
      </c>
      <c r="I33">
        <f t="shared" si="3"/>
        <v>0.95</v>
      </c>
      <c r="J33">
        <f t="shared" si="4"/>
        <v>0.34300000000000003</v>
      </c>
      <c r="K33" s="1" t="s">
        <v>134</v>
      </c>
    </row>
    <row r="34" spans="1:11" ht="28.8" x14ac:dyDescent="0.3">
      <c r="A34" t="s">
        <v>135</v>
      </c>
      <c r="B34" s="2" t="s">
        <v>40</v>
      </c>
      <c r="C34" t="s">
        <v>12</v>
      </c>
      <c r="D34" s="2" t="s">
        <v>136</v>
      </c>
      <c r="E34" s="2" t="s">
        <v>137</v>
      </c>
      <c r="F34">
        <v>1</v>
      </c>
      <c r="G34">
        <v>0.1</v>
      </c>
      <c r="H34">
        <v>1.4999999999999999E-2</v>
      </c>
      <c r="I34">
        <f t="shared" si="3"/>
        <v>0.1</v>
      </c>
      <c r="J34">
        <f t="shared" si="4"/>
        <v>1.4999999999999999E-2</v>
      </c>
      <c r="K34" s="1" t="s">
        <v>138</v>
      </c>
    </row>
    <row r="35" spans="1:11" ht="28.8" x14ac:dyDescent="0.3">
      <c r="A35" t="s">
        <v>139</v>
      </c>
      <c r="B35" s="2" t="s">
        <v>40</v>
      </c>
      <c r="C35" t="s">
        <v>12</v>
      </c>
      <c r="D35" s="2" t="s">
        <v>140</v>
      </c>
      <c r="E35" t="s">
        <v>141</v>
      </c>
      <c r="F35">
        <v>1</v>
      </c>
      <c r="G35">
        <v>0.1</v>
      </c>
      <c r="H35">
        <v>1.2E-2</v>
      </c>
      <c r="I35">
        <f t="shared" si="3"/>
        <v>0.1</v>
      </c>
      <c r="J35">
        <f t="shared" si="4"/>
        <v>1.2E-2</v>
      </c>
      <c r="K35" s="1" t="s">
        <v>142</v>
      </c>
    </row>
    <row r="36" spans="1:11" ht="28.8" x14ac:dyDescent="0.3">
      <c r="A36" t="s">
        <v>143</v>
      </c>
      <c r="B36" s="2" t="s">
        <v>40</v>
      </c>
      <c r="C36" t="s">
        <v>12</v>
      </c>
      <c r="D36" s="2" t="s">
        <v>144</v>
      </c>
      <c r="E36" s="2" t="s">
        <v>145</v>
      </c>
      <c r="F36">
        <v>4</v>
      </c>
      <c r="G36">
        <v>0.16</v>
      </c>
      <c r="H36">
        <v>3.4000000000000002E-2</v>
      </c>
      <c r="I36">
        <f t="shared" si="3"/>
        <v>0.64</v>
      </c>
      <c r="J36">
        <f t="shared" si="4"/>
        <v>0.13600000000000001</v>
      </c>
      <c r="K36" s="1" t="s">
        <v>146</v>
      </c>
    </row>
    <row r="37" spans="1:11" ht="28.8" x14ac:dyDescent="0.3">
      <c r="A37" t="s">
        <v>147</v>
      </c>
      <c r="B37" s="2" t="s">
        <v>40</v>
      </c>
      <c r="C37" t="s">
        <v>12</v>
      </c>
      <c r="D37" s="2" t="s">
        <v>148</v>
      </c>
      <c r="E37" s="2" t="s">
        <v>149</v>
      </c>
      <c r="F37">
        <v>4</v>
      </c>
      <c r="G37">
        <v>0.26</v>
      </c>
      <c r="H37">
        <v>6.0999999999999999E-2</v>
      </c>
      <c r="I37">
        <f t="shared" si="3"/>
        <v>1.04</v>
      </c>
      <c r="J37">
        <f t="shared" si="4"/>
        <v>0.24399999999999999</v>
      </c>
      <c r="K37" s="1" t="s">
        <v>150</v>
      </c>
    </row>
    <row r="38" spans="1:11" ht="28.8" x14ac:dyDescent="0.3">
      <c r="A38" t="s">
        <v>151</v>
      </c>
      <c r="B38" s="2" t="s">
        <v>152</v>
      </c>
      <c r="C38" t="s">
        <v>12</v>
      </c>
      <c r="D38" s="2" t="s">
        <v>153</v>
      </c>
      <c r="E38" s="2" t="s">
        <v>154</v>
      </c>
      <c r="F38">
        <v>2</v>
      </c>
      <c r="G38">
        <v>6.07</v>
      </c>
      <c r="H38">
        <v>4.13</v>
      </c>
      <c r="I38">
        <f t="shared" si="3"/>
        <v>12.14</v>
      </c>
      <c r="J38">
        <f t="shared" si="4"/>
        <v>8.26</v>
      </c>
      <c r="K38" s="1" t="s">
        <v>155</v>
      </c>
    </row>
    <row r="39" spans="1:11" x14ac:dyDescent="0.3">
      <c r="A39" t="s">
        <v>156</v>
      </c>
      <c r="B39" s="2" t="s">
        <v>157</v>
      </c>
      <c r="C39" t="s">
        <v>12</v>
      </c>
      <c r="D39" s="2" t="s">
        <v>158</v>
      </c>
      <c r="E39" s="2" t="s">
        <v>69</v>
      </c>
      <c r="F39">
        <v>1</v>
      </c>
      <c r="G39">
        <v>0.1</v>
      </c>
      <c r="H39">
        <v>1.6E-2</v>
      </c>
      <c r="I39">
        <f t="shared" si="3"/>
        <v>0.1</v>
      </c>
      <c r="J39">
        <f t="shared" si="4"/>
        <v>1.6E-2</v>
      </c>
      <c r="K39" s="1" t="s">
        <v>159</v>
      </c>
    </row>
    <row r="40" spans="1:11" x14ac:dyDescent="0.3">
      <c r="A40" t="s">
        <v>160</v>
      </c>
      <c r="B40" s="2" t="s">
        <v>77</v>
      </c>
      <c r="C40" t="s">
        <v>12</v>
      </c>
      <c r="D40" s="2" t="s">
        <v>73</v>
      </c>
      <c r="E40" s="2" t="s">
        <v>161</v>
      </c>
      <c r="F40">
        <v>1</v>
      </c>
      <c r="G40">
        <v>0.1</v>
      </c>
      <c r="H40">
        <v>6.0000000000000001E-3</v>
      </c>
      <c r="I40">
        <f t="shared" si="3"/>
        <v>0.1</v>
      </c>
      <c r="J40">
        <f t="shared" si="4"/>
        <v>6.0000000000000001E-3</v>
      </c>
      <c r="K40" s="1" t="s">
        <v>162</v>
      </c>
    </row>
    <row r="41" spans="1:11" x14ac:dyDescent="0.3">
      <c r="A41" t="s">
        <v>163</v>
      </c>
      <c r="B41" s="2" t="s">
        <v>164</v>
      </c>
      <c r="C41" t="s">
        <v>12</v>
      </c>
      <c r="D41" s="2" t="s">
        <v>78</v>
      </c>
      <c r="E41" s="2" t="s">
        <v>165</v>
      </c>
      <c r="F41">
        <v>1</v>
      </c>
      <c r="G41">
        <v>0.1</v>
      </c>
      <c r="H41">
        <v>1.2E-2</v>
      </c>
      <c r="I41">
        <f t="shared" si="3"/>
        <v>0.1</v>
      </c>
      <c r="J41">
        <f t="shared" si="4"/>
        <v>1.2E-2</v>
      </c>
      <c r="K41" s="1" t="s">
        <v>166</v>
      </c>
    </row>
    <row r="42" spans="1:11" x14ac:dyDescent="0.3">
      <c r="A42" t="s">
        <v>167</v>
      </c>
      <c r="B42" s="2" t="s">
        <v>72</v>
      </c>
      <c r="C42" t="s">
        <v>12</v>
      </c>
      <c r="D42" s="2" t="s">
        <v>168</v>
      </c>
      <c r="E42" s="2" t="s">
        <v>169</v>
      </c>
      <c r="F42">
        <v>1</v>
      </c>
      <c r="G42">
        <v>0.1</v>
      </c>
      <c r="H42">
        <v>7.0000000000000001E-3</v>
      </c>
      <c r="I42">
        <f t="shared" si="3"/>
        <v>0.1</v>
      </c>
      <c r="J42">
        <f t="shared" si="4"/>
        <v>7.0000000000000001E-3</v>
      </c>
      <c r="K42" s="1" t="s">
        <v>170</v>
      </c>
    </row>
    <row r="43" spans="1:11" x14ac:dyDescent="0.3">
      <c r="A43" t="s">
        <v>89</v>
      </c>
      <c r="B43" t="s">
        <v>90</v>
      </c>
      <c r="C43" t="s">
        <v>12</v>
      </c>
      <c r="D43" t="s">
        <v>91</v>
      </c>
      <c r="E43" t="s">
        <v>92</v>
      </c>
      <c r="F43">
        <v>1</v>
      </c>
      <c r="G43">
        <v>1.76</v>
      </c>
      <c r="H43">
        <v>0.97799999999999998</v>
      </c>
      <c r="I43">
        <f t="shared" si="3"/>
        <v>1.76</v>
      </c>
      <c r="J43">
        <f t="shared" si="4"/>
        <v>0.97799999999999998</v>
      </c>
      <c r="K43" s="1" t="s">
        <v>93</v>
      </c>
    </row>
    <row r="44" spans="1:11" x14ac:dyDescent="0.3">
      <c r="A44" t="s">
        <v>94</v>
      </c>
      <c r="B44" t="s">
        <v>95</v>
      </c>
      <c r="C44" t="s">
        <v>96</v>
      </c>
      <c r="D44" s="2" t="s">
        <v>97</v>
      </c>
      <c r="E44" s="2" t="s">
        <v>98</v>
      </c>
      <c r="F44">
        <v>11</v>
      </c>
      <c r="G44">
        <v>0.03</v>
      </c>
      <c r="H44">
        <v>0.03</v>
      </c>
      <c r="I44">
        <f t="shared" si="3"/>
        <v>0.32999999999999996</v>
      </c>
      <c r="J44">
        <f t="shared" si="4"/>
        <v>0.32999999999999996</v>
      </c>
      <c r="K44" s="1" t="s">
        <v>215</v>
      </c>
    </row>
    <row r="45" spans="1:11" x14ac:dyDescent="0.3">
      <c r="B45" t="s">
        <v>81</v>
      </c>
      <c r="C45" t="s">
        <v>81</v>
      </c>
      <c r="D45" s="2" t="s">
        <v>82</v>
      </c>
      <c r="E45" s="2"/>
      <c r="F45">
        <v>1</v>
      </c>
      <c r="G45">
        <v>20.5</v>
      </c>
      <c r="H45">
        <f>0.03*G45</f>
        <v>0.61499999999999999</v>
      </c>
      <c r="I45">
        <f t="shared" si="3"/>
        <v>20.5</v>
      </c>
      <c r="J45">
        <f t="shared" si="4"/>
        <v>0.61499999999999999</v>
      </c>
      <c r="K45" s="1" t="s">
        <v>83</v>
      </c>
    </row>
    <row r="46" spans="1:11" x14ac:dyDescent="0.3">
      <c r="D46" s="2"/>
      <c r="E46" s="2"/>
    </row>
    <row r="47" spans="1:11" x14ac:dyDescent="0.3">
      <c r="H47" t="s">
        <v>84</v>
      </c>
      <c r="I47">
        <f>SUM(I26:I45)</f>
        <v>60.36</v>
      </c>
      <c r="J47">
        <f>SUM(J26:J45)</f>
        <v>23.308</v>
      </c>
    </row>
    <row r="49" spans="1:11" x14ac:dyDescent="0.3">
      <c r="A49" t="s">
        <v>172</v>
      </c>
    </row>
    <row r="50" spans="1:11" x14ac:dyDescent="0.3">
      <c r="A50" t="s">
        <v>175</v>
      </c>
      <c r="B50" t="s">
        <v>176</v>
      </c>
      <c r="C50" t="s">
        <v>12</v>
      </c>
      <c r="D50" t="s">
        <v>174</v>
      </c>
      <c r="E50" t="s">
        <v>173</v>
      </c>
      <c r="F50">
        <v>1</v>
      </c>
      <c r="G50">
        <v>4.82</v>
      </c>
      <c r="H50">
        <v>3.21</v>
      </c>
      <c r="I50">
        <f>F50*G50</f>
        <v>4.82</v>
      </c>
      <c r="J50">
        <f>F50*H50</f>
        <v>3.21</v>
      </c>
      <c r="K50" s="1" t="s">
        <v>177</v>
      </c>
    </row>
    <row r="51" spans="1:11" x14ac:dyDescent="0.3">
      <c r="A51" t="s">
        <v>181</v>
      </c>
      <c r="B51" t="s">
        <v>180</v>
      </c>
      <c r="C51" t="s">
        <v>12</v>
      </c>
      <c r="D51" t="s">
        <v>179</v>
      </c>
      <c r="E51" t="s">
        <v>178</v>
      </c>
      <c r="F51">
        <v>1</v>
      </c>
      <c r="G51">
        <v>2.0299999999999998</v>
      </c>
      <c r="H51">
        <v>0.97599999999999998</v>
      </c>
      <c r="I51">
        <f>F51*G51</f>
        <v>2.0299999999999998</v>
      </c>
      <c r="J51">
        <f>F51*H51</f>
        <v>0.97599999999999998</v>
      </c>
      <c r="K51" s="1" t="s">
        <v>182</v>
      </c>
    </row>
    <row r="52" spans="1:11" ht="28.8" x14ac:dyDescent="0.3">
      <c r="D52" s="2" t="s">
        <v>183</v>
      </c>
      <c r="E52" s="2" t="s">
        <v>184</v>
      </c>
      <c r="F52">
        <v>4</v>
      </c>
      <c r="I52">
        <f t="shared" ref="I52:I54" si="5">F52*G52</f>
        <v>0</v>
      </c>
      <c r="J52">
        <f t="shared" ref="J52" si="6">F52*H52</f>
        <v>0</v>
      </c>
    </row>
    <row r="53" spans="1:11" x14ac:dyDescent="0.3">
      <c r="D53" s="2" t="s">
        <v>73</v>
      </c>
      <c r="E53" t="s">
        <v>185</v>
      </c>
      <c r="F53">
        <v>1</v>
      </c>
      <c r="I53">
        <f t="shared" si="5"/>
        <v>0</v>
      </c>
      <c r="J53">
        <f>F53*H53</f>
        <v>0</v>
      </c>
    </row>
    <row r="54" spans="1:11" x14ac:dyDescent="0.3">
      <c r="B54" t="s">
        <v>81</v>
      </c>
      <c r="C54" t="s">
        <v>81</v>
      </c>
      <c r="D54" s="2" t="s">
        <v>82</v>
      </c>
      <c r="F54">
        <v>1</v>
      </c>
      <c r="G54">
        <v>7.75</v>
      </c>
      <c r="H54">
        <f>0.03*G54</f>
        <v>0.23249999999999998</v>
      </c>
      <c r="I54">
        <f t="shared" si="5"/>
        <v>7.75</v>
      </c>
      <c r="J54">
        <f>F54*H54</f>
        <v>0.23249999999999998</v>
      </c>
      <c r="K54" s="1" t="s">
        <v>83</v>
      </c>
    </row>
    <row r="56" spans="1:11" x14ac:dyDescent="0.3">
      <c r="H56" t="s">
        <v>84</v>
      </c>
      <c r="I56">
        <f>SUM(I50:I54)</f>
        <v>14.6</v>
      </c>
      <c r="J56">
        <f>SUM(J50:J54)</f>
        <v>4.4184999999999999</v>
      </c>
    </row>
    <row r="58" spans="1:11" x14ac:dyDescent="0.3">
      <c r="A58" t="s">
        <v>186</v>
      </c>
    </row>
    <row r="59" spans="1:11" x14ac:dyDescent="0.3">
      <c r="A59" t="s">
        <v>188</v>
      </c>
      <c r="B59" t="s">
        <v>26</v>
      </c>
      <c r="C59" t="s">
        <v>12</v>
      </c>
      <c r="D59" t="s">
        <v>187</v>
      </c>
      <c r="E59" t="s">
        <v>28</v>
      </c>
      <c r="F59">
        <v>1</v>
      </c>
      <c r="G59">
        <v>1.34</v>
      </c>
      <c r="H59">
        <v>0.61</v>
      </c>
      <c r="I59">
        <f t="shared" ref="I59:I69" si="7">F59*G59</f>
        <v>1.34</v>
      </c>
      <c r="J59">
        <f t="shared" ref="J59:J69" si="8">F59*H59</f>
        <v>0.61</v>
      </c>
      <c r="K59" s="1" t="s">
        <v>189</v>
      </c>
    </row>
    <row r="60" spans="1:11" x14ac:dyDescent="0.3">
      <c r="A60" t="s">
        <v>191</v>
      </c>
      <c r="B60" t="s">
        <v>26</v>
      </c>
      <c r="C60" t="s">
        <v>12</v>
      </c>
      <c r="D60" t="s">
        <v>190</v>
      </c>
      <c r="E60" t="s">
        <v>32</v>
      </c>
      <c r="F60">
        <v>1</v>
      </c>
      <c r="G60">
        <v>0.5</v>
      </c>
      <c r="H60">
        <v>0.193</v>
      </c>
      <c r="I60">
        <f t="shared" si="7"/>
        <v>0.5</v>
      </c>
      <c r="J60">
        <f t="shared" si="8"/>
        <v>0.193</v>
      </c>
      <c r="K60" s="1" t="s">
        <v>192</v>
      </c>
    </row>
    <row r="61" spans="1:11" x14ac:dyDescent="0.3">
      <c r="A61" s="4">
        <v>885012207072</v>
      </c>
      <c r="B61" t="s">
        <v>194</v>
      </c>
      <c r="C61" t="s">
        <v>12</v>
      </c>
      <c r="D61" t="s">
        <v>140</v>
      </c>
      <c r="E61" t="s">
        <v>193</v>
      </c>
      <c r="F61">
        <v>3</v>
      </c>
      <c r="G61">
        <v>0.1</v>
      </c>
      <c r="H61">
        <v>6.2E-2</v>
      </c>
      <c r="I61">
        <f t="shared" si="7"/>
        <v>0.30000000000000004</v>
      </c>
      <c r="J61">
        <f t="shared" si="8"/>
        <v>0.186</v>
      </c>
      <c r="K61" s="1" t="s">
        <v>195</v>
      </c>
    </row>
    <row r="62" spans="1:11" x14ac:dyDescent="0.3">
      <c r="A62" t="s">
        <v>196</v>
      </c>
      <c r="B62" t="s">
        <v>197</v>
      </c>
      <c r="C62" t="s">
        <v>12</v>
      </c>
      <c r="D62" t="s">
        <v>198</v>
      </c>
      <c r="E62" t="s">
        <v>199</v>
      </c>
      <c r="F62">
        <v>3</v>
      </c>
      <c r="G62">
        <v>0.47</v>
      </c>
      <c r="H62">
        <v>0.13600000000000001</v>
      </c>
      <c r="I62">
        <f t="shared" si="7"/>
        <v>1.41</v>
      </c>
      <c r="J62">
        <f t="shared" si="8"/>
        <v>0.40800000000000003</v>
      </c>
      <c r="K62" s="1" t="s">
        <v>200</v>
      </c>
    </row>
    <row r="63" spans="1:11" x14ac:dyDescent="0.3">
      <c r="A63" s="4">
        <v>865080257014</v>
      </c>
      <c r="B63" t="s">
        <v>194</v>
      </c>
      <c r="C63" t="s">
        <v>12</v>
      </c>
      <c r="D63" t="s">
        <v>202</v>
      </c>
      <c r="E63" t="s">
        <v>201</v>
      </c>
      <c r="F63">
        <v>1</v>
      </c>
      <c r="G63">
        <v>0.99</v>
      </c>
      <c r="H63">
        <v>0.58299999999999996</v>
      </c>
      <c r="I63">
        <f t="shared" si="7"/>
        <v>0.99</v>
      </c>
      <c r="J63">
        <f t="shared" si="8"/>
        <v>0.58299999999999996</v>
      </c>
      <c r="K63" s="1" t="s">
        <v>203</v>
      </c>
    </row>
    <row r="64" spans="1:11" x14ac:dyDescent="0.3">
      <c r="A64" t="s">
        <v>205</v>
      </c>
      <c r="B64" t="s">
        <v>206</v>
      </c>
      <c r="C64" t="s">
        <v>12</v>
      </c>
      <c r="D64" t="s">
        <v>207</v>
      </c>
      <c r="E64" t="s">
        <v>204</v>
      </c>
      <c r="F64">
        <v>2</v>
      </c>
      <c r="G64">
        <v>0.1</v>
      </c>
      <c r="H64">
        <v>1.4999999999999999E-2</v>
      </c>
      <c r="I64">
        <f t="shared" si="7"/>
        <v>0.2</v>
      </c>
      <c r="J64">
        <f t="shared" si="8"/>
        <v>0.03</v>
      </c>
      <c r="K64" s="1" t="s">
        <v>208</v>
      </c>
    </row>
    <row r="65" spans="1:11" x14ac:dyDescent="0.3">
      <c r="A65" t="s">
        <v>210</v>
      </c>
      <c r="B65" t="s">
        <v>211</v>
      </c>
      <c r="C65" t="s">
        <v>12</v>
      </c>
      <c r="D65" t="s">
        <v>212</v>
      </c>
      <c r="E65" t="s">
        <v>213</v>
      </c>
      <c r="F65">
        <v>1</v>
      </c>
      <c r="G65">
        <v>1.67</v>
      </c>
      <c r="H65">
        <v>1.1200000000000001</v>
      </c>
      <c r="I65">
        <f t="shared" si="7"/>
        <v>1.67</v>
      </c>
      <c r="J65">
        <f t="shared" si="8"/>
        <v>1.1200000000000001</v>
      </c>
      <c r="K65" s="1" t="s">
        <v>209</v>
      </c>
    </row>
    <row r="66" spans="1:11" x14ac:dyDescent="0.3">
      <c r="A66" t="s">
        <v>223</v>
      </c>
      <c r="B66" t="s">
        <v>224</v>
      </c>
      <c r="C66" t="s">
        <v>12</v>
      </c>
      <c r="D66" t="s">
        <v>221</v>
      </c>
      <c r="E66" t="s">
        <v>222</v>
      </c>
      <c r="F66">
        <v>0</v>
      </c>
      <c r="G66">
        <v>4.8099999999999996</v>
      </c>
      <c r="H66">
        <v>2.78</v>
      </c>
      <c r="I66">
        <f t="shared" si="7"/>
        <v>0</v>
      </c>
      <c r="J66">
        <f t="shared" si="8"/>
        <v>0</v>
      </c>
      <c r="K66" s="1" t="s">
        <v>225</v>
      </c>
    </row>
    <row r="67" spans="1:11" x14ac:dyDescent="0.3">
      <c r="A67" t="s">
        <v>94</v>
      </c>
      <c r="B67" t="s">
        <v>95</v>
      </c>
      <c r="C67" t="s">
        <v>96</v>
      </c>
      <c r="D67" t="s">
        <v>97</v>
      </c>
      <c r="E67" t="s">
        <v>214</v>
      </c>
      <c r="F67">
        <v>8</v>
      </c>
      <c r="G67">
        <v>0.03</v>
      </c>
      <c r="H67">
        <v>0.03</v>
      </c>
      <c r="I67">
        <f t="shared" si="7"/>
        <v>0.24</v>
      </c>
      <c r="J67">
        <f t="shared" si="8"/>
        <v>0.24</v>
      </c>
      <c r="K67" s="1" t="s">
        <v>215</v>
      </c>
    </row>
    <row r="68" spans="1:11" x14ac:dyDescent="0.3">
      <c r="A68" t="s">
        <v>220</v>
      </c>
      <c r="B68" t="s">
        <v>218</v>
      </c>
      <c r="C68" t="s">
        <v>12</v>
      </c>
      <c r="D68" t="s">
        <v>217</v>
      </c>
      <c r="E68" t="s">
        <v>216</v>
      </c>
      <c r="F68">
        <v>52</v>
      </c>
      <c r="G68">
        <v>7.0000000000000007E-2</v>
      </c>
      <c r="H68">
        <v>6.7000000000000004E-2</v>
      </c>
      <c r="I68">
        <f t="shared" si="7"/>
        <v>3.6400000000000006</v>
      </c>
      <c r="J68">
        <f t="shared" si="8"/>
        <v>3.484</v>
      </c>
      <c r="K68" s="1" t="s">
        <v>219</v>
      </c>
    </row>
    <row r="69" spans="1:11" x14ac:dyDescent="0.3">
      <c r="B69" t="s">
        <v>81</v>
      </c>
      <c r="C69" t="s">
        <v>81</v>
      </c>
      <c r="D69" t="s">
        <v>82</v>
      </c>
      <c r="F69">
        <v>1</v>
      </c>
      <c r="G69">
        <v>14.27</v>
      </c>
      <c r="H69">
        <f>0.03*G69</f>
        <v>0.42809999999999998</v>
      </c>
      <c r="I69">
        <f t="shared" si="7"/>
        <v>14.27</v>
      </c>
      <c r="J69">
        <f t="shared" si="8"/>
        <v>0.42809999999999998</v>
      </c>
      <c r="K69" s="1" t="s">
        <v>83</v>
      </c>
    </row>
    <row r="71" spans="1:11" x14ac:dyDescent="0.3">
      <c r="H71" t="s">
        <v>84</v>
      </c>
      <c r="I71">
        <f>SUM(I59:I69)</f>
        <v>24.560000000000002</v>
      </c>
      <c r="J71">
        <f>SUM(J59:J69)</f>
        <v>7.2820999999999998</v>
      </c>
    </row>
    <row r="73" spans="1:11" x14ac:dyDescent="0.3">
      <c r="A73" t="s">
        <v>226</v>
      </c>
    </row>
    <row r="74" spans="1:11" x14ac:dyDescent="0.3">
      <c r="A74" t="s">
        <v>227</v>
      </c>
      <c r="B74" t="s">
        <v>228</v>
      </c>
      <c r="C74" t="s">
        <v>12</v>
      </c>
      <c r="D74" t="s">
        <v>229</v>
      </c>
      <c r="F74">
        <v>1</v>
      </c>
      <c r="G74">
        <v>9</v>
      </c>
      <c r="H74">
        <v>9</v>
      </c>
      <c r="I74">
        <f>F74*G74</f>
        <v>9</v>
      </c>
      <c r="J74">
        <f>F74*H74</f>
        <v>9</v>
      </c>
      <c r="K74" s="1" t="s">
        <v>230</v>
      </c>
    </row>
    <row r="75" spans="1:11" x14ac:dyDescent="0.3">
      <c r="A75" t="s">
        <v>231</v>
      </c>
      <c r="B75" t="s">
        <v>232</v>
      </c>
      <c r="C75" t="s">
        <v>232</v>
      </c>
      <c r="D75" t="s">
        <v>233</v>
      </c>
      <c r="F75">
        <v>1</v>
      </c>
      <c r="G75">
        <v>100</v>
      </c>
      <c r="H75">
        <v>100</v>
      </c>
      <c r="I75">
        <f>F75*G75</f>
        <v>100</v>
      </c>
      <c r="J75">
        <f>F75*H75</f>
        <v>100</v>
      </c>
      <c r="K75" s="1" t="s">
        <v>236</v>
      </c>
    </row>
    <row r="76" spans="1:11" x14ac:dyDescent="0.3">
      <c r="A76" t="s">
        <v>234</v>
      </c>
      <c r="C76" t="s">
        <v>96</v>
      </c>
      <c r="D76" t="s">
        <v>234</v>
      </c>
      <c r="F76">
        <v>1</v>
      </c>
      <c r="G76">
        <v>3</v>
      </c>
      <c r="H76">
        <v>3</v>
      </c>
      <c r="I76">
        <f t="shared" ref="I76:I77" si="9">F76*G76</f>
        <v>3</v>
      </c>
      <c r="J76">
        <f t="shared" ref="J76:J77" si="10">F76*H76</f>
        <v>3</v>
      </c>
    </row>
    <row r="77" spans="1:11" x14ac:dyDescent="0.3">
      <c r="A77" t="s">
        <v>235</v>
      </c>
      <c r="D77" t="s">
        <v>235</v>
      </c>
      <c r="F77">
        <v>1</v>
      </c>
      <c r="I77">
        <f t="shared" si="9"/>
        <v>0</v>
      </c>
      <c r="J77">
        <f t="shared" si="10"/>
        <v>0</v>
      </c>
    </row>
    <row r="79" spans="1:11" x14ac:dyDescent="0.3">
      <c r="H79" t="s">
        <v>84</v>
      </c>
      <c r="I79">
        <f>SUM(I74:I77)</f>
        <v>112</v>
      </c>
      <c r="J79">
        <f>SUM(J74:J76)</f>
        <v>112</v>
      </c>
    </row>
    <row r="81" spans="8:10" x14ac:dyDescent="0.3">
      <c r="H81" t="s">
        <v>237</v>
      </c>
      <c r="I81">
        <f>I23+I47+I56+I71+I79</f>
        <v>235.34</v>
      </c>
      <c r="J81">
        <f>J23+J47+J56+J71+J79</f>
        <v>158.0547</v>
      </c>
    </row>
  </sheetData>
  <hyperlinks>
    <hyperlink ref="K6" r:id="rId1" xr:uid="{1E8BC125-665F-4C70-AFE5-41C55533668F}"/>
    <hyperlink ref="K7" r:id="rId2" xr:uid="{A3D1E21F-97CE-446D-BB7A-A515187940E8}"/>
    <hyperlink ref="K8" r:id="rId3" xr:uid="{AF59B60A-FA3A-402A-860B-DAE656FBFF85}"/>
    <hyperlink ref="K9" r:id="rId4" xr:uid="{217428FA-2C81-4F5C-95A0-06F639EBEC09}"/>
    <hyperlink ref="K10" r:id="rId5" xr:uid="{F5D86681-9923-4153-BB24-38F933BB2172}"/>
    <hyperlink ref="K11" r:id="rId6" xr:uid="{30A2009C-EF3F-4049-BD51-40C57C94C449}"/>
    <hyperlink ref="K12" r:id="rId7" xr:uid="{8B3414E2-E053-46C1-A0E1-B3DF20413439}"/>
    <hyperlink ref="K13" r:id="rId8" xr:uid="{D788C075-9E1F-4CAD-B3BB-4B9359E328DF}"/>
    <hyperlink ref="K14" r:id="rId9" xr:uid="{7D8BDA32-20E2-4C25-BDB6-E30B9DEE732F}"/>
    <hyperlink ref="K15" r:id="rId10" xr:uid="{3B226A44-0A2B-4D8A-86C2-D6C8898393D9}"/>
    <hyperlink ref="K16" r:id="rId11" xr:uid="{6070F462-5FE2-4444-BA5F-30812C83F39B}"/>
    <hyperlink ref="K17" r:id="rId12" xr:uid="{5C9F7CBB-0870-4218-906A-916EBDB83E36}"/>
    <hyperlink ref="K18" r:id="rId13" xr:uid="{BE9DF0D8-95B6-445C-90C1-44227944D31E}"/>
    <hyperlink ref="K19" r:id="rId14" xr:uid="{DE1813CB-0A12-4708-B5DA-02B2E544452B}"/>
    <hyperlink ref="K5" r:id="rId15" xr:uid="{D5567BC6-9F60-4264-BE37-9516F36A2BE0}"/>
    <hyperlink ref="K26" r:id="rId16" xr:uid="{77723B00-FEB5-4DC5-BD60-F8D329F1292A}"/>
    <hyperlink ref="K27" r:id="rId17" xr:uid="{E9DC2B03-98C4-4A35-9E01-1B473798036E}"/>
    <hyperlink ref="K28" r:id="rId18" xr:uid="{21A6A188-B32F-4985-939A-233376ACD8E5}"/>
    <hyperlink ref="K29" r:id="rId19" xr:uid="{8CB71FDE-B539-484D-BD8E-AD2805B9BDE7}"/>
    <hyperlink ref="K30" r:id="rId20" xr:uid="{9DF31936-A336-40AA-9924-51ACB06D7543}"/>
    <hyperlink ref="K31" r:id="rId21" xr:uid="{C773CD3A-F4ED-425F-AE65-5BF691B6F018}"/>
    <hyperlink ref="K32" r:id="rId22" xr:uid="{B9A4FBA2-E245-4A1E-939E-BF461ECA381D}"/>
    <hyperlink ref="K33" r:id="rId23" xr:uid="{AE9BD80D-4CF4-4356-93EC-C0C00FA5B765}"/>
    <hyperlink ref="K34" r:id="rId24" xr:uid="{DE723C06-31DF-4104-AFAE-B262E9E0C506}"/>
    <hyperlink ref="K35" r:id="rId25" xr:uid="{9A0AC0A2-D0A1-4D23-82A3-35652CB9BB0B}"/>
    <hyperlink ref="K36" r:id="rId26" xr:uid="{9F56844F-3736-4C15-9B00-D142A46817B9}"/>
    <hyperlink ref="K37" r:id="rId27" xr:uid="{B14D2F51-D24F-4DFB-A53A-716C12E7CDA7}"/>
    <hyperlink ref="K38" r:id="rId28" xr:uid="{87A14AE5-2768-4A90-80BB-DA710B283D9A}"/>
    <hyperlink ref="K39" r:id="rId29" xr:uid="{F5A52E3C-4167-491C-95A6-E8EF91AE9E48}"/>
    <hyperlink ref="K40" r:id="rId30" xr:uid="{09385240-FA5A-433D-BDFF-BCE50E473A68}"/>
    <hyperlink ref="K41" r:id="rId31" xr:uid="{51236EA8-0D9E-4296-B730-FCC122896EFC}"/>
    <hyperlink ref="K42" r:id="rId32" xr:uid="{6A22FE09-392F-412E-B513-D0E9525C1A9F}"/>
    <hyperlink ref="K43" r:id="rId33" xr:uid="{CCDB7F7A-A077-4A99-B6B2-9A84246D60C1}"/>
    <hyperlink ref="K45" r:id="rId34" xr:uid="{4DABFDAC-3FB0-49CB-AD60-466367422CD6}"/>
    <hyperlink ref="K50" r:id="rId35" xr:uid="{32C1C249-8374-4E3A-AA12-5F6A3DA17083}"/>
    <hyperlink ref="K51" r:id="rId36" xr:uid="{069F3456-266E-4088-99C0-86AEC2F302D7}"/>
    <hyperlink ref="K59" r:id="rId37" xr:uid="{D664B363-08D9-4146-8431-F6039A8C463B}"/>
    <hyperlink ref="K60" r:id="rId38" xr:uid="{AC31F8A0-269B-45C7-A036-6E0BC8C2B280}"/>
    <hyperlink ref="K61" r:id="rId39" xr:uid="{6D15F8CC-072F-45A7-9DD0-67125BD74E32}"/>
    <hyperlink ref="K54" r:id="rId40" xr:uid="{D1AB032E-3DCF-4E41-B355-93A7B9988594}"/>
    <hyperlink ref="K62" r:id="rId41" xr:uid="{FADF8448-FF03-47BB-BCA8-089C0DD63FEA}"/>
    <hyperlink ref="K63" r:id="rId42" xr:uid="{6BE15CD9-3C92-4212-A3B5-BD79DF9196DC}"/>
    <hyperlink ref="K64" r:id="rId43" xr:uid="{0A9F44CB-1F28-4243-BB9F-8738446A5EED}"/>
    <hyperlink ref="K65" r:id="rId44" xr:uid="{4D051A5A-4AE9-4295-AE03-44EEBCA2A105}"/>
    <hyperlink ref="K68" r:id="rId45" xr:uid="{9946D954-140E-4D5C-B235-3F3014787FEA}"/>
    <hyperlink ref="K69" r:id="rId46" xr:uid="{9F222E9C-1483-45FD-A67D-70686D86B117}"/>
    <hyperlink ref="K74" r:id="rId47" xr:uid="{C11063D9-515E-46C1-830D-1490AFF6C1AB}"/>
    <hyperlink ref="K75" r:id="rId48" xr:uid="{BE5336F5-89F2-4315-9330-C8E261398785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2023-04-09T22:05:05Z</dcterms:created>
  <dcterms:modified xsi:type="dcterms:W3CDTF">2023-04-11T23:11:56Z</dcterms:modified>
</cp:coreProperties>
</file>