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amantelli\OneDrive - Politecnico di Milano\+LAB_Andrea\b_dissemination\FiberEUse Reologia 2020\"/>
    </mc:Choice>
  </mc:AlternateContent>
  <xr:revisionPtr revIDLastSave="3" documentId="8_{D44956B4-A92F-4C16-A803-70D10E90C424}" xr6:coauthVersionLast="36" xr6:coauthVersionMax="36" xr10:uidLastSave="{A7E7DC4A-D553-4EF8-A7E0-3C48C1807085}"/>
  <bookViews>
    <workbookView xWindow="0" yWindow="456" windowWidth="25596" windowHeight="15540" tabRatio="837" xr2:uid="{4C962269-F098-A44D-98D3-C93D4B922C3A}"/>
  </bookViews>
  <sheets>
    <sheet name="Resume" sheetId="43" r:id="rId1"/>
    <sheet name="Flow_6B55R_F05_I" sheetId="7" r:id="rId2"/>
    <sheet name="Flow_3B55R_F1_I" sheetId="18" r:id="rId3"/>
    <sheet name="Flow_6B55R_F1_I" sheetId="6" r:id="rId4"/>
    <sheet name="Flow_6B55R_F1_II" sheetId="12" r:id="rId5"/>
    <sheet name="Flow_3B55R_F2_I" sheetId="2" r:id="rId6"/>
    <sheet name="Flow_6B55R_F2_I" sheetId="4" r:id="rId7"/>
    <sheet name="Flow_9B55R_F2_I" sheetId="5" r:id="rId8"/>
    <sheet name="Res_3B55R_F2_I" sheetId="15" r:id="rId9"/>
    <sheet name="Res_6B55R_F2_I" sheetId="13" r:id="rId10"/>
    <sheet name="Flow_3B55R_F1_II" sheetId="19" r:id="rId11"/>
    <sheet name="Flow_6B55R_F2_II" sheetId="23" r:id="rId12"/>
    <sheet name="Res_6B55R_F2_II" sheetId="24" r:id="rId13"/>
    <sheet name="Flow_9B55R_F05_I" sheetId="27" r:id="rId14"/>
    <sheet name="Flow_9B55R_F1_I" sheetId="26" r:id="rId15"/>
    <sheet name="Flow_9B55R_F2_II" sheetId="25" r:id="rId16"/>
    <sheet name="Res_9B55R_F2_I" sheetId="28" r:id="rId17"/>
    <sheet name="Res_9B55R_F2_II" sheetId="29" r:id="rId18"/>
    <sheet name="Flow_9B55R_F05_II" sheetId="31" r:id="rId19"/>
    <sheet name="Flow_9B55R_F1_II" sheetId="32" r:id="rId20"/>
    <sheet name="Retr_9B55R_F2_I" sheetId="35" r:id="rId21"/>
    <sheet name="Res_6B55R_F2_III" sheetId="36" r:id="rId22"/>
    <sheet name="Retr_6B55R_F2_I" sheetId="38" r:id="rId23"/>
    <sheet name="Flow_3B55R_F2_II" sheetId="39" r:id="rId24"/>
    <sheet name="Res_3B55R_F2_II" sheetId="40" r:id="rId25"/>
    <sheet name="Res_3B55R_F2_III" sheetId="41" r:id="rId26"/>
    <sheet name="Retr_3B55R_F2_I" sheetId="42" r:id="rId27"/>
  </sheets>
  <definedNames>
    <definedName name="_xlnm._FilterDatabase" localSheetId="0" hidden="1">Resume!$A$1:$E$1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F4" i="6"/>
  <c r="F5" i="6"/>
  <c r="F6" i="6"/>
  <c r="F7" i="6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" i="6"/>
  <c r="J12" i="42" l="1"/>
  <c r="J11" i="42"/>
  <c r="J10" i="42"/>
  <c r="J9" i="42"/>
  <c r="J8" i="42"/>
  <c r="J7" i="42"/>
  <c r="J6" i="42"/>
  <c r="J5" i="42"/>
  <c r="C5" i="42"/>
  <c r="C6" i="42" s="1"/>
  <c r="J4" i="42"/>
  <c r="J3" i="42"/>
  <c r="C3" i="42"/>
  <c r="J2" i="42"/>
  <c r="H2" i="42"/>
  <c r="H3" i="42" s="1"/>
  <c r="H4" i="42" s="1"/>
  <c r="H5" i="42" s="1"/>
  <c r="H6" i="42" s="1"/>
  <c r="H7" i="42" s="1"/>
  <c r="H8" i="42" s="1"/>
  <c r="H9" i="42" s="1"/>
  <c r="H10" i="42" s="1"/>
  <c r="H11" i="42" s="1"/>
  <c r="H12" i="42" s="1"/>
  <c r="J12" i="41"/>
  <c r="J11" i="41"/>
  <c r="J10" i="41"/>
  <c r="J9" i="41"/>
  <c r="J8" i="41"/>
  <c r="J7" i="41"/>
  <c r="J6" i="41"/>
  <c r="J5" i="41"/>
  <c r="C5" i="41"/>
  <c r="C6" i="41" s="1"/>
  <c r="J4" i="41"/>
  <c r="J3" i="41"/>
  <c r="C3" i="41"/>
  <c r="J2" i="41"/>
  <c r="H2" i="41"/>
  <c r="H3" i="41" s="1"/>
  <c r="H4" i="41" s="1"/>
  <c r="H5" i="41" s="1"/>
  <c r="H6" i="41" s="1"/>
  <c r="H7" i="41" s="1"/>
  <c r="H8" i="41" s="1"/>
  <c r="H9" i="41" s="1"/>
  <c r="H10" i="41" s="1"/>
  <c r="H11" i="41" s="1"/>
  <c r="H12" i="41" s="1"/>
  <c r="J10" i="40"/>
  <c r="J9" i="40"/>
  <c r="J7" i="40"/>
  <c r="J6" i="40"/>
  <c r="J5" i="40"/>
  <c r="H2" i="40"/>
  <c r="H3" i="40" s="1"/>
  <c r="H4" i="40" s="1"/>
  <c r="H5" i="40" s="1"/>
  <c r="H6" i="40" s="1"/>
  <c r="H7" i="40" s="1"/>
  <c r="H8" i="40" s="1"/>
  <c r="H9" i="40" s="1"/>
  <c r="H10" i="40" s="1"/>
  <c r="H11" i="40" s="1"/>
  <c r="H12" i="40" s="1"/>
  <c r="J12" i="40"/>
  <c r="J11" i="40"/>
  <c r="J8" i="40"/>
  <c r="C5" i="40"/>
  <c r="C6" i="40" s="1"/>
  <c r="J4" i="40"/>
  <c r="J3" i="40"/>
  <c r="C3" i="40"/>
  <c r="J2" i="40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J5" i="39"/>
  <c r="C5" i="39"/>
  <c r="C6" i="39" s="1"/>
  <c r="J4" i="39"/>
  <c r="J3" i="39"/>
  <c r="H3" i="39"/>
  <c r="H4" i="39" s="1"/>
  <c r="H5" i="39" s="1"/>
  <c r="H6" i="39" s="1"/>
  <c r="H7" i="39" s="1"/>
  <c r="H8" i="39" s="1"/>
  <c r="H9" i="39" s="1"/>
  <c r="H10" i="39" s="1"/>
  <c r="H11" i="39" s="1"/>
  <c r="H12" i="39" s="1"/>
  <c r="H13" i="39" s="1"/>
  <c r="H14" i="39" s="1"/>
  <c r="H15" i="39" s="1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C3" i="39"/>
  <c r="J2" i="39"/>
  <c r="H2" i="39"/>
  <c r="C7" i="42" l="1"/>
  <c r="C7" i="41"/>
  <c r="C7" i="40"/>
  <c r="C7" i="39"/>
  <c r="J12" i="38"/>
  <c r="J11" i="38"/>
  <c r="J10" i="38"/>
  <c r="J9" i="38"/>
  <c r="J8" i="38"/>
  <c r="J7" i="38"/>
  <c r="J6" i="38"/>
  <c r="J5" i="38"/>
  <c r="C5" i="38"/>
  <c r="J4" i="38"/>
  <c r="J3" i="38"/>
  <c r="C3" i="38"/>
  <c r="J2" i="38"/>
  <c r="H2" i="38"/>
  <c r="H3" i="38" s="1"/>
  <c r="H4" i="38" s="1"/>
  <c r="H5" i="38" s="1"/>
  <c r="H6" i="38" s="1"/>
  <c r="H7" i="38" s="1"/>
  <c r="H8" i="38" s="1"/>
  <c r="H9" i="38" s="1"/>
  <c r="H10" i="38" s="1"/>
  <c r="H11" i="38" s="1"/>
  <c r="H12" i="38" s="1"/>
  <c r="C6" i="38" l="1"/>
  <c r="I11" i="42"/>
  <c r="K11" i="42" s="1"/>
  <c r="I10" i="42"/>
  <c r="K10" i="42" s="1"/>
  <c r="I5" i="42"/>
  <c r="K5" i="42" s="1"/>
  <c r="I12" i="42"/>
  <c r="K12" i="42" s="1"/>
  <c r="I9" i="42"/>
  <c r="K9" i="42" s="1"/>
  <c r="I4" i="42"/>
  <c r="K4" i="42" s="1"/>
  <c r="I3" i="42"/>
  <c r="K3" i="42" s="1"/>
  <c r="I8" i="42"/>
  <c r="K8" i="42" s="1"/>
  <c r="I7" i="42"/>
  <c r="K7" i="42" s="1"/>
  <c r="I2" i="42"/>
  <c r="K2" i="42" s="1"/>
  <c r="I6" i="42"/>
  <c r="K6" i="42" s="1"/>
  <c r="I11" i="41"/>
  <c r="K11" i="41" s="1"/>
  <c r="I10" i="41"/>
  <c r="K10" i="41" s="1"/>
  <c r="I5" i="41"/>
  <c r="K5" i="41" s="1"/>
  <c r="I4" i="41"/>
  <c r="K4" i="41" s="1"/>
  <c r="I8" i="41"/>
  <c r="K8" i="41" s="1"/>
  <c r="I2" i="41"/>
  <c r="K2" i="41" s="1"/>
  <c r="I12" i="41"/>
  <c r="K12" i="41" s="1"/>
  <c r="I9" i="41"/>
  <c r="K9" i="41" s="1"/>
  <c r="I3" i="41"/>
  <c r="K3" i="41" s="1"/>
  <c r="I7" i="41"/>
  <c r="K7" i="41" s="1"/>
  <c r="I6" i="41"/>
  <c r="K6" i="41" s="1"/>
  <c r="I11" i="40"/>
  <c r="K11" i="40" s="1"/>
  <c r="I10" i="40"/>
  <c r="K10" i="40" s="1"/>
  <c r="I5" i="40"/>
  <c r="K5" i="40" s="1"/>
  <c r="I6" i="40"/>
  <c r="K6" i="40" s="1"/>
  <c r="I9" i="40"/>
  <c r="K9" i="40" s="1"/>
  <c r="I4" i="40"/>
  <c r="K4" i="40" s="1"/>
  <c r="I3" i="40"/>
  <c r="K3" i="40" s="1"/>
  <c r="I2" i="40"/>
  <c r="K2" i="40" s="1"/>
  <c r="I8" i="40"/>
  <c r="K8" i="40" s="1"/>
  <c r="I7" i="40"/>
  <c r="K7" i="40" s="1"/>
  <c r="I12" i="40"/>
  <c r="K12" i="40" s="1"/>
  <c r="I11" i="39"/>
  <c r="K11" i="39" s="1"/>
  <c r="I10" i="39"/>
  <c r="K10" i="39" s="1"/>
  <c r="I5" i="39"/>
  <c r="K5" i="39" s="1"/>
  <c r="I9" i="39"/>
  <c r="K9" i="39" s="1"/>
  <c r="I3" i="39"/>
  <c r="K3" i="39" s="1"/>
  <c r="I4" i="39"/>
  <c r="K4" i="39" s="1"/>
  <c r="I2" i="39"/>
  <c r="K2" i="39" s="1"/>
  <c r="I36" i="39"/>
  <c r="K36" i="39" s="1"/>
  <c r="I35" i="39"/>
  <c r="K35" i="39" s="1"/>
  <c r="I34" i="39"/>
  <c r="K34" i="39" s="1"/>
  <c r="I33" i="39"/>
  <c r="K33" i="39" s="1"/>
  <c r="I32" i="39"/>
  <c r="K32" i="39" s="1"/>
  <c r="I31" i="39"/>
  <c r="K31" i="39" s="1"/>
  <c r="I30" i="39"/>
  <c r="K30" i="39" s="1"/>
  <c r="I29" i="39"/>
  <c r="K29" i="39" s="1"/>
  <c r="I28" i="39"/>
  <c r="K28" i="39" s="1"/>
  <c r="I27" i="39"/>
  <c r="K27" i="39" s="1"/>
  <c r="I26" i="39"/>
  <c r="K26" i="39" s="1"/>
  <c r="I25" i="39"/>
  <c r="K25" i="39" s="1"/>
  <c r="I24" i="39"/>
  <c r="K24" i="39" s="1"/>
  <c r="I23" i="39"/>
  <c r="K23" i="39" s="1"/>
  <c r="I22" i="39"/>
  <c r="K22" i="39" s="1"/>
  <c r="I21" i="39"/>
  <c r="K21" i="39" s="1"/>
  <c r="I20" i="39"/>
  <c r="K20" i="39" s="1"/>
  <c r="I19" i="39"/>
  <c r="K19" i="39" s="1"/>
  <c r="I18" i="39"/>
  <c r="K18" i="39" s="1"/>
  <c r="I17" i="39"/>
  <c r="K17" i="39" s="1"/>
  <c r="I16" i="39"/>
  <c r="K16" i="39" s="1"/>
  <c r="I15" i="39"/>
  <c r="K15" i="39" s="1"/>
  <c r="I14" i="39"/>
  <c r="K14" i="39" s="1"/>
  <c r="I13" i="39"/>
  <c r="K13" i="39" s="1"/>
  <c r="I8" i="39"/>
  <c r="K8" i="39" s="1"/>
  <c r="I7" i="39"/>
  <c r="K7" i="39" s="1"/>
  <c r="I12" i="39"/>
  <c r="K12" i="39" s="1"/>
  <c r="I6" i="39"/>
  <c r="K6" i="39" s="1"/>
  <c r="C7" i="38"/>
  <c r="J12" i="36"/>
  <c r="J11" i="36"/>
  <c r="J10" i="36"/>
  <c r="J9" i="36"/>
  <c r="J8" i="36"/>
  <c r="J7" i="36"/>
  <c r="J6" i="36"/>
  <c r="J5" i="36"/>
  <c r="C5" i="36"/>
  <c r="C6" i="36" s="1"/>
  <c r="J4" i="36"/>
  <c r="J3" i="36"/>
  <c r="C3" i="36"/>
  <c r="J2" i="36"/>
  <c r="H2" i="36"/>
  <c r="H3" i="36" s="1"/>
  <c r="H4" i="36" s="1"/>
  <c r="H5" i="36" s="1"/>
  <c r="H6" i="36" s="1"/>
  <c r="H7" i="36" s="1"/>
  <c r="H8" i="36" s="1"/>
  <c r="H9" i="36" s="1"/>
  <c r="H10" i="36" s="1"/>
  <c r="H11" i="36" s="1"/>
  <c r="H12" i="36" s="1"/>
  <c r="I11" i="38" l="1"/>
  <c r="K11" i="38" s="1"/>
  <c r="I10" i="38"/>
  <c r="K10" i="38" s="1"/>
  <c r="I5" i="38"/>
  <c r="K5" i="38" s="1"/>
  <c r="I9" i="38"/>
  <c r="K9" i="38" s="1"/>
  <c r="I4" i="38"/>
  <c r="K4" i="38" s="1"/>
  <c r="I3" i="38"/>
  <c r="K3" i="38" s="1"/>
  <c r="I2" i="38"/>
  <c r="K2" i="38" s="1"/>
  <c r="I12" i="38"/>
  <c r="K12" i="38" s="1"/>
  <c r="I8" i="38"/>
  <c r="K8" i="38" s="1"/>
  <c r="I7" i="38"/>
  <c r="K7" i="38" s="1"/>
  <c r="I6" i="38"/>
  <c r="K6" i="38" s="1"/>
  <c r="C7" i="36"/>
  <c r="I2" i="36" s="1"/>
  <c r="K2" i="36" s="1"/>
  <c r="I10" i="36"/>
  <c r="K10" i="36" s="1"/>
  <c r="I12" i="36"/>
  <c r="K12" i="36" s="1"/>
  <c r="I4" i="36"/>
  <c r="K4" i="36" s="1"/>
  <c r="I9" i="36"/>
  <c r="K9" i="36" s="1"/>
  <c r="I11" i="36"/>
  <c r="K11" i="36" s="1"/>
  <c r="I8" i="36"/>
  <c r="K8" i="36" s="1"/>
  <c r="J12" i="35"/>
  <c r="J11" i="35"/>
  <c r="J10" i="35"/>
  <c r="J9" i="35"/>
  <c r="J8" i="35"/>
  <c r="J7" i="35"/>
  <c r="J6" i="35"/>
  <c r="J5" i="35"/>
  <c r="C5" i="35"/>
  <c r="J4" i="35"/>
  <c r="J3" i="35"/>
  <c r="C3" i="35"/>
  <c r="J2" i="35"/>
  <c r="H2" i="35"/>
  <c r="H3" i="35" s="1"/>
  <c r="H4" i="35" s="1"/>
  <c r="H5" i="35" s="1"/>
  <c r="H6" i="35" s="1"/>
  <c r="H7" i="35" s="1"/>
  <c r="H8" i="35" s="1"/>
  <c r="H9" i="35" s="1"/>
  <c r="H10" i="35" s="1"/>
  <c r="H11" i="35" s="1"/>
  <c r="H12" i="35" s="1"/>
  <c r="I5" i="36" l="1"/>
  <c r="K5" i="36" s="1"/>
  <c r="I3" i="36"/>
  <c r="K3" i="36" s="1"/>
  <c r="C6" i="35"/>
  <c r="C7" i="35" s="1"/>
  <c r="I6" i="36"/>
  <c r="K6" i="36" s="1"/>
  <c r="I7" i="36"/>
  <c r="K7" i="36" s="1"/>
  <c r="J36" i="32"/>
  <c r="J35" i="32"/>
  <c r="J34" i="32"/>
  <c r="J33" i="32"/>
  <c r="J32" i="32"/>
  <c r="J31" i="32"/>
  <c r="J30" i="32"/>
  <c r="J29" i="32"/>
  <c r="J28" i="32"/>
  <c r="J27" i="32"/>
  <c r="J26" i="32"/>
  <c r="J25" i="32"/>
  <c r="J24" i="32"/>
  <c r="J23" i="32"/>
  <c r="J22" i="32"/>
  <c r="J21" i="32"/>
  <c r="J20" i="32"/>
  <c r="J19" i="32"/>
  <c r="J18" i="32"/>
  <c r="J17" i="32"/>
  <c r="J16" i="32"/>
  <c r="J15" i="32"/>
  <c r="J14" i="32"/>
  <c r="J13" i="32"/>
  <c r="J12" i="32"/>
  <c r="J11" i="32"/>
  <c r="J10" i="32"/>
  <c r="J9" i="32"/>
  <c r="J8" i="32"/>
  <c r="J7" i="32"/>
  <c r="J6" i="32"/>
  <c r="J5" i="32"/>
  <c r="C5" i="32"/>
  <c r="C6" i="32" s="1"/>
  <c r="J4" i="32"/>
  <c r="J3" i="32"/>
  <c r="C3" i="32"/>
  <c r="J2" i="32"/>
  <c r="H2" i="32"/>
  <c r="H3" i="32" s="1"/>
  <c r="H4" i="32" s="1"/>
  <c r="H5" i="32" s="1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J19" i="31"/>
  <c r="J18" i="31"/>
  <c r="J17" i="31"/>
  <c r="J16" i="31"/>
  <c r="J15" i="31"/>
  <c r="J14" i="31"/>
  <c r="J13" i="31"/>
  <c r="J12" i="31"/>
  <c r="J11" i="31"/>
  <c r="J10" i="31"/>
  <c r="J9" i="31"/>
  <c r="J8" i="31"/>
  <c r="J7" i="31"/>
  <c r="J6" i="31"/>
  <c r="J5" i="31"/>
  <c r="C5" i="31"/>
  <c r="C6" i="31" s="1"/>
  <c r="J4" i="31"/>
  <c r="J3" i="31"/>
  <c r="C3" i="31"/>
  <c r="J2" i="31"/>
  <c r="H2" i="31"/>
  <c r="H3" i="31" s="1"/>
  <c r="H4" i="31" s="1"/>
  <c r="H5" i="31" s="1"/>
  <c r="H6" i="31" s="1"/>
  <c r="H7" i="31" s="1"/>
  <c r="H8" i="31" s="1"/>
  <c r="H9" i="31" s="1"/>
  <c r="H10" i="31" s="1"/>
  <c r="H11" i="31" s="1"/>
  <c r="H12" i="31" s="1"/>
  <c r="H13" i="31" s="1"/>
  <c r="H14" i="31" s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J12" i="29"/>
  <c r="J11" i="29"/>
  <c r="J10" i="29"/>
  <c r="J9" i="29"/>
  <c r="J8" i="29"/>
  <c r="J7" i="29"/>
  <c r="J6" i="29"/>
  <c r="J5" i="29"/>
  <c r="C5" i="29"/>
  <c r="C6" i="29" s="1"/>
  <c r="J4" i="29"/>
  <c r="J3" i="29"/>
  <c r="C3" i="29"/>
  <c r="J2" i="29"/>
  <c r="H2" i="29"/>
  <c r="H3" i="29" s="1"/>
  <c r="H4" i="29" s="1"/>
  <c r="H5" i="29" s="1"/>
  <c r="H6" i="29" s="1"/>
  <c r="H7" i="29" s="1"/>
  <c r="H8" i="29" s="1"/>
  <c r="H9" i="29" s="1"/>
  <c r="H10" i="29" s="1"/>
  <c r="H11" i="29" s="1"/>
  <c r="H12" i="29" s="1"/>
  <c r="J12" i="28"/>
  <c r="J11" i="28"/>
  <c r="J10" i="28"/>
  <c r="J9" i="28"/>
  <c r="J8" i="28"/>
  <c r="J7" i="28"/>
  <c r="J6" i="28"/>
  <c r="J5" i="28"/>
  <c r="C5" i="28"/>
  <c r="J4" i="28"/>
  <c r="J3" i="28"/>
  <c r="C3" i="28"/>
  <c r="J2" i="28"/>
  <c r="H2" i="28"/>
  <c r="H3" i="28" s="1"/>
  <c r="H4" i="28" s="1"/>
  <c r="H5" i="28" s="1"/>
  <c r="H6" i="28" s="1"/>
  <c r="H7" i="28" s="1"/>
  <c r="H8" i="28" s="1"/>
  <c r="H9" i="28" s="1"/>
  <c r="H10" i="28" s="1"/>
  <c r="H11" i="28" s="1"/>
  <c r="H12" i="28" s="1"/>
  <c r="C6" i="28" l="1"/>
  <c r="C7" i="28" s="1"/>
  <c r="I10" i="35"/>
  <c r="K10" i="35" s="1"/>
  <c r="I5" i="35"/>
  <c r="K5" i="35" s="1"/>
  <c r="I7" i="35"/>
  <c r="K7" i="35" s="1"/>
  <c r="I3" i="35"/>
  <c r="K3" i="35" s="1"/>
  <c r="I8" i="35"/>
  <c r="K8" i="35" s="1"/>
  <c r="I6" i="35"/>
  <c r="K6" i="35" s="1"/>
  <c r="I11" i="35"/>
  <c r="K11" i="35" s="1"/>
  <c r="I2" i="35"/>
  <c r="K2" i="35" s="1"/>
  <c r="I9" i="35"/>
  <c r="K9" i="35" s="1"/>
  <c r="I4" i="35"/>
  <c r="K4" i="35" s="1"/>
  <c r="I12" i="35"/>
  <c r="K12" i="35" s="1"/>
  <c r="C7" i="32"/>
  <c r="C7" i="31"/>
  <c r="C7" i="29"/>
  <c r="C3" i="25"/>
  <c r="C3" i="26"/>
  <c r="C3" i="27"/>
  <c r="J36" i="27"/>
  <c r="J35" i="27"/>
  <c r="J34" i="27"/>
  <c r="J33" i="27"/>
  <c r="J32" i="27"/>
  <c r="J31" i="27"/>
  <c r="J30" i="27"/>
  <c r="J29" i="27"/>
  <c r="J28" i="27"/>
  <c r="J27" i="27"/>
  <c r="J26" i="27"/>
  <c r="J25" i="27"/>
  <c r="J24" i="27"/>
  <c r="J23" i="27"/>
  <c r="J22" i="27"/>
  <c r="J21" i="27"/>
  <c r="J20" i="27"/>
  <c r="J19" i="27"/>
  <c r="J18" i="27"/>
  <c r="J17" i="27"/>
  <c r="J16" i="27"/>
  <c r="J15" i="27"/>
  <c r="J14" i="27"/>
  <c r="J13" i="27"/>
  <c r="J12" i="27"/>
  <c r="J11" i="27"/>
  <c r="J10" i="27"/>
  <c r="J9" i="27"/>
  <c r="J8" i="27"/>
  <c r="J7" i="27"/>
  <c r="J6" i="27"/>
  <c r="J5" i="27"/>
  <c r="C5" i="27"/>
  <c r="J4" i="27"/>
  <c r="J3" i="27"/>
  <c r="J2" i="27"/>
  <c r="H2" i="27"/>
  <c r="H3" i="27" s="1"/>
  <c r="H4" i="27" s="1"/>
  <c r="H5" i="27" s="1"/>
  <c r="H6" i="27" s="1"/>
  <c r="H7" i="27" s="1"/>
  <c r="H8" i="27" s="1"/>
  <c r="H9" i="27" s="1"/>
  <c r="H10" i="27" s="1"/>
  <c r="H11" i="27" s="1"/>
  <c r="H12" i="27" s="1"/>
  <c r="H13" i="27" s="1"/>
  <c r="H14" i="27" s="1"/>
  <c r="H15" i="27" s="1"/>
  <c r="H16" i="27" s="1"/>
  <c r="H17" i="27" s="1"/>
  <c r="H18" i="27" s="1"/>
  <c r="H19" i="27" s="1"/>
  <c r="H20" i="27" s="1"/>
  <c r="H21" i="27" s="1"/>
  <c r="H22" i="27" s="1"/>
  <c r="H23" i="27" s="1"/>
  <c r="H24" i="27" s="1"/>
  <c r="H25" i="27" s="1"/>
  <c r="H26" i="27" s="1"/>
  <c r="H27" i="27" s="1"/>
  <c r="H28" i="27" s="1"/>
  <c r="H29" i="27" s="1"/>
  <c r="H30" i="27" s="1"/>
  <c r="H31" i="27" s="1"/>
  <c r="H32" i="27" s="1"/>
  <c r="H33" i="27" s="1"/>
  <c r="H34" i="27" s="1"/>
  <c r="H35" i="27" s="1"/>
  <c r="H36" i="27" s="1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C5" i="26"/>
  <c r="C6" i="26" s="1"/>
  <c r="J4" i="26"/>
  <c r="J3" i="26"/>
  <c r="J2" i="26"/>
  <c r="H2" i="26"/>
  <c r="H3" i="26" s="1"/>
  <c r="H4" i="26" s="1"/>
  <c r="H5" i="26" s="1"/>
  <c r="H6" i="26" s="1"/>
  <c r="H7" i="26" s="1"/>
  <c r="H8" i="26" s="1"/>
  <c r="H9" i="26" s="1"/>
  <c r="H10" i="26" s="1"/>
  <c r="H11" i="26" s="1"/>
  <c r="H12" i="26" s="1"/>
  <c r="H13" i="26" s="1"/>
  <c r="H14" i="26" s="1"/>
  <c r="H15" i="26" s="1"/>
  <c r="H16" i="26" s="1"/>
  <c r="H17" i="26" s="1"/>
  <c r="H18" i="26" s="1"/>
  <c r="H19" i="26" s="1"/>
  <c r="H20" i="26" s="1"/>
  <c r="H21" i="26" s="1"/>
  <c r="H22" i="26" s="1"/>
  <c r="H23" i="26" s="1"/>
  <c r="H24" i="26" s="1"/>
  <c r="H25" i="26" s="1"/>
  <c r="H26" i="26" s="1"/>
  <c r="H27" i="26" s="1"/>
  <c r="H28" i="26" s="1"/>
  <c r="H29" i="26" s="1"/>
  <c r="H30" i="26" s="1"/>
  <c r="H31" i="26" s="1"/>
  <c r="H32" i="26" s="1"/>
  <c r="H33" i="26" s="1"/>
  <c r="H34" i="26" s="1"/>
  <c r="H35" i="26" s="1"/>
  <c r="H36" i="26" s="1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C5" i="25"/>
  <c r="C6" i="25" s="1"/>
  <c r="J4" i="25"/>
  <c r="J3" i="25"/>
  <c r="J2" i="25"/>
  <c r="H2" i="25"/>
  <c r="H3" i="25" s="1"/>
  <c r="H4" i="25" s="1"/>
  <c r="H5" i="25" s="1"/>
  <c r="H6" i="25" s="1"/>
  <c r="H7" i="25" s="1"/>
  <c r="H8" i="25" s="1"/>
  <c r="H9" i="25" s="1"/>
  <c r="H10" i="25" s="1"/>
  <c r="H11" i="25" s="1"/>
  <c r="H12" i="25" s="1"/>
  <c r="H13" i="25" s="1"/>
  <c r="H14" i="25" s="1"/>
  <c r="H15" i="25" s="1"/>
  <c r="H16" i="25" s="1"/>
  <c r="H17" i="25" s="1"/>
  <c r="H18" i="25" s="1"/>
  <c r="H19" i="25" s="1"/>
  <c r="H20" i="25" s="1"/>
  <c r="H21" i="25" s="1"/>
  <c r="H22" i="25" s="1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C6" i="27" l="1"/>
  <c r="I9" i="32"/>
  <c r="K9" i="32" s="1"/>
  <c r="I4" i="32"/>
  <c r="K4" i="32" s="1"/>
  <c r="I12" i="32"/>
  <c r="K12" i="32" s="1"/>
  <c r="I5" i="32"/>
  <c r="K5" i="32" s="1"/>
  <c r="I36" i="32"/>
  <c r="K36" i="32" s="1"/>
  <c r="I34" i="32"/>
  <c r="K34" i="32" s="1"/>
  <c r="I32" i="32"/>
  <c r="K32" i="32" s="1"/>
  <c r="I30" i="32"/>
  <c r="K30" i="32" s="1"/>
  <c r="I28" i="32"/>
  <c r="K28" i="32" s="1"/>
  <c r="I26" i="32"/>
  <c r="K26" i="32" s="1"/>
  <c r="I24" i="32"/>
  <c r="K24" i="32" s="1"/>
  <c r="I22" i="32"/>
  <c r="K22" i="32" s="1"/>
  <c r="I20" i="32"/>
  <c r="K20" i="32" s="1"/>
  <c r="I18" i="32"/>
  <c r="K18" i="32" s="1"/>
  <c r="I16" i="32"/>
  <c r="K16" i="32" s="1"/>
  <c r="I14" i="32"/>
  <c r="K14" i="32" s="1"/>
  <c r="I7" i="32"/>
  <c r="K7" i="32" s="1"/>
  <c r="I2" i="32"/>
  <c r="K2" i="32" s="1"/>
  <c r="I10" i="32"/>
  <c r="K10" i="32" s="1"/>
  <c r="I11" i="32"/>
  <c r="K11" i="32" s="1"/>
  <c r="I3" i="32"/>
  <c r="K3" i="32" s="1"/>
  <c r="I35" i="32"/>
  <c r="K35" i="32" s="1"/>
  <c r="I33" i="32"/>
  <c r="K33" i="32" s="1"/>
  <c r="I31" i="32"/>
  <c r="K31" i="32" s="1"/>
  <c r="I29" i="32"/>
  <c r="K29" i="32" s="1"/>
  <c r="I27" i="32"/>
  <c r="K27" i="32" s="1"/>
  <c r="I25" i="32"/>
  <c r="K25" i="32" s="1"/>
  <c r="I23" i="32"/>
  <c r="K23" i="32" s="1"/>
  <c r="I21" i="32"/>
  <c r="K21" i="32" s="1"/>
  <c r="I19" i="32"/>
  <c r="K19" i="32" s="1"/>
  <c r="I17" i="32"/>
  <c r="K17" i="32" s="1"/>
  <c r="I15" i="32"/>
  <c r="K15" i="32" s="1"/>
  <c r="I13" i="32"/>
  <c r="K13" i="32" s="1"/>
  <c r="I8" i="32"/>
  <c r="K8" i="32" s="1"/>
  <c r="I6" i="32"/>
  <c r="K6" i="32" s="1"/>
  <c r="I11" i="31"/>
  <c r="K11" i="31" s="1"/>
  <c r="I9" i="31"/>
  <c r="K9" i="31" s="1"/>
  <c r="I4" i="31"/>
  <c r="K4" i="31" s="1"/>
  <c r="I3" i="31"/>
  <c r="K3" i="31" s="1"/>
  <c r="I31" i="31"/>
  <c r="K31" i="31" s="1"/>
  <c r="I15" i="31"/>
  <c r="K15" i="31" s="1"/>
  <c r="I36" i="31"/>
  <c r="K36" i="31" s="1"/>
  <c r="I34" i="31"/>
  <c r="K34" i="31" s="1"/>
  <c r="I32" i="31"/>
  <c r="K32" i="31" s="1"/>
  <c r="I30" i="31"/>
  <c r="K30" i="31" s="1"/>
  <c r="I28" i="31"/>
  <c r="K28" i="31" s="1"/>
  <c r="I26" i="31"/>
  <c r="K26" i="31" s="1"/>
  <c r="I24" i="31"/>
  <c r="K24" i="31" s="1"/>
  <c r="I22" i="31"/>
  <c r="K22" i="31" s="1"/>
  <c r="I20" i="31"/>
  <c r="K20" i="31" s="1"/>
  <c r="I18" i="31"/>
  <c r="K18" i="31" s="1"/>
  <c r="I16" i="31"/>
  <c r="K16" i="31" s="1"/>
  <c r="I14" i="31"/>
  <c r="K14" i="31" s="1"/>
  <c r="I7" i="31"/>
  <c r="K7" i="31" s="1"/>
  <c r="I2" i="31"/>
  <c r="K2" i="31" s="1"/>
  <c r="I35" i="31"/>
  <c r="K35" i="31" s="1"/>
  <c r="I25" i="31"/>
  <c r="K25" i="31" s="1"/>
  <c r="I21" i="31"/>
  <c r="K21" i="31" s="1"/>
  <c r="I17" i="31"/>
  <c r="K17" i="31" s="1"/>
  <c r="I12" i="31"/>
  <c r="K12" i="31" s="1"/>
  <c r="I29" i="31"/>
  <c r="K29" i="31" s="1"/>
  <c r="I10" i="31"/>
  <c r="K10" i="31" s="1"/>
  <c r="I5" i="31"/>
  <c r="K5" i="31" s="1"/>
  <c r="I33" i="31"/>
  <c r="K33" i="31" s="1"/>
  <c r="I27" i="31"/>
  <c r="K27" i="31" s="1"/>
  <c r="I23" i="31"/>
  <c r="K23" i="31" s="1"/>
  <c r="I19" i="31"/>
  <c r="K19" i="31" s="1"/>
  <c r="I13" i="31"/>
  <c r="K13" i="31" s="1"/>
  <c r="I8" i="31"/>
  <c r="K8" i="31" s="1"/>
  <c r="I6" i="31"/>
  <c r="K6" i="31" s="1"/>
  <c r="I10" i="29"/>
  <c r="K10" i="29" s="1"/>
  <c r="I5" i="29"/>
  <c r="K5" i="29" s="1"/>
  <c r="I7" i="29"/>
  <c r="K7" i="29" s="1"/>
  <c r="I2" i="29"/>
  <c r="K2" i="29" s="1"/>
  <c r="I3" i="29"/>
  <c r="K3" i="29" s="1"/>
  <c r="I9" i="29"/>
  <c r="K9" i="29" s="1"/>
  <c r="I4" i="29"/>
  <c r="K4" i="29" s="1"/>
  <c r="I8" i="29"/>
  <c r="K8" i="29" s="1"/>
  <c r="I12" i="29"/>
  <c r="K12" i="29" s="1"/>
  <c r="I6" i="29"/>
  <c r="K6" i="29" s="1"/>
  <c r="I11" i="29"/>
  <c r="K11" i="29" s="1"/>
  <c r="I8" i="28"/>
  <c r="K8" i="28" s="1"/>
  <c r="I9" i="28"/>
  <c r="K9" i="28" s="1"/>
  <c r="I4" i="28"/>
  <c r="K4" i="28" s="1"/>
  <c r="I7" i="28"/>
  <c r="K7" i="28" s="1"/>
  <c r="I2" i="28"/>
  <c r="K2" i="28" s="1"/>
  <c r="I12" i="28"/>
  <c r="K12" i="28" s="1"/>
  <c r="I10" i="28"/>
  <c r="K10" i="28" s="1"/>
  <c r="I5" i="28"/>
  <c r="K5" i="28" s="1"/>
  <c r="I3" i="28"/>
  <c r="K3" i="28" s="1"/>
  <c r="I6" i="28"/>
  <c r="K6" i="28" s="1"/>
  <c r="I11" i="28"/>
  <c r="K11" i="28" s="1"/>
  <c r="C7" i="27"/>
  <c r="C7" i="26"/>
  <c r="C7" i="25"/>
  <c r="J12" i="24"/>
  <c r="J11" i="24"/>
  <c r="J10" i="24"/>
  <c r="J9" i="24"/>
  <c r="J8" i="24"/>
  <c r="J7" i="24"/>
  <c r="J6" i="24"/>
  <c r="J5" i="24"/>
  <c r="C5" i="24"/>
  <c r="C6" i="24" s="1"/>
  <c r="J4" i="24"/>
  <c r="J3" i="24"/>
  <c r="C3" i="24"/>
  <c r="J2" i="24"/>
  <c r="H2" i="24"/>
  <c r="H3" i="24" s="1"/>
  <c r="H4" i="24" s="1"/>
  <c r="H5" i="24" s="1"/>
  <c r="H6" i="24" s="1"/>
  <c r="H7" i="24" s="1"/>
  <c r="H8" i="24" s="1"/>
  <c r="H9" i="24" s="1"/>
  <c r="H10" i="24" s="1"/>
  <c r="H11" i="24" s="1"/>
  <c r="H12" i="24" s="1"/>
  <c r="J36" i="23"/>
  <c r="J35" i="23"/>
  <c r="J34" i="23"/>
  <c r="J33" i="23"/>
  <c r="J32" i="23"/>
  <c r="J31" i="23"/>
  <c r="J30" i="23"/>
  <c r="J29" i="23"/>
  <c r="J28" i="23"/>
  <c r="J27" i="23"/>
  <c r="J26" i="23"/>
  <c r="J25" i="23"/>
  <c r="J24" i="23"/>
  <c r="J23" i="23"/>
  <c r="J22" i="23"/>
  <c r="J21" i="23"/>
  <c r="J20" i="23"/>
  <c r="J19" i="23"/>
  <c r="J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J5" i="23"/>
  <c r="C5" i="23"/>
  <c r="J4" i="23"/>
  <c r="J3" i="23"/>
  <c r="C3" i="23"/>
  <c r="J2" i="23"/>
  <c r="H2" i="23"/>
  <c r="H3" i="23" s="1"/>
  <c r="H4" i="23" s="1"/>
  <c r="H5" i="23" s="1"/>
  <c r="H6" i="23" s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C3" i="19"/>
  <c r="C3" i="15"/>
  <c r="C3" i="13"/>
  <c r="C3" i="12"/>
  <c r="C3" i="7"/>
  <c r="C3" i="6"/>
  <c r="C3" i="5"/>
  <c r="C3" i="4"/>
  <c r="C3" i="2"/>
  <c r="C3" i="18"/>
  <c r="J12" i="19"/>
  <c r="J11" i="19"/>
  <c r="J10" i="19"/>
  <c r="J9" i="19"/>
  <c r="J8" i="19"/>
  <c r="J7" i="19"/>
  <c r="J6" i="19"/>
  <c r="J5" i="19"/>
  <c r="C5" i="19"/>
  <c r="J4" i="19"/>
  <c r="J3" i="19"/>
  <c r="J2" i="19"/>
  <c r="H2" i="19"/>
  <c r="H3" i="19" s="1"/>
  <c r="H4" i="19" s="1"/>
  <c r="H5" i="19" s="1"/>
  <c r="H6" i="19" s="1"/>
  <c r="H7" i="19" s="1"/>
  <c r="H8" i="19" s="1"/>
  <c r="H9" i="19" s="1"/>
  <c r="H10" i="19" s="1"/>
  <c r="H11" i="19" s="1"/>
  <c r="H12" i="19" s="1"/>
  <c r="I11" i="27" l="1"/>
  <c r="K11" i="27" s="1"/>
  <c r="I10" i="27"/>
  <c r="K10" i="27" s="1"/>
  <c r="I5" i="27"/>
  <c r="K5" i="27" s="1"/>
  <c r="I4" i="27"/>
  <c r="K4" i="27" s="1"/>
  <c r="I35" i="27"/>
  <c r="K35" i="27" s="1"/>
  <c r="I34" i="27"/>
  <c r="K34" i="27" s="1"/>
  <c r="I32" i="27"/>
  <c r="K32" i="27" s="1"/>
  <c r="I30" i="27"/>
  <c r="K30" i="27" s="1"/>
  <c r="I28" i="27"/>
  <c r="K28" i="27" s="1"/>
  <c r="I26" i="27"/>
  <c r="K26" i="27" s="1"/>
  <c r="I24" i="27"/>
  <c r="K24" i="27" s="1"/>
  <c r="I22" i="27"/>
  <c r="K22" i="27" s="1"/>
  <c r="I20" i="27"/>
  <c r="K20" i="27" s="1"/>
  <c r="I18" i="27"/>
  <c r="K18" i="27" s="1"/>
  <c r="I16" i="27"/>
  <c r="K16" i="27" s="1"/>
  <c r="I14" i="27"/>
  <c r="K14" i="27" s="1"/>
  <c r="I7" i="27"/>
  <c r="K7" i="27" s="1"/>
  <c r="I2" i="27"/>
  <c r="K2" i="27" s="1"/>
  <c r="I6" i="27"/>
  <c r="K6" i="27" s="1"/>
  <c r="I9" i="27"/>
  <c r="K9" i="27" s="1"/>
  <c r="I3" i="27"/>
  <c r="K3" i="27" s="1"/>
  <c r="I36" i="27"/>
  <c r="K36" i="27" s="1"/>
  <c r="I33" i="27"/>
  <c r="K33" i="27" s="1"/>
  <c r="I31" i="27"/>
  <c r="K31" i="27" s="1"/>
  <c r="I29" i="27"/>
  <c r="K29" i="27" s="1"/>
  <c r="I27" i="27"/>
  <c r="K27" i="27" s="1"/>
  <c r="I25" i="27"/>
  <c r="K25" i="27" s="1"/>
  <c r="I23" i="27"/>
  <c r="K23" i="27" s="1"/>
  <c r="I21" i="27"/>
  <c r="K21" i="27" s="1"/>
  <c r="I17" i="27"/>
  <c r="K17" i="27" s="1"/>
  <c r="I15" i="27"/>
  <c r="K15" i="27" s="1"/>
  <c r="I13" i="27"/>
  <c r="K13" i="27" s="1"/>
  <c r="I8" i="27"/>
  <c r="K8" i="27" s="1"/>
  <c r="I12" i="27"/>
  <c r="K12" i="27" s="1"/>
  <c r="I19" i="27"/>
  <c r="K19" i="27" s="1"/>
  <c r="I11" i="26"/>
  <c r="K11" i="26" s="1"/>
  <c r="I10" i="26"/>
  <c r="K10" i="26" s="1"/>
  <c r="I5" i="26"/>
  <c r="K5" i="26" s="1"/>
  <c r="I9" i="26"/>
  <c r="K9" i="26" s="1"/>
  <c r="I4" i="26"/>
  <c r="K4" i="26" s="1"/>
  <c r="I3" i="26"/>
  <c r="K3" i="26" s="1"/>
  <c r="I36" i="26"/>
  <c r="K36" i="26" s="1"/>
  <c r="I35" i="26"/>
  <c r="K35" i="26" s="1"/>
  <c r="I34" i="26"/>
  <c r="K34" i="26" s="1"/>
  <c r="I33" i="26"/>
  <c r="K33" i="26" s="1"/>
  <c r="I32" i="26"/>
  <c r="K32" i="26" s="1"/>
  <c r="I31" i="26"/>
  <c r="K31" i="26" s="1"/>
  <c r="I30" i="26"/>
  <c r="K30" i="26" s="1"/>
  <c r="I29" i="26"/>
  <c r="K29" i="26" s="1"/>
  <c r="I28" i="26"/>
  <c r="K28" i="26" s="1"/>
  <c r="I27" i="26"/>
  <c r="K27" i="26" s="1"/>
  <c r="I26" i="26"/>
  <c r="K26" i="26" s="1"/>
  <c r="I25" i="26"/>
  <c r="K25" i="26" s="1"/>
  <c r="I24" i="26"/>
  <c r="K24" i="26" s="1"/>
  <c r="I23" i="26"/>
  <c r="K23" i="26" s="1"/>
  <c r="I22" i="26"/>
  <c r="K22" i="26" s="1"/>
  <c r="I21" i="26"/>
  <c r="K21" i="26" s="1"/>
  <c r="I20" i="26"/>
  <c r="K20" i="26" s="1"/>
  <c r="I19" i="26"/>
  <c r="K19" i="26" s="1"/>
  <c r="I18" i="26"/>
  <c r="K18" i="26" s="1"/>
  <c r="I17" i="26"/>
  <c r="K17" i="26" s="1"/>
  <c r="I16" i="26"/>
  <c r="K16" i="26" s="1"/>
  <c r="I15" i="26"/>
  <c r="K15" i="26" s="1"/>
  <c r="I14" i="26"/>
  <c r="K14" i="26" s="1"/>
  <c r="I13" i="26"/>
  <c r="K13" i="26" s="1"/>
  <c r="I8" i="26"/>
  <c r="K8" i="26" s="1"/>
  <c r="I7" i="26"/>
  <c r="K7" i="26" s="1"/>
  <c r="I2" i="26"/>
  <c r="K2" i="26" s="1"/>
  <c r="I6" i="26"/>
  <c r="K6" i="26" s="1"/>
  <c r="I12" i="26"/>
  <c r="K12" i="26" s="1"/>
  <c r="I11" i="25"/>
  <c r="K11" i="25" s="1"/>
  <c r="I10" i="25"/>
  <c r="K10" i="25" s="1"/>
  <c r="I5" i="25"/>
  <c r="K5" i="25" s="1"/>
  <c r="I8" i="25"/>
  <c r="K8" i="25" s="1"/>
  <c r="I2" i="25"/>
  <c r="K2" i="25" s="1"/>
  <c r="I6" i="25"/>
  <c r="K6" i="25" s="1"/>
  <c r="I9" i="25"/>
  <c r="K9" i="25" s="1"/>
  <c r="I4" i="25"/>
  <c r="K4" i="25" s="1"/>
  <c r="I3" i="25"/>
  <c r="K3" i="25" s="1"/>
  <c r="I36" i="25"/>
  <c r="K36" i="25" s="1"/>
  <c r="I35" i="25"/>
  <c r="K35" i="25" s="1"/>
  <c r="I34" i="25"/>
  <c r="K34" i="25" s="1"/>
  <c r="I33" i="25"/>
  <c r="K33" i="25" s="1"/>
  <c r="I32" i="25"/>
  <c r="K32" i="25" s="1"/>
  <c r="I31" i="25"/>
  <c r="K31" i="25" s="1"/>
  <c r="I30" i="25"/>
  <c r="K30" i="25" s="1"/>
  <c r="I29" i="25"/>
  <c r="K29" i="25" s="1"/>
  <c r="I28" i="25"/>
  <c r="K28" i="25" s="1"/>
  <c r="I27" i="25"/>
  <c r="K27" i="25" s="1"/>
  <c r="I26" i="25"/>
  <c r="K26" i="25" s="1"/>
  <c r="I25" i="25"/>
  <c r="K25" i="25" s="1"/>
  <c r="I24" i="25"/>
  <c r="K24" i="25" s="1"/>
  <c r="I23" i="25"/>
  <c r="K23" i="25" s="1"/>
  <c r="I22" i="25"/>
  <c r="K22" i="25" s="1"/>
  <c r="I21" i="25"/>
  <c r="K21" i="25" s="1"/>
  <c r="I20" i="25"/>
  <c r="K20" i="25" s="1"/>
  <c r="I19" i="25"/>
  <c r="K19" i="25" s="1"/>
  <c r="I18" i="25"/>
  <c r="K18" i="25" s="1"/>
  <c r="I17" i="25"/>
  <c r="K17" i="25" s="1"/>
  <c r="I16" i="25"/>
  <c r="K16" i="25" s="1"/>
  <c r="I15" i="25"/>
  <c r="K15" i="25" s="1"/>
  <c r="I14" i="25"/>
  <c r="K14" i="25" s="1"/>
  <c r="I13" i="25"/>
  <c r="K13" i="25" s="1"/>
  <c r="I7" i="25"/>
  <c r="K7" i="25" s="1"/>
  <c r="I12" i="25"/>
  <c r="K12" i="25" s="1"/>
  <c r="C7" i="24"/>
  <c r="I3" i="24" s="1"/>
  <c r="K3" i="24" s="1"/>
  <c r="C6" i="19"/>
  <c r="C6" i="23"/>
  <c r="C7" i="23"/>
  <c r="C7" i="19" l="1"/>
  <c r="I6" i="24"/>
  <c r="K6" i="24" s="1"/>
  <c r="I11" i="24"/>
  <c r="K11" i="24" s="1"/>
  <c r="I7" i="24"/>
  <c r="K7" i="24" s="1"/>
  <c r="I4" i="24"/>
  <c r="K4" i="24" s="1"/>
  <c r="I5" i="24"/>
  <c r="K5" i="24" s="1"/>
  <c r="I2" i="24"/>
  <c r="K2" i="24" s="1"/>
  <c r="I12" i="24"/>
  <c r="K12" i="24" s="1"/>
  <c r="I8" i="24"/>
  <c r="K8" i="24" s="1"/>
  <c r="I9" i="24"/>
  <c r="K9" i="24" s="1"/>
  <c r="I10" i="24"/>
  <c r="K10" i="24" s="1"/>
  <c r="I11" i="23"/>
  <c r="K11" i="23" s="1"/>
  <c r="I29" i="23"/>
  <c r="K29" i="23" s="1"/>
  <c r="I21" i="23"/>
  <c r="K21" i="23" s="1"/>
  <c r="I9" i="23"/>
  <c r="K9" i="23" s="1"/>
  <c r="I4" i="23"/>
  <c r="K4" i="23" s="1"/>
  <c r="I5" i="23"/>
  <c r="K5" i="23" s="1"/>
  <c r="I35" i="23"/>
  <c r="K35" i="23" s="1"/>
  <c r="I25" i="23"/>
  <c r="K25" i="23" s="1"/>
  <c r="I17" i="23"/>
  <c r="K17" i="23" s="1"/>
  <c r="I15" i="23"/>
  <c r="K15" i="23" s="1"/>
  <c r="I8" i="23"/>
  <c r="K8" i="23" s="1"/>
  <c r="I6" i="23"/>
  <c r="K6" i="23" s="1"/>
  <c r="I36" i="23"/>
  <c r="K36" i="23" s="1"/>
  <c r="I34" i="23"/>
  <c r="K34" i="23" s="1"/>
  <c r="I32" i="23"/>
  <c r="K32" i="23" s="1"/>
  <c r="I30" i="23"/>
  <c r="K30" i="23" s="1"/>
  <c r="I28" i="23"/>
  <c r="K28" i="23" s="1"/>
  <c r="I26" i="23"/>
  <c r="K26" i="23" s="1"/>
  <c r="I24" i="23"/>
  <c r="K24" i="23" s="1"/>
  <c r="I22" i="23"/>
  <c r="K22" i="23" s="1"/>
  <c r="I20" i="23"/>
  <c r="K20" i="23" s="1"/>
  <c r="I18" i="23"/>
  <c r="K18" i="23" s="1"/>
  <c r="I16" i="23"/>
  <c r="K16" i="23" s="1"/>
  <c r="I14" i="23"/>
  <c r="K14" i="23" s="1"/>
  <c r="I7" i="23"/>
  <c r="K7" i="23" s="1"/>
  <c r="I2" i="23"/>
  <c r="K2" i="23" s="1"/>
  <c r="I10" i="23"/>
  <c r="K10" i="23" s="1"/>
  <c r="I31" i="23"/>
  <c r="K31" i="23" s="1"/>
  <c r="I23" i="23"/>
  <c r="K23" i="23" s="1"/>
  <c r="I12" i="23"/>
  <c r="K12" i="23" s="1"/>
  <c r="I3" i="23"/>
  <c r="K3" i="23" s="1"/>
  <c r="I33" i="23"/>
  <c r="K33" i="23" s="1"/>
  <c r="I27" i="23"/>
  <c r="K27" i="23" s="1"/>
  <c r="I19" i="23"/>
  <c r="K19" i="23" s="1"/>
  <c r="I13" i="23"/>
  <c r="K13" i="23" s="1"/>
  <c r="I3" i="19"/>
  <c r="K3" i="19" s="1"/>
  <c r="I6" i="19"/>
  <c r="K6" i="19" s="1"/>
  <c r="I11" i="19"/>
  <c r="K11" i="19" s="1"/>
  <c r="I9" i="19"/>
  <c r="K9" i="19" s="1"/>
  <c r="I10" i="19"/>
  <c r="K10" i="19" s="1"/>
  <c r="I5" i="19"/>
  <c r="K5" i="19" s="1"/>
  <c r="I8" i="19"/>
  <c r="K8" i="19" s="1"/>
  <c r="I4" i="19"/>
  <c r="K4" i="19" s="1"/>
  <c r="I12" i="19"/>
  <c r="K12" i="19" s="1"/>
  <c r="I7" i="19"/>
  <c r="K7" i="19" s="1"/>
  <c r="I2" i="19"/>
  <c r="K2" i="19" s="1"/>
  <c r="J12" i="18"/>
  <c r="J11" i="18"/>
  <c r="J10" i="18"/>
  <c r="J9" i="18"/>
  <c r="J8" i="18"/>
  <c r="J7" i="18"/>
  <c r="J6" i="18"/>
  <c r="J5" i="18"/>
  <c r="C5" i="18"/>
  <c r="J4" i="18"/>
  <c r="J3" i="18"/>
  <c r="J2" i="18"/>
  <c r="H2" i="18"/>
  <c r="H3" i="18" s="1"/>
  <c r="H4" i="18" s="1"/>
  <c r="H5" i="18" s="1"/>
  <c r="H6" i="18" s="1"/>
  <c r="H7" i="18" s="1"/>
  <c r="H8" i="18" s="1"/>
  <c r="H9" i="18" s="1"/>
  <c r="H10" i="18" s="1"/>
  <c r="H11" i="18" s="1"/>
  <c r="H12" i="18" s="1"/>
  <c r="C6" i="18" l="1"/>
  <c r="J12" i="15"/>
  <c r="J11" i="15"/>
  <c r="J10" i="15"/>
  <c r="J9" i="15"/>
  <c r="J8" i="15"/>
  <c r="J7" i="15"/>
  <c r="J6" i="15"/>
  <c r="J5" i="15"/>
  <c r="C5" i="15"/>
  <c r="J4" i="15"/>
  <c r="J3" i="15"/>
  <c r="J2" i="15"/>
  <c r="H2" i="15"/>
  <c r="H3" i="15" s="1"/>
  <c r="H4" i="15" s="1"/>
  <c r="H5" i="15" s="1"/>
  <c r="H6" i="15" s="1"/>
  <c r="H7" i="15" s="1"/>
  <c r="H8" i="15" s="1"/>
  <c r="H9" i="15" s="1"/>
  <c r="H10" i="15" s="1"/>
  <c r="H11" i="15" s="1"/>
  <c r="H12" i="15" s="1"/>
  <c r="J12" i="13"/>
  <c r="J11" i="13"/>
  <c r="J10" i="13"/>
  <c r="J9" i="13"/>
  <c r="J8" i="13"/>
  <c r="J7" i="13"/>
  <c r="J6" i="13"/>
  <c r="J5" i="13"/>
  <c r="C5" i="13"/>
  <c r="J4" i="13"/>
  <c r="J3" i="13"/>
  <c r="J2" i="13"/>
  <c r="H2" i="13"/>
  <c r="H3" i="13" s="1"/>
  <c r="H4" i="13" s="1"/>
  <c r="H5" i="13" s="1"/>
  <c r="H6" i="13" s="1"/>
  <c r="H7" i="13" s="1"/>
  <c r="H8" i="13" s="1"/>
  <c r="H9" i="13" s="1"/>
  <c r="H10" i="13" s="1"/>
  <c r="H11" i="13" s="1"/>
  <c r="H12" i="13" s="1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C5" i="12"/>
  <c r="J4" i="12"/>
  <c r="J3" i="12"/>
  <c r="J2" i="12"/>
  <c r="H2" i="12"/>
  <c r="H3" i="12" s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C5" i="7"/>
  <c r="J4" i="7"/>
  <c r="J3" i="7"/>
  <c r="J2" i="7"/>
  <c r="H2" i="7"/>
  <c r="H3" i="7" s="1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C5" i="6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C7" i="18" l="1"/>
  <c r="C6" i="12"/>
  <c r="C7" i="12" s="1"/>
  <c r="C6" i="6"/>
  <c r="C6" i="7"/>
  <c r="C6" i="15"/>
  <c r="C7" i="15" s="1"/>
  <c r="C6" i="13"/>
  <c r="C7" i="13" s="1"/>
  <c r="I3" i="18" l="1"/>
  <c r="K3" i="18" s="1"/>
  <c r="I10" i="18"/>
  <c r="K10" i="18" s="1"/>
  <c r="I6" i="18"/>
  <c r="K6" i="18" s="1"/>
  <c r="I5" i="18"/>
  <c r="K5" i="18" s="1"/>
  <c r="I4" i="18"/>
  <c r="K4" i="18" s="1"/>
  <c r="I2" i="18"/>
  <c r="K2" i="18" s="1"/>
  <c r="I11" i="18"/>
  <c r="K11" i="18" s="1"/>
  <c r="I12" i="18"/>
  <c r="K12" i="18" s="1"/>
  <c r="I7" i="18"/>
  <c r="K7" i="18" s="1"/>
  <c r="I8" i="18"/>
  <c r="K8" i="18" s="1"/>
  <c r="I9" i="18"/>
  <c r="K9" i="18" s="1"/>
  <c r="C7" i="6"/>
  <c r="I10" i="6" s="1"/>
  <c r="K10" i="6" s="1"/>
  <c r="C7" i="7"/>
  <c r="I8" i="7" s="1"/>
  <c r="K8" i="7" s="1"/>
  <c r="I11" i="15"/>
  <c r="K11" i="15" s="1"/>
  <c r="I10" i="15"/>
  <c r="K10" i="15" s="1"/>
  <c r="I5" i="15"/>
  <c r="K5" i="15" s="1"/>
  <c r="I7" i="15"/>
  <c r="K7" i="15" s="1"/>
  <c r="I12" i="15"/>
  <c r="K12" i="15" s="1"/>
  <c r="I9" i="15"/>
  <c r="K9" i="15" s="1"/>
  <c r="I4" i="15"/>
  <c r="K4" i="15" s="1"/>
  <c r="I3" i="15"/>
  <c r="K3" i="15" s="1"/>
  <c r="I8" i="15"/>
  <c r="K8" i="15" s="1"/>
  <c r="I2" i="15"/>
  <c r="K2" i="15" s="1"/>
  <c r="I6" i="15"/>
  <c r="K6" i="15" s="1"/>
  <c r="I11" i="13"/>
  <c r="K11" i="13" s="1"/>
  <c r="I10" i="13"/>
  <c r="K10" i="13" s="1"/>
  <c r="I5" i="13"/>
  <c r="K5" i="13" s="1"/>
  <c r="I9" i="13"/>
  <c r="K9" i="13" s="1"/>
  <c r="I4" i="13"/>
  <c r="K4" i="13" s="1"/>
  <c r="I3" i="13"/>
  <c r="K3" i="13" s="1"/>
  <c r="I6" i="13"/>
  <c r="K6" i="13" s="1"/>
  <c r="I8" i="13"/>
  <c r="K8" i="13" s="1"/>
  <c r="I7" i="13"/>
  <c r="K7" i="13" s="1"/>
  <c r="I2" i="13"/>
  <c r="K2" i="13" s="1"/>
  <c r="I12" i="13"/>
  <c r="K12" i="13" s="1"/>
  <c r="I11" i="12"/>
  <c r="K11" i="12" s="1"/>
  <c r="I10" i="12"/>
  <c r="K10" i="12" s="1"/>
  <c r="I5" i="12"/>
  <c r="K5" i="12" s="1"/>
  <c r="I12" i="12"/>
  <c r="K12" i="12" s="1"/>
  <c r="I9" i="12"/>
  <c r="K9" i="12" s="1"/>
  <c r="I4" i="12"/>
  <c r="K4" i="12" s="1"/>
  <c r="I3" i="12"/>
  <c r="K3" i="12" s="1"/>
  <c r="I36" i="12"/>
  <c r="K36" i="12" s="1"/>
  <c r="I35" i="12"/>
  <c r="K35" i="12" s="1"/>
  <c r="I34" i="12"/>
  <c r="K34" i="12" s="1"/>
  <c r="I33" i="12"/>
  <c r="K33" i="12" s="1"/>
  <c r="I32" i="12"/>
  <c r="K32" i="12" s="1"/>
  <c r="I31" i="12"/>
  <c r="K31" i="12" s="1"/>
  <c r="I30" i="12"/>
  <c r="K30" i="12" s="1"/>
  <c r="I29" i="12"/>
  <c r="K29" i="12" s="1"/>
  <c r="I28" i="12"/>
  <c r="K28" i="12" s="1"/>
  <c r="I27" i="12"/>
  <c r="K27" i="12" s="1"/>
  <c r="I26" i="12"/>
  <c r="K26" i="12" s="1"/>
  <c r="I25" i="12"/>
  <c r="K25" i="12" s="1"/>
  <c r="I24" i="12"/>
  <c r="K24" i="12" s="1"/>
  <c r="I23" i="12"/>
  <c r="K23" i="12" s="1"/>
  <c r="I22" i="12"/>
  <c r="K22" i="12" s="1"/>
  <c r="I21" i="12"/>
  <c r="K21" i="12" s="1"/>
  <c r="I20" i="12"/>
  <c r="K20" i="12" s="1"/>
  <c r="I19" i="12"/>
  <c r="K19" i="12" s="1"/>
  <c r="I18" i="12"/>
  <c r="K18" i="12" s="1"/>
  <c r="I17" i="12"/>
  <c r="K17" i="12" s="1"/>
  <c r="I16" i="12"/>
  <c r="K16" i="12" s="1"/>
  <c r="I15" i="12"/>
  <c r="K15" i="12" s="1"/>
  <c r="I14" i="12"/>
  <c r="K14" i="12" s="1"/>
  <c r="I13" i="12"/>
  <c r="K13" i="12" s="1"/>
  <c r="I8" i="12"/>
  <c r="K8" i="12" s="1"/>
  <c r="I7" i="12"/>
  <c r="K7" i="12" s="1"/>
  <c r="I2" i="12"/>
  <c r="K2" i="12" s="1"/>
  <c r="I6" i="12"/>
  <c r="K6" i="12" s="1"/>
  <c r="I18" i="6" l="1"/>
  <c r="K18" i="6" s="1"/>
  <c r="I34" i="6"/>
  <c r="K34" i="6" s="1"/>
  <c r="I11" i="6"/>
  <c r="K11" i="6" s="1"/>
  <c r="I7" i="6"/>
  <c r="K7" i="6" s="1"/>
  <c r="I26" i="6"/>
  <c r="K26" i="6" s="1"/>
  <c r="I21" i="6"/>
  <c r="K21" i="6" s="1"/>
  <c r="I29" i="6"/>
  <c r="K29" i="6" s="1"/>
  <c r="I3" i="6"/>
  <c r="K3" i="6" s="1"/>
  <c r="I13" i="6"/>
  <c r="K13" i="6" s="1"/>
  <c r="I26" i="7"/>
  <c r="K26" i="7" s="1"/>
  <c r="I31" i="7"/>
  <c r="K31" i="7" s="1"/>
  <c r="I34" i="7"/>
  <c r="K34" i="7" s="1"/>
  <c r="I13" i="7"/>
  <c r="K13" i="7" s="1"/>
  <c r="I8" i="6"/>
  <c r="K8" i="6" s="1"/>
  <c r="I19" i="6"/>
  <c r="K19" i="6" s="1"/>
  <c r="I27" i="6"/>
  <c r="K27" i="6" s="1"/>
  <c r="I35" i="6"/>
  <c r="K35" i="6" s="1"/>
  <c r="I20" i="6"/>
  <c r="K20" i="6" s="1"/>
  <c r="I28" i="6"/>
  <c r="K28" i="6" s="1"/>
  <c r="I36" i="6"/>
  <c r="K36" i="6" s="1"/>
  <c r="I14" i="6"/>
  <c r="K14" i="6" s="1"/>
  <c r="I22" i="6"/>
  <c r="K22" i="6" s="1"/>
  <c r="I4" i="6"/>
  <c r="K4" i="6" s="1"/>
  <c r="I6" i="6"/>
  <c r="K6" i="6" s="1"/>
  <c r="I15" i="6"/>
  <c r="K15" i="6" s="1"/>
  <c r="I23" i="6"/>
  <c r="K23" i="6" s="1"/>
  <c r="I31" i="6"/>
  <c r="K31" i="6" s="1"/>
  <c r="I9" i="6"/>
  <c r="K9" i="6" s="1"/>
  <c r="I5" i="6"/>
  <c r="K5" i="6" s="1"/>
  <c r="I30" i="6"/>
  <c r="K30" i="6" s="1"/>
  <c r="I12" i="6"/>
  <c r="K12" i="6" s="1"/>
  <c r="I16" i="6"/>
  <c r="K16" i="6" s="1"/>
  <c r="I24" i="6"/>
  <c r="K24" i="6" s="1"/>
  <c r="I32" i="6"/>
  <c r="K32" i="6" s="1"/>
  <c r="I2" i="6"/>
  <c r="K2" i="6" s="1"/>
  <c r="I17" i="6"/>
  <c r="K17" i="6" s="1"/>
  <c r="I25" i="6"/>
  <c r="K25" i="6" s="1"/>
  <c r="I33" i="6"/>
  <c r="K33" i="6" s="1"/>
  <c r="I6" i="7"/>
  <c r="K6" i="7" s="1"/>
  <c r="I16" i="7"/>
  <c r="K16" i="7" s="1"/>
  <c r="I3" i="7"/>
  <c r="K3" i="7" s="1"/>
  <c r="I20" i="7"/>
  <c r="K20" i="7" s="1"/>
  <c r="I22" i="7"/>
  <c r="K22" i="7" s="1"/>
  <c r="I32" i="7"/>
  <c r="K32" i="7" s="1"/>
  <c r="I17" i="7"/>
  <c r="K17" i="7" s="1"/>
  <c r="I11" i="7"/>
  <c r="K11" i="7" s="1"/>
  <c r="I23" i="7"/>
  <c r="K23" i="7" s="1"/>
  <c r="I33" i="7"/>
  <c r="K33" i="7" s="1"/>
  <c r="I19" i="7"/>
  <c r="K19" i="7" s="1"/>
  <c r="I14" i="7"/>
  <c r="K14" i="7" s="1"/>
  <c r="I4" i="7"/>
  <c r="K4" i="7" s="1"/>
  <c r="I27" i="7"/>
  <c r="K27" i="7" s="1"/>
  <c r="I35" i="7"/>
  <c r="K35" i="7" s="1"/>
  <c r="I9" i="7"/>
  <c r="K9" i="7" s="1"/>
  <c r="I21" i="7"/>
  <c r="K21" i="7" s="1"/>
  <c r="I7" i="7"/>
  <c r="K7" i="7" s="1"/>
  <c r="I28" i="7"/>
  <c r="K28" i="7" s="1"/>
  <c r="I36" i="7"/>
  <c r="K36" i="7" s="1"/>
  <c r="I2" i="7"/>
  <c r="K2" i="7" s="1"/>
  <c r="I24" i="7"/>
  <c r="K24" i="7" s="1"/>
  <c r="I15" i="7"/>
  <c r="K15" i="7" s="1"/>
  <c r="I29" i="7"/>
  <c r="K29" i="7" s="1"/>
  <c r="I12" i="7"/>
  <c r="K12" i="7" s="1"/>
  <c r="I5" i="7"/>
  <c r="K5" i="7" s="1"/>
  <c r="I25" i="7"/>
  <c r="K25" i="7" s="1"/>
  <c r="I18" i="7"/>
  <c r="K18" i="7" s="1"/>
  <c r="I30" i="7"/>
  <c r="K30" i="7" s="1"/>
  <c r="I10" i="7"/>
  <c r="K10" i="7" s="1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C5" i="5"/>
  <c r="C6" i="5" s="1"/>
  <c r="J4" i="5"/>
  <c r="J3" i="5"/>
  <c r="J2" i="5"/>
  <c r="H2" i="5"/>
  <c r="H3" i="5" s="1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C5" i="4"/>
  <c r="C6" i="4" s="1"/>
  <c r="J4" i="4"/>
  <c r="J3" i="4"/>
  <c r="J2" i="4"/>
  <c r="H2" i="4"/>
  <c r="H3" i="4" s="1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J2" i="2"/>
  <c r="H2" i="2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C5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C7" i="5" l="1"/>
  <c r="C7" i="4"/>
  <c r="C6" i="2"/>
  <c r="I11" i="5" l="1"/>
  <c r="K11" i="5" s="1"/>
  <c r="I10" i="5"/>
  <c r="K10" i="5" s="1"/>
  <c r="I5" i="5"/>
  <c r="K5" i="5" s="1"/>
  <c r="I6" i="5"/>
  <c r="K6" i="5" s="1"/>
  <c r="I9" i="5"/>
  <c r="K9" i="5" s="1"/>
  <c r="I4" i="5"/>
  <c r="K4" i="5" s="1"/>
  <c r="I3" i="5"/>
  <c r="K3" i="5" s="1"/>
  <c r="I36" i="5"/>
  <c r="K36" i="5" s="1"/>
  <c r="I35" i="5"/>
  <c r="K35" i="5" s="1"/>
  <c r="I34" i="5"/>
  <c r="K34" i="5" s="1"/>
  <c r="I33" i="5"/>
  <c r="K33" i="5" s="1"/>
  <c r="I32" i="5"/>
  <c r="K32" i="5" s="1"/>
  <c r="I31" i="5"/>
  <c r="K31" i="5" s="1"/>
  <c r="I30" i="5"/>
  <c r="K30" i="5" s="1"/>
  <c r="I29" i="5"/>
  <c r="K29" i="5" s="1"/>
  <c r="I28" i="5"/>
  <c r="K28" i="5" s="1"/>
  <c r="I27" i="5"/>
  <c r="K27" i="5" s="1"/>
  <c r="I26" i="5"/>
  <c r="K26" i="5" s="1"/>
  <c r="I25" i="5"/>
  <c r="K25" i="5" s="1"/>
  <c r="I24" i="5"/>
  <c r="K24" i="5" s="1"/>
  <c r="I23" i="5"/>
  <c r="K23" i="5" s="1"/>
  <c r="I22" i="5"/>
  <c r="K22" i="5" s="1"/>
  <c r="I21" i="5"/>
  <c r="K21" i="5" s="1"/>
  <c r="I20" i="5"/>
  <c r="K20" i="5" s="1"/>
  <c r="I19" i="5"/>
  <c r="K19" i="5" s="1"/>
  <c r="I18" i="5"/>
  <c r="K18" i="5" s="1"/>
  <c r="I17" i="5"/>
  <c r="K17" i="5" s="1"/>
  <c r="I16" i="5"/>
  <c r="K16" i="5" s="1"/>
  <c r="I15" i="5"/>
  <c r="K15" i="5" s="1"/>
  <c r="I14" i="5"/>
  <c r="K14" i="5" s="1"/>
  <c r="I13" i="5"/>
  <c r="K13" i="5" s="1"/>
  <c r="I8" i="5"/>
  <c r="K8" i="5" s="1"/>
  <c r="I7" i="5"/>
  <c r="K7" i="5" s="1"/>
  <c r="I2" i="5"/>
  <c r="K2" i="5" s="1"/>
  <c r="I12" i="5"/>
  <c r="K12" i="5" s="1"/>
  <c r="I11" i="4"/>
  <c r="K11" i="4" s="1"/>
  <c r="I10" i="4"/>
  <c r="K10" i="4" s="1"/>
  <c r="I5" i="4"/>
  <c r="K5" i="4" s="1"/>
  <c r="I9" i="4"/>
  <c r="K9" i="4" s="1"/>
  <c r="I4" i="4"/>
  <c r="K4" i="4" s="1"/>
  <c r="I36" i="4"/>
  <c r="K36" i="4" s="1"/>
  <c r="I34" i="4"/>
  <c r="K34" i="4" s="1"/>
  <c r="I32" i="4"/>
  <c r="K32" i="4" s="1"/>
  <c r="I30" i="4"/>
  <c r="K30" i="4" s="1"/>
  <c r="I28" i="4"/>
  <c r="K28" i="4" s="1"/>
  <c r="I27" i="4"/>
  <c r="K27" i="4" s="1"/>
  <c r="I24" i="4"/>
  <c r="K24" i="4" s="1"/>
  <c r="I22" i="4"/>
  <c r="K22" i="4" s="1"/>
  <c r="I20" i="4"/>
  <c r="K20" i="4" s="1"/>
  <c r="I18" i="4"/>
  <c r="K18" i="4" s="1"/>
  <c r="I16" i="4"/>
  <c r="K16" i="4" s="1"/>
  <c r="I14" i="4"/>
  <c r="K14" i="4" s="1"/>
  <c r="I7" i="4"/>
  <c r="K7" i="4" s="1"/>
  <c r="I6" i="4"/>
  <c r="K6" i="4" s="1"/>
  <c r="I3" i="4"/>
  <c r="K3" i="4" s="1"/>
  <c r="I35" i="4"/>
  <c r="K35" i="4" s="1"/>
  <c r="I33" i="4"/>
  <c r="K33" i="4" s="1"/>
  <c r="I31" i="4"/>
  <c r="K31" i="4" s="1"/>
  <c r="I29" i="4"/>
  <c r="K29" i="4" s="1"/>
  <c r="I26" i="4"/>
  <c r="K26" i="4" s="1"/>
  <c r="I23" i="4"/>
  <c r="K23" i="4" s="1"/>
  <c r="I21" i="4"/>
  <c r="K21" i="4" s="1"/>
  <c r="I19" i="4"/>
  <c r="K19" i="4" s="1"/>
  <c r="I17" i="4"/>
  <c r="K17" i="4" s="1"/>
  <c r="I15" i="4"/>
  <c r="K15" i="4" s="1"/>
  <c r="I13" i="4"/>
  <c r="K13" i="4" s="1"/>
  <c r="I8" i="4"/>
  <c r="K8" i="4" s="1"/>
  <c r="I2" i="4"/>
  <c r="K2" i="4" s="1"/>
  <c r="I12" i="4"/>
  <c r="K12" i="4" s="1"/>
  <c r="I25" i="4"/>
  <c r="K25" i="4" s="1"/>
  <c r="C7" i="2"/>
  <c r="I3" i="2" s="1"/>
  <c r="K3" i="2" s="1"/>
  <c r="I16" i="2" l="1"/>
  <c r="K16" i="2" s="1"/>
  <c r="I19" i="2"/>
  <c r="K19" i="2" s="1"/>
  <c r="I15" i="2"/>
  <c r="K15" i="2" s="1"/>
  <c r="I34" i="2"/>
  <c r="K34" i="2" s="1"/>
  <c r="I10" i="2"/>
  <c r="K10" i="2" s="1"/>
  <c r="I6" i="2"/>
  <c r="K6" i="2" s="1"/>
  <c r="I29" i="2"/>
  <c r="K29" i="2" s="1"/>
  <c r="I33" i="2"/>
  <c r="K33" i="2" s="1"/>
  <c r="I21" i="2"/>
  <c r="K21" i="2" s="1"/>
  <c r="I36" i="2"/>
  <c r="K36" i="2" s="1"/>
  <c r="I32" i="2"/>
  <c r="K32" i="2" s="1"/>
  <c r="I24" i="2"/>
  <c r="K24" i="2" s="1"/>
  <c r="I11" i="2"/>
  <c r="K11" i="2" s="1"/>
  <c r="I13" i="2"/>
  <c r="K13" i="2" s="1"/>
  <c r="I12" i="2"/>
  <c r="K12" i="2" s="1"/>
  <c r="I22" i="2"/>
  <c r="K22" i="2" s="1"/>
  <c r="I4" i="2"/>
  <c r="K4" i="2" s="1"/>
  <c r="I30" i="2"/>
  <c r="K30" i="2" s="1"/>
  <c r="I8" i="2"/>
  <c r="K8" i="2" s="1"/>
  <c r="I9" i="2"/>
  <c r="K9" i="2" s="1"/>
  <c r="I14" i="2"/>
  <c r="K14" i="2" s="1"/>
  <c r="I5" i="2"/>
  <c r="K5" i="2" s="1"/>
  <c r="I35" i="2"/>
  <c r="K35" i="2" s="1"/>
  <c r="I26" i="2"/>
  <c r="K26" i="2" s="1"/>
  <c r="I25" i="2"/>
  <c r="K25" i="2" s="1"/>
  <c r="I28" i="2"/>
  <c r="K28" i="2" s="1"/>
  <c r="I31" i="2"/>
  <c r="K31" i="2" s="1"/>
  <c r="I27" i="2"/>
  <c r="K27" i="2" s="1"/>
  <c r="I18" i="2"/>
  <c r="K18" i="2" s="1"/>
  <c r="I17" i="2"/>
  <c r="K17" i="2" s="1"/>
  <c r="I20" i="2"/>
  <c r="K20" i="2" s="1"/>
  <c r="I23" i="2"/>
  <c r="K23" i="2" s="1"/>
  <c r="I7" i="2"/>
  <c r="K7" i="2" s="1"/>
  <c r="I2" i="2"/>
  <c r="K2" i="2" s="1"/>
</calcChain>
</file>

<file path=xl/sharedStrings.xml><?xml version="1.0" encoding="utf-8"?>
<sst xmlns="http://schemas.openxmlformats.org/spreadsheetml/2006/main" count="447" uniqueCount="50">
  <si>
    <t>Experimental point</t>
  </si>
  <si>
    <t>Piston V. [mm/s]</t>
  </si>
  <si>
    <t>20ml Syringe D. [mm]</t>
  </si>
  <si>
    <t>Density (g/cm^3)</t>
  </si>
  <si>
    <t>Th. Vol. flow [mm^3/s]</t>
  </si>
  <si>
    <t>Th. Mass flow [g/s]</t>
  </si>
  <si>
    <t>Piston section [mm^2]</t>
  </si>
  <si>
    <t>Time [s]</t>
  </si>
  <si>
    <t>Exp. point [g]</t>
  </si>
  <si>
    <t>Exp. cumulative mass [g]</t>
  </si>
  <si>
    <t>Th. cumulative mass (g)</t>
  </si>
  <si>
    <t>Exp. throughput [mg/s]</t>
  </si>
  <si>
    <t>Th. throughput (mg/s)</t>
  </si>
  <si>
    <t>3B55R</t>
  </si>
  <si>
    <t>6B55R</t>
  </si>
  <si>
    <t>9B55R</t>
  </si>
  <si>
    <t>Flow_3B55R_F2_I</t>
  </si>
  <si>
    <t>Flow_6B55R_F2_I</t>
  </si>
  <si>
    <t>Flow_9B55R_F2_I</t>
  </si>
  <si>
    <t>Flow_6B55R_F1_I</t>
  </si>
  <si>
    <t>Flow_6B55R_F05_I</t>
  </si>
  <si>
    <t>Flow_6B55R_F1_II</t>
  </si>
  <si>
    <t>Res_6B55R_F2_I</t>
  </si>
  <si>
    <t>Res_3B55R_F2_I</t>
  </si>
  <si>
    <t>Flow_3B55R_F1_II</t>
  </si>
  <si>
    <t>Flow_6B55R_F2_II</t>
  </si>
  <si>
    <t>Res_6B55R_F2_II</t>
  </si>
  <si>
    <t>Flow_9B55R_F05_I</t>
  </si>
  <si>
    <t>Flow_9B55R_F1_I</t>
  </si>
  <si>
    <t>Flow_9B55R_F2_II</t>
  </si>
  <si>
    <t>Res_9B55R_F2_I</t>
  </si>
  <si>
    <t>Res_9B55R_F2_II</t>
  </si>
  <si>
    <t>Flow_9B55R_F05_II</t>
  </si>
  <si>
    <t>Flow_9B55R_F1_II</t>
  </si>
  <si>
    <t>Retr_9B55R_F2_I</t>
  </si>
  <si>
    <t>Res_6B55R_F2_III</t>
  </si>
  <si>
    <t>Retr_6B55R_F2_I</t>
  </si>
  <si>
    <t>Flow_3B55R_F2_II</t>
  </si>
  <si>
    <t>Res_3B55R_F2_II</t>
  </si>
  <si>
    <t>Res_3B55R_F2_III</t>
  </si>
  <si>
    <t>Retr_3B55R_F2_I</t>
  </si>
  <si>
    <t>Flow_3B55R_F1_I</t>
  </si>
  <si>
    <t>Test name</t>
  </si>
  <si>
    <t>Ink</t>
  </si>
  <si>
    <t>Piston velocity [mm/min]</t>
  </si>
  <si>
    <t>Test type</t>
  </si>
  <si>
    <t>Complection</t>
  </si>
  <si>
    <t>Flow test</t>
  </si>
  <si>
    <t>Residual ext. test</t>
  </si>
  <si>
    <t>Retraction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</si>
</sst>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2" fontId="0" fillId="0" borderId="0" xfId="0" applyNumberFormat="1"/>
    <xf numFmtId="2" fontId="0" fillId="0" borderId="0" xfId="0" applyNumberFormat="1" applyAlignment="1">
      <alignment vertical="top" wrapText="1"/>
    </xf>
    <xf numFmtId="2" fontId="0" fillId="3" borderId="0" xfId="0" applyNumberFormat="1" applyFill="1"/>
    <xf numFmtId="2" fontId="0" fillId="2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vertical="top"/>
    </xf>
    <xf numFmtId="2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top"/>
    </xf>
    <xf numFmtId="0" fontId="0" fillId="0" borderId="0" xfId="0" applyAlignment="1">
      <alignment horizontal="center" vertical="center" wrapText="1"/>
    </xf>
    <xf numFmtId="9" fontId="0" fillId="0" borderId="0" xfId="0" applyNumberFormat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Flow_6B55R_F05_I!$F$2:$F$36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Flow_6B55R_F05_I!$J$2:$J$36</c:f>
              <c:numCache>
                <c:formatCode>0.00</c:formatCode>
                <c:ptCount val="35"/>
                <c:pt idx="0">
                  <c:v>1.3333333333333333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A-9245-B998-2B414767EB42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Flow_6B55R_F05_I!$F$2:$F$36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Flow_6B55R_F05_I!$K$2:$K$36</c:f>
              <c:numCache>
                <c:formatCode>0.00</c:formatCode>
                <c:ptCount val="35"/>
                <c:pt idx="0">
                  <c:v>3.3778404211397453</c:v>
                </c:pt>
                <c:pt idx="1">
                  <c:v>3.3778404211397453</c:v>
                </c:pt>
                <c:pt idx="2">
                  <c:v>3.3778404211397453</c:v>
                </c:pt>
                <c:pt idx="3">
                  <c:v>3.3778404211397453</c:v>
                </c:pt>
                <c:pt idx="4">
                  <c:v>3.3778404211397457</c:v>
                </c:pt>
                <c:pt idx="5">
                  <c:v>3.3778404211397453</c:v>
                </c:pt>
                <c:pt idx="6">
                  <c:v>3.3778404211397453</c:v>
                </c:pt>
                <c:pt idx="7">
                  <c:v>3.3778404211397453</c:v>
                </c:pt>
                <c:pt idx="8">
                  <c:v>3.3778404211397453</c:v>
                </c:pt>
                <c:pt idx="9">
                  <c:v>3.3778404211397457</c:v>
                </c:pt>
                <c:pt idx="10">
                  <c:v>3.3778404211397453</c:v>
                </c:pt>
                <c:pt idx="11">
                  <c:v>3.3778404211397453</c:v>
                </c:pt>
                <c:pt idx="12">
                  <c:v>3.3778404211397448</c:v>
                </c:pt>
                <c:pt idx="13">
                  <c:v>3.3778404211397453</c:v>
                </c:pt>
                <c:pt idx="14">
                  <c:v>3.3778404211397453</c:v>
                </c:pt>
                <c:pt idx="15">
                  <c:v>3.3778404211397453</c:v>
                </c:pt>
                <c:pt idx="16">
                  <c:v>3.3778404211397453</c:v>
                </c:pt>
                <c:pt idx="17">
                  <c:v>3.3778404211397453</c:v>
                </c:pt>
                <c:pt idx="18">
                  <c:v>3.3778404211397453</c:v>
                </c:pt>
                <c:pt idx="19">
                  <c:v>3.3778404211397457</c:v>
                </c:pt>
                <c:pt idx="20">
                  <c:v>3.3778404211397453</c:v>
                </c:pt>
                <c:pt idx="21">
                  <c:v>3.3778404211397453</c:v>
                </c:pt>
                <c:pt idx="22">
                  <c:v>3.3778404211397457</c:v>
                </c:pt>
                <c:pt idx="23">
                  <c:v>3.3778404211397453</c:v>
                </c:pt>
                <c:pt idx="24">
                  <c:v>3.3778404211397453</c:v>
                </c:pt>
                <c:pt idx="25">
                  <c:v>3.3778404211397448</c:v>
                </c:pt>
                <c:pt idx="26">
                  <c:v>3.3778404211397453</c:v>
                </c:pt>
                <c:pt idx="27">
                  <c:v>3.3778404211397453</c:v>
                </c:pt>
                <c:pt idx="28">
                  <c:v>3.3778404211397448</c:v>
                </c:pt>
                <c:pt idx="29">
                  <c:v>3.3778404211397453</c:v>
                </c:pt>
                <c:pt idx="30">
                  <c:v>3.3778404211397453</c:v>
                </c:pt>
                <c:pt idx="31">
                  <c:v>3.3778404211397453</c:v>
                </c:pt>
                <c:pt idx="32">
                  <c:v>3.3778404211397453</c:v>
                </c:pt>
                <c:pt idx="33">
                  <c:v>3.3778404211397453</c:v>
                </c:pt>
                <c:pt idx="34">
                  <c:v>3.3778404211397453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DA-9245-B998-2B414767E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Flow_3B55R_F1_II!$F$2:$F$12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Flow_3B55R_F1_II!$J$2:$J$12</c:f>
              <c:numCache>
                <c:formatCode>0.00</c:formatCode>
                <c:ptCount val="11"/>
                <c:pt idx="0">
                  <c:v>8.6666666666666679</c:v>
                </c:pt>
                <c:pt idx="1">
                  <c:v>8.0000000000000018</c:v>
                </c:pt>
                <c:pt idx="2">
                  <c:v>7.0000000000000009</c:v>
                </c:pt>
                <c:pt idx="3">
                  <c:v>3.0000000000000009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2-428C-8711-375B5EDFDF16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Flow_3B55R_F1_II!$F$2:$F$12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Flow_3B55R_F1_II!$K$2:$K$12</c:f>
              <c:numCache>
                <c:formatCode>0.00</c:formatCode>
                <c:ptCount val="11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6.7556808422794905</c:v>
                </c:pt>
                <c:pt idx="3">
                  <c:v>6.7556808422794905</c:v>
                </c:pt>
                <c:pt idx="4">
                  <c:v>6.7556808422794914</c:v>
                </c:pt>
                <c:pt idx="5">
                  <c:v>6.7556808422794905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6.7556808422794914</c:v>
                </c:pt>
                <c:pt idx="10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12-428C-8711-375B5EDF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Flow_6B55R_F2_II!$F$2:$F$36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Flow_6B55R_F2_II!$J$2:$J$36</c:f>
              <c:numCache>
                <c:formatCode>0.00</c:formatCode>
                <c:ptCount val="35"/>
                <c:pt idx="0">
                  <c:v>5.3333333333333339</c:v>
                </c:pt>
                <c:pt idx="1">
                  <c:v>6.333333333333333</c:v>
                </c:pt>
                <c:pt idx="2">
                  <c:v>7.6666666666666679</c:v>
                </c:pt>
                <c:pt idx="3">
                  <c:v>9</c:v>
                </c:pt>
                <c:pt idx="4">
                  <c:v>9</c:v>
                </c:pt>
                <c:pt idx="5">
                  <c:v>10.666666666666666</c:v>
                </c:pt>
                <c:pt idx="6">
                  <c:v>10.333333333333334</c:v>
                </c:pt>
                <c:pt idx="7">
                  <c:v>11.000000000000002</c:v>
                </c:pt>
                <c:pt idx="8">
                  <c:v>10.333333333333334</c:v>
                </c:pt>
                <c:pt idx="9">
                  <c:v>11.000000000000002</c:v>
                </c:pt>
                <c:pt idx="10">
                  <c:v>11.666666666666668</c:v>
                </c:pt>
                <c:pt idx="11">
                  <c:v>11.666666666666668</c:v>
                </c:pt>
                <c:pt idx="12">
                  <c:v>11.333333333333334</c:v>
                </c:pt>
                <c:pt idx="13">
                  <c:v>11.666666666666668</c:v>
                </c:pt>
                <c:pt idx="14">
                  <c:v>11.000000000000002</c:v>
                </c:pt>
                <c:pt idx="15">
                  <c:v>11.000000000000002</c:v>
                </c:pt>
                <c:pt idx="16">
                  <c:v>10.333333333333334</c:v>
                </c:pt>
                <c:pt idx="17">
                  <c:v>11.000000000000002</c:v>
                </c:pt>
                <c:pt idx="18">
                  <c:v>12.000000000000002</c:v>
                </c:pt>
                <c:pt idx="19">
                  <c:v>11.333333333333334</c:v>
                </c:pt>
                <c:pt idx="20">
                  <c:v>11.000000000000002</c:v>
                </c:pt>
                <c:pt idx="21">
                  <c:v>10.666666666666666</c:v>
                </c:pt>
                <c:pt idx="22">
                  <c:v>11.333333333333334</c:v>
                </c:pt>
                <c:pt idx="23">
                  <c:v>11.666666666666668</c:v>
                </c:pt>
                <c:pt idx="24">
                  <c:v>12.000000000000002</c:v>
                </c:pt>
                <c:pt idx="25">
                  <c:v>11.333333333333334</c:v>
                </c:pt>
                <c:pt idx="26">
                  <c:v>12.000000000000002</c:v>
                </c:pt>
                <c:pt idx="27">
                  <c:v>11.000000000000002</c:v>
                </c:pt>
                <c:pt idx="28">
                  <c:v>11.666666666666668</c:v>
                </c:pt>
                <c:pt idx="29">
                  <c:v>11.000000000000002</c:v>
                </c:pt>
                <c:pt idx="30">
                  <c:v>11.666666666666668</c:v>
                </c:pt>
                <c:pt idx="31">
                  <c:v>11.333333333333334</c:v>
                </c:pt>
                <c:pt idx="32">
                  <c:v>11.666666666666668</c:v>
                </c:pt>
                <c:pt idx="33">
                  <c:v>11.000000000000002</c:v>
                </c:pt>
                <c:pt idx="34">
                  <c:v>12.000000000000002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4D-4D2B-8832-0BA49FF72CD8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Flow_6B55R_F2_II!$F$2:$F$36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Flow_6B55R_F2_II!$K$2:$K$36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4D-4D2B-8832-0BA49FF72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Res_6B55R_F2_II!$F$2:$F$12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Res_6B55R_F2_II!$J$2:$J$12</c:f>
              <c:numCache>
                <c:formatCode>0.00</c:formatCode>
                <c:ptCount val="11"/>
                <c:pt idx="0">
                  <c:v>3.3333333333333344</c:v>
                </c:pt>
                <c:pt idx="1">
                  <c:v>6</c:v>
                </c:pt>
                <c:pt idx="2">
                  <c:v>8.0000000000000018</c:v>
                </c:pt>
                <c:pt idx="3">
                  <c:v>9.6666666666666661</c:v>
                </c:pt>
                <c:pt idx="4">
                  <c:v>10.666666666666666</c:v>
                </c:pt>
                <c:pt idx="5">
                  <c:v>11.333333333333334</c:v>
                </c:pt>
                <c:pt idx="6">
                  <c:v>10.666666666666666</c:v>
                </c:pt>
                <c:pt idx="7">
                  <c:v>10.333333333333334</c:v>
                </c:pt>
                <c:pt idx="8">
                  <c:v>11.666666666666668</c:v>
                </c:pt>
                <c:pt idx="9">
                  <c:v>11.333333333333334</c:v>
                </c:pt>
                <c:pt idx="10">
                  <c:v>20.333333333333336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0F-4429-A6A4-B715B4FAC87D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Res_6B55R_F2_II!$F$2:$F$12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0F-4429-A6A4-B715B4FA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Flow_9B55R_F05_I!$F$2:$F$36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Flow_9B55R_F05_I!$J$2:$J$36</c:f>
              <c:numCache>
                <c:formatCode>0.00</c:formatCode>
                <c:ptCount val="35"/>
                <c:pt idx="0">
                  <c:v>3.6666666666666661</c:v>
                </c:pt>
                <c:pt idx="1">
                  <c:v>2.666666666666667</c:v>
                </c:pt>
                <c:pt idx="2">
                  <c:v>2</c:v>
                </c:pt>
                <c:pt idx="3">
                  <c:v>2</c:v>
                </c:pt>
                <c:pt idx="4">
                  <c:v>2.666666666666667</c:v>
                </c:pt>
                <c:pt idx="5">
                  <c:v>3.0000000000000009</c:v>
                </c:pt>
                <c:pt idx="6">
                  <c:v>3.3333333333333344</c:v>
                </c:pt>
                <c:pt idx="7">
                  <c:v>3.6666666666666661</c:v>
                </c:pt>
                <c:pt idx="8">
                  <c:v>3.3333333333333344</c:v>
                </c:pt>
                <c:pt idx="9">
                  <c:v>2.666666666666667</c:v>
                </c:pt>
                <c:pt idx="10">
                  <c:v>3.3333333333333344</c:v>
                </c:pt>
                <c:pt idx="11">
                  <c:v>3.3333333333333344</c:v>
                </c:pt>
                <c:pt idx="12">
                  <c:v>3.3333333333333344</c:v>
                </c:pt>
                <c:pt idx="13">
                  <c:v>2.666666666666667</c:v>
                </c:pt>
                <c:pt idx="14">
                  <c:v>3.0000000000000009</c:v>
                </c:pt>
                <c:pt idx="15">
                  <c:v>3.0000000000000009</c:v>
                </c:pt>
                <c:pt idx="16">
                  <c:v>3.0000000000000009</c:v>
                </c:pt>
                <c:pt idx="17">
                  <c:v>3.0000000000000009</c:v>
                </c:pt>
                <c:pt idx="18">
                  <c:v>3.0000000000000009</c:v>
                </c:pt>
                <c:pt idx="19">
                  <c:v>3.0000000000000009</c:v>
                </c:pt>
                <c:pt idx="20">
                  <c:v>3.0000000000000009</c:v>
                </c:pt>
                <c:pt idx="21">
                  <c:v>2.666666666666667</c:v>
                </c:pt>
                <c:pt idx="22">
                  <c:v>2.666666666666667</c:v>
                </c:pt>
                <c:pt idx="23">
                  <c:v>3.0000000000000009</c:v>
                </c:pt>
                <c:pt idx="24">
                  <c:v>3.3333333333333344</c:v>
                </c:pt>
                <c:pt idx="25">
                  <c:v>3.3333333333333344</c:v>
                </c:pt>
                <c:pt idx="26">
                  <c:v>3.3333333333333344</c:v>
                </c:pt>
                <c:pt idx="27">
                  <c:v>3.6666666666666661</c:v>
                </c:pt>
                <c:pt idx="28">
                  <c:v>3.6666666666666661</c:v>
                </c:pt>
                <c:pt idx="29">
                  <c:v>3.6666666666666661</c:v>
                </c:pt>
                <c:pt idx="30">
                  <c:v>3.6666666666666661</c:v>
                </c:pt>
                <c:pt idx="31">
                  <c:v>3.6666666666666661</c:v>
                </c:pt>
                <c:pt idx="32">
                  <c:v>3.6666666666666661</c:v>
                </c:pt>
                <c:pt idx="33">
                  <c:v>3.3333333333333344</c:v>
                </c:pt>
                <c:pt idx="34">
                  <c:v>3.3333333333333344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2-8F43-B927-C530BB79B289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Flow_9B55R_F05_I!$F$2:$F$36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Flow_9B55R_F05_I!$K$2:$K$36</c:f>
              <c:numCache>
                <c:formatCode>0.00</c:formatCode>
                <c:ptCount val="35"/>
                <c:pt idx="0">
                  <c:v>3.3778404211397453</c:v>
                </c:pt>
                <c:pt idx="1">
                  <c:v>3.3778404211397453</c:v>
                </c:pt>
                <c:pt idx="2">
                  <c:v>3.3778404211397453</c:v>
                </c:pt>
                <c:pt idx="3">
                  <c:v>3.3778404211397453</c:v>
                </c:pt>
                <c:pt idx="4">
                  <c:v>3.3778404211397457</c:v>
                </c:pt>
                <c:pt idx="5">
                  <c:v>3.3778404211397453</c:v>
                </c:pt>
                <c:pt idx="6">
                  <c:v>3.3778404211397453</c:v>
                </c:pt>
                <c:pt idx="7">
                  <c:v>3.3778404211397453</c:v>
                </c:pt>
                <c:pt idx="8">
                  <c:v>3.3778404211397453</c:v>
                </c:pt>
                <c:pt idx="9">
                  <c:v>3.3778404211397457</c:v>
                </c:pt>
                <c:pt idx="10">
                  <c:v>3.3778404211397453</c:v>
                </c:pt>
                <c:pt idx="11">
                  <c:v>3.3778404211397453</c:v>
                </c:pt>
                <c:pt idx="12">
                  <c:v>3.3778404211397448</c:v>
                </c:pt>
                <c:pt idx="13">
                  <c:v>3.3778404211397453</c:v>
                </c:pt>
                <c:pt idx="14">
                  <c:v>3.3778404211397453</c:v>
                </c:pt>
                <c:pt idx="15">
                  <c:v>3.3778404211397453</c:v>
                </c:pt>
                <c:pt idx="16">
                  <c:v>3.3778404211397453</c:v>
                </c:pt>
                <c:pt idx="17">
                  <c:v>3.3778404211397453</c:v>
                </c:pt>
                <c:pt idx="18">
                  <c:v>3.3778404211397453</c:v>
                </c:pt>
                <c:pt idx="19">
                  <c:v>3.3778404211397457</c:v>
                </c:pt>
                <c:pt idx="20">
                  <c:v>3.3778404211397453</c:v>
                </c:pt>
                <c:pt idx="21">
                  <c:v>3.3778404211397453</c:v>
                </c:pt>
                <c:pt idx="22">
                  <c:v>3.3778404211397457</c:v>
                </c:pt>
                <c:pt idx="23">
                  <c:v>3.3778404211397453</c:v>
                </c:pt>
                <c:pt idx="24">
                  <c:v>3.3778404211397453</c:v>
                </c:pt>
                <c:pt idx="25">
                  <c:v>3.3778404211397448</c:v>
                </c:pt>
                <c:pt idx="26">
                  <c:v>3.3778404211397453</c:v>
                </c:pt>
                <c:pt idx="27">
                  <c:v>3.3778404211397453</c:v>
                </c:pt>
                <c:pt idx="28">
                  <c:v>3.3778404211397448</c:v>
                </c:pt>
                <c:pt idx="29">
                  <c:v>3.3778404211397453</c:v>
                </c:pt>
                <c:pt idx="30">
                  <c:v>3.3778404211397453</c:v>
                </c:pt>
                <c:pt idx="31">
                  <c:v>3.3778404211397453</c:v>
                </c:pt>
                <c:pt idx="32">
                  <c:v>3.3778404211397453</c:v>
                </c:pt>
                <c:pt idx="33">
                  <c:v>3.3778404211397453</c:v>
                </c:pt>
                <c:pt idx="34">
                  <c:v>3.3778404211397453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2-8F43-B927-C530BB7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Flow_9B55R_F1_I!$F$2:$F$36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Flow_9B55R_F1_I!$J$2:$J$36</c:f>
              <c:numCache>
                <c:formatCode>0.00</c:formatCode>
                <c:ptCount val="35"/>
                <c:pt idx="0">
                  <c:v>2.666666666666667</c:v>
                </c:pt>
                <c:pt idx="1">
                  <c:v>3.3333333333333344</c:v>
                </c:pt>
                <c:pt idx="2">
                  <c:v>5.0000000000000009</c:v>
                </c:pt>
                <c:pt idx="3">
                  <c:v>5.6666666666666661</c:v>
                </c:pt>
                <c:pt idx="4">
                  <c:v>5.6666666666666661</c:v>
                </c:pt>
                <c:pt idx="5">
                  <c:v>6</c:v>
                </c:pt>
                <c:pt idx="6">
                  <c:v>6.333333333333333</c:v>
                </c:pt>
                <c:pt idx="7">
                  <c:v>6.333333333333333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6.333333333333333</c:v>
                </c:pt>
                <c:pt idx="11">
                  <c:v>6</c:v>
                </c:pt>
                <c:pt idx="12">
                  <c:v>7.0000000000000009</c:v>
                </c:pt>
                <c:pt idx="13">
                  <c:v>6.333333333333333</c:v>
                </c:pt>
                <c:pt idx="14">
                  <c:v>6.666666666666667</c:v>
                </c:pt>
                <c:pt idx="15">
                  <c:v>6.333333333333333</c:v>
                </c:pt>
                <c:pt idx="16">
                  <c:v>6.666666666666667</c:v>
                </c:pt>
                <c:pt idx="17">
                  <c:v>6.666666666666667</c:v>
                </c:pt>
                <c:pt idx="18">
                  <c:v>6.666666666666667</c:v>
                </c:pt>
                <c:pt idx="19">
                  <c:v>5.0000000000000009</c:v>
                </c:pt>
                <c:pt idx="20">
                  <c:v>5.6666666666666661</c:v>
                </c:pt>
                <c:pt idx="21">
                  <c:v>6.333333333333333</c:v>
                </c:pt>
                <c:pt idx="22">
                  <c:v>6</c:v>
                </c:pt>
                <c:pt idx="23">
                  <c:v>6</c:v>
                </c:pt>
                <c:pt idx="24">
                  <c:v>6.333333333333333</c:v>
                </c:pt>
                <c:pt idx="25">
                  <c:v>6.333333333333333</c:v>
                </c:pt>
                <c:pt idx="26">
                  <c:v>6</c:v>
                </c:pt>
                <c:pt idx="27">
                  <c:v>6.333333333333333</c:v>
                </c:pt>
                <c:pt idx="28">
                  <c:v>6.333333333333333</c:v>
                </c:pt>
                <c:pt idx="29">
                  <c:v>6.333333333333333</c:v>
                </c:pt>
                <c:pt idx="30">
                  <c:v>6.666666666666667</c:v>
                </c:pt>
                <c:pt idx="31">
                  <c:v>6.666666666666667</c:v>
                </c:pt>
                <c:pt idx="32">
                  <c:v>6.666666666666667</c:v>
                </c:pt>
                <c:pt idx="33">
                  <c:v>6.333333333333333</c:v>
                </c:pt>
                <c:pt idx="34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98-CF4F-8805-D634343383E3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Flow_9B55R_F1_I!$F$2:$F$36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Flow_9B55R_F1_I!$K$2:$K$36</c:f>
              <c:numCache>
                <c:formatCode>0.00</c:formatCode>
                <c:ptCount val="35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6.7556808422794905</c:v>
                </c:pt>
                <c:pt idx="3">
                  <c:v>6.7556808422794905</c:v>
                </c:pt>
                <c:pt idx="4">
                  <c:v>6.7556808422794914</c:v>
                </c:pt>
                <c:pt idx="5">
                  <c:v>6.7556808422794905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6.7556808422794914</c:v>
                </c:pt>
                <c:pt idx="10">
                  <c:v>6.7556808422794905</c:v>
                </c:pt>
                <c:pt idx="11">
                  <c:v>6.7556808422794905</c:v>
                </c:pt>
                <c:pt idx="12">
                  <c:v>6.7556808422794896</c:v>
                </c:pt>
                <c:pt idx="13">
                  <c:v>6.7556808422794905</c:v>
                </c:pt>
                <c:pt idx="14">
                  <c:v>6.7556808422794905</c:v>
                </c:pt>
                <c:pt idx="15">
                  <c:v>6.7556808422794905</c:v>
                </c:pt>
                <c:pt idx="16">
                  <c:v>6.7556808422794905</c:v>
                </c:pt>
                <c:pt idx="17">
                  <c:v>6.7556808422794905</c:v>
                </c:pt>
                <c:pt idx="18">
                  <c:v>6.7556808422794905</c:v>
                </c:pt>
                <c:pt idx="19">
                  <c:v>6.7556808422794914</c:v>
                </c:pt>
                <c:pt idx="20">
                  <c:v>6.7556808422794905</c:v>
                </c:pt>
                <c:pt idx="21">
                  <c:v>6.7556808422794905</c:v>
                </c:pt>
                <c:pt idx="22">
                  <c:v>6.7556808422794914</c:v>
                </c:pt>
                <c:pt idx="23">
                  <c:v>6.7556808422794905</c:v>
                </c:pt>
                <c:pt idx="24">
                  <c:v>6.7556808422794905</c:v>
                </c:pt>
                <c:pt idx="25">
                  <c:v>6.7556808422794896</c:v>
                </c:pt>
                <c:pt idx="26">
                  <c:v>6.7556808422794905</c:v>
                </c:pt>
                <c:pt idx="27">
                  <c:v>6.7556808422794905</c:v>
                </c:pt>
                <c:pt idx="28">
                  <c:v>6.7556808422794896</c:v>
                </c:pt>
                <c:pt idx="29">
                  <c:v>6.7556808422794905</c:v>
                </c:pt>
                <c:pt idx="30">
                  <c:v>6.7556808422794905</c:v>
                </c:pt>
                <c:pt idx="31">
                  <c:v>6.7556808422794905</c:v>
                </c:pt>
                <c:pt idx="32">
                  <c:v>6.7556808422794905</c:v>
                </c:pt>
                <c:pt idx="33">
                  <c:v>6.7556808422794905</c:v>
                </c:pt>
                <c:pt idx="34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98-CF4F-8805-D6343433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Flow_9B55R_F2_II!$J$2:$J$36</c:f>
              <c:numCache>
                <c:formatCode>0.00</c:formatCode>
                <c:ptCount val="35"/>
                <c:pt idx="0">
                  <c:v>3.3333333333333344</c:v>
                </c:pt>
                <c:pt idx="1">
                  <c:v>5.3333333333333339</c:v>
                </c:pt>
                <c:pt idx="2">
                  <c:v>7.3333333333333339</c:v>
                </c:pt>
                <c:pt idx="3">
                  <c:v>8.3333333333333357</c:v>
                </c:pt>
                <c:pt idx="4">
                  <c:v>10</c:v>
                </c:pt>
                <c:pt idx="5">
                  <c:v>10.666666666666666</c:v>
                </c:pt>
                <c:pt idx="6">
                  <c:v>12.333333333333336</c:v>
                </c:pt>
                <c:pt idx="7">
                  <c:v>11.000000000000002</c:v>
                </c:pt>
                <c:pt idx="8">
                  <c:v>12.000000000000002</c:v>
                </c:pt>
                <c:pt idx="9">
                  <c:v>12.666666666666668</c:v>
                </c:pt>
                <c:pt idx="10">
                  <c:v>12.000000000000002</c:v>
                </c:pt>
                <c:pt idx="11">
                  <c:v>12.000000000000002</c:v>
                </c:pt>
                <c:pt idx="12">
                  <c:v>13</c:v>
                </c:pt>
                <c:pt idx="13">
                  <c:v>12.666666666666668</c:v>
                </c:pt>
                <c:pt idx="14">
                  <c:v>12.666666666666668</c:v>
                </c:pt>
                <c:pt idx="15">
                  <c:v>12.333333333333336</c:v>
                </c:pt>
                <c:pt idx="16">
                  <c:v>12.666666666666668</c:v>
                </c:pt>
                <c:pt idx="17">
                  <c:v>12.666666666666668</c:v>
                </c:pt>
                <c:pt idx="18">
                  <c:v>13</c:v>
                </c:pt>
                <c:pt idx="19">
                  <c:v>13.333333333333332</c:v>
                </c:pt>
                <c:pt idx="20">
                  <c:v>12.000000000000002</c:v>
                </c:pt>
                <c:pt idx="21">
                  <c:v>12.666666666666668</c:v>
                </c:pt>
                <c:pt idx="22">
                  <c:v>12.666666666666668</c:v>
                </c:pt>
                <c:pt idx="23">
                  <c:v>12.666666666666668</c:v>
                </c:pt>
                <c:pt idx="24">
                  <c:v>12.666666666666668</c:v>
                </c:pt>
                <c:pt idx="25">
                  <c:v>12.333333333333336</c:v>
                </c:pt>
                <c:pt idx="26">
                  <c:v>12.333333333333336</c:v>
                </c:pt>
                <c:pt idx="27">
                  <c:v>12.666666666666668</c:v>
                </c:pt>
                <c:pt idx="28">
                  <c:v>13.333333333333332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12.666666666666668</c:v>
                </c:pt>
                <c:pt idx="33">
                  <c:v>12.333333333333336</c:v>
                </c:pt>
                <c:pt idx="34">
                  <c:v>12.666666666666668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8-E241-95BE-5D84C9C160EF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Flow_9B55R_F2_II!$K$2:$K$36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28-E241-95BE-5D84C9C1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Res_9B55R_F2_I!$F$2:$F$12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Res_9B55R_F2_I!$J$2:$J$12</c:f>
              <c:numCache>
                <c:formatCode>0.00</c:formatCode>
                <c:ptCount val="11"/>
                <c:pt idx="0">
                  <c:v>4.333333333333333</c:v>
                </c:pt>
                <c:pt idx="1">
                  <c:v>10</c:v>
                </c:pt>
                <c:pt idx="2">
                  <c:v>12.000000000000002</c:v>
                </c:pt>
                <c:pt idx="3">
                  <c:v>13</c:v>
                </c:pt>
                <c:pt idx="4">
                  <c:v>12.666666666666668</c:v>
                </c:pt>
                <c:pt idx="5">
                  <c:v>14</c:v>
                </c:pt>
                <c:pt idx="6">
                  <c:v>14.333333333333334</c:v>
                </c:pt>
                <c:pt idx="7">
                  <c:v>14</c:v>
                </c:pt>
                <c:pt idx="8">
                  <c:v>13.666666666666666</c:v>
                </c:pt>
                <c:pt idx="9">
                  <c:v>14</c:v>
                </c:pt>
                <c:pt idx="10">
                  <c:v>19.000000000000004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A-4694-B531-8EC836220392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Res_9B55R_F2_I!$F$2:$F$12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Res_9B55R_F2_I!$K$2:$K$12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1A-4694-B531-8EC836220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Res_9B55R_F2_II!$F$2:$F$12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Res_9B55R_F2_II!$J$2:$J$12</c:f>
              <c:numCache>
                <c:formatCode>0.00</c:formatCode>
                <c:ptCount val="11"/>
                <c:pt idx="0">
                  <c:v>5.3333333333333339</c:v>
                </c:pt>
                <c:pt idx="1">
                  <c:v>10.333333333333334</c:v>
                </c:pt>
                <c:pt idx="2">
                  <c:v>13</c:v>
                </c:pt>
                <c:pt idx="3">
                  <c:v>13.666666666666666</c:v>
                </c:pt>
                <c:pt idx="4">
                  <c:v>14</c:v>
                </c:pt>
                <c:pt idx="5">
                  <c:v>13.666666666666666</c:v>
                </c:pt>
                <c:pt idx="6">
                  <c:v>13.666666666666666</c:v>
                </c:pt>
                <c:pt idx="7">
                  <c:v>13.666666666666666</c:v>
                </c:pt>
                <c:pt idx="8">
                  <c:v>13.666666666666666</c:v>
                </c:pt>
                <c:pt idx="9">
                  <c:v>13.666666666666666</c:v>
                </c:pt>
                <c:pt idx="10">
                  <c:v>14.333333333333334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7B-49E7-9752-BE9CD310C2C1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Res_9B55R_F2_II!$F$2:$F$12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Res_9B55R_F2_II!$K$2:$K$12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7B-49E7-9752-BE9CD310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Flow_9B55R_F05_II!$F$2:$F$36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Flow_9B55R_F05_II!$J$2:$J$36</c:f>
              <c:numCache>
                <c:formatCode>0.00</c:formatCode>
                <c:ptCount val="35"/>
                <c:pt idx="0">
                  <c:v>1.3333333333333346</c:v>
                </c:pt>
                <c:pt idx="1">
                  <c:v>1.3333333333333346</c:v>
                </c:pt>
                <c:pt idx="2">
                  <c:v>1.6666666666666663</c:v>
                </c:pt>
                <c:pt idx="3">
                  <c:v>2.666666666666667</c:v>
                </c:pt>
                <c:pt idx="4">
                  <c:v>2.666666666666667</c:v>
                </c:pt>
                <c:pt idx="5">
                  <c:v>3.0000000000000009</c:v>
                </c:pt>
                <c:pt idx="6">
                  <c:v>4</c:v>
                </c:pt>
                <c:pt idx="7">
                  <c:v>3.3333333333333344</c:v>
                </c:pt>
                <c:pt idx="8">
                  <c:v>3.3333333333333344</c:v>
                </c:pt>
                <c:pt idx="9">
                  <c:v>3.0000000000000009</c:v>
                </c:pt>
                <c:pt idx="10">
                  <c:v>3.0000000000000009</c:v>
                </c:pt>
                <c:pt idx="11">
                  <c:v>3.3333333333333344</c:v>
                </c:pt>
                <c:pt idx="12">
                  <c:v>3.0000000000000009</c:v>
                </c:pt>
                <c:pt idx="13">
                  <c:v>3.6666666666666661</c:v>
                </c:pt>
                <c:pt idx="14">
                  <c:v>3.0000000000000009</c:v>
                </c:pt>
                <c:pt idx="15">
                  <c:v>3.0000000000000009</c:v>
                </c:pt>
                <c:pt idx="16">
                  <c:v>3.6666666666666661</c:v>
                </c:pt>
                <c:pt idx="17">
                  <c:v>4</c:v>
                </c:pt>
                <c:pt idx="18">
                  <c:v>3.6666666666666661</c:v>
                </c:pt>
                <c:pt idx="19">
                  <c:v>3.6666666666666661</c:v>
                </c:pt>
                <c:pt idx="20">
                  <c:v>3.3333333333333344</c:v>
                </c:pt>
                <c:pt idx="21">
                  <c:v>3.6666666666666661</c:v>
                </c:pt>
                <c:pt idx="22">
                  <c:v>3.3333333333333344</c:v>
                </c:pt>
                <c:pt idx="23">
                  <c:v>3.6666666666666661</c:v>
                </c:pt>
                <c:pt idx="24">
                  <c:v>3.6666666666666661</c:v>
                </c:pt>
                <c:pt idx="25">
                  <c:v>3.3333333333333344</c:v>
                </c:pt>
                <c:pt idx="26">
                  <c:v>3.6666666666666661</c:v>
                </c:pt>
                <c:pt idx="27">
                  <c:v>3.3333333333333344</c:v>
                </c:pt>
                <c:pt idx="28">
                  <c:v>3.3333333333333344</c:v>
                </c:pt>
                <c:pt idx="29">
                  <c:v>3.3333333333333344</c:v>
                </c:pt>
                <c:pt idx="30">
                  <c:v>3.6666666666666661</c:v>
                </c:pt>
                <c:pt idx="31">
                  <c:v>3.6666666666666661</c:v>
                </c:pt>
                <c:pt idx="32">
                  <c:v>3.3333333333333344</c:v>
                </c:pt>
                <c:pt idx="33">
                  <c:v>3.6666666666666661</c:v>
                </c:pt>
                <c:pt idx="34">
                  <c:v>3.6666666666666661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2-464F-9646-B8524FD140CB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Flow_9B55R_F05_II!$F$2:$F$36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Flow_9B55R_F05_II!$K$2:$K$36</c:f>
              <c:numCache>
                <c:formatCode>0.00</c:formatCode>
                <c:ptCount val="35"/>
                <c:pt idx="0">
                  <c:v>3.3778404211397453</c:v>
                </c:pt>
                <c:pt idx="1">
                  <c:v>3.3778404211397453</c:v>
                </c:pt>
                <c:pt idx="2">
                  <c:v>3.3778404211397453</c:v>
                </c:pt>
                <c:pt idx="3">
                  <c:v>3.3778404211397453</c:v>
                </c:pt>
                <c:pt idx="4">
                  <c:v>3.3778404211397457</c:v>
                </c:pt>
                <c:pt idx="5">
                  <c:v>3.3778404211397453</c:v>
                </c:pt>
                <c:pt idx="6">
                  <c:v>3.3778404211397453</c:v>
                </c:pt>
                <c:pt idx="7">
                  <c:v>3.3778404211397453</c:v>
                </c:pt>
                <c:pt idx="8">
                  <c:v>3.3778404211397453</c:v>
                </c:pt>
                <c:pt idx="9">
                  <c:v>3.3778404211397457</c:v>
                </c:pt>
                <c:pt idx="10">
                  <c:v>3.3778404211397453</c:v>
                </c:pt>
                <c:pt idx="11">
                  <c:v>3.3778404211397453</c:v>
                </c:pt>
                <c:pt idx="12">
                  <c:v>3.3778404211397448</c:v>
                </c:pt>
                <c:pt idx="13">
                  <c:v>3.3778404211397453</c:v>
                </c:pt>
                <c:pt idx="14">
                  <c:v>3.3778404211397453</c:v>
                </c:pt>
                <c:pt idx="15">
                  <c:v>3.3778404211397453</c:v>
                </c:pt>
                <c:pt idx="16">
                  <c:v>3.3778404211397453</c:v>
                </c:pt>
                <c:pt idx="17">
                  <c:v>3.3778404211397453</c:v>
                </c:pt>
                <c:pt idx="18">
                  <c:v>3.3778404211397453</c:v>
                </c:pt>
                <c:pt idx="19">
                  <c:v>3.3778404211397457</c:v>
                </c:pt>
                <c:pt idx="20">
                  <c:v>3.3778404211397453</c:v>
                </c:pt>
                <c:pt idx="21">
                  <c:v>3.3778404211397453</c:v>
                </c:pt>
                <c:pt idx="22">
                  <c:v>3.3778404211397457</c:v>
                </c:pt>
                <c:pt idx="23">
                  <c:v>3.3778404211397453</c:v>
                </c:pt>
                <c:pt idx="24">
                  <c:v>3.3778404211397453</c:v>
                </c:pt>
                <c:pt idx="25">
                  <c:v>3.3778404211397448</c:v>
                </c:pt>
                <c:pt idx="26">
                  <c:v>3.3778404211397453</c:v>
                </c:pt>
                <c:pt idx="27">
                  <c:v>3.3778404211397453</c:v>
                </c:pt>
                <c:pt idx="28">
                  <c:v>3.3778404211397448</c:v>
                </c:pt>
                <c:pt idx="29">
                  <c:v>3.3778404211397453</c:v>
                </c:pt>
                <c:pt idx="30">
                  <c:v>3.3778404211397453</c:v>
                </c:pt>
                <c:pt idx="31">
                  <c:v>3.3778404211397453</c:v>
                </c:pt>
                <c:pt idx="32">
                  <c:v>3.3778404211397453</c:v>
                </c:pt>
                <c:pt idx="33">
                  <c:v>3.3778404211397453</c:v>
                </c:pt>
                <c:pt idx="34">
                  <c:v>3.3778404211397453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62-464F-9646-B8524FD1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Flow_9B55R_F1_II!$F$2:$F$36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Flow_9B55R_F1_II!$J$2:$J$36</c:f>
              <c:numCache>
                <c:formatCode>0.00</c:formatCode>
                <c:ptCount val="35"/>
                <c:pt idx="0">
                  <c:v>2.666666666666667</c:v>
                </c:pt>
                <c:pt idx="1">
                  <c:v>2</c:v>
                </c:pt>
                <c:pt idx="2">
                  <c:v>2.666666666666667</c:v>
                </c:pt>
                <c:pt idx="3">
                  <c:v>4</c:v>
                </c:pt>
                <c:pt idx="4">
                  <c:v>5.0000000000000009</c:v>
                </c:pt>
                <c:pt idx="5">
                  <c:v>6.333333333333333</c:v>
                </c:pt>
                <c:pt idx="6">
                  <c:v>6.666666666666667</c:v>
                </c:pt>
                <c:pt idx="7">
                  <c:v>6.666666666666667</c:v>
                </c:pt>
                <c:pt idx="8">
                  <c:v>6.333333333333333</c:v>
                </c:pt>
                <c:pt idx="9">
                  <c:v>6.666666666666667</c:v>
                </c:pt>
                <c:pt idx="10">
                  <c:v>5.6666666666666661</c:v>
                </c:pt>
                <c:pt idx="11">
                  <c:v>7.3333333333333339</c:v>
                </c:pt>
                <c:pt idx="12">
                  <c:v>6.666666666666667</c:v>
                </c:pt>
                <c:pt idx="13">
                  <c:v>6.666666666666667</c:v>
                </c:pt>
                <c:pt idx="14">
                  <c:v>6.333333333333333</c:v>
                </c:pt>
                <c:pt idx="15">
                  <c:v>7.3333333333333339</c:v>
                </c:pt>
                <c:pt idx="16">
                  <c:v>6.666666666666667</c:v>
                </c:pt>
                <c:pt idx="17">
                  <c:v>7.0000000000000009</c:v>
                </c:pt>
                <c:pt idx="18">
                  <c:v>7.0000000000000009</c:v>
                </c:pt>
                <c:pt idx="19">
                  <c:v>6.333333333333333</c:v>
                </c:pt>
                <c:pt idx="20">
                  <c:v>6.666666666666667</c:v>
                </c:pt>
                <c:pt idx="21">
                  <c:v>6.666666666666667</c:v>
                </c:pt>
                <c:pt idx="22">
                  <c:v>7.0000000000000009</c:v>
                </c:pt>
                <c:pt idx="23">
                  <c:v>7.0000000000000009</c:v>
                </c:pt>
                <c:pt idx="24">
                  <c:v>7.0000000000000009</c:v>
                </c:pt>
                <c:pt idx="25">
                  <c:v>6.666666666666667</c:v>
                </c:pt>
                <c:pt idx="26">
                  <c:v>6.333333333333333</c:v>
                </c:pt>
                <c:pt idx="27">
                  <c:v>6.333333333333333</c:v>
                </c:pt>
                <c:pt idx="28">
                  <c:v>7.3333333333333339</c:v>
                </c:pt>
                <c:pt idx="29">
                  <c:v>7.3333333333333339</c:v>
                </c:pt>
                <c:pt idx="30">
                  <c:v>7.3333333333333339</c:v>
                </c:pt>
                <c:pt idx="31">
                  <c:v>7.0000000000000009</c:v>
                </c:pt>
                <c:pt idx="32">
                  <c:v>7.3333333333333339</c:v>
                </c:pt>
                <c:pt idx="33">
                  <c:v>7.0000000000000009</c:v>
                </c:pt>
                <c:pt idx="34">
                  <c:v>7.0000000000000009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51-4462-972B-8D8DEE65728F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Flow_9B55R_F1_II!$F$2:$F$36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Flow_9B55R_F1_II!$K$2:$K$36</c:f>
              <c:numCache>
                <c:formatCode>0.00</c:formatCode>
                <c:ptCount val="35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6.7556808422794905</c:v>
                </c:pt>
                <c:pt idx="3">
                  <c:v>6.7556808422794905</c:v>
                </c:pt>
                <c:pt idx="4">
                  <c:v>6.7556808422794914</c:v>
                </c:pt>
                <c:pt idx="5">
                  <c:v>6.7556808422794905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6.7556808422794914</c:v>
                </c:pt>
                <c:pt idx="10">
                  <c:v>6.7556808422794905</c:v>
                </c:pt>
                <c:pt idx="11">
                  <c:v>6.7556808422794905</c:v>
                </c:pt>
                <c:pt idx="12">
                  <c:v>6.7556808422794896</c:v>
                </c:pt>
                <c:pt idx="13">
                  <c:v>6.7556808422794905</c:v>
                </c:pt>
                <c:pt idx="14">
                  <c:v>6.7556808422794905</c:v>
                </c:pt>
                <c:pt idx="15">
                  <c:v>6.7556808422794905</c:v>
                </c:pt>
                <c:pt idx="16">
                  <c:v>6.7556808422794905</c:v>
                </c:pt>
                <c:pt idx="17">
                  <c:v>6.7556808422794905</c:v>
                </c:pt>
                <c:pt idx="18">
                  <c:v>6.7556808422794905</c:v>
                </c:pt>
                <c:pt idx="19">
                  <c:v>6.7556808422794914</c:v>
                </c:pt>
                <c:pt idx="20">
                  <c:v>6.7556808422794905</c:v>
                </c:pt>
                <c:pt idx="21">
                  <c:v>6.7556808422794905</c:v>
                </c:pt>
                <c:pt idx="22">
                  <c:v>6.7556808422794914</c:v>
                </c:pt>
                <c:pt idx="23">
                  <c:v>6.7556808422794905</c:v>
                </c:pt>
                <c:pt idx="24">
                  <c:v>6.7556808422794905</c:v>
                </c:pt>
                <c:pt idx="25">
                  <c:v>6.7556808422794896</c:v>
                </c:pt>
                <c:pt idx="26">
                  <c:v>6.7556808422794905</c:v>
                </c:pt>
                <c:pt idx="27">
                  <c:v>6.7556808422794905</c:v>
                </c:pt>
                <c:pt idx="28">
                  <c:v>6.7556808422794896</c:v>
                </c:pt>
                <c:pt idx="29">
                  <c:v>6.7556808422794905</c:v>
                </c:pt>
                <c:pt idx="30">
                  <c:v>6.7556808422794905</c:v>
                </c:pt>
                <c:pt idx="31">
                  <c:v>6.7556808422794905</c:v>
                </c:pt>
                <c:pt idx="32">
                  <c:v>6.7556808422794905</c:v>
                </c:pt>
                <c:pt idx="33">
                  <c:v>6.7556808422794905</c:v>
                </c:pt>
                <c:pt idx="34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51-4462-972B-8D8DEE657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Flow_3B55R_F1_I!$F$2:$F$12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Flow_3B55R_F1_I!$J$2:$J$12</c:f>
              <c:numCache>
                <c:formatCode>0.00</c:formatCode>
                <c:ptCount val="11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E64-BBAA-FD884AEA9432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Flow_3B55R_F1_I!$F$2:$F$12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Flow_3B55R_F1_I!$K$2:$K$12</c:f>
              <c:numCache>
                <c:formatCode>0.00</c:formatCode>
                <c:ptCount val="11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6.7556808422794905</c:v>
                </c:pt>
                <c:pt idx="3">
                  <c:v>6.7556808422794905</c:v>
                </c:pt>
                <c:pt idx="4">
                  <c:v>6.7556808422794914</c:v>
                </c:pt>
                <c:pt idx="5">
                  <c:v>6.7556808422794905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6.7556808422794914</c:v>
                </c:pt>
                <c:pt idx="10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9-4E64-BBAA-FD884AEA9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Retr_9B55R_F2_I!$F$2:$F$12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Retr_9B55R_F2_I!$J$2:$J$12</c:f>
              <c:numCache>
                <c:formatCode>0.00</c:formatCode>
                <c:ptCount val="11"/>
                <c:pt idx="0">
                  <c:v>13</c:v>
                </c:pt>
                <c:pt idx="1">
                  <c:v>13.333333333333332</c:v>
                </c:pt>
                <c:pt idx="2">
                  <c:v>13.333333333333332</c:v>
                </c:pt>
                <c:pt idx="3">
                  <c:v>14.333333333333334</c:v>
                </c:pt>
                <c:pt idx="4">
                  <c:v>14.333333333333334</c:v>
                </c:pt>
                <c:pt idx="5">
                  <c:v>14</c:v>
                </c:pt>
                <c:pt idx="6">
                  <c:v>13.666666666666666</c:v>
                </c:pt>
                <c:pt idx="7">
                  <c:v>14.333333333333334</c:v>
                </c:pt>
                <c:pt idx="8">
                  <c:v>14</c:v>
                </c:pt>
                <c:pt idx="9">
                  <c:v>14</c:v>
                </c:pt>
                <c:pt idx="10">
                  <c:v>1.6666666666666663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8E-4163-84B2-04C29EE3B1E4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Retr_9B55R_F2_I!$F$2:$F$12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Retr_9B55R_F2_I!$K$2:$K$12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8E-4163-84B2-04C29EE3B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Res_6B55R_F2_III!$F$2:$F$12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Res_6B55R_F2_III!$J$2:$J$12</c:f>
              <c:numCache>
                <c:formatCode>0.00</c:formatCode>
                <c:ptCount val="11"/>
                <c:pt idx="0">
                  <c:v>6</c:v>
                </c:pt>
                <c:pt idx="1">
                  <c:v>10</c:v>
                </c:pt>
                <c:pt idx="2">
                  <c:v>11.666666666666668</c:v>
                </c:pt>
                <c:pt idx="3">
                  <c:v>13.666666666666666</c:v>
                </c:pt>
                <c:pt idx="4">
                  <c:v>13.333333333333332</c:v>
                </c:pt>
                <c:pt idx="5">
                  <c:v>14</c:v>
                </c:pt>
                <c:pt idx="6">
                  <c:v>13.666666666666666</c:v>
                </c:pt>
                <c:pt idx="7">
                  <c:v>15.333333333333334</c:v>
                </c:pt>
                <c:pt idx="8">
                  <c:v>14</c:v>
                </c:pt>
                <c:pt idx="9">
                  <c:v>15.000000000000002</c:v>
                </c:pt>
                <c:pt idx="10">
                  <c:v>9.3333333333333321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BF-4A05-8F9C-BCEC025B9FDB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Res_6B55R_F2_III!$F$2:$F$12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Res_6B55R_F2_III!$K$2:$K$12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BF-4A05-8F9C-BCEC025B9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Retr_6B55R_F2_I!$F$2:$F$12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Retr_6B55R_F2_I!$J$2:$J$12</c:f>
              <c:numCache>
                <c:formatCode>0.00</c:formatCode>
                <c:ptCount val="11"/>
                <c:pt idx="0">
                  <c:v>14</c:v>
                </c:pt>
                <c:pt idx="1">
                  <c:v>13.666666666666666</c:v>
                </c:pt>
                <c:pt idx="2">
                  <c:v>12.666666666666666</c:v>
                </c:pt>
                <c:pt idx="3">
                  <c:v>12.333333333333334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13.666666666666666</c:v>
                </c:pt>
                <c:pt idx="8">
                  <c:v>14</c:v>
                </c:pt>
                <c:pt idx="9">
                  <c:v>15.333333333333334</c:v>
                </c:pt>
                <c:pt idx="10">
                  <c:v>10.666666666666666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02-D544-B907-4D50D511119B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Retr_6B55R_F2_I!$F$2:$F$12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Retr_6B55R_F2_I!$K$2:$K$12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02-D544-B907-4D50D511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Flow_3B55R_F2_II!$F$2:$F$36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Flow_3B55R_F2_II!$J$2:$J$36</c:f>
              <c:numCache>
                <c:formatCode>0.00</c:formatCode>
                <c:ptCount val="35"/>
                <c:pt idx="0">
                  <c:v>4.333333333333333</c:v>
                </c:pt>
                <c:pt idx="1">
                  <c:v>7.3333333333333339</c:v>
                </c:pt>
                <c:pt idx="2">
                  <c:v>9.3333333333333321</c:v>
                </c:pt>
                <c:pt idx="3">
                  <c:v>11.000000000000002</c:v>
                </c:pt>
                <c:pt idx="4">
                  <c:v>12.000000000000002</c:v>
                </c:pt>
                <c:pt idx="5">
                  <c:v>12.666666666666668</c:v>
                </c:pt>
                <c:pt idx="6">
                  <c:v>13.333333333333332</c:v>
                </c:pt>
                <c:pt idx="7">
                  <c:v>12.666666666666668</c:v>
                </c:pt>
                <c:pt idx="8">
                  <c:v>12.666666666666668</c:v>
                </c:pt>
                <c:pt idx="9">
                  <c:v>13.333333333333332</c:v>
                </c:pt>
                <c:pt idx="10">
                  <c:v>13.666666666666666</c:v>
                </c:pt>
                <c:pt idx="11">
                  <c:v>13.333333333333332</c:v>
                </c:pt>
                <c:pt idx="12">
                  <c:v>13.333333333333332</c:v>
                </c:pt>
                <c:pt idx="13">
                  <c:v>13.333333333333332</c:v>
                </c:pt>
                <c:pt idx="14">
                  <c:v>12.666666666666668</c:v>
                </c:pt>
                <c:pt idx="15">
                  <c:v>13.333333333333332</c:v>
                </c:pt>
                <c:pt idx="16">
                  <c:v>13</c:v>
                </c:pt>
                <c:pt idx="17">
                  <c:v>12.666666666666668</c:v>
                </c:pt>
                <c:pt idx="18">
                  <c:v>13.333333333333332</c:v>
                </c:pt>
                <c:pt idx="19">
                  <c:v>13.666666666666666</c:v>
                </c:pt>
                <c:pt idx="20">
                  <c:v>13.666666666666666</c:v>
                </c:pt>
                <c:pt idx="21">
                  <c:v>13</c:v>
                </c:pt>
                <c:pt idx="22">
                  <c:v>13.333333333333332</c:v>
                </c:pt>
                <c:pt idx="23">
                  <c:v>13.333333333333332</c:v>
                </c:pt>
                <c:pt idx="24">
                  <c:v>13.333333333333332</c:v>
                </c:pt>
                <c:pt idx="25">
                  <c:v>13.333333333333332</c:v>
                </c:pt>
                <c:pt idx="26">
                  <c:v>13.666666666666666</c:v>
                </c:pt>
                <c:pt idx="27">
                  <c:v>13.666666666666666</c:v>
                </c:pt>
                <c:pt idx="28">
                  <c:v>13.666666666666666</c:v>
                </c:pt>
                <c:pt idx="29">
                  <c:v>13.333333333333332</c:v>
                </c:pt>
                <c:pt idx="30">
                  <c:v>13.333333333333332</c:v>
                </c:pt>
                <c:pt idx="31">
                  <c:v>13.333333333333332</c:v>
                </c:pt>
                <c:pt idx="32">
                  <c:v>13.666666666666666</c:v>
                </c:pt>
                <c:pt idx="33">
                  <c:v>13.333333333333332</c:v>
                </c:pt>
                <c:pt idx="34">
                  <c:v>14.333333333333334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B-B444-B44B-082CA7F8EEA7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Flow_3B55R_F2_II!$F$2:$F$36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Flow_3B55R_F2_II!$K$2:$K$36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B-B444-B44B-082CA7F8E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Res_3B55R_F2_II!$F$2:$F$12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Res_3B55R_F2_II!$J$2:$J$12</c:f>
              <c:numCache>
                <c:formatCode>0.00</c:formatCode>
                <c:ptCount val="11"/>
                <c:pt idx="0">
                  <c:v>4.333333333333333</c:v>
                </c:pt>
                <c:pt idx="1">
                  <c:v>7.6666666666666679</c:v>
                </c:pt>
                <c:pt idx="2">
                  <c:v>10.666666666666666</c:v>
                </c:pt>
                <c:pt idx="3">
                  <c:v>12.666666666666668</c:v>
                </c:pt>
                <c:pt idx="4">
                  <c:v>13.333333333333332</c:v>
                </c:pt>
                <c:pt idx="5">
                  <c:v>13.333333333333332</c:v>
                </c:pt>
                <c:pt idx="6">
                  <c:v>14</c:v>
                </c:pt>
                <c:pt idx="7">
                  <c:v>13.666666666666666</c:v>
                </c:pt>
                <c:pt idx="8">
                  <c:v>14</c:v>
                </c:pt>
                <c:pt idx="9">
                  <c:v>14.333333333333334</c:v>
                </c:pt>
                <c:pt idx="10">
                  <c:v>20.333333333333336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41-BB4A-A48C-777A03129D2A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Res_3B55R_F2_II!$F$2:$F$12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41-BB4A-A48C-777A03129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Res_3B55R_F2_III!$F$2:$F$12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Res_3B55R_F2_III!$J$2:$J$12</c:f>
              <c:numCache>
                <c:formatCode>0.00</c:formatCode>
                <c:ptCount val="11"/>
                <c:pt idx="0">
                  <c:v>5.3333333333333339</c:v>
                </c:pt>
                <c:pt idx="1">
                  <c:v>10</c:v>
                </c:pt>
                <c:pt idx="2">
                  <c:v>12.333333333333336</c:v>
                </c:pt>
                <c:pt idx="3">
                  <c:v>13.666666666666666</c:v>
                </c:pt>
                <c:pt idx="4">
                  <c:v>13.666666666666666</c:v>
                </c:pt>
                <c:pt idx="5">
                  <c:v>13.666666666666666</c:v>
                </c:pt>
                <c:pt idx="6">
                  <c:v>13.666666666666666</c:v>
                </c:pt>
                <c:pt idx="7">
                  <c:v>14</c:v>
                </c:pt>
                <c:pt idx="8">
                  <c:v>13.333333333333332</c:v>
                </c:pt>
                <c:pt idx="9">
                  <c:v>14</c:v>
                </c:pt>
                <c:pt idx="10">
                  <c:v>15.000000000000002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1A-8D4A-8FD9-E3984056BCA9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Res_3B55R_F2_III!$F$2:$F$12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Res_3B55R_F2_III!$K$2:$K$12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1A-8D4A-8FD9-E3984056B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Retr_3B55R_F2_I!$F$2:$F$12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Retr_3B55R_F2_I!$J$2:$J$12</c:f>
              <c:numCache>
                <c:formatCode>0.00</c:formatCode>
                <c:ptCount val="11"/>
                <c:pt idx="0">
                  <c:v>13.666666666666666</c:v>
                </c:pt>
                <c:pt idx="1">
                  <c:v>14</c:v>
                </c:pt>
                <c:pt idx="2">
                  <c:v>14.333333333333334</c:v>
                </c:pt>
                <c:pt idx="3">
                  <c:v>14.666666666666666</c:v>
                </c:pt>
                <c:pt idx="4">
                  <c:v>14</c:v>
                </c:pt>
                <c:pt idx="5">
                  <c:v>14.333333333333334</c:v>
                </c:pt>
                <c:pt idx="6">
                  <c:v>14.333333333333334</c:v>
                </c:pt>
                <c:pt idx="7">
                  <c:v>14</c:v>
                </c:pt>
                <c:pt idx="8">
                  <c:v>14.666666666666666</c:v>
                </c:pt>
                <c:pt idx="9">
                  <c:v>14</c:v>
                </c:pt>
                <c:pt idx="10">
                  <c:v>20.666666666666671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3-6845-BC71-F4584DB8C308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Retr_3B55R_F2_I!$F$2:$F$12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Retr_3B55R_F2_I!$K$2:$K$12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3-6845-BC71-F4584DB8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Flow_6B55R_F1_I!$F$2:$F$36</c:f>
              <c:numCache>
                <c:formatCode>0.00</c:formatCode>
                <c:ptCount val="3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</c:numCache>
            </c:numRef>
          </c:xVal>
          <c:yVal>
            <c:numRef>
              <c:f>Flow_6B55R_F1_I!$J$2:$J$36</c:f>
              <c:numCache>
                <c:formatCode>0.00</c:formatCode>
                <c:ptCount val="35"/>
                <c:pt idx="0">
                  <c:v>4.4000000000000004</c:v>
                </c:pt>
                <c:pt idx="1">
                  <c:v>5.6000000000000005</c:v>
                </c:pt>
                <c:pt idx="2">
                  <c:v>4.4000000000000004</c:v>
                </c:pt>
                <c:pt idx="3">
                  <c:v>5.6000000000000005</c:v>
                </c:pt>
                <c:pt idx="4">
                  <c:v>7.6</c:v>
                </c:pt>
                <c:pt idx="5">
                  <c:v>7.6</c:v>
                </c:pt>
                <c:pt idx="6">
                  <c:v>7.2</c:v>
                </c:pt>
                <c:pt idx="7">
                  <c:v>7.2</c:v>
                </c:pt>
                <c:pt idx="8">
                  <c:v>6</c:v>
                </c:pt>
                <c:pt idx="9">
                  <c:v>10</c:v>
                </c:pt>
                <c:pt idx="10">
                  <c:v>7.6</c:v>
                </c:pt>
                <c:pt idx="11">
                  <c:v>7.2</c:v>
                </c:pt>
                <c:pt idx="12">
                  <c:v>6.4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</c:v>
                </c:pt>
                <c:pt idx="17">
                  <c:v>0.4</c:v>
                </c:pt>
                <c:pt idx="18">
                  <c:v>0</c:v>
                </c:pt>
                <c:pt idx="19">
                  <c:v>0.8</c:v>
                </c:pt>
                <c:pt idx="20">
                  <c:v>0</c:v>
                </c:pt>
                <c:pt idx="21">
                  <c:v>1.2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3-C348-A461-EFC4C1E90A08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Flow_6B55R_F1_I!$F$2:$F$36</c:f>
              <c:numCache>
                <c:formatCode>0.00</c:formatCode>
                <c:ptCount val="35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225</c:v>
                </c:pt>
                <c:pt idx="9">
                  <c:v>250</c:v>
                </c:pt>
                <c:pt idx="10">
                  <c:v>275</c:v>
                </c:pt>
                <c:pt idx="11">
                  <c:v>300</c:v>
                </c:pt>
                <c:pt idx="12">
                  <c:v>325</c:v>
                </c:pt>
                <c:pt idx="13">
                  <c:v>350</c:v>
                </c:pt>
                <c:pt idx="14">
                  <c:v>375</c:v>
                </c:pt>
                <c:pt idx="15">
                  <c:v>400</c:v>
                </c:pt>
                <c:pt idx="16">
                  <c:v>425</c:v>
                </c:pt>
                <c:pt idx="17">
                  <c:v>450</c:v>
                </c:pt>
                <c:pt idx="18">
                  <c:v>475</c:v>
                </c:pt>
                <c:pt idx="19">
                  <c:v>500</c:v>
                </c:pt>
                <c:pt idx="20">
                  <c:v>525</c:v>
                </c:pt>
                <c:pt idx="21">
                  <c:v>550</c:v>
                </c:pt>
                <c:pt idx="22">
                  <c:v>575</c:v>
                </c:pt>
                <c:pt idx="23">
                  <c:v>600</c:v>
                </c:pt>
                <c:pt idx="24">
                  <c:v>625</c:v>
                </c:pt>
                <c:pt idx="25">
                  <c:v>650</c:v>
                </c:pt>
                <c:pt idx="26">
                  <c:v>675</c:v>
                </c:pt>
                <c:pt idx="27">
                  <c:v>700</c:v>
                </c:pt>
                <c:pt idx="28">
                  <c:v>725</c:v>
                </c:pt>
                <c:pt idx="29">
                  <c:v>750</c:v>
                </c:pt>
                <c:pt idx="30">
                  <c:v>775</c:v>
                </c:pt>
                <c:pt idx="31">
                  <c:v>800</c:v>
                </c:pt>
                <c:pt idx="32">
                  <c:v>825</c:v>
                </c:pt>
                <c:pt idx="33">
                  <c:v>850</c:v>
                </c:pt>
                <c:pt idx="34">
                  <c:v>875</c:v>
                </c:pt>
              </c:numCache>
            </c:numRef>
          </c:xVal>
          <c:yVal>
            <c:numRef>
              <c:f>Flow_6B55R_F1_I!$K$2:$K$36</c:f>
              <c:numCache>
                <c:formatCode>0.00</c:formatCode>
                <c:ptCount val="35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6.7556808422794914</c:v>
                </c:pt>
                <c:pt idx="3">
                  <c:v>6.7556808422794905</c:v>
                </c:pt>
                <c:pt idx="4">
                  <c:v>6.7556808422794905</c:v>
                </c:pt>
                <c:pt idx="5">
                  <c:v>6.7556808422794914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6.7556808422794905</c:v>
                </c:pt>
                <c:pt idx="10">
                  <c:v>6.7556808422794905</c:v>
                </c:pt>
                <c:pt idx="11">
                  <c:v>6.7556808422794914</c:v>
                </c:pt>
                <c:pt idx="12">
                  <c:v>6.7556808422794896</c:v>
                </c:pt>
                <c:pt idx="13">
                  <c:v>6.7556808422794905</c:v>
                </c:pt>
                <c:pt idx="14">
                  <c:v>6.7556808422794905</c:v>
                </c:pt>
                <c:pt idx="15">
                  <c:v>6.7556808422794905</c:v>
                </c:pt>
                <c:pt idx="16">
                  <c:v>6.7556808422794905</c:v>
                </c:pt>
                <c:pt idx="17">
                  <c:v>6.7556808422794905</c:v>
                </c:pt>
                <c:pt idx="18">
                  <c:v>6.7556808422794905</c:v>
                </c:pt>
                <c:pt idx="19">
                  <c:v>6.7556808422794905</c:v>
                </c:pt>
                <c:pt idx="20">
                  <c:v>6.7556808422794905</c:v>
                </c:pt>
                <c:pt idx="21">
                  <c:v>6.7556808422794905</c:v>
                </c:pt>
                <c:pt idx="22">
                  <c:v>6.7556808422794905</c:v>
                </c:pt>
                <c:pt idx="23">
                  <c:v>6.7556808422794914</c:v>
                </c:pt>
                <c:pt idx="24">
                  <c:v>6.7556808422794905</c:v>
                </c:pt>
                <c:pt idx="25">
                  <c:v>6.7556808422794896</c:v>
                </c:pt>
                <c:pt idx="26">
                  <c:v>6.7556808422794905</c:v>
                </c:pt>
                <c:pt idx="27">
                  <c:v>6.7556808422794905</c:v>
                </c:pt>
                <c:pt idx="28">
                  <c:v>6.7556808422794905</c:v>
                </c:pt>
                <c:pt idx="29">
                  <c:v>6.7556808422794905</c:v>
                </c:pt>
                <c:pt idx="30">
                  <c:v>6.7556808422794914</c:v>
                </c:pt>
                <c:pt idx="31">
                  <c:v>6.7556808422794905</c:v>
                </c:pt>
                <c:pt idx="32">
                  <c:v>6.7556808422794896</c:v>
                </c:pt>
                <c:pt idx="33">
                  <c:v>6.7556808422794905</c:v>
                </c:pt>
                <c:pt idx="34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3-C348-A461-EFC4C1E90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Flow_6B55R_F1_II!$F$2:$F$36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Flow_6B55R_F1_II!$J$2:$J$36</c:f>
              <c:numCache>
                <c:formatCode>0.00</c:formatCode>
                <c:ptCount val="35"/>
                <c:pt idx="0">
                  <c:v>3.2500000000000004</c:v>
                </c:pt>
                <c:pt idx="1">
                  <c:v>3.9166666666666665</c:v>
                </c:pt>
                <c:pt idx="2">
                  <c:v>5.583333333333333</c:v>
                </c:pt>
                <c:pt idx="3">
                  <c:v>4.583333333333333</c:v>
                </c:pt>
                <c:pt idx="4">
                  <c:v>4.9166666666666661</c:v>
                </c:pt>
                <c:pt idx="5">
                  <c:v>4.583333333333333</c:v>
                </c:pt>
                <c:pt idx="6">
                  <c:v>5.9166666666666661</c:v>
                </c:pt>
                <c:pt idx="7">
                  <c:v>6.583333333333333</c:v>
                </c:pt>
                <c:pt idx="8">
                  <c:v>5.9166666666666661</c:v>
                </c:pt>
                <c:pt idx="9">
                  <c:v>4.9166666666666661</c:v>
                </c:pt>
                <c:pt idx="10">
                  <c:v>6.25</c:v>
                </c:pt>
                <c:pt idx="11">
                  <c:v>5.9166666666666661</c:v>
                </c:pt>
                <c:pt idx="12">
                  <c:v>4.25</c:v>
                </c:pt>
                <c:pt idx="13">
                  <c:v>6.25</c:v>
                </c:pt>
                <c:pt idx="14">
                  <c:v>8.25</c:v>
                </c:pt>
                <c:pt idx="15">
                  <c:v>6.25</c:v>
                </c:pt>
                <c:pt idx="16">
                  <c:v>7.25</c:v>
                </c:pt>
                <c:pt idx="17">
                  <c:v>7.9166666666666652</c:v>
                </c:pt>
                <c:pt idx="18">
                  <c:v>6.9166666666666661</c:v>
                </c:pt>
                <c:pt idx="19">
                  <c:v>4.583333333333333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A9-6545-A2D5-FA9ACBCFE998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Flow_6B55R_F1_II!$F$2:$F$36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Flow_6B55R_F1_II!$K$2:$K$36</c:f>
              <c:numCache>
                <c:formatCode>0.00</c:formatCode>
                <c:ptCount val="35"/>
                <c:pt idx="0">
                  <c:v>6.7556808422794905</c:v>
                </c:pt>
                <c:pt idx="1">
                  <c:v>6.7556808422794905</c:v>
                </c:pt>
                <c:pt idx="2">
                  <c:v>6.7556808422794905</c:v>
                </c:pt>
                <c:pt idx="3">
                  <c:v>6.7556808422794905</c:v>
                </c:pt>
                <c:pt idx="4">
                  <c:v>6.7556808422794914</c:v>
                </c:pt>
                <c:pt idx="5">
                  <c:v>6.7556808422794905</c:v>
                </c:pt>
                <c:pt idx="6">
                  <c:v>6.7556808422794905</c:v>
                </c:pt>
                <c:pt idx="7">
                  <c:v>6.7556808422794905</c:v>
                </c:pt>
                <c:pt idx="8">
                  <c:v>6.7556808422794905</c:v>
                </c:pt>
                <c:pt idx="9">
                  <c:v>6.7556808422794914</c:v>
                </c:pt>
                <c:pt idx="10">
                  <c:v>6.7556808422794905</c:v>
                </c:pt>
                <c:pt idx="11">
                  <c:v>6.7556808422794905</c:v>
                </c:pt>
                <c:pt idx="12">
                  <c:v>6.7556808422794896</c:v>
                </c:pt>
                <c:pt idx="13">
                  <c:v>6.7556808422794905</c:v>
                </c:pt>
                <c:pt idx="14">
                  <c:v>6.7556808422794905</c:v>
                </c:pt>
                <c:pt idx="15">
                  <c:v>6.7556808422794905</c:v>
                </c:pt>
                <c:pt idx="16">
                  <c:v>6.7556808422794905</c:v>
                </c:pt>
                <c:pt idx="17">
                  <c:v>6.7556808422794905</c:v>
                </c:pt>
                <c:pt idx="18">
                  <c:v>6.7556808422794905</c:v>
                </c:pt>
                <c:pt idx="19">
                  <c:v>6.7556808422794914</c:v>
                </c:pt>
                <c:pt idx="20">
                  <c:v>6.7556808422794905</c:v>
                </c:pt>
                <c:pt idx="21">
                  <c:v>6.7556808422794905</c:v>
                </c:pt>
                <c:pt idx="22">
                  <c:v>6.7556808422794914</c:v>
                </c:pt>
                <c:pt idx="23">
                  <c:v>6.7556808422794905</c:v>
                </c:pt>
                <c:pt idx="24">
                  <c:v>6.7556808422794905</c:v>
                </c:pt>
                <c:pt idx="25">
                  <c:v>6.7556808422794896</c:v>
                </c:pt>
                <c:pt idx="26">
                  <c:v>6.7556808422794905</c:v>
                </c:pt>
                <c:pt idx="27">
                  <c:v>6.7556808422794905</c:v>
                </c:pt>
                <c:pt idx="28">
                  <c:v>6.7556808422794896</c:v>
                </c:pt>
                <c:pt idx="29">
                  <c:v>6.7556808422794905</c:v>
                </c:pt>
                <c:pt idx="30">
                  <c:v>6.7556808422794905</c:v>
                </c:pt>
                <c:pt idx="31">
                  <c:v>6.7556808422794905</c:v>
                </c:pt>
                <c:pt idx="32">
                  <c:v>6.7556808422794905</c:v>
                </c:pt>
                <c:pt idx="33">
                  <c:v>6.7556808422794905</c:v>
                </c:pt>
                <c:pt idx="34">
                  <c:v>6.7556808422794905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A9-6545-A2D5-FA9ACBCF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Flow_3B55R_F2_I!$F$2:$F$36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Flow_3B55R_F2_I!$J$2:$J$36</c:f>
              <c:numCache>
                <c:formatCode>0.00</c:formatCode>
                <c:ptCount val="35"/>
                <c:pt idx="0">
                  <c:v>3.3333333333333335</c:v>
                </c:pt>
                <c:pt idx="1">
                  <c:v>5</c:v>
                </c:pt>
                <c:pt idx="2">
                  <c:v>6.666666666666667</c:v>
                </c:pt>
                <c:pt idx="3">
                  <c:v>7.333333333333333</c:v>
                </c:pt>
                <c:pt idx="4">
                  <c:v>7.333333333333333</c:v>
                </c:pt>
                <c:pt idx="5">
                  <c:v>11.000000000000002</c:v>
                </c:pt>
                <c:pt idx="6">
                  <c:v>12</c:v>
                </c:pt>
                <c:pt idx="7">
                  <c:v>13.000000000000002</c:v>
                </c:pt>
                <c:pt idx="8">
                  <c:v>13.666666666666666</c:v>
                </c:pt>
                <c:pt idx="9">
                  <c:v>14.333333333333334</c:v>
                </c:pt>
                <c:pt idx="10">
                  <c:v>13.666666666666666</c:v>
                </c:pt>
                <c:pt idx="11">
                  <c:v>13.666666666666666</c:v>
                </c:pt>
                <c:pt idx="12">
                  <c:v>13.333333333333334</c:v>
                </c:pt>
                <c:pt idx="13">
                  <c:v>14</c:v>
                </c:pt>
                <c:pt idx="14">
                  <c:v>13.666666666666666</c:v>
                </c:pt>
                <c:pt idx="15">
                  <c:v>14.666666666666666</c:v>
                </c:pt>
                <c:pt idx="16">
                  <c:v>14.333333333333334</c:v>
                </c:pt>
                <c:pt idx="17">
                  <c:v>13.666666666666666</c:v>
                </c:pt>
                <c:pt idx="18">
                  <c:v>14.666666666666666</c:v>
                </c:pt>
                <c:pt idx="19">
                  <c:v>14.333333333333334</c:v>
                </c:pt>
                <c:pt idx="20">
                  <c:v>1.3333333333333333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10</c:v>
                </c:pt>
                <c:pt idx="25">
                  <c:v>12</c:v>
                </c:pt>
                <c:pt idx="26">
                  <c:v>6.666666666666667</c:v>
                </c:pt>
                <c:pt idx="27">
                  <c:v>12.666666666666666</c:v>
                </c:pt>
                <c:pt idx="28">
                  <c:v>12.666666666666666</c:v>
                </c:pt>
                <c:pt idx="29">
                  <c:v>13.666666666666666</c:v>
                </c:pt>
                <c:pt idx="30">
                  <c:v>13.333333333333334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13.666666666666666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3A-DA43-8965-3913DFD1B4CC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Flow_3B55R_F2_I!$F$2:$F$36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Flow_3B55R_F2_I!$K$2:$K$36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3A-DA43-8965-3913DFD1B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Flow_6B55R_F2_I!$F$2:$F$36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Flow_6B55R_F2_I!$J$2:$J$36</c:f>
              <c:numCache>
                <c:formatCode>0.00</c:formatCode>
                <c:ptCount val="35"/>
                <c:pt idx="0">
                  <c:v>3.3333333333333335</c:v>
                </c:pt>
                <c:pt idx="1">
                  <c:v>7.0000000000000009</c:v>
                </c:pt>
                <c:pt idx="2">
                  <c:v>9.0000000000000018</c:v>
                </c:pt>
                <c:pt idx="3">
                  <c:v>10.333333333333334</c:v>
                </c:pt>
                <c:pt idx="4">
                  <c:v>11.333333333333332</c:v>
                </c:pt>
                <c:pt idx="5">
                  <c:v>13.000000000000002</c:v>
                </c:pt>
                <c:pt idx="6">
                  <c:v>13.333333333333334</c:v>
                </c:pt>
                <c:pt idx="7">
                  <c:v>13.666666666666668</c:v>
                </c:pt>
                <c:pt idx="8">
                  <c:v>13.666666666666666</c:v>
                </c:pt>
                <c:pt idx="9">
                  <c:v>13.666666666666668</c:v>
                </c:pt>
                <c:pt idx="10">
                  <c:v>13.333333333333334</c:v>
                </c:pt>
                <c:pt idx="11">
                  <c:v>13.666666666666668</c:v>
                </c:pt>
                <c:pt idx="12">
                  <c:v>13.666666666666668</c:v>
                </c:pt>
                <c:pt idx="13">
                  <c:v>13.333333333333334</c:v>
                </c:pt>
                <c:pt idx="14">
                  <c:v>13.333333333333334</c:v>
                </c:pt>
                <c:pt idx="15">
                  <c:v>13.333333333333334</c:v>
                </c:pt>
                <c:pt idx="16">
                  <c:v>14.000000000000002</c:v>
                </c:pt>
                <c:pt idx="17">
                  <c:v>14.333333333333336</c:v>
                </c:pt>
                <c:pt idx="18">
                  <c:v>14.000000000000002</c:v>
                </c:pt>
                <c:pt idx="19">
                  <c:v>14.333333333333336</c:v>
                </c:pt>
                <c:pt idx="20">
                  <c:v>14.000000000000002</c:v>
                </c:pt>
                <c:pt idx="21">
                  <c:v>13.333333333333334</c:v>
                </c:pt>
                <c:pt idx="22">
                  <c:v>13.666666666666668</c:v>
                </c:pt>
                <c:pt idx="23">
                  <c:v>14.000000000000002</c:v>
                </c:pt>
                <c:pt idx="24">
                  <c:v>14.000000000000002</c:v>
                </c:pt>
                <c:pt idx="25">
                  <c:v>14.000000000000002</c:v>
                </c:pt>
                <c:pt idx="26">
                  <c:v>13.666666666666668</c:v>
                </c:pt>
                <c:pt idx="27">
                  <c:v>14.333333333333336</c:v>
                </c:pt>
                <c:pt idx="28">
                  <c:v>14.000000000000002</c:v>
                </c:pt>
                <c:pt idx="29">
                  <c:v>14.000000000000002</c:v>
                </c:pt>
                <c:pt idx="30">
                  <c:v>13.666666666666668</c:v>
                </c:pt>
                <c:pt idx="31">
                  <c:v>14.000000000000002</c:v>
                </c:pt>
                <c:pt idx="32">
                  <c:v>13.333333333333334</c:v>
                </c:pt>
                <c:pt idx="33">
                  <c:v>13.333333333333334</c:v>
                </c:pt>
                <c:pt idx="34">
                  <c:v>14.666666666666668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3-5343-A0C2-312A29C8BDA8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Flow_6B55R_F2_I!$F$2:$F$36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Flow_6B55R_F2_I!$K$2:$K$36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F3-5343-A0C2-312A29C8B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Flow_9B55R_F2_I!$F$2:$F$36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Flow_9B55R_F2_I!$J$2:$J$36</c:f>
              <c:numCache>
                <c:formatCode>0.00</c:formatCode>
                <c:ptCount val="35"/>
                <c:pt idx="0">
                  <c:v>2.9999999999999987</c:v>
                </c:pt>
                <c:pt idx="1">
                  <c:v>7.666666666666667</c:v>
                </c:pt>
                <c:pt idx="2">
                  <c:v>8.6666666666666661</c:v>
                </c:pt>
                <c:pt idx="3">
                  <c:v>11.333333333333332</c:v>
                </c:pt>
                <c:pt idx="4">
                  <c:v>13.666666666666668</c:v>
                </c:pt>
                <c:pt idx="5">
                  <c:v>14.000000000000002</c:v>
                </c:pt>
                <c:pt idx="6">
                  <c:v>14.000000000000002</c:v>
                </c:pt>
                <c:pt idx="7">
                  <c:v>13.666666666666664</c:v>
                </c:pt>
                <c:pt idx="8">
                  <c:v>14.999999999999998</c:v>
                </c:pt>
                <c:pt idx="9">
                  <c:v>13.666666666666668</c:v>
                </c:pt>
                <c:pt idx="10">
                  <c:v>14.000000000000002</c:v>
                </c:pt>
                <c:pt idx="11">
                  <c:v>13.999999999999996</c:v>
                </c:pt>
                <c:pt idx="12">
                  <c:v>13.999999999999996</c:v>
                </c:pt>
                <c:pt idx="13">
                  <c:v>14.000000000000002</c:v>
                </c:pt>
                <c:pt idx="14">
                  <c:v>14.666666666666668</c:v>
                </c:pt>
                <c:pt idx="15">
                  <c:v>13.666666666666666</c:v>
                </c:pt>
                <c:pt idx="16">
                  <c:v>14.333333333333332</c:v>
                </c:pt>
                <c:pt idx="17">
                  <c:v>14.666666666666668</c:v>
                </c:pt>
                <c:pt idx="18">
                  <c:v>14.333333333333336</c:v>
                </c:pt>
                <c:pt idx="19">
                  <c:v>13.333333333333334</c:v>
                </c:pt>
                <c:pt idx="20">
                  <c:v>14.000000000000002</c:v>
                </c:pt>
                <c:pt idx="21">
                  <c:v>13.333333333333334</c:v>
                </c:pt>
                <c:pt idx="22">
                  <c:v>15.000000000000004</c:v>
                </c:pt>
                <c:pt idx="23">
                  <c:v>14.000000000000002</c:v>
                </c:pt>
                <c:pt idx="24">
                  <c:v>14.333333333333336</c:v>
                </c:pt>
                <c:pt idx="25">
                  <c:v>14.333333333333332</c:v>
                </c:pt>
                <c:pt idx="26">
                  <c:v>13.666666666666668</c:v>
                </c:pt>
                <c:pt idx="27">
                  <c:v>14.333333333333336</c:v>
                </c:pt>
                <c:pt idx="28">
                  <c:v>14.333333333333336</c:v>
                </c:pt>
                <c:pt idx="29">
                  <c:v>13.333333333333334</c:v>
                </c:pt>
                <c:pt idx="30">
                  <c:v>14.333333333333336</c:v>
                </c:pt>
                <c:pt idx="31">
                  <c:v>14.333333333333336</c:v>
                </c:pt>
                <c:pt idx="32">
                  <c:v>14.333333333333336</c:v>
                </c:pt>
                <c:pt idx="33">
                  <c:v>14.666666666666664</c:v>
                </c:pt>
                <c:pt idx="34">
                  <c:v>13.666666666666668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7-8641-AAC3-FC75C5347DF9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Flow_9B55R_F2_I!$F$2:$F$36</c:f>
              <c:numCache>
                <c:formatCode>0.00</c:formatCode>
                <c:ptCount val="35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  <c:pt idx="33">
                  <c:v>1020</c:v>
                </c:pt>
                <c:pt idx="34">
                  <c:v>1050</c:v>
                </c:pt>
              </c:numCache>
            </c:numRef>
          </c:xVal>
          <c:yVal>
            <c:numRef>
              <c:f>Flow_9B55R_F2_I!$K$2:$K$36</c:f>
              <c:numCache>
                <c:formatCode>0.00</c:formatCode>
                <c:ptCount val="35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  <c:pt idx="11">
                  <c:v>13.511361684558981</c:v>
                </c:pt>
                <c:pt idx="12">
                  <c:v>13.511361684558979</c:v>
                </c:pt>
                <c:pt idx="13">
                  <c:v>13.511361684558981</c:v>
                </c:pt>
                <c:pt idx="14">
                  <c:v>13.511361684558981</c:v>
                </c:pt>
                <c:pt idx="15">
                  <c:v>13.511361684558981</c:v>
                </c:pt>
                <c:pt idx="16">
                  <c:v>13.511361684558981</c:v>
                </c:pt>
                <c:pt idx="17">
                  <c:v>13.511361684558981</c:v>
                </c:pt>
                <c:pt idx="18">
                  <c:v>13.511361684558981</c:v>
                </c:pt>
                <c:pt idx="19">
                  <c:v>13.511361684558983</c:v>
                </c:pt>
                <c:pt idx="20">
                  <c:v>13.511361684558981</c:v>
                </c:pt>
                <c:pt idx="21">
                  <c:v>13.511361684558981</c:v>
                </c:pt>
                <c:pt idx="22">
                  <c:v>13.511361684558983</c:v>
                </c:pt>
                <c:pt idx="23">
                  <c:v>13.511361684558981</c:v>
                </c:pt>
                <c:pt idx="24">
                  <c:v>13.511361684558981</c:v>
                </c:pt>
                <c:pt idx="25">
                  <c:v>13.511361684558979</c:v>
                </c:pt>
                <c:pt idx="26">
                  <c:v>13.511361684558981</c:v>
                </c:pt>
                <c:pt idx="27">
                  <c:v>13.511361684558981</c:v>
                </c:pt>
                <c:pt idx="28">
                  <c:v>13.511361684558979</c:v>
                </c:pt>
                <c:pt idx="29">
                  <c:v>13.511361684558981</c:v>
                </c:pt>
                <c:pt idx="30">
                  <c:v>13.511361684558981</c:v>
                </c:pt>
                <c:pt idx="31">
                  <c:v>13.511361684558981</c:v>
                </c:pt>
                <c:pt idx="32">
                  <c:v>13.511361684558981</c:v>
                </c:pt>
                <c:pt idx="33">
                  <c:v>13.511361684558981</c:v>
                </c:pt>
                <c:pt idx="34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87-8641-AAC3-FC75C534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Res_3B55R_F2_I!$F$2:$F$12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Res_3B55R_F2_I!$J$2:$J$12</c:f>
              <c:numCache>
                <c:formatCode>0.00</c:formatCode>
                <c:ptCount val="11"/>
                <c:pt idx="0">
                  <c:v>4.9166666666666661</c:v>
                </c:pt>
                <c:pt idx="1">
                  <c:v>9.2500000000000018</c:v>
                </c:pt>
                <c:pt idx="2">
                  <c:v>11.916666666666666</c:v>
                </c:pt>
                <c:pt idx="3">
                  <c:v>12.25</c:v>
                </c:pt>
                <c:pt idx="4">
                  <c:v>13.916666666666666</c:v>
                </c:pt>
                <c:pt idx="5">
                  <c:v>13.583333333333332</c:v>
                </c:pt>
                <c:pt idx="6">
                  <c:v>14.25</c:v>
                </c:pt>
                <c:pt idx="7">
                  <c:v>13.916666666666666</c:v>
                </c:pt>
                <c:pt idx="8">
                  <c:v>11.250000000000002</c:v>
                </c:pt>
                <c:pt idx="9">
                  <c:v>13.916666666666666</c:v>
                </c:pt>
                <c:pt idx="10">
                  <c:v>12.583333333333334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84-B045-93E6-F7A9D854ADCF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Res_3B55R_F2_I!$F$2:$F$12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Res_3B55R_F2_I!$K$2:$K$12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84-B045-93E6-F7A9D854A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 [mg/s]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Res_6B55R_F2_I!$F$2:$F$12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Res_6B55R_F2_I!$J$2:$J$12</c:f>
              <c:numCache>
                <c:formatCode>0.00</c:formatCode>
                <c:ptCount val="11"/>
                <c:pt idx="0">
                  <c:v>7.2500000000000009</c:v>
                </c:pt>
                <c:pt idx="1">
                  <c:v>10.916666666666666</c:v>
                </c:pt>
                <c:pt idx="2">
                  <c:v>13.583333333333332</c:v>
                </c:pt>
                <c:pt idx="3">
                  <c:v>13.25</c:v>
                </c:pt>
                <c:pt idx="4">
                  <c:v>13.916666666666666</c:v>
                </c:pt>
                <c:pt idx="5">
                  <c:v>14.25</c:v>
                </c:pt>
                <c:pt idx="6">
                  <c:v>14.25</c:v>
                </c:pt>
                <c:pt idx="7">
                  <c:v>14.583333333333334</c:v>
                </c:pt>
                <c:pt idx="8">
                  <c:v>14.583333333333334</c:v>
                </c:pt>
                <c:pt idx="9">
                  <c:v>13.583333333333332</c:v>
                </c:pt>
                <c:pt idx="10">
                  <c:v>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21-274A-A070-BD923A8D2413}"/>
            </c:ext>
          </c:extLst>
        </c:ser>
        <c:ser>
          <c:idx val="1"/>
          <c:order val="1"/>
          <c:tx>
            <c:v>Theoretical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Res_6B55R_F2_I!$F$2:$F$12</c:f>
              <c:numCache>
                <c:formatCode>0.00</c:formatCode>
                <c:ptCount val="11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</c:numCache>
            </c:numRef>
          </c:xVal>
          <c:yVal>
            <c:numRef>
              <c:f>Res_6B55R_F2_I!$K$2:$K$12</c:f>
              <c:numCache>
                <c:formatCode>0.00</c:formatCode>
                <c:ptCount val="11"/>
                <c:pt idx="0">
                  <c:v>13.511361684558981</c:v>
                </c:pt>
                <c:pt idx="1">
                  <c:v>13.511361684558981</c:v>
                </c:pt>
                <c:pt idx="2">
                  <c:v>13.511361684558981</c:v>
                </c:pt>
                <c:pt idx="3">
                  <c:v>13.511361684558981</c:v>
                </c:pt>
                <c:pt idx="4">
                  <c:v>13.511361684558983</c:v>
                </c:pt>
                <c:pt idx="5">
                  <c:v>13.511361684558981</c:v>
                </c:pt>
                <c:pt idx="6">
                  <c:v>13.511361684558981</c:v>
                </c:pt>
                <c:pt idx="7">
                  <c:v>13.511361684558981</c:v>
                </c:pt>
                <c:pt idx="8">
                  <c:v>13.511361684558981</c:v>
                </c:pt>
                <c:pt idx="9">
                  <c:v>13.511361684558983</c:v>
                </c:pt>
                <c:pt idx="10">
                  <c:v>13.511361684558981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1-274A-A070-BD923A8D2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363183"/>
        <c:axId val="1486535311"/>
      </c:scatterChart>
      <c:valAx>
        <c:axId val="1458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35311"/>
        <c:crosses val="autoZero"/>
        <c:crossBetween val="midCat"/>
      </c:valAx>
      <c:valAx>
        <c:axId val="14865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2A0E74-9302-1140-A1A9-6096F71A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04979-06E3-4D5C-92C8-6E576BE65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5BF38B8-6C34-4525-8BFE-564DDF40A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46C4B7A-EC3C-42F7-A783-65029D4913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B684BA8-80F1-434C-9FCA-02A443C1A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42875A-5AE3-1C4B-BF1B-524332A5E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2AEB02-4169-C846-9DA8-98637F1BF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B0F60B8-C468-4716-90AA-9FE36E89E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B8C9B57-AB32-47EA-B457-621ADFB02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B40307-57CE-47A2-ACF7-CC582C4D4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85B560-7B27-4B8B-826F-94C2FC316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D401FF2-AEAC-4C55-8999-F250492BD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32EF3DB-82FC-4756-9FE3-F3DFEB642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81644C-8CE4-4CE7-8F3C-592007A45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4D408F8-8DE2-E446-B9D0-8E44E13DA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7FEC9A1-6930-E54C-B407-20FCFCB25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08375A-C097-1244-A7E4-41B30DC96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F1510DF-D90F-9A49-9A89-ECF0193D7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444A487-D65E-0848-ACBF-C85D48063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6407F93-0C5A-7545-AF59-B7781B1EC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C98023-7928-8544-8CBD-63F19A5FE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B948761-7EDD-7749-9EE1-E4B41D873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43E6B10-A485-7D45-9ACB-6FEA3F2A3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2AD001-8DFA-AE4A-8981-F6E43D7C2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C75446B-7D07-F343-8C13-515A2440FC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31750</xdr:colOff>
      <xdr:row>2</xdr:row>
      <xdr:rowOff>6350</xdr:rowOff>
    </xdr:from>
    <xdr:to>
      <xdr:col>17</xdr:col>
      <xdr:colOff>476250</xdr:colOff>
      <xdr:row>15</xdr:row>
      <xdr:rowOff>107950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7D830A-E9F9-2845-B45C-170307C6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F34AE-A81C-4547-9F73-99D73F7F3C8E}">
  <dimension ref="A1:E27"/>
  <sheetViews>
    <sheetView tabSelected="1" workbookViewId="0">
      <selection activeCell="H21" sqref="H21"/>
    </sheetView>
  </sheetViews>
  <sheetFormatPr defaultRowHeight="15.6" x14ac:dyDescent="0.3"/>
  <cols>
    <col min="1" max="1" width="21.296875" customWidth="1"/>
    <col min="3" max="3" width="14.296875" customWidth="1"/>
    <col min="4" max="4" width="19.69921875" customWidth="1"/>
    <col min="5" max="5" width="14.5" customWidth="1"/>
  </cols>
  <sheetData>
    <row r="1" spans="1:5" s="11" customFormat="1" ht="48.6" customHeight="1" x14ac:dyDescent="0.3">
      <c r="A1" s="11" t="s">
        <v>42</v>
      </c>
      <c r="B1" s="11" t="s">
        <v>43</v>
      </c>
      <c r="C1" s="11" t="s">
        <v>44</v>
      </c>
      <c r="D1" s="11" t="s">
        <v>45</v>
      </c>
      <c r="E1" s="11" t="s">
        <v>46</v>
      </c>
    </row>
    <row r="2" spans="1:5" x14ac:dyDescent="0.3">
      <c r="A2" s="1" t="s">
        <v>41</v>
      </c>
      <c r="B2" t="s">
        <v>13</v>
      </c>
      <c r="C2">
        <v>1</v>
      </c>
      <c r="D2" t="s">
        <v>47</v>
      </c>
      <c r="E2" s="12">
        <v>0</v>
      </c>
    </row>
    <row r="3" spans="1:5" x14ac:dyDescent="0.3">
      <c r="A3" s="1" t="s">
        <v>24</v>
      </c>
      <c r="B3" t="s">
        <v>13</v>
      </c>
      <c r="C3">
        <v>1</v>
      </c>
      <c r="D3" t="s">
        <v>47</v>
      </c>
      <c r="E3" s="12">
        <v>0</v>
      </c>
    </row>
    <row r="4" spans="1:5" x14ac:dyDescent="0.3">
      <c r="A4" s="1" t="s">
        <v>16</v>
      </c>
      <c r="B4" t="s">
        <v>13</v>
      </c>
      <c r="C4">
        <v>2</v>
      </c>
      <c r="D4" t="s">
        <v>47</v>
      </c>
      <c r="E4" s="12">
        <v>1</v>
      </c>
    </row>
    <row r="5" spans="1:5" x14ac:dyDescent="0.3">
      <c r="A5" s="1" t="s">
        <v>37</v>
      </c>
      <c r="B5" t="s">
        <v>13</v>
      </c>
      <c r="C5">
        <v>2</v>
      </c>
      <c r="D5" t="s">
        <v>47</v>
      </c>
      <c r="E5" s="12">
        <v>1</v>
      </c>
    </row>
    <row r="6" spans="1:5" x14ac:dyDescent="0.3">
      <c r="A6" s="1" t="s">
        <v>20</v>
      </c>
      <c r="B6" t="s">
        <v>14</v>
      </c>
      <c r="C6">
        <v>0.5</v>
      </c>
      <c r="D6" t="s">
        <v>47</v>
      </c>
      <c r="E6" s="12">
        <v>0</v>
      </c>
    </row>
    <row r="7" spans="1:5" x14ac:dyDescent="0.3">
      <c r="A7" s="1" t="s">
        <v>19</v>
      </c>
      <c r="B7" t="s">
        <v>14</v>
      </c>
      <c r="C7">
        <v>1</v>
      </c>
      <c r="D7" t="s">
        <v>47</v>
      </c>
      <c r="E7" s="12">
        <v>0.1</v>
      </c>
    </row>
    <row r="8" spans="1:5" x14ac:dyDescent="0.3">
      <c r="A8" s="1" t="s">
        <v>21</v>
      </c>
      <c r="B8" t="s">
        <v>14</v>
      </c>
      <c r="C8">
        <v>1</v>
      </c>
      <c r="D8" t="s">
        <v>47</v>
      </c>
      <c r="E8" s="12">
        <v>0.4</v>
      </c>
    </row>
    <row r="9" spans="1:5" x14ac:dyDescent="0.3">
      <c r="A9" s="1" t="s">
        <v>17</v>
      </c>
      <c r="B9" t="s">
        <v>14</v>
      </c>
      <c r="C9">
        <v>2</v>
      </c>
      <c r="D9" t="s">
        <v>47</v>
      </c>
      <c r="E9" s="12">
        <v>1</v>
      </c>
    </row>
    <row r="10" spans="1:5" x14ac:dyDescent="0.3">
      <c r="A10" s="1" t="s">
        <v>25</v>
      </c>
      <c r="B10" t="s">
        <v>14</v>
      </c>
      <c r="C10">
        <v>2</v>
      </c>
      <c r="D10" t="s">
        <v>47</v>
      </c>
      <c r="E10" s="12">
        <v>1</v>
      </c>
    </row>
    <row r="11" spans="1:5" x14ac:dyDescent="0.3">
      <c r="A11" s="1" t="s">
        <v>27</v>
      </c>
      <c r="B11" t="s">
        <v>15</v>
      </c>
      <c r="C11">
        <v>0.5</v>
      </c>
      <c r="D11" t="s">
        <v>47</v>
      </c>
      <c r="E11" s="12">
        <v>1</v>
      </c>
    </row>
    <row r="12" spans="1:5" x14ac:dyDescent="0.3">
      <c r="A12" s="1" t="s">
        <v>32</v>
      </c>
      <c r="B12" t="s">
        <v>15</v>
      </c>
      <c r="C12">
        <v>0.5</v>
      </c>
      <c r="D12" t="s">
        <v>47</v>
      </c>
      <c r="E12" s="12">
        <v>1</v>
      </c>
    </row>
    <row r="13" spans="1:5" x14ac:dyDescent="0.3">
      <c r="A13" s="1" t="s">
        <v>28</v>
      </c>
      <c r="B13" t="s">
        <v>15</v>
      </c>
      <c r="C13">
        <v>1</v>
      </c>
      <c r="D13" t="s">
        <v>47</v>
      </c>
      <c r="E13" s="12">
        <v>1</v>
      </c>
    </row>
    <row r="14" spans="1:5" x14ac:dyDescent="0.3">
      <c r="A14" s="1" t="s">
        <v>33</v>
      </c>
      <c r="B14" t="s">
        <v>15</v>
      </c>
      <c r="C14">
        <v>1</v>
      </c>
      <c r="D14" t="s">
        <v>47</v>
      </c>
      <c r="E14" s="12">
        <v>1</v>
      </c>
    </row>
    <row r="15" spans="1:5" x14ac:dyDescent="0.3">
      <c r="A15" s="1" t="s">
        <v>18</v>
      </c>
      <c r="B15" t="s">
        <v>15</v>
      </c>
      <c r="C15">
        <v>2</v>
      </c>
      <c r="D15" t="s">
        <v>47</v>
      </c>
      <c r="E15" s="12">
        <v>1</v>
      </c>
    </row>
    <row r="16" spans="1:5" x14ac:dyDescent="0.3">
      <c r="A16" s="1" t="s">
        <v>29</v>
      </c>
      <c r="B16" t="s">
        <v>15</v>
      </c>
      <c r="C16">
        <v>2</v>
      </c>
      <c r="D16" t="s">
        <v>47</v>
      </c>
      <c r="E16" s="12">
        <v>1</v>
      </c>
    </row>
    <row r="17" spans="1:5" x14ac:dyDescent="0.3">
      <c r="A17" s="1" t="s">
        <v>23</v>
      </c>
      <c r="B17" t="s">
        <v>13</v>
      </c>
      <c r="C17">
        <v>2</v>
      </c>
      <c r="D17" t="s">
        <v>48</v>
      </c>
      <c r="E17" s="12">
        <v>1</v>
      </c>
    </row>
    <row r="18" spans="1:5" x14ac:dyDescent="0.3">
      <c r="A18" s="1" t="s">
        <v>38</v>
      </c>
      <c r="B18" t="s">
        <v>13</v>
      </c>
      <c r="C18">
        <v>2</v>
      </c>
      <c r="D18" t="s">
        <v>48</v>
      </c>
      <c r="E18" s="12">
        <v>1</v>
      </c>
    </row>
    <row r="19" spans="1:5" x14ac:dyDescent="0.3">
      <c r="A19" s="1" t="s">
        <v>39</v>
      </c>
      <c r="B19" t="s">
        <v>13</v>
      </c>
      <c r="C19">
        <v>2</v>
      </c>
      <c r="D19" t="s">
        <v>48</v>
      </c>
      <c r="E19" s="12">
        <v>1</v>
      </c>
    </row>
    <row r="20" spans="1:5" x14ac:dyDescent="0.3">
      <c r="A20" s="1" t="s">
        <v>22</v>
      </c>
      <c r="B20" t="s">
        <v>14</v>
      </c>
      <c r="C20">
        <v>2</v>
      </c>
      <c r="D20" t="s">
        <v>48</v>
      </c>
      <c r="E20" s="12">
        <v>1</v>
      </c>
    </row>
    <row r="21" spans="1:5" x14ac:dyDescent="0.3">
      <c r="A21" s="1" t="s">
        <v>26</v>
      </c>
      <c r="B21" t="s">
        <v>14</v>
      </c>
      <c r="C21">
        <v>2</v>
      </c>
      <c r="D21" t="s">
        <v>48</v>
      </c>
      <c r="E21" s="12">
        <v>1</v>
      </c>
    </row>
    <row r="22" spans="1:5" x14ac:dyDescent="0.3">
      <c r="A22" s="1" t="s">
        <v>35</v>
      </c>
      <c r="B22" t="s">
        <v>14</v>
      </c>
      <c r="C22">
        <v>2</v>
      </c>
      <c r="D22" t="s">
        <v>48</v>
      </c>
      <c r="E22" s="12">
        <v>1</v>
      </c>
    </row>
    <row r="23" spans="1:5" x14ac:dyDescent="0.3">
      <c r="A23" s="1" t="s">
        <v>30</v>
      </c>
      <c r="B23" t="s">
        <v>15</v>
      </c>
      <c r="C23">
        <v>2</v>
      </c>
      <c r="D23" t="s">
        <v>48</v>
      </c>
      <c r="E23" s="12">
        <v>1</v>
      </c>
    </row>
    <row r="24" spans="1:5" x14ac:dyDescent="0.3">
      <c r="A24" s="1" t="s">
        <v>31</v>
      </c>
      <c r="B24" t="s">
        <v>15</v>
      </c>
      <c r="C24">
        <v>2</v>
      </c>
      <c r="D24" t="s">
        <v>48</v>
      </c>
      <c r="E24" s="12">
        <v>1</v>
      </c>
    </row>
    <row r="25" spans="1:5" x14ac:dyDescent="0.3">
      <c r="A25" s="1" t="s">
        <v>40</v>
      </c>
      <c r="B25" t="s">
        <v>13</v>
      </c>
      <c r="C25">
        <v>2</v>
      </c>
      <c r="D25" t="s">
        <v>49</v>
      </c>
      <c r="E25" s="12">
        <v>1</v>
      </c>
    </row>
    <row r="26" spans="1:5" x14ac:dyDescent="0.3">
      <c r="A26" s="1" t="s">
        <v>36</v>
      </c>
      <c r="B26" t="s">
        <v>14</v>
      </c>
      <c r="C26">
        <v>2</v>
      </c>
      <c r="D26" t="s">
        <v>49</v>
      </c>
      <c r="E26" s="12">
        <v>1</v>
      </c>
    </row>
    <row r="27" spans="1:5" x14ac:dyDescent="0.3">
      <c r="A27" s="1" t="s">
        <v>34</v>
      </c>
      <c r="B27" t="s">
        <v>15</v>
      </c>
      <c r="C27">
        <v>2</v>
      </c>
      <c r="D27" t="s">
        <v>49</v>
      </c>
      <c r="E27" s="12">
        <v>1</v>
      </c>
    </row>
  </sheetData>
  <autoFilter ref="A1:E1" xr:uid="{5C030905-D823-4AF3-946B-1DF75A7F9097}">
    <sortState ref="A2:E27">
      <sortCondition ref="D1"/>
    </sortState>
  </autoFilter>
  <sortState ref="A2:E27">
    <sortCondition ref="D2:D27"/>
    <sortCondition ref="B2:B27"/>
    <sortCondition ref="C2:C27"/>
  </sortState>
  <conditionalFormatting sqref="E1:E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{8C98F6A1-6BFE-4631-804A-92C905EEBBAC}</x14:id>
        </ext>
      </extLst>
    </cfRule>
  </conditionalFormatting>
  <hyperlinks>
    <hyperlink ref="A25" location="Retr_3B55R_F2_I!A1" display="Retr_3B55R_F2_I" xr:uid="{9541F20E-149B-461E-892B-2AC7D6C0ACB0}"/>
    <hyperlink ref="A19" location="Res_3B55R_F2_III!A1" display="Res_3B55R_F2_III" xr:uid="{A82264EA-92C7-49A5-B799-20B21614E696}"/>
    <hyperlink ref="A18" location="Res_3B55R_F2_II!A1" display="Res_3B55R_F2_II" xr:uid="{BE6021B9-24B8-4B0F-B7A4-2F1EAEB1BDC9}"/>
    <hyperlink ref="A5" location="Flow_3B55R_F2_II!A1" display="Flow_3B55R_F2_II" xr:uid="{9E1B2975-F392-4AF3-B775-34D3AC1A8732}"/>
    <hyperlink ref="A26" location="Retr_6B55R_F2_I!A1" display="Retr_6B55R_F2_I" xr:uid="{5D095BC0-7B53-48FD-AFF4-D39553D0788A}"/>
    <hyperlink ref="A22" location="Res_6B55R_F2_III!A1" display="Res_6B55R_F2_III" xr:uid="{D59C92ED-F8E4-4A8E-81D5-77118010D1EF}"/>
    <hyperlink ref="A27" location="Retr_9B55R_F2_I!A1" display="Retr_9B55R_F2_I" xr:uid="{E5A9F773-F553-4AFB-8856-5ECF31D67D6A}"/>
    <hyperlink ref="A14" location="Flow_9B55R_F1_II!A1" display="Flow_9B55R_F1_II" xr:uid="{E4B00B8E-9562-42CB-BF6B-70117359586D}"/>
    <hyperlink ref="A12" location="Flow_9B55R_F05_II!A1" display="Flow_9B55R_F05_II" xr:uid="{66B8624E-BF3F-4392-A72F-0E11162A6F58}"/>
    <hyperlink ref="A24" location="Res_9B55R_F2_II!A1" display="Res_9B55R_F2_II" xr:uid="{F9B00EFA-2338-458A-A11E-BB5D64FCD70A}"/>
    <hyperlink ref="A23" location="Res_9B55R_F2_I!A1" display="Res_9B55R_F2_I" xr:uid="{AE5BE03D-4E8D-41F8-B96C-300A20495688}"/>
    <hyperlink ref="A16" location="Flow_9B55R_F2_II!A1" display="Flow_9B55R_F2_II" xr:uid="{F4D0BB05-9228-4607-A092-AB255AF0E59F}"/>
    <hyperlink ref="A13" location="Flow_9B55R_F1_I!A1" display="Flow_9B55R_F1_I" xr:uid="{1C198267-09AD-4C95-A6C5-08F3FC30434C}"/>
    <hyperlink ref="A11" location="Flow_9B55R_F05_I!A1" display="Flow_9B55R_F05_I" xr:uid="{F3425B64-406E-4D40-8CB0-CF0E8776F0BE}"/>
    <hyperlink ref="A21" location="Res_6B55R_F2_II!A1" display="Res_6B55R_F2_II" xr:uid="{3180512E-A60F-49A9-9690-17CC5C3B4C44}"/>
    <hyperlink ref="A10" location="Flow_6B55R_F2_II!A1" display="Flow_6B55R_F2_II" xr:uid="{5BB67E8D-5472-467F-A9E3-EF954F27BE2D}"/>
    <hyperlink ref="A3" location="Flow_3B55R_F1_II!A1" display="Flow_3B55R_F1_II" xr:uid="{8125B437-9103-4371-BD33-3130AB1AA3FC}"/>
    <hyperlink ref="A20" location="Res_6B55R_F2_I!A1" display="Res_6B55R_F2_I" xr:uid="{EC097A47-96A8-4C28-8443-3B2E1DC3FBE9}"/>
    <hyperlink ref="A17" location="Res_3B55R_F2_I!A1" display="Res_3B55R_F2_I" xr:uid="{7C2CD132-024D-4966-BA73-F90A89278FDF}"/>
    <hyperlink ref="A15" location="Flow_9B55R_F2_I!A1" display="Flow_9B55R_F2_I" xr:uid="{0AD26AAA-19B0-45CD-BFD3-372E922CE769}"/>
    <hyperlink ref="A9" location="Flow_6B55R_F2_I!A1" display="Flow_6B55R_F2_I" xr:uid="{BF484F8B-8D75-4BD8-85C8-84AAF5467E33}"/>
    <hyperlink ref="A4" location="Flow_3B55R_F2_I!A1" display="Flow_3B55R_F2_I" xr:uid="{814E5E7D-B78C-42A6-964F-870EAD39DE6D}"/>
    <hyperlink ref="A8" location="Flow_6B55R_F1_II!A1" display="Flow_6B55R_F1_II" xr:uid="{A96B3442-164A-4161-A97F-376DE4CB1E27}"/>
    <hyperlink ref="A7" location="Flow_6B55R_F1_I!A1" display="Flow_6B55R_F1_I" xr:uid="{50B64621-D911-4A58-A523-6CAF4429BE96}"/>
    <hyperlink ref="A2" location="Flow_3B55R_F1_I!A1" display="Flow_3B55R_F1_I" xr:uid="{6694EA23-345A-4026-AD37-F462E7243911}"/>
    <hyperlink ref="A6" location="Flow_6B55R_F05_I!A1" display="Flow_6B55R_F05_I" xr:uid="{D4F7C7AA-AF44-4D31-94F7-B09CE1BC770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98F6A1-6BFE-4631-804A-92C905EEB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94C28-9B6B-4749-B0AB-DD25C420A575}">
  <sheetPr codeName="Foglio11"/>
  <dimension ref="A1:K12"/>
  <sheetViews>
    <sheetView zoomScale="83" workbookViewId="0">
      <selection activeCell="G22" sqref="G22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22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0.21750000000000003</v>
      </c>
      <c r="H2" s="7">
        <f>G2</f>
        <v>0.21750000000000003</v>
      </c>
      <c r="I2" s="7">
        <f t="shared" ref="I2:I12" si="0">F2*C$7</f>
        <v>0.40534085053676938</v>
      </c>
      <c r="J2" s="6">
        <f t="shared" ref="J2:J12" si="1">G2/30*1000</f>
        <v>7.2500000000000009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0.32750000000000001</v>
      </c>
      <c r="H3" s="7">
        <f t="shared" ref="H3:H12" si="3">H2+G3</f>
        <v>0.54500000000000004</v>
      </c>
      <c r="I3" s="7">
        <f t="shared" si="0"/>
        <v>0.81068170107353876</v>
      </c>
      <c r="J3" s="6">
        <f t="shared" si="1"/>
        <v>10.916666666666666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0.40749999999999997</v>
      </c>
      <c r="H4" s="7">
        <f t="shared" si="3"/>
        <v>0.95250000000000001</v>
      </c>
      <c r="I4" s="7">
        <f t="shared" si="0"/>
        <v>1.2160225516103083</v>
      </c>
      <c r="J4" s="6">
        <f t="shared" si="1"/>
        <v>13.583333333333332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0.39749999999999996</v>
      </c>
      <c r="H5" s="7">
        <f t="shared" si="3"/>
        <v>1.35</v>
      </c>
      <c r="I5" s="7">
        <f t="shared" si="0"/>
        <v>1.6213634021470775</v>
      </c>
      <c r="J5" s="6">
        <f t="shared" si="1"/>
        <v>13.25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0.41749999999999998</v>
      </c>
      <c r="H6" s="7">
        <f t="shared" si="3"/>
        <v>1.7675000000000001</v>
      </c>
      <c r="I6" s="7">
        <f t="shared" si="0"/>
        <v>2.0267042526838472</v>
      </c>
      <c r="J6" s="6">
        <f t="shared" si="1"/>
        <v>13.916666666666666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0.42749999999999999</v>
      </c>
      <c r="H7" s="7">
        <f t="shared" si="3"/>
        <v>2.1950000000000003</v>
      </c>
      <c r="I7" s="7">
        <f t="shared" si="0"/>
        <v>2.4320451032206165</v>
      </c>
      <c r="J7" s="6">
        <f t="shared" si="1"/>
        <v>14.25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0.42749999999999999</v>
      </c>
      <c r="H8" s="7">
        <f t="shared" si="3"/>
        <v>2.6225000000000005</v>
      </c>
      <c r="I8" s="7">
        <f t="shared" si="0"/>
        <v>2.8373859537573858</v>
      </c>
      <c r="J8" s="6">
        <f t="shared" si="1"/>
        <v>14.25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0.4375</v>
      </c>
      <c r="H9" s="7">
        <f t="shared" si="3"/>
        <v>3.0600000000000005</v>
      </c>
      <c r="I9" s="7">
        <f t="shared" si="0"/>
        <v>3.2427268042941551</v>
      </c>
      <c r="J9" s="6">
        <f t="shared" si="1"/>
        <v>14.583333333333334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0.4375</v>
      </c>
      <c r="H10" s="7">
        <f t="shared" si="3"/>
        <v>3.4975000000000005</v>
      </c>
      <c r="I10" s="7">
        <f t="shared" si="0"/>
        <v>3.6480676548309248</v>
      </c>
      <c r="J10" s="6">
        <f t="shared" si="1"/>
        <v>14.583333333333334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0.40749999999999997</v>
      </c>
      <c r="H11" s="7">
        <f t="shared" si="3"/>
        <v>3.9050000000000002</v>
      </c>
      <c r="I11" s="7">
        <f t="shared" si="0"/>
        <v>4.0534085053676945</v>
      </c>
      <c r="J11" s="6">
        <f t="shared" si="1"/>
        <v>13.583333333333332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0.1875</v>
      </c>
      <c r="H12" s="7">
        <f t="shared" si="3"/>
        <v>4.0925000000000002</v>
      </c>
      <c r="I12" s="7">
        <f t="shared" si="0"/>
        <v>4.4587493559044633</v>
      </c>
      <c r="J12" s="6">
        <f t="shared" si="1"/>
        <v>6.25</v>
      </c>
      <c r="K12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0F391-F55A-4ECC-972E-374A9522F570}">
  <sheetPr codeName="Foglio7"/>
  <dimension ref="A1:K12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24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0.26000000000000006</v>
      </c>
      <c r="H2" s="7">
        <f>G2</f>
        <v>0.26000000000000006</v>
      </c>
      <c r="I2" s="7">
        <f t="shared" ref="I2:I12" si="0">F2*C$7</f>
        <v>0.20267042526838469</v>
      </c>
      <c r="J2" s="6">
        <f t="shared" ref="J2:J12" si="1">G2/30*1000</f>
        <v>8.6666666666666679</v>
      </c>
      <c r="K2" s="6">
        <f t="shared" ref="K2:K12" si="2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v>60</v>
      </c>
      <c r="G3" s="4">
        <v>0.24000000000000005</v>
      </c>
      <c r="H3" s="7">
        <f t="shared" ref="H3:H12" si="3">H2+G3</f>
        <v>0.50000000000000011</v>
      </c>
      <c r="I3" s="7">
        <f t="shared" si="0"/>
        <v>0.40534085053676938</v>
      </c>
      <c r="J3" s="6">
        <f t="shared" si="1"/>
        <v>8.0000000000000018</v>
      </c>
      <c r="K3" s="6">
        <f t="shared" si="2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0.21000000000000002</v>
      </c>
      <c r="H4" s="7">
        <f t="shared" si="3"/>
        <v>0.71000000000000019</v>
      </c>
      <c r="I4" s="7">
        <f t="shared" si="0"/>
        <v>0.60801127580515413</v>
      </c>
      <c r="J4" s="6">
        <f t="shared" si="1"/>
        <v>7.0000000000000009</v>
      </c>
      <c r="K4" s="6">
        <f t="shared" si="2"/>
        <v>6.7556808422794905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9.0000000000000024E-2</v>
      </c>
      <c r="H5" s="7">
        <f t="shared" si="3"/>
        <v>0.80000000000000027</v>
      </c>
      <c r="I5" s="7">
        <f t="shared" si="0"/>
        <v>0.81068170107353876</v>
      </c>
      <c r="J5" s="6">
        <f t="shared" si="1"/>
        <v>3.0000000000000009</v>
      </c>
      <c r="K5" s="6">
        <f t="shared" si="2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v>150</v>
      </c>
      <c r="G6" s="4">
        <v>0</v>
      </c>
      <c r="H6" s="7">
        <f t="shared" si="3"/>
        <v>0.80000000000000027</v>
      </c>
      <c r="I6" s="7">
        <f t="shared" si="0"/>
        <v>1.0133521263419236</v>
      </c>
      <c r="J6" s="6">
        <f t="shared" si="1"/>
        <v>0</v>
      </c>
      <c r="K6" s="6">
        <f t="shared" si="2"/>
        <v>6.7556808422794914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v>180</v>
      </c>
      <c r="G7" s="4">
        <v>0</v>
      </c>
      <c r="H7" s="7">
        <f t="shared" si="3"/>
        <v>0.80000000000000027</v>
      </c>
      <c r="I7" s="7">
        <f t="shared" si="0"/>
        <v>1.2160225516103083</v>
      </c>
      <c r="J7" s="6">
        <f t="shared" si="1"/>
        <v>0</v>
      </c>
      <c r="K7" s="6">
        <f t="shared" si="2"/>
        <v>6.7556808422794905</v>
      </c>
    </row>
    <row r="8" spans="1:11" x14ac:dyDescent="0.3">
      <c r="E8" s="2">
        <v>7</v>
      </c>
      <c r="F8" s="2">
        <v>210</v>
      </c>
      <c r="G8" s="4">
        <v>0</v>
      </c>
      <c r="H8" s="7">
        <f t="shared" si="3"/>
        <v>0.80000000000000027</v>
      </c>
      <c r="I8" s="7">
        <f t="shared" si="0"/>
        <v>1.4186929768786929</v>
      </c>
      <c r="J8" s="6">
        <f t="shared" si="1"/>
        <v>0</v>
      </c>
      <c r="K8" s="6">
        <f t="shared" si="2"/>
        <v>6.7556808422794905</v>
      </c>
    </row>
    <row r="9" spans="1:11" x14ac:dyDescent="0.3">
      <c r="E9" s="2">
        <v>8</v>
      </c>
      <c r="F9" s="2">
        <v>240</v>
      </c>
      <c r="G9" s="4">
        <v>0</v>
      </c>
      <c r="H9" s="7">
        <f t="shared" si="3"/>
        <v>0.80000000000000027</v>
      </c>
      <c r="I9" s="7">
        <f t="shared" si="0"/>
        <v>1.6213634021470775</v>
      </c>
      <c r="J9" s="6">
        <f t="shared" si="1"/>
        <v>0</v>
      </c>
      <c r="K9" s="6">
        <f t="shared" si="2"/>
        <v>6.7556808422794905</v>
      </c>
    </row>
    <row r="10" spans="1:11" x14ac:dyDescent="0.3">
      <c r="E10" s="2">
        <v>9</v>
      </c>
      <c r="F10" s="2">
        <v>270</v>
      </c>
      <c r="G10" s="4">
        <v>0</v>
      </c>
      <c r="H10" s="7">
        <f t="shared" si="3"/>
        <v>0.80000000000000027</v>
      </c>
      <c r="I10" s="7">
        <f t="shared" si="0"/>
        <v>1.8240338274154624</v>
      </c>
      <c r="J10" s="6">
        <f t="shared" si="1"/>
        <v>0</v>
      </c>
      <c r="K10" s="6">
        <f t="shared" si="2"/>
        <v>6.7556808422794905</v>
      </c>
    </row>
    <row r="11" spans="1:11" x14ac:dyDescent="0.3">
      <c r="E11" s="2">
        <v>10</v>
      </c>
      <c r="F11" s="2">
        <v>300</v>
      </c>
      <c r="G11" s="4">
        <v>0</v>
      </c>
      <c r="H11" s="7">
        <f t="shared" si="3"/>
        <v>0.80000000000000027</v>
      </c>
      <c r="I11" s="7">
        <f t="shared" si="0"/>
        <v>2.0267042526838472</v>
      </c>
      <c r="J11" s="6">
        <f t="shared" si="1"/>
        <v>0</v>
      </c>
      <c r="K11" s="6">
        <f t="shared" si="2"/>
        <v>6.7556808422794914</v>
      </c>
    </row>
    <row r="12" spans="1:11" x14ac:dyDescent="0.3">
      <c r="E12" s="2">
        <v>11</v>
      </c>
      <c r="F12" s="2">
        <v>330</v>
      </c>
      <c r="G12" s="4">
        <v>0</v>
      </c>
      <c r="H12" s="7">
        <f t="shared" si="3"/>
        <v>0.80000000000000027</v>
      </c>
      <c r="I12" s="7">
        <f t="shared" si="0"/>
        <v>2.2293746779522317</v>
      </c>
      <c r="J12" s="6">
        <f t="shared" si="1"/>
        <v>0</v>
      </c>
      <c r="K12" s="6">
        <f t="shared" si="2"/>
        <v>6.7556808422794905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B31C8-7736-4123-B348-A44C2A4EE17E}">
  <sheetPr codeName="Foglio8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25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0.16000000000000003</v>
      </c>
      <c r="H2" s="7">
        <f>G2</f>
        <v>0.16000000000000003</v>
      </c>
      <c r="I2" s="7">
        <f t="shared" ref="I2:I36" si="0">F2*C$7</f>
        <v>0.40534085053676938</v>
      </c>
      <c r="J2" s="6">
        <f t="shared" ref="J2:J36" si="1">G2/30*1000</f>
        <v>5.3333333333333339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0.19</v>
      </c>
      <c r="H3" s="7">
        <f t="shared" ref="H3:H36" si="3">H2+G3</f>
        <v>0.35000000000000003</v>
      </c>
      <c r="I3" s="7">
        <f t="shared" si="0"/>
        <v>0.81068170107353876</v>
      </c>
      <c r="J3" s="6">
        <f t="shared" si="1"/>
        <v>6.333333333333333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0.23000000000000004</v>
      </c>
      <c r="H4" s="7">
        <f t="shared" si="3"/>
        <v>0.58000000000000007</v>
      </c>
      <c r="I4" s="7">
        <f t="shared" si="0"/>
        <v>1.2160225516103083</v>
      </c>
      <c r="J4" s="6">
        <f t="shared" si="1"/>
        <v>7.6666666666666679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0.26999999999999996</v>
      </c>
      <c r="H5" s="7">
        <f t="shared" si="3"/>
        <v>0.85000000000000009</v>
      </c>
      <c r="I5" s="7">
        <f t="shared" si="0"/>
        <v>1.6213634021470775</v>
      </c>
      <c r="J5" s="6">
        <f t="shared" si="1"/>
        <v>9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0.26999999999999996</v>
      </c>
      <c r="H6" s="7">
        <f t="shared" si="3"/>
        <v>1.1200000000000001</v>
      </c>
      <c r="I6" s="7">
        <f t="shared" si="0"/>
        <v>2.0267042526838472</v>
      </c>
      <c r="J6" s="6">
        <f t="shared" si="1"/>
        <v>9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0.32</v>
      </c>
      <c r="H7" s="7">
        <f t="shared" si="3"/>
        <v>1.4400000000000002</v>
      </c>
      <c r="I7" s="7">
        <f t="shared" si="0"/>
        <v>2.4320451032206165</v>
      </c>
      <c r="J7" s="6">
        <f t="shared" si="1"/>
        <v>10.666666666666666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0.31</v>
      </c>
      <c r="H8" s="7">
        <f t="shared" si="3"/>
        <v>1.7500000000000002</v>
      </c>
      <c r="I8" s="7">
        <f t="shared" si="0"/>
        <v>2.8373859537573858</v>
      </c>
      <c r="J8" s="6">
        <f t="shared" si="1"/>
        <v>10.333333333333334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0.33</v>
      </c>
      <c r="H9" s="7">
        <f t="shared" si="3"/>
        <v>2.08</v>
      </c>
      <c r="I9" s="7">
        <f t="shared" si="0"/>
        <v>3.2427268042941551</v>
      </c>
      <c r="J9" s="6">
        <f t="shared" si="1"/>
        <v>11.000000000000002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0.31</v>
      </c>
      <c r="H10" s="7">
        <f t="shared" si="3"/>
        <v>2.39</v>
      </c>
      <c r="I10" s="7">
        <f t="shared" si="0"/>
        <v>3.6480676548309248</v>
      </c>
      <c r="J10" s="6">
        <f t="shared" si="1"/>
        <v>10.333333333333334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0.33</v>
      </c>
      <c r="H11" s="7">
        <f t="shared" si="3"/>
        <v>2.72</v>
      </c>
      <c r="I11" s="7">
        <f t="shared" si="0"/>
        <v>4.0534085053676945</v>
      </c>
      <c r="J11" s="6">
        <f t="shared" si="1"/>
        <v>11.000000000000002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0.35000000000000003</v>
      </c>
      <c r="H12" s="7">
        <f t="shared" si="3"/>
        <v>3.0700000000000003</v>
      </c>
      <c r="I12" s="7">
        <f t="shared" si="0"/>
        <v>4.4587493559044633</v>
      </c>
      <c r="J12" s="6">
        <f t="shared" si="1"/>
        <v>11.666666666666668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0.35000000000000003</v>
      </c>
      <c r="H13" s="7">
        <f t="shared" si="3"/>
        <v>3.4200000000000004</v>
      </c>
      <c r="I13" s="7">
        <f t="shared" si="0"/>
        <v>4.864090206441233</v>
      </c>
      <c r="J13" s="6">
        <f t="shared" si="1"/>
        <v>11.666666666666668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0.34</v>
      </c>
      <c r="H14" s="7">
        <f t="shared" si="3"/>
        <v>3.7600000000000002</v>
      </c>
      <c r="I14" s="7">
        <f t="shared" si="0"/>
        <v>5.2694310569780018</v>
      </c>
      <c r="J14" s="6">
        <f t="shared" si="1"/>
        <v>11.333333333333334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0.35000000000000003</v>
      </c>
      <c r="H15" s="7">
        <f t="shared" si="3"/>
        <v>4.1100000000000003</v>
      </c>
      <c r="I15" s="7">
        <f t="shared" si="0"/>
        <v>5.6747719075147716</v>
      </c>
      <c r="J15" s="6">
        <f t="shared" si="1"/>
        <v>11.666666666666668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0.33</v>
      </c>
      <c r="H16" s="7">
        <f t="shared" si="3"/>
        <v>4.4400000000000004</v>
      </c>
      <c r="I16" s="7">
        <f t="shared" si="0"/>
        <v>6.0801127580515413</v>
      </c>
      <c r="J16" s="6">
        <f t="shared" si="1"/>
        <v>11.000000000000002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0.33</v>
      </c>
      <c r="H17" s="7">
        <f t="shared" si="3"/>
        <v>4.7700000000000005</v>
      </c>
      <c r="I17" s="7">
        <f t="shared" si="0"/>
        <v>6.4854536085883101</v>
      </c>
      <c r="J17" s="6">
        <f t="shared" si="1"/>
        <v>11.000000000000002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0.31</v>
      </c>
      <c r="H18" s="7">
        <f t="shared" si="3"/>
        <v>5.08</v>
      </c>
      <c r="I18" s="7">
        <f t="shared" si="0"/>
        <v>6.8907944591250798</v>
      </c>
      <c r="J18" s="6">
        <f t="shared" si="1"/>
        <v>10.333333333333334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0.33</v>
      </c>
      <c r="H19" s="7">
        <f t="shared" si="3"/>
        <v>5.41</v>
      </c>
      <c r="I19" s="7">
        <f t="shared" si="0"/>
        <v>7.2961353096618495</v>
      </c>
      <c r="J19" s="6">
        <f t="shared" si="1"/>
        <v>11.000000000000002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0.36000000000000004</v>
      </c>
      <c r="H20" s="7">
        <f t="shared" si="3"/>
        <v>5.7700000000000005</v>
      </c>
      <c r="I20" s="7">
        <f t="shared" si="0"/>
        <v>7.7014761601986184</v>
      </c>
      <c r="J20" s="6">
        <f t="shared" si="1"/>
        <v>12.000000000000002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0.34</v>
      </c>
      <c r="H21" s="7">
        <f t="shared" si="3"/>
        <v>6.11</v>
      </c>
      <c r="I21" s="7">
        <f t="shared" si="0"/>
        <v>8.106817010735389</v>
      </c>
      <c r="J21" s="6">
        <f t="shared" si="1"/>
        <v>11.333333333333334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0.33</v>
      </c>
      <c r="H22" s="7">
        <f t="shared" si="3"/>
        <v>6.44</v>
      </c>
      <c r="I22" s="7">
        <f t="shared" si="0"/>
        <v>8.5121578612721578</v>
      </c>
      <c r="J22" s="6">
        <f t="shared" si="1"/>
        <v>11.000000000000002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0.32</v>
      </c>
      <c r="H23" s="7">
        <f t="shared" si="3"/>
        <v>6.7600000000000007</v>
      </c>
      <c r="I23" s="7">
        <f t="shared" si="0"/>
        <v>8.9174987118089266</v>
      </c>
      <c r="J23" s="6">
        <f t="shared" si="1"/>
        <v>10.666666666666666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0.34</v>
      </c>
      <c r="H24" s="7">
        <f t="shared" si="3"/>
        <v>7.1000000000000005</v>
      </c>
      <c r="I24" s="7">
        <f t="shared" si="0"/>
        <v>9.3228395623456972</v>
      </c>
      <c r="J24" s="6">
        <f t="shared" si="1"/>
        <v>11.333333333333334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0.35000000000000003</v>
      </c>
      <c r="H25" s="7">
        <f t="shared" si="3"/>
        <v>7.45</v>
      </c>
      <c r="I25" s="7">
        <f t="shared" si="0"/>
        <v>9.728180412882466</v>
      </c>
      <c r="J25" s="6">
        <f t="shared" si="1"/>
        <v>11.666666666666668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0.36000000000000004</v>
      </c>
      <c r="H26" s="7">
        <f t="shared" si="3"/>
        <v>7.8100000000000005</v>
      </c>
      <c r="I26" s="7">
        <f t="shared" si="0"/>
        <v>10.133521263419235</v>
      </c>
      <c r="J26" s="6">
        <f t="shared" si="1"/>
        <v>12.000000000000002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0.34</v>
      </c>
      <c r="H27" s="7">
        <f t="shared" si="3"/>
        <v>8.15</v>
      </c>
      <c r="I27" s="7">
        <f t="shared" si="0"/>
        <v>10.538862113956004</v>
      </c>
      <c r="J27" s="6">
        <f t="shared" si="1"/>
        <v>11.333333333333334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0.36000000000000004</v>
      </c>
      <c r="H28" s="7">
        <f t="shared" si="3"/>
        <v>8.51</v>
      </c>
      <c r="I28" s="7">
        <f t="shared" si="0"/>
        <v>10.944202964492774</v>
      </c>
      <c r="J28" s="6">
        <f t="shared" si="1"/>
        <v>12.000000000000002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0.33</v>
      </c>
      <c r="H29" s="7">
        <f t="shared" si="3"/>
        <v>8.84</v>
      </c>
      <c r="I29" s="7">
        <f t="shared" si="0"/>
        <v>11.349543815029543</v>
      </c>
      <c r="J29" s="6">
        <f t="shared" si="1"/>
        <v>11.000000000000002</v>
      </c>
      <c r="K29" s="6">
        <f t="shared" si="2"/>
        <v>13.511361684558981</v>
      </c>
    </row>
    <row r="30" spans="5:11" ht="13.2" customHeight="1" x14ac:dyDescent="0.3">
      <c r="E30" s="2">
        <v>29</v>
      </c>
      <c r="F30" s="2">
        <v>870</v>
      </c>
      <c r="G30" s="4">
        <v>0.35000000000000003</v>
      </c>
      <c r="H30" s="7">
        <f t="shared" si="3"/>
        <v>9.19</v>
      </c>
      <c r="I30" s="7">
        <f t="shared" si="0"/>
        <v>11.754884665566312</v>
      </c>
      <c r="J30" s="6">
        <f t="shared" si="1"/>
        <v>11.666666666666668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0.33</v>
      </c>
      <c r="H31" s="7">
        <f t="shared" si="3"/>
        <v>9.52</v>
      </c>
      <c r="I31" s="7">
        <f t="shared" si="0"/>
        <v>12.160225516103083</v>
      </c>
      <c r="J31" s="6">
        <f t="shared" si="1"/>
        <v>11.000000000000002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0.35000000000000003</v>
      </c>
      <c r="H32" s="7">
        <f t="shared" si="3"/>
        <v>9.8699999999999992</v>
      </c>
      <c r="I32" s="7">
        <f t="shared" si="0"/>
        <v>12.565566366639851</v>
      </c>
      <c r="J32" s="6">
        <f t="shared" si="1"/>
        <v>11.666666666666668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0.34</v>
      </c>
      <c r="H33" s="7">
        <f t="shared" si="3"/>
        <v>10.209999999999999</v>
      </c>
      <c r="I33" s="7">
        <f t="shared" si="0"/>
        <v>12.97090721717662</v>
      </c>
      <c r="J33" s="6">
        <f t="shared" si="1"/>
        <v>11.333333333333334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0.35000000000000003</v>
      </c>
      <c r="H34" s="7">
        <f t="shared" si="3"/>
        <v>10.559999999999999</v>
      </c>
      <c r="I34" s="7">
        <f t="shared" si="0"/>
        <v>13.376248067713391</v>
      </c>
      <c r="J34" s="6">
        <f t="shared" si="1"/>
        <v>11.666666666666668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0.33</v>
      </c>
      <c r="H35" s="7">
        <f t="shared" si="3"/>
        <v>10.889999999999999</v>
      </c>
      <c r="I35" s="7">
        <f t="shared" si="0"/>
        <v>13.78158891825016</v>
      </c>
      <c r="J35" s="6">
        <f t="shared" si="1"/>
        <v>11.000000000000002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0.36000000000000004</v>
      </c>
      <c r="H36" s="7">
        <f t="shared" si="3"/>
        <v>11.249999999999998</v>
      </c>
      <c r="I36" s="7">
        <f t="shared" si="0"/>
        <v>14.186929768786928</v>
      </c>
      <c r="J36" s="6">
        <f t="shared" si="1"/>
        <v>12.000000000000002</v>
      </c>
      <c r="K36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378B-76A9-434E-98E0-0CC446539B8B}">
  <sheetPr codeName="Foglio9"/>
  <dimension ref="A1:K12"/>
  <sheetViews>
    <sheetView zoomScale="83" workbookViewId="0">
      <selection activeCell="D11" sqref="D1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26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0.10000000000000003</v>
      </c>
      <c r="H2" s="7">
        <f>G2</f>
        <v>0.10000000000000003</v>
      </c>
      <c r="I2" s="7">
        <f t="shared" ref="I2:I12" si="0">F2*C$7</f>
        <v>0.40534085053676938</v>
      </c>
      <c r="J2" s="6">
        <f t="shared" ref="J2:J12" si="1">G2/30*1000</f>
        <v>3.3333333333333344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0.18</v>
      </c>
      <c r="H3" s="7">
        <f t="shared" ref="H3:H12" si="3">H2+G3</f>
        <v>0.28000000000000003</v>
      </c>
      <c r="I3" s="7">
        <f t="shared" si="0"/>
        <v>0.81068170107353876</v>
      </c>
      <c r="J3" s="6">
        <f t="shared" si="1"/>
        <v>6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0.24000000000000005</v>
      </c>
      <c r="H4" s="7">
        <f t="shared" si="3"/>
        <v>0.52</v>
      </c>
      <c r="I4" s="7">
        <f t="shared" si="0"/>
        <v>1.2160225516103083</v>
      </c>
      <c r="J4" s="6">
        <f t="shared" si="1"/>
        <v>8.0000000000000018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0.28999999999999998</v>
      </c>
      <c r="H5" s="7">
        <f t="shared" si="3"/>
        <v>0.81</v>
      </c>
      <c r="I5" s="7">
        <f t="shared" si="0"/>
        <v>1.6213634021470775</v>
      </c>
      <c r="J5" s="6">
        <f t="shared" si="1"/>
        <v>9.6666666666666661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0.32</v>
      </c>
      <c r="H6" s="7">
        <f t="shared" si="3"/>
        <v>1.1300000000000001</v>
      </c>
      <c r="I6" s="7">
        <f t="shared" si="0"/>
        <v>2.0267042526838472</v>
      </c>
      <c r="J6" s="6">
        <f t="shared" si="1"/>
        <v>10.666666666666666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0.34</v>
      </c>
      <c r="H7" s="7">
        <f t="shared" si="3"/>
        <v>1.4700000000000002</v>
      </c>
      <c r="I7" s="7">
        <f t="shared" si="0"/>
        <v>2.4320451032206165</v>
      </c>
      <c r="J7" s="6">
        <f t="shared" si="1"/>
        <v>11.333333333333334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0.32</v>
      </c>
      <c r="H8" s="7">
        <f t="shared" si="3"/>
        <v>1.7900000000000003</v>
      </c>
      <c r="I8" s="7">
        <f t="shared" si="0"/>
        <v>2.8373859537573858</v>
      </c>
      <c r="J8" s="6">
        <f t="shared" si="1"/>
        <v>10.666666666666666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0.31</v>
      </c>
      <c r="H9" s="7">
        <f t="shared" si="3"/>
        <v>2.1</v>
      </c>
      <c r="I9" s="7">
        <f t="shared" si="0"/>
        <v>3.2427268042941551</v>
      </c>
      <c r="J9" s="6">
        <f t="shared" si="1"/>
        <v>10.333333333333334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0.35000000000000003</v>
      </c>
      <c r="H10" s="7">
        <f t="shared" si="3"/>
        <v>2.4500000000000002</v>
      </c>
      <c r="I10" s="7">
        <f t="shared" si="0"/>
        <v>3.6480676548309248</v>
      </c>
      <c r="J10" s="6">
        <f t="shared" si="1"/>
        <v>11.666666666666668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0.34</v>
      </c>
      <c r="H11" s="7">
        <f t="shared" si="3"/>
        <v>2.79</v>
      </c>
      <c r="I11" s="7">
        <f t="shared" si="0"/>
        <v>4.0534085053676945</v>
      </c>
      <c r="J11" s="6">
        <f t="shared" si="1"/>
        <v>11.333333333333334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0.6100000000000001</v>
      </c>
      <c r="H12" s="7">
        <f t="shared" si="3"/>
        <v>3.4000000000000004</v>
      </c>
      <c r="I12" s="7">
        <f t="shared" si="0"/>
        <v>4.4587493559044633</v>
      </c>
      <c r="J12" s="6">
        <f t="shared" si="1"/>
        <v>20.333333333333336</v>
      </c>
      <c r="K12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3E36-4735-9645-9BC3-4201579D0AFF}">
  <sheetPr codeName="Foglio12"/>
  <dimension ref="A1:K37"/>
  <sheetViews>
    <sheetView zoomScale="83" workbookViewId="0">
      <selection activeCell="D13" sqref="D13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27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0.10999999999999999</v>
      </c>
      <c r="H2" s="7">
        <f>G2</f>
        <v>0.10999999999999999</v>
      </c>
      <c r="I2" s="7">
        <f t="shared" ref="I2:I36" si="0">F2*C$7</f>
        <v>0.10133521263419235</v>
      </c>
      <c r="J2" s="6">
        <f t="shared" ref="J2:J36" si="1">G2/30*1000</f>
        <v>3.6666666666666661</v>
      </c>
      <c r="K2" s="6">
        <f t="shared" ref="K2:K36" si="2">I2/F2*1000</f>
        <v>3.3778404211397453</v>
      </c>
    </row>
    <row r="3" spans="1:11" x14ac:dyDescent="0.3">
      <c r="A3" s="10" t="s">
        <v>1</v>
      </c>
      <c r="B3" s="10"/>
      <c r="C3" s="4">
        <f>0.5/60</f>
        <v>8.3333333333333332E-3</v>
      </c>
      <c r="E3" s="2">
        <v>2</v>
      </c>
      <c r="F3" s="2">
        <v>60</v>
      </c>
      <c r="G3" s="4">
        <v>8.0000000000000016E-2</v>
      </c>
      <c r="H3" s="7">
        <f t="shared" ref="H3:H36" si="3">H2+G3</f>
        <v>0.19</v>
      </c>
      <c r="I3" s="7">
        <f t="shared" si="0"/>
        <v>0.20267042526838469</v>
      </c>
      <c r="J3" s="6">
        <f t="shared" si="1"/>
        <v>2.666666666666667</v>
      </c>
      <c r="K3" s="6">
        <f t="shared" si="2"/>
        <v>3.3778404211397453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0.06</v>
      </c>
      <c r="H4" s="7">
        <f t="shared" si="3"/>
        <v>0.25</v>
      </c>
      <c r="I4" s="7">
        <f t="shared" si="0"/>
        <v>0.30400563790257706</v>
      </c>
      <c r="J4" s="6">
        <f t="shared" si="1"/>
        <v>2</v>
      </c>
      <c r="K4" s="6">
        <f t="shared" si="2"/>
        <v>3.3778404211397453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0.06</v>
      </c>
      <c r="H5" s="7">
        <f t="shared" si="3"/>
        <v>0.31</v>
      </c>
      <c r="I5" s="7">
        <f t="shared" si="0"/>
        <v>0.40534085053676938</v>
      </c>
      <c r="J5" s="6">
        <f t="shared" si="1"/>
        <v>2</v>
      </c>
      <c r="K5" s="6">
        <f t="shared" si="2"/>
        <v>3.3778404211397453</v>
      </c>
    </row>
    <row r="6" spans="1:11" x14ac:dyDescent="0.3">
      <c r="A6" s="10" t="s">
        <v>4</v>
      </c>
      <c r="B6" s="10"/>
      <c r="C6" s="5">
        <f>C5*C3</f>
        <v>2.4127431579569611</v>
      </c>
      <c r="E6" s="2">
        <v>5</v>
      </c>
      <c r="F6" s="2">
        <v>150</v>
      </c>
      <c r="G6" s="4">
        <v>8.0000000000000016E-2</v>
      </c>
      <c r="H6" s="7">
        <f t="shared" si="3"/>
        <v>0.39</v>
      </c>
      <c r="I6" s="7">
        <f t="shared" si="0"/>
        <v>0.50667606317096181</v>
      </c>
      <c r="J6" s="6">
        <f t="shared" si="1"/>
        <v>2.666666666666667</v>
      </c>
      <c r="K6" s="6">
        <f t="shared" si="2"/>
        <v>3.3778404211397457</v>
      </c>
    </row>
    <row r="7" spans="1:11" x14ac:dyDescent="0.3">
      <c r="A7" s="10" t="s">
        <v>5</v>
      </c>
      <c r="B7" s="10"/>
      <c r="C7" s="5">
        <f>C6*C2/1000</f>
        <v>3.377840421139745E-3</v>
      </c>
      <c r="E7" s="2">
        <v>6</v>
      </c>
      <c r="F7" s="2">
        <v>180</v>
      </c>
      <c r="G7" s="4">
        <v>9.0000000000000024E-2</v>
      </c>
      <c r="H7" s="7">
        <f t="shared" si="3"/>
        <v>0.48000000000000004</v>
      </c>
      <c r="I7" s="7">
        <f t="shared" si="0"/>
        <v>0.60801127580515413</v>
      </c>
      <c r="J7" s="6">
        <f t="shared" si="1"/>
        <v>3.0000000000000009</v>
      </c>
      <c r="K7" s="6">
        <f t="shared" si="2"/>
        <v>3.3778404211397453</v>
      </c>
    </row>
    <row r="8" spans="1:11" x14ac:dyDescent="0.3">
      <c r="E8" s="2">
        <v>7</v>
      </c>
      <c r="F8" s="2">
        <v>210</v>
      </c>
      <c r="G8" s="4">
        <v>0.10000000000000003</v>
      </c>
      <c r="H8" s="7">
        <f t="shared" si="3"/>
        <v>0.58000000000000007</v>
      </c>
      <c r="I8" s="7">
        <f t="shared" si="0"/>
        <v>0.70934648843934645</v>
      </c>
      <c r="J8" s="6">
        <f t="shared" si="1"/>
        <v>3.3333333333333344</v>
      </c>
      <c r="K8" s="6">
        <f t="shared" si="2"/>
        <v>3.3778404211397453</v>
      </c>
    </row>
    <row r="9" spans="1:11" x14ac:dyDescent="0.3">
      <c r="E9" s="2">
        <v>8</v>
      </c>
      <c r="F9" s="2">
        <v>240</v>
      </c>
      <c r="G9" s="4">
        <v>0.10999999999999999</v>
      </c>
      <c r="H9" s="7">
        <f t="shared" si="3"/>
        <v>0.69000000000000006</v>
      </c>
      <c r="I9" s="7">
        <f t="shared" si="0"/>
        <v>0.81068170107353876</v>
      </c>
      <c r="J9" s="6">
        <f t="shared" si="1"/>
        <v>3.6666666666666661</v>
      </c>
      <c r="K9" s="6">
        <f t="shared" si="2"/>
        <v>3.3778404211397453</v>
      </c>
    </row>
    <row r="10" spans="1:11" x14ac:dyDescent="0.3">
      <c r="E10" s="2">
        <v>9</v>
      </c>
      <c r="F10" s="2">
        <v>270</v>
      </c>
      <c r="G10" s="4">
        <v>0.10000000000000003</v>
      </c>
      <c r="H10" s="7">
        <f t="shared" si="3"/>
        <v>0.79</v>
      </c>
      <c r="I10" s="7">
        <f t="shared" si="0"/>
        <v>0.91201691370773119</v>
      </c>
      <c r="J10" s="6">
        <f t="shared" si="1"/>
        <v>3.3333333333333344</v>
      </c>
      <c r="K10" s="6">
        <f t="shared" si="2"/>
        <v>3.3778404211397453</v>
      </c>
    </row>
    <row r="11" spans="1:11" x14ac:dyDescent="0.3">
      <c r="E11" s="2">
        <v>10</v>
      </c>
      <c r="F11" s="2">
        <v>300</v>
      </c>
      <c r="G11" s="4">
        <v>8.0000000000000016E-2</v>
      </c>
      <c r="H11" s="7">
        <f t="shared" si="3"/>
        <v>0.87000000000000011</v>
      </c>
      <c r="I11" s="7">
        <f t="shared" si="0"/>
        <v>1.0133521263419236</v>
      </c>
      <c r="J11" s="6">
        <f t="shared" si="1"/>
        <v>2.666666666666667</v>
      </c>
      <c r="K11" s="6">
        <f t="shared" si="2"/>
        <v>3.3778404211397457</v>
      </c>
    </row>
    <row r="12" spans="1:11" x14ac:dyDescent="0.3">
      <c r="E12" s="2">
        <v>11</v>
      </c>
      <c r="F12" s="2">
        <v>330</v>
      </c>
      <c r="G12" s="4">
        <v>0.10000000000000003</v>
      </c>
      <c r="H12" s="7">
        <f t="shared" si="3"/>
        <v>0.9700000000000002</v>
      </c>
      <c r="I12" s="7">
        <f t="shared" si="0"/>
        <v>1.1146873389761158</v>
      </c>
      <c r="J12" s="6">
        <f t="shared" si="1"/>
        <v>3.3333333333333344</v>
      </c>
      <c r="K12" s="6">
        <f t="shared" si="2"/>
        <v>3.3778404211397453</v>
      </c>
    </row>
    <row r="13" spans="1:11" x14ac:dyDescent="0.3">
      <c r="E13" s="2">
        <v>12</v>
      </c>
      <c r="F13" s="2">
        <v>360</v>
      </c>
      <c r="G13" s="4">
        <v>0.10000000000000003</v>
      </c>
      <c r="H13" s="7">
        <f t="shared" si="3"/>
        <v>1.0700000000000003</v>
      </c>
      <c r="I13" s="7">
        <f t="shared" si="0"/>
        <v>1.2160225516103083</v>
      </c>
      <c r="J13" s="6">
        <f t="shared" si="1"/>
        <v>3.3333333333333344</v>
      </c>
      <c r="K13" s="6">
        <f t="shared" si="2"/>
        <v>3.3778404211397453</v>
      </c>
    </row>
    <row r="14" spans="1:11" x14ac:dyDescent="0.3">
      <c r="E14" s="2">
        <v>13</v>
      </c>
      <c r="F14" s="2">
        <v>390</v>
      </c>
      <c r="G14" s="4">
        <v>0.10000000000000003</v>
      </c>
      <c r="H14" s="7">
        <f t="shared" si="3"/>
        <v>1.1700000000000004</v>
      </c>
      <c r="I14" s="7">
        <f t="shared" si="0"/>
        <v>1.3173577642445005</v>
      </c>
      <c r="J14" s="6">
        <f t="shared" si="1"/>
        <v>3.3333333333333344</v>
      </c>
      <c r="K14" s="6">
        <f t="shared" si="2"/>
        <v>3.3778404211397448</v>
      </c>
    </row>
    <row r="15" spans="1:11" x14ac:dyDescent="0.3">
      <c r="E15" s="2">
        <v>14</v>
      </c>
      <c r="F15" s="2">
        <v>420</v>
      </c>
      <c r="G15" s="4">
        <v>8.0000000000000016E-2</v>
      </c>
      <c r="H15" s="7">
        <f t="shared" si="3"/>
        <v>1.2500000000000004</v>
      </c>
      <c r="I15" s="7">
        <f t="shared" si="0"/>
        <v>1.4186929768786929</v>
      </c>
      <c r="J15" s="6">
        <f t="shared" si="1"/>
        <v>2.666666666666667</v>
      </c>
      <c r="K15" s="6">
        <f t="shared" si="2"/>
        <v>3.3778404211397453</v>
      </c>
    </row>
    <row r="16" spans="1:11" x14ac:dyDescent="0.3">
      <c r="E16" s="2">
        <v>15</v>
      </c>
      <c r="F16" s="2">
        <v>450</v>
      </c>
      <c r="G16" s="4">
        <v>9.0000000000000024E-2</v>
      </c>
      <c r="H16" s="7">
        <f t="shared" si="3"/>
        <v>1.3400000000000005</v>
      </c>
      <c r="I16" s="7">
        <f t="shared" si="0"/>
        <v>1.5200281895128853</v>
      </c>
      <c r="J16" s="6">
        <f t="shared" si="1"/>
        <v>3.0000000000000009</v>
      </c>
      <c r="K16" s="6">
        <f t="shared" si="2"/>
        <v>3.3778404211397453</v>
      </c>
    </row>
    <row r="17" spans="5:11" x14ac:dyDescent="0.3">
      <c r="E17" s="2">
        <v>16</v>
      </c>
      <c r="F17" s="2">
        <v>480</v>
      </c>
      <c r="G17" s="4">
        <v>9.0000000000000024E-2</v>
      </c>
      <c r="H17" s="7">
        <f t="shared" si="3"/>
        <v>1.4300000000000006</v>
      </c>
      <c r="I17" s="7">
        <f t="shared" si="0"/>
        <v>1.6213634021470775</v>
      </c>
      <c r="J17" s="6">
        <f t="shared" si="1"/>
        <v>3.0000000000000009</v>
      </c>
      <c r="K17" s="6">
        <f t="shared" si="2"/>
        <v>3.3778404211397453</v>
      </c>
    </row>
    <row r="18" spans="5:11" x14ac:dyDescent="0.3">
      <c r="E18" s="2">
        <v>17</v>
      </c>
      <c r="F18" s="2">
        <v>510</v>
      </c>
      <c r="G18" s="4">
        <v>9.0000000000000024E-2</v>
      </c>
      <c r="H18" s="7">
        <f t="shared" si="3"/>
        <v>1.5200000000000007</v>
      </c>
      <c r="I18" s="7">
        <f t="shared" si="0"/>
        <v>1.72269861478127</v>
      </c>
      <c r="J18" s="6">
        <f t="shared" si="1"/>
        <v>3.0000000000000009</v>
      </c>
      <c r="K18" s="6">
        <f t="shared" si="2"/>
        <v>3.3778404211397453</v>
      </c>
    </row>
    <row r="19" spans="5:11" x14ac:dyDescent="0.3">
      <c r="E19" s="2">
        <v>18</v>
      </c>
      <c r="F19" s="2">
        <v>540</v>
      </c>
      <c r="G19" s="4">
        <v>9.0000000000000024E-2</v>
      </c>
      <c r="H19" s="7">
        <f t="shared" si="3"/>
        <v>1.6100000000000008</v>
      </c>
      <c r="I19" s="7">
        <f t="shared" si="0"/>
        <v>1.8240338274154624</v>
      </c>
      <c r="J19" s="6">
        <f t="shared" si="1"/>
        <v>3.0000000000000009</v>
      </c>
      <c r="K19" s="6">
        <f t="shared" si="2"/>
        <v>3.3778404211397453</v>
      </c>
    </row>
    <row r="20" spans="5:11" x14ac:dyDescent="0.3">
      <c r="E20" s="2">
        <v>19</v>
      </c>
      <c r="F20" s="2">
        <v>570</v>
      </c>
      <c r="G20" s="4">
        <v>9.0000000000000024E-2</v>
      </c>
      <c r="H20" s="7">
        <f t="shared" si="3"/>
        <v>1.7000000000000008</v>
      </c>
      <c r="I20" s="7">
        <f t="shared" si="0"/>
        <v>1.9253690400496546</v>
      </c>
      <c r="J20" s="6">
        <f t="shared" si="1"/>
        <v>3.0000000000000009</v>
      </c>
      <c r="K20" s="6">
        <f t="shared" si="2"/>
        <v>3.3778404211397453</v>
      </c>
    </row>
    <row r="21" spans="5:11" x14ac:dyDescent="0.3">
      <c r="E21" s="2">
        <v>20</v>
      </c>
      <c r="F21" s="2">
        <v>600</v>
      </c>
      <c r="G21" s="4">
        <v>9.0000000000000024E-2</v>
      </c>
      <c r="H21" s="7">
        <f t="shared" si="3"/>
        <v>1.7900000000000009</v>
      </c>
      <c r="I21" s="7">
        <f t="shared" si="0"/>
        <v>2.0267042526838472</v>
      </c>
      <c r="J21" s="6">
        <f t="shared" si="1"/>
        <v>3.0000000000000009</v>
      </c>
      <c r="K21" s="6">
        <f t="shared" si="2"/>
        <v>3.3778404211397457</v>
      </c>
    </row>
    <row r="22" spans="5:11" x14ac:dyDescent="0.3">
      <c r="E22" s="2">
        <v>21</v>
      </c>
      <c r="F22" s="2">
        <v>630</v>
      </c>
      <c r="G22" s="4">
        <v>9.0000000000000024E-2</v>
      </c>
      <c r="H22" s="7">
        <f t="shared" si="3"/>
        <v>1.880000000000001</v>
      </c>
      <c r="I22" s="7">
        <f t="shared" si="0"/>
        <v>2.1280394653180394</v>
      </c>
      <c r="J22" s="6">
        <f t="shared" si="1"/>
        <v>3.0000000000000009</v>
      </c>
      <c r="K22" s="6">
        <f t="shared" si="2"/>
        <v>3.3778404211397453</v>
      </c>
    </row>
    <row r="23" spans="5:11" x14ac:dyDescent="0.3">
      <c r="E23" s="2">
        <v>22</v>
      </c>
      <c r="F23" s="2">
        <v>660</v>
      </c>
      <c r="G23" s="4">
        <v>8.0000000000000016E-2</v>
      </c>
      <c r="H23" s="7">
        <f t="shared" si="3"/>
        <v>1.9600000000000011</v>
      </c>
      <c r="I23" s="7">
        <f t="shared" si="0"/>
        <v>2.2293746779522317</v>
      </c>
      <c r="J23" s="6">
        <f t="shared" si="1"/>
        <v>2.666666666666667</v>
      </c>
      <c r="K23" s="6">
        <f t="shared" si="2"/>
        <v>3.3778404211397453</v>
      </c>
    </row>
    <row r="24" spans="5:11" x14ac:dyDescent="0.3">
      <c r="E24" s="2">
        <v>23</v>
      </c>
      <c r="F24" s="2">
        <v>690</v>
      </c>
      <c r="G24" s="4">
        <v>8.0000000000000016E-2</v>
      </c>
      <c r="H24" s="7">
        <f t="shared" si="3"/>
        <v>2.0400000000000009</v>
      </c>
      <c r="I24" s="7">
        <f t="shared" si="0"/>
        <v>2.3307098905864243</v>
      </c>
      <c r="J24" s="6">
        <f t="shared" si="1"/>
        <v>2.666666666666667</v>
      </c>
      <c r="K24" s="6">
        <f t="shared" si="2"/>
        <v>3.3778404211397457</v>
      </c>
    </row>
    <row r="25" spans="5:11" x14ac:dyDescent="0.3">
      <c r="E25" s="2">
        <v>24</v>
      </c>
      <c r="F25" s="2">
        <v>720</v>
      </c>
      <c r="G25" s="4">
        <v>9.0000000000000024E-2</v>
      </c>
      <c r="H25" s="7">
        <f t="shared" si="3"/>
        <v>2.1300000000000008</v>
      </c>
      <c r="I25" s="7">
        <f t="shared" si="0"/>
        <v>2.4320451032206165</v>
      </c>
      <c r="J25" s="6">
        <f t="shared" si="1"/>
        <v>3.0000000000000009</v>
      </c>
      <c r="K25" s="6">
        <f t="shared" si="2"/>
        <v>3.3778404211397453</v>
      </c>
    </row>
    <row r="26" spans="5:11" x14ac:dyDescent="0.3">
      <c r="E26" s="2">
        <v>25</v>
      </c>
      <c r="F26" s="2">
        <v>750</v>
      </c>
      <c r="G26" s="4">
        <v>0.10000000000000003</v>
      </c>
      <c r="H26" s="7">
        <f t="shared" si="3"/>
        <v>2.2300000000000009</v>
      </c>
      <c r="I26" s="7">
        <f t="shared" si="0"/>
        <v>2.5333803158548087</v>
      </c>
      <c r="J26" s="6">
        <f t="shared" si="1"/>
        <v>3.3333333333333344</v>
      </c>
      <c r="K26" s="6">
        <f t="shared" si="2"/>
        <v>3.3778404211397453</v>
      </c>
    </row>
    <row r="27" spans="5:11" x14ac:dyDescent="0.3">
      <c r="E27" s="2">
        <v>26</v>
      </c>
      <c r="F27" s="2">
        <v>780</v>
      </c>
      <c r="G27" s="4">
        <v>0.10000000000000003</v>
      </c>
      <c r="H27" s="7">
        <f t="shared" si="3"/>
        <v>2.330000000000001</v>
      </c>
      <c r="I27" s="7">
        <f t="shared" si="0"/>
        <v>2.6347155284890009</v>
      </c>
      <c r="J27" s="6">
        <f t="shared" si="1"/>
        <v>3.3333333333333344</v>
      </c>
      <c r="K27" s="6">
        <f t="shared" si="2"/>
        <v>3.3778404211397448</v>
      </c>
    </row>
    <row r="28" spans="5:11" x14ac:dyDescent="0.3">
      <c r="E28" s="2">
        <v>27</v>
      </c>
      <c r="F28" s="2">
        <v>810</v>
      </c>
      <c r="G28" s="4">
        <v>0.10000000000000003</v>
      </c>
      <c r="H28" s="7">
        <f t="shared" si="3"/>
        <v>2.430000000000001</v>
      </c>
      <c r="I28" s="7">
        <f t="shared" si="0"/>
        <v>2.7360507411231936</v>
      </c>
      <c r="J28" s="6">
        <f t="shared" si="1"/>
        <v>3.3333333333333344</v>
      </c>
      <c r="K28" s="6">
        <f t="shared" si="2"/>
        <v>3.3778404211397453</v>
      </c>
    </row>
    <row r="29" spans="5:11" x14ac:dyDescent="0.3">
      <c r="E29" s="2">
        <v>28</v>
      </c>
      <c r="F29" s="2">
        <v>840</v>
      </c>
      <c r="G29" s="4">
        <v>0.10999999999999999</v>
      </c>
      <c r="H29" s="7">
        <f t="shared" si="3"/>
        <v>2.5400000000000009</v>
      </c>
      <c r="I29" s="7">
        <f t="shared" si="0"/>
        <v>2.8373859537573858</v>
      </c>
      <c r="J29" s="6">
        <f t="shared" si="1"/>
        <v>3.6666666666666661</v>
      </c>
      <c r="K29" s="6">
        <f t="shared" si="2"/>
        <v>3.3778404211397453</v>
      </c>
    </row>
    <row r="30" spans="5:11" x14ac:dyDescent="0.3">
      <c r="E30" s="2">
        <v>29</v>
      </c>
      <c r="F30" s="2">
        <v>870</v>
      </c>
      <c r="G30" s="4">
        <v>0.10999999999999999</v>
      </c>
      <c r="H30" s="7">
        <f t="shared" si="3"/>
        <v>2.6500000000000008</v>
      </c>
      <c r="I30" s="7">
        <f t="shared" si="0"/>
        <v>2.938721166391578</v>
      </c>
      <c r="J30" s="6">
        <f t="shared" si="1"/>
        <v>3.6666666666666661</v>
      </c>
      <c r="K30" s="6">
        <f t="shared" si="2"/>
        <v>3.3778404211397448</v>
      </c>
    </row>
    <row r="31" spans="5:11" x14ac:dyDescent="0.3">
      <c r="E31" s="2">
        <v>30</v>
      </c>
      <c r="F31" s="2">
        <v>900</v>
      </c>
      <c r="G31" s="4">
        <v>0.10999999999999999</v>
      </c>
      <c r="H31" s="7">
        <f t="shared" si="3"/>
        <v>2.7600000000000007</v>
      </c>
      <c r="I31" s="7">
        <f t="shared" si="0"/>
        <v>3.0400563790257706</v>
      </c>
      <c r="J31" s="6">
        <f t="shared" si="1"/>
        <v>3.6666666666666661</v>
      </c>
      <c r="K31" s="6">
        <f t="shared" si="2"/>
        <v>3.3778404211397453</v>
      </c>
    </row>
    <row r="32" spans="5:11" x14ac:dyDescent="0.3">
      <c r="E32" s="2">
        <v>31</v>
      </c>
      <c r="F32" s="2">
        <v>930</v>
      </c>
      <c r="G32" s="4">
        <v>0.10999999999999999</v>
      </c>
      <c r="H32" s="7">
        <f t="shared" si="3"/>
        <v>2.8700000000000006</v>
      </c>
      <c r="I32" s="7">
        <f t="shared" si="0"/>
        <v>3.1413915916599628</v>
      </c>
      <c r="J32" s="6">
        <f t="shared" si="1"/>
        <v>3.6666666666666661</v>
      </c>
      <c r="K32" s="6">
        <f t="shared" si="2"/>
        <v>3.3778404211397453</v>
      </c>
    </row>
    <row r="33" spans="5:11" x14ac:dyDescent="0.3">
      <c r="E33" s="2">
        <v>32</v>
      </c>
      <c r="F33" s="2">
        <v>960</v>
      </c>
      <c r="G33" s="4">
        <v>0.10999999999999999</v>
      </c>
      <c r="H33" s="7">
        <f t="shared" si="3"/>
        <v>2.9800000000000004</v>
      </c>
      <c r="I33" s="7">
        <f t="shared" si="0"/>
        <v>3.2427268042941551</v>
      </c>
      <c r="J33" s="6">
        <f t="shared" si="1"/>
        <v>3.6666666666666661</v>
      </c>
      <c r="K33" s="6">
        <f t="shared" si="2"/>
        <v>3.3778404211397453</v>
      </c>
    </row>
    <row r="34" spans="5:11" x14ac:dyDescent="0.3">
      <c r="E34" s="2">
        <v>33</v>
      </c>
      <c r="F34" s="2">
        <v>990</v>
      </c>
      <c r="G34" s="4">
        <v>0.10999999999999999</v>
      </c>
      <c r="H34" s="7">
        <f t="shared" si="3"/>
        <v>3.0900000000000003</v>
      </c>
      <c r="I34" s="7">
        <f t="shared" si="0"/>
        <v>3.3440620169283477</v>
      </c>
      <c r="J34" s="6">
        <f t="shared" si="1"/>
        <v>3.6666666666666661</v>
      </c>
      <c r="K34" s="6">
        <f t="shared" si="2"/>
        <v>3.3778404211397453</v>
      </c>
    </row>
    <row r="35" spans="5:11" x14ac:dyDescent="0.3">
      <c r="E35" s="2">
        <v>34</v>
      </c>
      <c r="F35" s="2">
        <v>1020</v>
      </c>
      <c r="G35" s="4">
        <v>0.10000000000000003</v>
      </c>
      <c r="H35" s="7">
        <f t="shared" si="3"/>
        <v>3.1900000000000004</v>
      </c>
      <c r="I35" s="7">
        <f t="shared" si="0"/>
        <v>3.4453972295625399</v>
      </c>
      <c r="J35" s="6">
        <f t="shared" si="1"/>
        <v>3.3333333333333344</v>
      </c>
      <c r="K35" s="6">
        <f t="shared" si="2"/>
        <v>3.3778404211397453</v>
      </c>
    </row>
    <row r="36" spans="5:11" x14ac:dyDescent="0.3">
      <c r="E36" s="2">
        <v>35</v>
      </c>
      <c r="F36" s="2">
        <v>1050</v>
      </c>
      <c r="G36" s="4">
        <v>0.10000000000000003</v>
      </c>
      <c r="H36" s="7">
        <f t="shared" si="3"/>
        <v>3.2900000000000005</v>
      </c>
      <c r="I36" s="7">
        <f t="shared" si="0"/>
        <v>3.5467324421967321</v>
      </c>
      <c r="J36" s="6">
        <f t="shared" si="1"/>
        <v>3.3333333333333344</v>
      </c>
      <c r="K36" s="6">
        <f t="shared" si="2"/>
        <v>3.3778404211397453</v>
      </c>
    </row>
    <row r="37" spans="5:11" x14ac:dyDescent="0.3">
      <c r="G37" s="2">
        <v>0.10000000000000003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B81-4EF9-3B4A-B112-780AC4FFBE5F}">
  <sheetPr codeName="Foglio14"/>
  <dimension ref="A1:K36"/>
  <sheetViews>
    <sheetView zoomScale="83" workbookViewId="0">
      <selection activeCell="D10" sqref="D10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28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8.0000000000000016E-2</v>
      </c>
      <c r="H2" s="7">
        <f>G2</f>
        <v>8.0000000000000016E-2</v>
      </c>
      <c r="I2" s="7">
        <f t="shared" ref="I2:I36" si="0">F2*C$7</f>
        <v>0.20267042526838469</v>
      </c>
      <c r="J2" s="6">
        <f t="shared" ref="J2:J36" si="1">G2/30*1000</f>
        <v>2.666666666666667</v>
      </c>
      <c r="K2" s="6">
        <f t="shared" ref="K2:K36" si="2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v>60</v>
      </c>
      <c r="G3" s="4">
        <v>0.10000000000000003</v>
      </c>
      <c r="H3" s="7">
        <f t="shared" ref="H3:H36" si="3">H2+G3</f>
        <v>0.18000000000000005</v>
      </c>
      <c r="I3" s="7">
        <f t="shared" si="0"/>
        <v>0.40534085053676938</v>
      </c>
      <c r="J3" s="6">
        <f t="shared" si="1"/>
        <v>3.3333333333333344</v>
      </c>
      <c r="K3" s="6">
        <f t="shared" si="2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0.15000000000000002</v>
      </c>
      <c r="H4" s="7">
        <f t="shared" si="3"/>
        <v>0.33000000000000007</v>
      </c>
      <c r="I4" s="7">
        <f t="shared" si="0"/>
        <v>0.60801127580515413</v>
      </c>
      <c r="J4" s="6">
        <f t="shared" si="1"/>
        <v>5.0000000000000009</v>
      </c>
      <c r="K4" s="6">
        <f t="shared" si="2"/>
        <v>6.7556808422794905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0.16999999999999998</v>
      </c>
      <c r="H5" s="7">
        <f t="shared" si="3"/>
        <v>0.5</v>
      </c>
      <c r="I5" s="7">
        <f t="shared" si="0"/>
        <v>0.81068170107353876</v>
      </c>
      <c r="J5" s="6">
        <f t="shared" si="1"/>
        <v>5.6666666666666661</v>
      </c>
      <c r="K5" s="6">
        <f t="shared" si="2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v>150</v>
      </c>
      <c r="G6" s="4">
        <v>0.16999999999999998</v>
      </c>
      <c r="H6" s="7">
        <f t="shared" si="3"/>
        <v>0.66999999999999993</v>
      </c>
      <c r="I6" s="7">
        <f t="shared" si="0"/>
        <v>1.0133521263419236</v>
      </c>
      <c r="J6" s="6">
        <f t="shared" si="1"/>
        <v>5.6666666666666661</v>
      </c>
      <c r="K6" s="6">
        <f t="shared" si="2"/>
        <v>6.7556808422794914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v>180</v>
      </c>
      <c r="G7" s="4">
        <v>0.18</v>
      </c>
      <c r="H7" s="7">
        <f t="shared" si="3"/>
        <v>0.84999999999999987</v>
      </c>
      <c r="I7" s="7">
        <f t="shared" si="0"/>
        <v>1.2160225516103083</v>
      </c>
      <c r="J7" s="6">
        <f t="shared" si="1"/>
        <v>6</v>
      </c>
      <c r="K7" s="6">
        <f t="shared" si="2"/>
        <v>6.7556808422794905</v>
      </c>
    </row>
    <row r="8" spans="1:11" x14ac:dyDescent="0.3">
      <c r="E8" s="2">
        <v>7</v>
      </c>
      <c r="F8" s="2">
        <v>210</v>
      </c>
      <c r="G8" s="4">
        <v>0.19</v>
      </c>
      <c r="H8" s="7">
        <f t="shared" si="3"/>
        <v>1.0399999999999998</v>
      </c>
      <c r="I8" s="7">
        <f t="shared" si="0"/>
        <v>1.4186929768786929</v>
      </c>
      <c r="J8" s="6">
        <f t="shared" si="1"/>
        <v>6.333333333333333</v>
      </c>
      <c r="K8" s="6">
        <f t="shared" si="2"/>
        <v>6.7556808422794905</v>
      </c>
    </row>
    <row r="9" spans="1:11" x14ac:dyDescent="0.3">
      <c r="E9" s="2">
        <v>8</v>
      </c>
      <c r="F9" s="2">
        <v>240</v>
      </c>
      <c r="G9" s="4">
        <v>0.19</v>
      </c>
      <c r="H9" s="7">
        <f t="shared" si="3"/>
        <v>1.2299999999999998</v>
      </c>
      <c r="I9" s="7">
        <f t="shared" si="0"/>
        <v>1.6213634021470775</v>
      </c>
      <c r="J9" s="6">
        <f t="shared" si="1"/>
        <v>6.333333333333333</v>
      </c>
      <c r="K9" s="6">
        <f t="shared" si="2"/>
        <v>6.7556808422794905</v>
      </c>
    </row>
    <row r="10" spans="1:11" x14ac:dyDescent="0.3">
      <c r="E10" s="2">
        <v>9</v>
      </c>
      <c r="F10" s="2">
        <v>270</v>
      </c>
      <c r="G10" s="4">
        <v>0.19</v>
      </c>
      <c r="H10" s="7">
        <f t="shared" si="3"/>
        <v>1.4199999999999997</v>
      </c>
      <c r="I10" s="7">
        <f t="shared" si="0"/>
        <v>1.8240338274154624</v>
      </c>
      <c r="J10" s="6">
        <f t="shared" si="1"/>
        <v>6.333333333333333</v>
      </c>
      <c r="K10" s="6">
        <f t="shared" si="2"/>
        <v>6.7556808422794905</v>
      </c>
    </row>
    <row r="11" spans="1:11" x14ac:dyDescent="0.3">
      <c r="E11" s="2">
        <v>10</v>
      </c>
      <c r="F11" s="2">
        <v>300</v>
      </c>
      <c r="G11" s="4">
        <v>0.2</v>
      </c>
      <c r="H11" s="7">
        <f t="shared" si="3"/>
        <v>1.6199999999999997</v>
      </c>
      <c r="I11" s="7">
        <f t="shared" si="0"/>
        <v>2.0267042526838472</v>
      </c>
      <c r="J11" s="6">
        <f t="shared" si="1"/>
        <v>6.666666666666667</v>
      </c>
      <c r="K11" s="6">
        <f t="shared" si="2"/>
        <v>6.7556808422794914</v>
      </c>
    </row>
    <row r="12" spans="1:11" x14ac:dyDescent="0.3">
      <c r="E12" s="2">
        <v>11</v>
      </c>
      <c r="F12" s="2">
        <v>330</v>
      </c>
      <c r="G12" s="4">
        <v>0.19</v>
      </c>
      <c r="H12" s="7">
        <f t="shared" si="3"/>
        <v>1.8099999999999996</v>
      </c>
      <c r="I12" s="7">
        <f t="shared" si="0"/>
        <v>2.2293746779522317</v>
      </c>
      <c r="J12" s="6">
        <f t="shared" si="1"/>
        <v>6.333333333333333</v>
      </c>
      <c r="K12" s="6">
        <f t="shared" si="2"/>
        <v>6.7556808422794905</v>
      </c>
    </row>
    <row r="13" spans="1:11" x14ac:dyDescent="0.3">
      <c r="E13" s="2">
        <v>12</v>
      </c>
      <c r="F13" s="2">
        <v>360</v>
      </c>
      <c r="G13" s="4">
        <v>0.18</v>
      </c>
      <c r="H13" s="7">
        <f t="shared" si="3"/>
        <v>1.9899999999999995</v>
      </c>
      <c r="I13" s="7">
        <f t="shared" si="0"/>
        <v>2.4320451032206165</v>
      </c>
      <c r="J13" s="6">
        <f t="shared" si="1"/>
        <v>6</v>
      </c>
      <c r="K13" s="6">
        <f t="shared" si="2"/>
        <v>6.7556808422794905</v>
      </c>
    </row>
    <row r="14" spans="1:11" x14ac:dyDescent="0.3">
      <c r="E14" s="2">
        <v>13</v>
      </c>
      <c r="F14" s="2">
        <v>390</v>
      </c>
      <c r="G14" s="4">
        <v>0.21000000000000002</v>
      </c>
      <c r="H14" s="7">
        <f t="shared" si="3"/>
        <v>2.1999999999999997</v>
      </c>
      <c r="I14" s="7">
        <f t="shared" si="0"/>
        <v>2.6347155284890009</v>
      </c>
      <c r="J14" s="6">
        <f t="shared" si="1"/>
        <v>7.0000000000000009</v>
      </c>
      <c r="K14" s="6">
        <f t="shared" si="2"/>
        <v>6.7556808422794896</v>
      </c>
    </row>
    <row r="15" spans="1:11" x14ac:dyDescent="0.3">
      <c r="E15" s="2">
        <v>14</v>
      </c>
      <c r="F15" s="2">
        <v>420</v>
      </c>
      <c r="G15" s="4">
        <v>0.19</v>
      </c>
      <c r="H15" s="7">
        <f t="shared" si="3"/>
        <v>2.3899999999999997</v>
      </c>
      <c r="I15" s="7">
        <f t="shared" si="0"/>
        <v>2.8373859537573858</v>
      </c>
      <c r="J15" s="6">
        <f t="shared" si="1"/>
        <v>6.333333333333333</v>
      </c>
      <c r="K15" s="6">
        <f t="shared" si="2"/>
        <v>6.7556808422794905</v>
      </c>
    </row>
    <row r="16" spans="1:11" x14ac:dyDescent="0.3">
      <c r="E16" s="2">
        <v>15</v>
      </c>
      <c r="F16" s="2">
        <v>450</v>
      </c>
      <c r="G16" s="4">
        <v>0.2</v>
      </c>
      <c r="H16" s="7">
        <f t="shared" si="3"/>
        <v>2.59</v>
      </c>
      <c r="I16" s="7">
        <f t="shared" si="0"/>
        <v>3.0400563790257706</v>
      </c>
      <c r="J16" s="6">
        <f t="shared" si="1"/>
        <v>6.666666666666667</v>
      </c>
      <c r="K16" s="6">
        <f t="shared" si="2"/>
        <v>6.7556808422794905</v>
      </c>
    </row>
    <row r="17" spans="5:11" x14ac:dyDescent="0.3">
      <c r="E17" s="2">
        <v>16</v>
      </c>
      <c r="F17" s="2">
        <v>480</v>
      </c>
      <c r="G17" s="4">
        <v>0.19</v>
      </c>
      <c r="H17" s="7">
        <f t="shared" si="3"/>
        <v>2.78</v>
      </c>
      <c r="I17" s="7">
        <f t="shared" si="0"/>
        <v>3.2427268042941551</v>
      </c>
      <c r="J17" s="6">
        <f t="shared" si="1"/>
        <v>6.333333333333333</v>
      </c>
      <c r="K17" s="6">
        <f t="shared" si="2"/>
        <v>6.7556808422794905</v>
      </c>
    </row>
    <row r="18" spans="5:11" x14ac:dyDescent="0.3">
      <c r="E18" s="2">
        <v>17</v>
      </c>
      <c r="F18" s="2">
        <v>510</v>
      </c>
      <c r="G18" s="4">
        <v>0.2</v>
      </c>
      <c r="H18" s="7">
        <f t="shared" si="3"/>
        <v>2.98</v>
      </c>
      <c r="I18" s="7">
        <f t="shared" si="0"/>
        <v>3.4453972295625399</v>
      </c>
      <c r="J18" s="6">
        <f t="shared" si="1"/>
        <v>6.666666666666667</v>
      </c>
      <c r="K18" s="6">
        <f t="shared" si="2"/>
        <v>6.7556808422794905</v>
      </c>
    </row>
    <row r="19" spans="5:11" x14ac:dyDescent="0.3">
      <c r="E19" s="2">
        <v>18</v>
      </c>
      <c r="F19" s="2">
        <v>540</v>
      </c>
      <c r="G19" s="4">
        <v>0.2</v>
      </c>
      <c r="H19" s="7">
        <f t="shared" si="3"/>
        <v>3.18</v>
      </c>
      <c r="I19" s="7">
        <f t="shared" si="0"/>
        <v>3.6480676548309248</v>
      </c>
      <c r="J19" s="6">
        <f t="shared" si="1"/>
        <v>6.666666666666667</v>
      </c>
      <c r="K19" s="6">
        <f t="shared" si="2"/>
        <v>6.7556808422794905</v>
      </c>
    </row>
    <row r="20" spans="5:11" x14ac:dyDescent="0.3">
      <c r="E20" s="2">
        <v>19</v>
      </c>
      <c r="F20" s="2">
        <v>570</v>
      </c>
      <c r="G20" s="4">
        <v>0.2</v>
      </c>
      <c r="H20" s="7">
        <f t="shared" si="3"/>
        <v>3.3800000000000003</v>
      </c>
      <c r="I20" s="7">
        <f t="shared" si="0"/>
        <v>3.8507380800993092</v>
      </c>
      <c r="J20" s="6">
        <f t="shared" si="1"/>
        <v>6.666666666666667</v>
      </c>
      <c r="K20" s="6">
        <f t="shared" si="2"/>
        <v>6.7556808422794905</v>
      </c>
    </row>
    <row r="21" spans="5:11" x14ac:dyDescent="0.3">
      <c r="E21" s="2">
        <v>20</v>
      </c>
      <c r="F21" s="2">
        <v>600</v>
      </c>
      <c r="G21" s="4">
        <v>0.15000000000000002</v>
      </c>
      <c r="H21" s="7">
        <f t="shared" si="3"/>
        <v>3.5300000000000002</v>
      </c>
      <c r="I21" s="7">
        <f t="shared" si="0"/>
        <v>4.0534085053676945</v>
      </c>
      <c r="J21" s="6">
        <f t="shared" si="1"/>
        <v>5.0000000000000009</v>
      </c>
      <c r="K21" s="6">
        <f t="shared" si="2"/>
        <v>6.7556808422794914</v>
      </c>
    </row>
    <row r="22" spans="5:11" x14ac:dyDescent="0.3">
      <c r="E22" s="2">
        <v>21</v>
      </c>
      <c r="F22" s="2">
        <v>630</v>
      </c>
      <c r="G22" s="4">
        <v>0.16999999999999998</v>
      </c>
      <c r="H22" s="7">
        <f t="shared" si="3"/>
        <v>3.7</v>
      </c>
      <c r="I22" s="7">
        <f t="shared" si="0"/>
        <v>4.2560789306360789</v>
      </c>
      <c r="J22" s="6">
        <f t="shared" si="1"/>
        <v>5.6666666666666661</v>
      </c>
      <c r="K22" s="6">
        <f t="shared" si="2"/>
        <v>6.7556808422794905</v>
      </c>
    </row>
    <row r="23" spans="5:11" x14ac:dyDescent="0.3">
      <c r="E23" s="2">
        <v>22</v>
      </c>
      <c r="F23" s="2">
        <v>660</v>
      </c>
      <c r="G23" s="4">
        <v>0.19</v>
      </c>
      <c r="H23" s="7">
        <f t="shared" si="3"/>
        <v>3.89</v>
      </c>
      <c r="I23" s="7">
        <f t="shared" si="0"/>
        <v>4.4587493559044633</v>
      </c>
      <c r="J23" s="6">
        <f t="shared" si="1"/>
        <v>6.333333333333333</v>
      </c>
      <c r="K23" s="6">
        <f t="shared" si="2"/>
        <v>6.7556808422794905</v>
      </c>
    </row>
    <row r="24" spans="5:11" x14ac:dyDescent="0.3">
      <c r="E24" s="2">
        <v>23</v>
      </c>
      <c r="F24" s="2">
        <v>690</v>
      </c>
      <c r="G24" s="4">
        <v>0.18</v>
      </c>
      <c r="H24" s="7">
        <f t="shared" si="3"/>
        <v>4.07</v>
      </c>
      <c r="I24" s="7">
        <f t="shared" si="0"/>
        <v>4.6614197811728486</v>
      </c>
      <c r="J24" s="6">
        <f t="shared" si="1"/>
        <v>6</v>
      </c>
      <c r="K24" s="6">
        <f t="shared" si="2"/>
        <v>6.7556808422794914</v>
      </c>
    </row>
    <row r="25" spans="5:11" x14ac:dyDescent="0.3">
      <c r="E25" s="2">
        <v>24</v>
      </c>
      <c r="F25" s="2">
        <v>720</v>
      </c>
      <c r="G25" s="4">
        <v>0.18</v>
      </c>
      <c r="H25" s="7">
        <f t="shared" si="3"/>
        <v>4.25</v>
      </c>
      <c r="I25" s="7">
        <f t="shared" si="0"/>
        <v>4.864090206441233</v>
      </c>
      <c r="J25" s="6">
        <f t="shared" si="1"/>
        <v>6</v>
      </c>
      <c r="K25" s="6">
        <f t="shared" si="2"/>
        <v>6.7556808422794905</v>
      </c>
    </row>
    <row r="26" spans="5:11" x14ac:dyDescent="0.3">
      <c r="E26" s="2">
        <v>25</v>
      </c>
      <c r="F26" s="2">
        <v>750</v>
      </c>
      <c r="G26" s="4">
        <v>0.19</v>
      </c>
      <c r="H26" s="7">
        <f t="shared" si="3"/>
        <v>4.4400000000000004</v>
      </c>
      <c r="I26" s="7">
        <f t="shared" si="0"/>
        <v>5.0667606317096174</v>
      </c>
      <c r="J26" s="6">
        <f t="shared" si="1"/>
        <v>6.333333333333333</v>
      </c>
      <c r="K26" s="6">
        <f t="shared" si="2"/>
        <v>6.7556808422794905</v>
      </c>
    </row>
    <row r="27" spans="5:11" x14ac:dyDescent="0.3">
      <c r="E27" s="2">
        <v>26</v>
      </c>
      <c r="F27" s="2">
        <v>780</v>
      </c>
      <c r="G27" s="4">
        <v>0.19</v>
      </c>
      <c r="H27" s="7">
        <f t="shared" si="3"/>
        <v>4.6300000000000008</v>
      </c>
      <c r="I27" s="7">
        <f t="shared" si="0"/>
        <v>5.2694310569780018</v>
      </c>
      <c r="J27" s="6">
        <f t="shared" si="1"/>
        <v>6.333333333333333</v>
      </c>
      <c r="K27" s="6">
        <f t="shared" si="2"/>
        <v>6.7556808422794896</v>
      </c>
    </row>
    <row r="28" spans="5:11" x14ac:dyDescent="0.3">
      <c r="E28" s="2">
        <v>27</v>
      </c>
      <c r="F28" s="2">
        <v>810</v>
      </c>
      <c r="G28" s="4">
        <v>0.18</v>
      </c>
      <c r="H28" s="7">
        <f t="shared" si="3"/>
        <v>4.8100000000000005</v>
      </c>
      <c r="I28" s="7">
        <f t="shared" si="0"/>
        <v>5.4721014822463871</v>
      </c>
      <c r="J28" s="6">
        <f t="shared" si="1"/>
        <v>6</v>
      </c>
      <c r="K28" s="6">
        <f t="shared" si="2"/>
        <v>6.7556808422794905</v>
      </c>
    </row>
    <row r="29" spans="5:11" x14ac:dyDescent="0.3">
      <c r="E29" s="2">
        <v>28</v>
      </c>
      <c r="F29" s="2">
        <v>840</v>
      </c>
      <c r="G29" s="4">
        <v>0.19</v>
      </c>
      <c r="H29" s="7">
        <f t="shared" si="3"/>
        <v>5.0000000000000009</v>
      </c>
      <c r="I29" s="7">
        <f t="shared" si="0"/>
        <v>5.6747719075147716</v>
      </c>
      <c r="J29" s="6">
        <f t="shared" si="1"/>
        <v>6.333333333333333</v>
      </c>
      <c r="K29" s="6">
        <f t="shared" si="2"/>
        <v>6.7556808422794905</v>
      </c>
    </row>
    <row r="30" spans="5:11" x14ac:dyDescent="0.3">
      <c r="E30" s="2">
        <v>29</v>
      </c>
      <c r="F30" s="2">
        <v>870</v>
      </c>
      <c r="G30" s="4">
        <v>0.19</v>
      </c>
      <c r="H30" s="7">
        <f t="shared" si="3"/>
        <v>5.1900000000000013</v>
      </c>
      <c r="I30" s="7">
        <f t="shared" si="0"/>
        <v>5.877442332783156</v>
      </c>
      <c r="J30" s="6">
        <f t="shared" si="1"/>
        <v>6.333333333333333</v>
      </c>
      <c r="K30" s="6">
        <f t="shared" si="2"/>
        <v>6.7556808422794896</v>
      </c>
    </row>
    <row r="31" spans="5:11" x14ac:dyDescent="0.3">
      <c r="E31" s="2">
        <v>30</v>
      </c>
      <c r="F31" s="2">
        <v>900</v>
      </c>
      <c r="G31" s="4">
        <v>0.19</v>
      </c>
      <c r="H31" s="7">
        <f t="shared" si="3"/>
        <v>5.3800000000000017</v>
      </c>
      <c r="I31" s="7">
        <f t="shared" si="0"/>
        <v>6.0801127580515413</v>
      </c>
      <c r="J31" s="6">
        <f t="shared" si="1"/>
        <v>6.333333333333333</v>
      </c>
      <c r="K31" s="6">
        <f t="shared" si="2"/>
        <v>6.7556808422794905</v>
      </c>
    </row>
    <row r="32" spans="5:11" x14ac:dyDescent="0.3">
      <c r="E32" s="2">
        <v>31</v>
      </c>
      <c r="F32" s="2">
        <v>930</v>
      </c>
      <c r="G32" s="4">
        <v>0.2</v>
      </c>
      <c r="H32" s="7">
        <f t="shared" si="3"/>
        <v>5.5800000000000018</v>
      </c>
      <c r="I32" s="7">
        <f t="shared" si="0"/>
        <v>6.2827831833199257</v>
      </c>
      <c r="J32" s="6">
        <f t="shared" si="1"/>
        <v>6.666666666666667</v>
      </c>
      <c r="K32" s="6">
        <f t="shared" si="2"/>
        <v>6.7556808422794905</v>
      </c>
    </row>
    <row r="33" spans="5:11" x14ac:dyDescent="0.3">
      <c r="E33" s="2">
        <v>32</v>
      </c>
      <c r="F33" s="2">
        <v>960</v>
      </c>
      <c r="G33" s="4">
        <v>0.2</v>
      </c>
      <c r="H33" s="7">
        <f t="shared" si="3"/>
        <v>5.780000000000002</v>
      </c>
      <c r="I33" s="7">
        <f t="shared" si="0"/>
        <v>6.4854536085883101</v>
      </c>
      <c r="J33" s="6">
        <f t="shared" si="1"/>
        <v>6.666666666666667</v>
      </c>
      <c r="K33" s="6">
        <f t="shared" si="2"/>
        <v>6.7556808422794905</v>
      </c>
    </row>
    <row r="34" spans="5:11" x14ac:dyDescent="0.3">
      <c r="E34" s="2">
        <v>33</v>
      </c>
      <c r="F34" s="2">
        <v>990</v>
      </c>
      <c r="G34" s="4">
        <v>0.2</v>
      </c>
      <c r="H34" s="7">
        <f t="shared" si="3"/>
        <v>5.9800000000000022</v>
      </c>
      <c r="I34" s="7">
        <f t="shared" si="0"/>
        <v>6.6881240338566954</v>
      </c>
      <c r="J34" s="6">
        <f t="shared" si="1"/>
        <v>6.666666666666667</v>
      </c>
      <c r="K34" s="6">
        <f t="shared" si="2"/>
        <v>6.7556808422794905</v>
      </c>
    </row>
    <row r="35" spans="5:11" x14ac:dyDescent="0.3">
      <c r="E35" s="2">
        <v>34</v>
      </c>
      <c r="F35" s="2">
        <v>1020</v>
      </c>
      <c r="G35" s="4">
        <v>0.19</v>
      </c>
      <c r="H35" s="7">
        <f t="shared" si="3"/>
        <v>6.1700000000000026</v>
      </c>
      <c r="I35" s="7">
        <f t="shared" si="0"/>
        <v>6.8907944591250798</v>
      </c>
      <c r="J35" s="6">
        <f t="shared" si="1"/>
        <v>6.333333333333333</v>
      </c>
      <c r="K35" s="6">
        <f t="shared" si="2"/>
        <v>6.7556808422794905</v>
      </c>
    </row>
    <row r="36" spans="5:11" x14ac:dyDescent="0.3">
      <c r="E36" s="2">
        <v>35</v>
      </c>
      <c r="F36" s="2">
        <v>1050</v>
      </c>
      <c r="G36" s="4">
        <v>0.2</v>
      </c>
      <c r="H36" s="7">
        <f t="shared" si="3"/>
        <v>6.3700000000000028</v>
      </c>
      <c r="I36" s="7">
        <f t="shared" si="0"/>
        <v>7.0934648843934642</v>
      </c>
      <c r="J36" s="6">
        <f t="shared" si="1"/>
        <v>6.666666666666667</v>
      </c>
      <c r="K36" s="6">
        <f t="shared" si="2"/>
        <v>6.7556808422794905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2A9A-1B34-C54C-BFE9-ED1F83E7AD2A}">
  <sheetPr codeName="Foglio15"/>
  <dimension ref="A1:K36"/>
  <sheetViews>
    <sheetView zoomScale="83" workbookViewId="0">
      <selection activeCell="D14" sqref="D14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29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0.10000000000000003</v>
      </c>
      <c r="H2" s="7">
        <f>G2</f>
        <v>0.10000000000000003</v>
      </c>
      <c r="I2" s="7">
        <f t="shared" ref="I2:I36" si="0">F2*C$7</f>
        <v>0.40534085053676938</v>
      </c>
      <c r="J2" s="6">
        <f t="shared" ref="J2:J36" si="1">G2/30*1000</f>
        <v>3.3333333333333344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0.16000000000000003</v>
      </c>
      <c r="H3" s="7">
        <f t="shared" ref="H3:H36" si="3">H2+G3</f>
        <v>0.26000000000000006</v>
      </c>
      <c r="I3" s="7">
        <f t="shared" si="0"/>
        <v>0.81068170107353876</v>
      </c>
      <c r="J3" s="6">
        <f t="shared" si="1"/>
        <v>5.3333333333333339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0.22000000000000003</v>
      </c>
      <c r="H4" s="7">
        <f t="shared" si="3"/>
        <v>0.48000000000000009</v>
      </c>
      <c r="I4" s="7">
        <f t="shared" si="0"/>
        <v>1.2160225516103083</v>
      </c>
      <c r="J4" s="6">
        <f t="shared" si="1"/>
        <v>7.3333333333333339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0.25000000000000006</v>
      </c>
      <c r="H5" s="7">
        <f t="shared" si="3"/>
        <v>0.7300000000000002</v>
      </c>
      <c r="I5" s="7">
        <f t="shared" si="0"/>
        <v>1.6213634021470775</v>
      </c>
      <c r="J5" s="6">
        <f t="shared" si="1"/>
        <v>8.3333333333333357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</v>
      </c>
      <c r="H6" s="7">
        <f t="shared" si="3"/>
        <v>1.0300000000000002</v>
      </c>
      <c r="I6" s="7">
        <f t="shared" si="0"/>
        <v>2.0267042526838472</v>
      </c>
      <c r="J6" s="6">
        <f t="shared" si="1"/>
        <v>10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0.32</v>
      </c>
      <c r="H7" s="7">
        <f t="shared" si="3"/>
        <v>1.3500000000000003</v>
      </c>
      <c r="I7" s="7">
        <f t="shared" si="0"/>
        <v>2.4320451032206165</v>
      </c>
      <c r="J7" s="6">
        <f t="shared" si="1"/>
        <v>10.666666666666666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0.37000000000000005</v>
      </c>
      <c r="H8" s="7">
        <f t="shared" si="3"/>
        <v>1.7200000000000004</v>
      </c>
      <c r="I8" s="7">
        <f t="shared" si="0"/>
        <v>2.8373859537573858</v>
      </c>
      <c r="J8" s="6">
        <f t="shared" si="1"/>
        <v>12.333333333333336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0.33</v>
      </c>
      <c r="H9" s="7">
        <f t="shared" si="3"/>
        <v>2.0500000000000003</v>
      </c>
      <c r="I9" s="7">
        <f t="shared" si="0"/>
        <v>3.2427268042941551</v>
      </c>
      <c r="J9" s="6">
        <f t="shared" si="1"/>
        <v>11.000000000000002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0.36000000000000004</v>
      </c>
      <c r="H10" s="7">
        <f t="shared" si="3"/>
        <v>2.41</v>
      </c>
      <c r="I10" s="7">
        <f t="shared" si="0"/>
        <v>3.6480676548309248</v>
      </c>
      <c r="J10" s="6">
        <f t="shared" si="1"/>
        <v>12.000000000000002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0.38000000000000006</v>
      </c>
      <c r="H11" s="7">
        <f t="shared" si="3"/>
        <v>2.79</v>
      </c>
      <c r="I11" s="7">
        <f t="shared" si="0"/>
        <v>4.0534085053676945</v>
      </c>
      <c r="J11" s="6">
        <f t="shared" si="1"/>
        <v>12.666666666666668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0.36000000000000004</v>
      </c>
      <c r="H12" s="7">
        <f t="shared" si="3"/>
        <v>3.15</v>
      </c>
      <c r="I12" s="7">
        <f t="shared" si="0"/>
        <v>4.4587493559044633</v>
      </c>
      <c r="J12" s="6">
        <f t="shared" si="1"/>
        <v>12.000000000000002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0.36000000000000004</v>
      </c>
      <c r="H13" s="7">
        <f t="shared" si="3"/>
        <v>3.51</v>
      </c>
      <c r="I13" s="7">
        <f t="shared" si="0"/>
        <v>4.864090206441233</v>
      </c>
      <c r="J13" s="6">
        <f t="shared" si="1"/>
        <v>12.000000000000002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0.38999999999999996</v>
      </c>
      <c r="H14" s="7">
        <f t="shared" si="3"/>
        <v>3.9</v>
      </c>
      <c r="I14" s="7">
        <f t="shared" si="0"/>
        <v>5.2694310569780018</v>
      </c>
      <c r="J14" s="6">
        <f t="shared" si="1"/>
        <v>13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0.38000000000000006</v>
      </c>
      <c r="H15" s="7">
        <f t="shared" si="3"/>
        <v>4.28</v>
      </c>
      <c r="I15" s="7">
        <f t="shared" si="0"/>
        <v>5.6747719075147716</v>
      </c>
      <c r="J15" s="6">
        <f t="shared" si="1"/>
        <v>12.666666666666668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0.38000000000000006</v>
      </c>
      <c r="H16" s="7">
        <f t="shared" si="3"/>
        <v>4.66</v>
      </c>
      <c r="I16" s="7">
        <f t="shared" si="0"/>
        <v>6.0801127580515413</v>
      </c>
      <c r="J16" s="6">
        <f t="shared" si="1"/>
        <v>12.666666666666668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0.37000000000000005</v>
      </c>
      <c r="H17" s="7">
        <f t="shared" si="3"/>
        <v>5.03</v>
      </c>
      <c r="I17" s="7">
        <f t="shared" si="0"/>
        <v>6.4854536085883101</v>
      </c>
      <c r="J17" s="6">
        <f t="shared" si="1"/>
        <v>12.333333333333336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0.38000000000000006</v>
      </c>
      <c r="H18" s="7">
        <f t="shared" si="3"/>
        <v>5.41</v>
      </c>
      <c r="I18" s="7">
        <f t="shared" si="0"/>
        <v>6.8907944591250798</v>
      </c>
      <c r="J18" s="6">
        <f t="shared" si="1"/>
        <v>12.666666666666668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0.38000000000000006</v>
      </c>
      <c r="H19" s="7">
        <f t="shared" si="3"/>
        <v>5.79</v>
      </c>
      <c r="I19" s="7">
        <f t="shared" si="0"/>
        <v>7.2961353096618495</v>
      </c>
      <c r="J19" s="6">
        <f t="shared" si="1"/>
        <v>12.666666666666668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0.38999999999999996</v>
      </c>
      <c r="H20" s="7">
        <f t="shared" si="3"/>
        <v>6.18</v>
      </c>
      <c r="I20" s="7">
        <f t="shared" si="0"/>
        <v>7.7014761601986184</v>
      </c>
      <c r="J20" s="6">
        <f t="shared" si="1"/>
        <v>13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0.39999999999999997</v>
      </c>
      <c r="H21" s="7">
        <f t="shared" si="3"/>
        <v>6.58</v>
      </c>
      <c r="I21" s="7">
        <f t="shared" si="0"/>
        <v>8.106817010735389</v>
      </c>
      <c r="J21" s="6">
        <f t="shared" si="1"/>
        <v>13.333333333333332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0.36000000000000004</v>
      </c>
      <c r="H22" s="7">
        <f t="shared" si="3"/>
        <v>6.94</v>
      </c>
      <c r="I22" s="7">
        <f t="shared" si="0"/>
        <v>8.5121578612721578</v>
      </c>
      <c r="J22" s="6">
        <f t="shared" si="1"/>
        <v>12.000000000000002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0.38000000000000006</v>
      </c>
      <c r="H23" s="7">
        <f t="shared" si="3"/>
        <v>7.32</v>
      </c>
      <c r="I23" s="7">
        <f t="shared" si="0"/>
        <v>8.9174987118089266</v>
      </c>
      <c r="J23" s="6">
        <f t="shared" si="1"/>
        <v>12.666666666666668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0.38000000000000006</v>
      </c>
      <c r="H24" s="7">
        <f t="shared" si="3"/>
        <v>7.7</v>
      </c>
      <c r="I24" s="7">
        <f t="shared" si="0"/>
        <v>9.3228395623456972</v>
      </c>
      <c r="J24" s="6">
        <f t="shared" si="1"/>
        <v>12.666666666666668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0.38000000000000006</v>
      </c>
      <c r="H25" s="7">
        <f t="shared" si="3"/>
        <v>8.08</v>
      </c>
      <c r="I25" s="7">
        <f t="shared" si="0"/>
        <v>9.728180412882466</v>
      </c>
      <c r="J25" s="6">
        <f t="shared" si="1"/>
        <v>12.666666666666668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0.38000000000000006</v>
      </c>
      <c r="H26" s="7">
        <f t="shared" si="3"/>
        <v>8.4600000000000009</v>
      </c>
      <c r="I26" s="7">
        <f t="shared" si="0"/>
        <v>10.133521263419235</v>
      </c>
      <c r="J26" s="6">
        <f t="shared" si="1"/>
        <v>12.666666666666668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0.37000000000000005</v>
      </c>
      <c r="H27" s="7">
        <f t="shared" si="3"/>
        <v>8.83</v>
      </c>
      <c r="I27" s="7">
        <f t="shared" si="0"/>
        <v>10.538862113956004</v>
      </c>
      <c r="J27" s="6">
        <f t="shared" si="1"/>
        <v>12.333333333333336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0.37000000000000005</v>
      </c>
      <c r="H28" s="7">
        <f t="shared" si="3"/>
        <v>9.1999999999999993</v>
      </c>
      <c r="I28" s="7">
        <f t="shared" si="0"/>
        <v>10.944202964492774</v>
      </c>
      <c r="J28" s="6">
        <f t="shared" si="1"/>
        <v>12.333333333333336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0.38000000000000006</v>
      </c>
      <c r="H29" s="7">
        <f t="shared" si="3"/>
        <v>9.58</v>
      </c>
      <c r="I29" s="7">
        <f t="shared" si="0"/>
        <v>11.349543815029543</v>
      </c>
      <c r="J29" s="6">
        <f t="shared" si="1"/>
        <v>12.666666666666668</v>
      </c>
      <c r="K29" s="6">
        <f t="shared" si="2"/>
        <v>13.511361684558981</v>
      </c>
    </row>
    <row r="30" spans="5:11" x14ac:dyDescent="0.3">
      <c r="E30" s="2">
        <v>29</v>
      </c>
      <c r="F30" s="2">
        <v>870</v>
      </c>
      <c r="G30" s="4">
        <v>0.39999999999999997</v>
      </c>
      <c r="H30" s="7">
        <f t="shared" si="3"/>
        <v>9.98</v>
      </c>
      <c r="I30" s="7">
        <f t="shared" si="0"/>
        <v>11.754884665566312</v>
      </c>
      <c r="J30" s="6">
        <f t="shared" si="1"/>
        <v>13.333333333333332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0.38999999999999996</v>
      </c>
      <c r="H31" s="7">
        <f t="shared" si="3"/>
        <v>10.370000000000001</v>
      </c>
      <c r="I31" s="7">
        <f t="shared" si="0"/>
        <v>12.160225516103083</v>
      </c>
      <c r="J31" s="6">
        <f t="shared" si="1"/>
        <v>13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0.38999999999999996</v>
      </c>
      <c r="H32" s="7">
        <f t="shared" si="3"/>
        <v>10.760000000000002</v>
      </c>
      <c r="I32" s="7">
        <f t="shared" si="0"/>
        <v>12.565566366639851</v>
      </c>
      <c r="J32" s="6">
        <f t="shared" si="1"/>
        <v>13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0.38999999999999996</v>
      </c>
      <c r="H33" s="7">
        <f t="shared" si="3"/>
        <v>11.150000000000002</v>
      </c>
      <c r="I33" s="7">
        <f t="shared" si="0"/>
        <v>12.97090721717662</v>
      </c>
      <c r="J33" s="6">
        <f t="shared" si="1"/>
        <v>13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0.38000000000000006</v>
      </c>
      <c r="H34" s="7">
        <f t="shared" si="3"/>
        <v>11.530000000000003</v>
      </c>
      <c r="I34" s="7">
        <f t="shared" si="0"/>
        <v>13.376248067713391</v>
      </c>
      <c r="J34" s="6">
        <f t="shared" si="1"/>
        <v>12.666666666666668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0.37000000000000005</v>
      </c>
      <c r="H35" s="7">
        <f t="shared" si="3"/>
        <v>11.900000000000002</v>
      </c>
      <c r="I35" s="7">
        <f t="shared" si="0"/>
        <v>13.78158891825016</v>
      </c>
      <c r="J35" s="6">
        <f t="shared" si="1"/>
        <v>12.333333333333336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0.38000000000000006</v>
      </c>
      <c r="H36" s="7">
        <f t="shared" si="3"/>
        <v>12.280000000000003</v>
      </c>
      <c r="I36" s="7">
        <f t="shared" si="0"/>
        <v>14.186929768786928</v>
      </c>
      <c r="J36" s="6">
        <f t="shared" si="1"/>
        <v>12.666666666666668</v>
      </c>
      <c r="K36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B78C1-05F4-414A-8CA7-DF075BE4FAAA}">
  <sheetPr codeName="Foglio16"/>
  <dimension ref="A1:K12"/>
  <sheetViews>
    <sheetView zoomScale="83" workbookViewId="0">
      <selection activeCell="D16" sqref="D16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30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0.13</v>
      </c>
      <c r="H2" s="7">
        <f>G2</f>
        <v>0.13</v>
      </c>
      <c r="I2" s="7">
        <f t="shared" ref="I2:I12" si="0">F2*C$7</f>
        <v>0.40534085053676938</v>
      </c>
      <c r="J2" s="6">
        <f t="shared" ref="J2:J12" si="1">G2/30*1000</f>
        <v>4.333333333333333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</v>
      </c>
      <c r="H3" s="7">
        <f t="shared" ref="H3:H12" si="3">H2+G3</f>
        <v>0.43</v>
      </c>
      <c r="I3" s="7">
        <f t="shared" si="0"/>
        <v>0.81068170107353876</v>
      </c>
      <c r="J3" s="6">
        <f t="shared" si="1"/>
        <v>10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0.36000000000000004</v>
      </c>
      <c r="H4" s="7">
        <f t="shared" si="3"/>
        <v>0.79</v>
      </c>
      <c r="I4" s="7">
        <f t="shared" si="0"/>
        <v>1.2160225516103083</v>
      </c>
      <c r="J4" s="6">
        <f t="shared" si="1"/>
        <v>12.000000000000002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0.38999999999999996</v>
      </c>
      <c r="H5" s="7">
        <f t="shared" si="3"/>
        <v>1.18</v>
      </c>
      <c r="I5" s="7">
        <f t="shared" si="0"/>
        <v>1.6213634021470775</v>
      </c>
      <c r="J5" s="6">
        <f t="shared" si="1"/>
        <v>13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0.38000000000000006</v>
      </c>
      <c r="H6" s="7">
        <f t="shared" si="3"/>
        <v>1.56</v>
      </c>
      <c r="I6" s="7">
        <f t="shared" si="0"/>
        <v>2.0267042526838472</v>
      </c>
      <c r="J6" s="6">
        <f t="shared" si="1"/>
        <v>12.666666666666668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</v>
      </c>
      <c r="H7" s="7">
        <f t="shared" si="3"/>
        <v>1.98</v>
      </c>
      <c r="I7" s="7">
        <f t="shared" si="0"/>
        <v>2.4320451032206165</v>
      </c>
      <c r="J7" s="6">
        <f t="shared" si="1"/>
        <v>14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0.43</v>
      </c>
      <c r="H8" s="7">
        <f t="shared" si="3"/>
        <v>2.41</v>
      </c>
      <c r="I8" s="7">
        <f t="shared" si="0"/>
        <v>2.8373859537573858</v>
      </c>
      <c r="J8" s="6">
        <f t="shared" si="1"/>
        <v>14.333333333333334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0.42</v>
      </c>
      <c r="H9" s="7">
        <f t="shared" si="3"/>
        <v>2.83</v>
      </c>
      <c r="I9" s="7">
        <f t="shared" si="0"/>
        <v>3.2427268042941551</v>
      </c>
      <c r="J9" s="6">
        <f t="shared" si="1"/>
        <v>14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0.41</v>
      </c>
      <c r="H10" s="7">
        <f t="shared" si="3"/>
        <v>3.24</v>
      </c>
      <c r="I10" s="7">
        <f t="shared" si="0"/>
        <v>3.6480676548309248</v>
      </c>
      <c r="J10" s="6">
        <f t="shared" si="1"/>
        <v>13.666666666666666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0.42</v>
      </c>
      <c r="H11" s="7">
        <f t="shared" si="3"/>
        <v>3.66</v>
      </c>
      <c r="I11" s="7">
        <f t="shared" si="0"/>
        <v>4.0534085053676945</v>
      </c>
      <c r="J11" s="6">
        <f t="shared" si="1"/>
        <v>14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0.57000000000000006</v>
      </c>
      <c r="H12" s="7">
        <f t="shared" si="3"/>
        <v>4.2300000000000004</v>
      </c>
      <c r="I12" s="7">
        <f t="shared" si="0"/>
        <v>4.4587493559044633</v>
      </c>
      <c r="J12" s="6">
        <f t="shared" si="1"/>
        <v>19.000000000000004</v>
      </c>
      <c r="K12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14F95-070A-4311-91CE-588642BB2557}">
  <sheetPr codeName="Foglio17"/>
  <dimension ref="A1:K12"/>
  <sheetViews>
    <sheetView zoomScale="83" workbookViewId="0">
      <selection activeCell="E12" sqref="E12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31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0.16000000000000003</v>
      </c>
      <c r="H2" s="7">
        <f>G2</f>
        <v>0.16000000000000003</v>
      </c>
      <c r="I2" s="7">
        <f t="shared" ref="I2:I12" si="0">F2*C$7</f>
        <v>0.40534085053676938</v>
      </c>
      <c r="J2" s="6">
        <f t="shared" ref="J2:J12" si="1">G2/30*1000</f>
        <v>5.3333333333333339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0.31</v>
      </c>
      <c r="H3" s="7">
        <f t="shared" ref="H3:H12" si="3">H2+G3</f>
        <v>0.47000000000000003</v>
      </c>
      <c r="I3" s="7">
        <f t="shared" si="0"/>
        <v>0.81068170107353876</v>
      </c>
      <c r="J3" s="6">
        <f t="shared" si="1"/>
        <v>10.333333333333334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0.38999999999999996</v>
      </c>
      <c r="H4" s="7">
        <f t="shared" si="3"/>
        <v>0.86</v>
      </c>
      <c r="I4" s="7">
        <f t="shared" si="0"/>
        <v>1.2160225516103083</v>
      </c>
      <c r="J4" s="6">
        <f t="shared" si="1"/>
        <v>13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0.41</v>
      </c>
      <c r="H5" s="7">
        <f t="shared" si="3"/>
        <v>1.27</v>
      </c>
      <c r="I5" s="7">
        <f t="shared" si="0"/>
        <v>1.6213634021470775</v>
      </c>
      <c r="J5" s="6">
        <f t="shared" si="1"/>
        <v>13.666666666666666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0.42</v>
      </c>
      <c r="H6" s="7">
        <f t="shared" si="3"/>
        <v>1.69</v>
      </c>
      <c r="I6" s="7">
        <f t="shared" si="0"/>
        <v>2.0267042526838472</v>
      </c>
      <c r="J6" s="6">
        <f t="shared" si="1"/>
        <v>14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0.41</v>
      </c>
      <c r="H7" s="7">
        <f t="shared" si="3"/>
        <v>2.1</v>
      </c>
      <c r="I7" s="7">
        <f t="shared" si="0"/>
        <v>2.4320451032206165</v>
      </c>
      <c r="J7" s="6">
        <f t="shared" si="1"/>
        <v>13.666666666666666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0.41</v>
      </c>
      <c r="H8" s="7">
        <f t="shared" si="3"/>
        <v>2.5100000000000002</v>
      </c>
      <c r="I8" s="7">
        <f t="shared" si="0"/>
        <v>2.8373859537573858</v>
      </c>
      <c r="J8" s="6">
        <f t="shared" si="1"/>
        <v>13.666666666666666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0.41</v>
      </c>
      <c r="H9" s="7">
        <f t="shared" si="3"/>
        <v>2.9200000000000004</v>
      </c>
      <c r="I9" s="7">
        <f t="shared" si="0"/>
        <v>3.2427268042941551</v>
      </c>
      <c r="J9" s="6">
        <f t="shared" si="1"/>
        <v>13.666666666666666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0.41</v>
      </c>
      <c r="H10" s="7">
        <f t="shared" si="3"/>
        <v>3.3300000000000005</v>
      </c>
      <c r="I10" s="7">
        <f t="shared" si="0"/>
        <v>3.6480676548309248</v>
      </c>
      <c r="J10" s="6">
        <f t="shared" si="1"/>
        <v>13.666666666666666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0.41</v>
      </c>
      <c r="H11" s="7">
        <f t="shared" si="3"/>
        <v>3.7400000000000007</v>
      </c>
      <c r="I11" s="7">
        <f t="shared" si="0"/>
        <v>4.0534085053676945</v>
      </c>
      <c r="J11" s="6">
        <f t="shared" si="1"/>
        <v>13.666666666666666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0.43</v>
      </c>
      <c r="H12" s="7">
        <f t="shared" si="3"/>
        <v>4.1700000000000008</v>
      </c>
      <c r="I12" s="7">
        <f t="shared" si="0"/>
        <v>4.4587493559044633</v>
      </c>
      <c r="J12" s="6">
        <f t="shared" si="1"/>
        <v>14.333333333333334</v>
      </c>
      <c r="K12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BB64-AD95-453D-A8DF-5BDAE42EBF25}">
  <sheetPr codeName="Foglio18"/>
  <dimension ref="A1:K37"/>
  <sheetViews>
    <sheetView zoomScale="83" workbookViewId="0">
      <selection activeCell="C13" sqref="C13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32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4.0000000000000036E-2</v>
      </c>
      <c r="H2" s="7">
        <f>G2</f>
        <v>4.0000000000000036E-2</v>
      </c>
      <c r="I2" s="7">
        <f t="shared" ref="I2:I36" si="0">F2*C$7</f>
        <v>0.10133521263419235</v>
      </c>
      <c r="J2" s="6">
        <f t="shared" ref="J2:J36" si="1">G2/30*1000</f>
        <v>1.3333333333333346</v>
      </c>
      <c r="K2" s="6">
        <f t="shared" ref="K2:K36" si="2">I2/F2*1000</f>
        <v>3.3778404211397453</v>
      </c>
    </row>
    <row r="3" spans="1:11" x14ac:dyDescent="0.3">
      <c r="A3" s="10" t="s">
        <v>1</v>
      </c>
      <c r="B3" s="10"/>
      <c r="C3" s="4">
        <f>0.5/60</f>
        <v>8.3333333333333332E-3</v>
      </c>
      <c r="E3" s="2">
        <v>2</v>
      </c>
      <c r="F3" s="2">
        <v>60</v>
      </c>
      <c r="G3" s="4">
        <v>4.0000000000000036E-2</v>
      </c>
      <c r="H3" s="7">
        <f t="shared" ref="H3:H36" si="3">H2+G3</f>
        <v>8.0000000000000071E-2</v>
      </c>
      <c r="I3" s="7">
        <f t="shared" si="0"/>
        <v>0.20267042526838469</v>
      </c>
      <c r="J3" s="6">
        <f t="shared" si="1"/>
        <v>1.3333333333333346</v>
      </c>
      <c r="K3" s="6">
        <f t="shared" si="2"/>
        <v>3.3778404211397453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4.9999999999999989E-2</v>
      </c>
      <c r="H4" s="7">
        <f t="shared" si="3"/>
        <v>0.13000000000000006</v>
      </c>
      <c r="I4" s="7">
        <f t="shared" si="0"/>
        <v>0.30400563790257706</v>
      </c>
      <c r="J4" s="6">
        <f t="shared" si="1"/>
        <v>1.6666666666666663</v>
      </c>
      <c r="K4" s="6">
        <f t="shared" si="2"/>
        <v>3.3778404211397453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8.0000000000000016E-2</v>
      </c>
      <c r="H5" s="7">
        <f t="shared" si="3"/>
        <v>0.21000000000000008</v>
      </c>
      <c r="I5" s="7">
        <f t="shared" si="0"/>
        <v>0.40534085053676938</v>
      </c>
      <c r="J5" s="6">
        <f t="shared" si="1"/>
        <v>2.666666666666667</v>
      </c>
      <c r="K5" s="6">
        <f t="shared" si="2"/>
        <v>3.3778404211397453</v>
      </c>
    </row>
    <row r="6" spans="1:11" x14ac:dyDescent="0.3">
      <c r="A6" s="10" t="s">
        <v>4</v>
      </c>
      <c r="B6" s="10"/>
      <c r="C6" s="5">
        <f>C5*C3</f>
        <v>2.4127431579569611</v>
      </c>
      <c r="E6" s="2">
        <v>5</v>
      </c>
      <c r="F6" s="2">
        <v>150</v>
      </c>
      <c r="G6" s="4">
        <v>8.0000000000000016E-2</v>
      </c>
      <c r="H6" s="7">
        <f t="shared" si="3"/>
        <v>0.29000000000000009</v>
      </c>
      <c r="I6" s="7">
        <f t="shared" si="0"/>
        <v>0.50667606317096181</v>
      </c>
      <c r="J6" s="6">
        <f t="shared" si="1"/>
        <v>2.666666666666667</v>
      </c>
      <c r="K6" s="6">
        <f t="shared" si="2"/>
        <v>3.3778404211397457</v>
      </c>
    </row>
    <row r="7" spans="1:11" x14ac:dyDescent="0.3">
      <c r="A7" s="10" t="s">
        <v>5</v>
      </c>
      <c r="B7" s="10"/>
      <c r="C7" s="5">
        <f>C6*C2/1000</f>
        <v>3.377840421139745E-3</v>
      </c>
      <c r="E7" s="2">
        <v>6</v>
      </c>
      <c r="F7" s="2">
        <v>180</v>
      </c>
      <c r="G7" s="4">
        <v>9.0000000000000024E-2</v>
      </c>
      <c r="H7" s="7">
        <f t="shared" si="3"/>
        <v>0.38000000000000012</v>
      </c>
      <c r="I7" s="7">
        <f t="shared" si="0"/>
        <v>0.60801127580515413</v>
      </c>
      <c r="J7" s="6">
        <f t="shared" si="1"/>
        <v>3.0000000000000009</v>
      </c>
      <c r="K7" s="6">
        <f t="shared" si="2"/>
        <v>3.3778404211397453</v>
      </c>
    </row>
    <row r="8" spans="1:11" x14ac:dyDescent="0.3">
      <c r="E8" s="2">
        <v>7</v>
      </c>
      <c r="F8" s="2">
        <v>210</v>
      </c>
      <c r="G8" s="4">
        <v>0.12</v>
      </c>
      <c r="H8" s="7">
        <f t="shared" si="3"/>
        <v>0.50000000000000011</v>
      </c>
      <c r="I8" s="7">
        <f t="shared" si="0"/>
        <v>0.70934648843934645</v>
      </c>
      <c r="J8" s="6">
        <f t="shared" si="1"/>
        <v>4</v>
      </c>
      <c r="K8" s="6">
        <f t="shared" si="2"/>
        <v>3.3778404211397453</v>
      </c>
    </row>
    <row r="9" spans="1:11" x14ac:dyDescent="0.3">
      <c r="E9" s="2">
        <v>8</v>
      </c>
      <c r="F9" s="2">
        <v>240</v>
      </c>
      <c r="G9" s="4">
        <v>0.10000000000000003</v>
      </c>
      <c r="H9" s="7">
        <f t="shared" si="3"/>
        <v>0.60000000000000009</v>
      </c>
      <c r="I9" s="7">
        <f t="shared" si="0"/>
        <v>0.81068170107353876</v>
      </c>
      <c r="J9" s="6">
        <f t="shared" si="1"/>
        <v>3.3333333333333344</v>
      </c>
      <c r="K9" s="6">
        <f t="shared" si="2"/>
        <v>3.3778404211397453</v>
      </c>
    </row>
    <row r="10" spans="1:11" x14ac:dyDescent="0.3">
      <c r="E10" s="2">
        <v>9</v>
      </c>
      <c r="F10" s="2">
        <v>270</v>
      </c>
      <c r="G10" s="4">
        <v>0.10000000000000003</v>
      </c>
      <c r="H10" s="7">
        <f t="shared" si="3"/>
        <v>0.70000000000000018</v>
      </c>
      <c r="I10" s="7">
        <f t="shared" si="0"/>
        <v>0.91201691370773119</v>
      </c>
      <c r="J10" s="6">
        <f t="shared" si="1"/>
        <v>3.3333333333333344</v>
      </c>
      <c r="K10" s="6">
        <f t="shared" si="2"/>
        <v>3.3778404211397453</v>
      </c>
    </row>
    <row r="11" spans="1:11" x14ac:dyDescent="0.3">
      <c r="E11" s="2">
        <v>10</v>
      </c>
      <c r="F11" s="2">
        <v>300</v>
      </c>
      <c r="G11" s="4">
        <v>9.0000000000000024E-2</v>
      </c>
      <c r="H11" s="7">
        <f t="shared" si="3"/>
        <v>0.79000000000000026</v>
      </c>
      <c r="I11" s="7">
        <f t="shared" si="0"/>
        <v>1.0133521263419236</v>
      </c>
      <c r="J11" s="6">
        <f t="shared" si="1"/>
        <v>3.0000000000000009</v>
      </c>
      <c r="K11" s="6">
        <f t="shared" si="2"/>
        <v>3.3778404211397457</v>
      </c>
    </row>
    <row r="12" spans="1:11" x14ac:dyDescent="0.3">
      <c r="E12" s="2">
        <v>11</v>
      </c>
      <c r="F12" s="2">
        <v>330</v>
      </c>
      <c r="G12" s="4">
        <v>9.0000000000000024E-2</v>
      </c>
      <c r="H12" s="7">
        <f t="shared" si="3"/>
        <v>0.88000000000000034</v>
      </c>
      <c r="I12" s="7">
        <f t="shared" si="0"/>
        <v>1.1146873389761158</v>
      </c>
      <c r="J12" s="6">
        <f t="shared" si="1"/>
        <v>3.0000000000000009</v>
      </c>
      <c r="K12" s="6">
        <f t="shared" si="2"/>
        <v>3.3778404211397453</v>
      </c>
    </row>
    <row r="13" spans="1:11" x14ac:dyDescent="0.3">
      <c r="E13" s="2">
        <v>12</v>
      </c>
      <c r="F13" s="2">
        <v>360</v>
      </c>
      <c r="G13" s="4">
        <v>0.10000000000000003</v>
      </c>
      <c r="H13" s="7">
        <f t="shared" si="3"/>
        <v>0.98000000000000043</v>
      </c>
      <c r="I13" s="7">
        <f t="shared" si="0"/>
        <v>1.2160225516103083</v>
      </c>
      <c r="J13" s="6">
        <f t="shared" si="1"/>
        <v>3.3333333333333344</v>
      </c>
      <c r="K13" s="6">
        <f t="shared" si="2"/>
        <v>3.3778404211397453</v>
      </c>
    </row>
    <row r="14" spans="1:11" x14ac:dyDescent="0.3">
      <c r="E14" s="2">
        <v>13</v>
      </c>
      <c r="F14" s="2">
        <v>390</v>
      </c>
      <c r="G14" s="4">
        <v>9.0000000000000024E-2</v>
      </c>
      <c r="H14" s="7">
        <f t="shared" si="3"/>
        <v>1.0700000000000005</v>
      </c>
      <c r="I14" s="7">
        <f t="shared" si="0"/>
        <v>1.3173577642445005</v>
      </c>
      <c r="J14" s="6">
        <f t="shared" si="1"/>
        <v>3.0000000000000009</v>
      </c>
      <c r="K14" s="6">
        <f t="shared" si="2"/>
        <v>3.3778404211397448</v>
      </c>
    </row>
    <row r="15" spans="1:11" x14ac:dyDescent="0.3">
      <c r="E15" s="2">
        <v>14</v>
      </c>
      <c r="F15" s="2">
        <v>420</v>
      </c>
      <c r="G15" s="4">
        <v>0.10999999999999999</v>
      </c>
      <c r="H15" s="7">
        <f t="shared" si="3"/>
        <v>1.1800000000000006</v>
      </c>
      <c r="I15" s="7">
        <f t="shared" si="0"/>
        <v>1.4186929768786929</v>
      </c>
      <c r="J15" s="6">
        <f t="shared" si="1"/>
        <v>3.6666666666666661</v>
      </c>
      <c r="K15" s="6">
        <f t="shared" si="2"/>
        <v>3.3778404211397453</v>
      </c>
    </row>
    <row r="16" spans="1:11" x14ac:dyDescent="0.3">
      <c r="E16" s="2">
        <v>15</v>
      </c>
      <c r="F16" s="2">
        <v>450</v>
      </c>
      <c r="G16" s="4">
        <v>9.0000000000000024E-2</v>
      </c>
      <c r="H16" s="7">
        <f t="shared" si="3"/>
        <v>1.2700000000000007</v>
      </c>
      <c r="I16" s="7">
        <f t="shared" si="0"/>
        <v>1.5200281895128853</v>
      </c>
      <c r="J16" s="6">
        <f t="shared" si="1"/>
        <v>3.0000000000000009</v>
      </c>
      <c r="K16" s="6">
        <f t="shared" si="2"/>
        <v>3.3778404211397453</v>
      </c>
    </row>
    <row r="17" spans="5:11" x14ac:dyDescent="0.3">
      <c r="E17" s="2">
        <v>16</v>
      </c>
      <c r="F17" s="2">
        <v>480</v>
      </c>
      <c r="G17" s="4">
        <v>9.0000000000000024E-2</v>
      </c>
      <c r="H17" s="7">
        <f t="shared" si="3"/>
        <v>1.3600000000000008</v>
      </c>
      <c r="I17" s="7">
        <f t="shared" si="0"/>
        <v>1.6213634021470775</v>
      </c>
      <c r="J17" s="6">
        <f t="shared" si="1"/>
        <v>3.0000000000000009</v>
      </c>
      <c r="K17" s="6">
        <f t="shared" si="2"/>
        <v>3.3778404211397453</v>
      </c>
    </row>
    <row r="18" spans="5:11" x14ac:dyDescent="0.3">
      <c r="E18" s="2">
        <v>17</v>
      </c>
      <c r="F18" s="2">
        <v>510</v>
      </c>
      <c r="G18" s="4">
        <v>0.10999999999999999</v>
      </c>
      <c r="H18" s="7">
        <f t="shared" si="3"/>
        <v>1.4700000000000006</v>
      </c>
      <c r="I18" s="7">
        <f t="shared" si="0"/>
        <v>1.72269861478127</v>
      </c>
      <c r="J18" s="6">
        <f t="shared" si="1"/>
        <v>3.6666666666666661</v>
      </c>
      <c r="K18" s="6">
        <f t="shared" si="2"/>
        <v>3.3778404211397453</v>
      </c>
    </row>
    <row r="19" spans="5:11" x14ac:dyDescent="0.3">
      <c r="E19" s="2">
        <v>18</v>
      </c>
      <c r="F19" s="2">
        <v>540</v>
      </c>
      <c r="G19" s="4">
        <v>0.12</v>
      </c>
      <c r="H19" s="7">
        <f t="shared" si="3"/>
        <v>1.5900000000000007</v>
      </c>
      <c r="I19" s="7">
        <f t="shared" si="0"/>
        <v>1.8240338274154624</v>
      </c>
      <c r="J19" s="6">
        <f t="shared" si="1"/>
        <v>4</v>
      </c>
      <c r="K19" s="6">
        <f t="shared" si="2"/>
        <v>3.3778404211397453</v>
      </c>
    </row>
    <row r="20" spans="5:11" x14ac:dyDescent="0.3">
      <c r="E20" s="2">
        <v>19</v>
      </c>
      <c r="F20" s="2">
        <v>570</v>
      </c>
      <c r="G20" s="4">
        <v>0.10999999999999999</v>
      </c>
      <c r="H20" s="7">
        <f t="shared" si="3"/>
        <v>1.7000000000000006</v>
      </c>
      <c r="I20" s="7">
        <f t="shared" si="0"/>
        <v>1.9253690400496546</v>
      </c>
      <c r="J20" s="6">
        <f t="shared" si="1"/>
        <v>3.6666666666666661</v>
      </c>
      <c r="K20" s="6">
        <f t="shared" si="2"/>
        <v>3.3778404211397453</v>
      </c>
    </row>
    <row r="21" spans="5:11" x14ac:dyDescent="0.3">
      <c r="E21" s="2">
        <v>20</v>
      </c>
      <c r="F21" s="2">
        <v>600</v>
      </c>
      <c r="G21" s="4">
        <v>0.10999999999999999</v>
      </c>
      <c r="H21" s="7">
        <f t="shared" si="3"/>
        <v>1.8100000000000005</v>
      </c>
      <c r="I21" s="7">
        <f t="shared" si="0"/>
        <v>2.0267042526838472</v>
      </c>
      <c r="J21" s="6">
        <f t="shared" si="1"/>
        <v>3.6666666666666661</v>
      </c>
      <c r="K21" s="6">
        <f t="shared" si="2"/>
        <v>3.3778404211397457</v>
      </c>
    </row>
    <row r="22" spans="5:11" x14ac:dyDescent="0.3">
      <c r="E22" s="2">
        <v>21</v>
      </c>
      <c r="F22" s="2">
        <v>630</v>
      </c>
      <c r="G22" s="4">
        <v>0.10000000000000003</v>
      </c>
      <c r="H22" s="7">
        <f t="shared" si="3"/>
        <v>1.9100000000000006</v>
      </c>
      <c r="I22" s="7">
        <f t="shared" si="0"/>
        <v>2.1280394653180394</v>
      </c>
      <c r="J22" s="6">
        <f t="shared" si="1"/>
        <v>3.3333333333333344</v>
      </c>
      <c r="K22" s="6">
        <f t="shared" si="2"/>
        <v>3.3778404211397453</v>
      </c>
    </row>
    <row r="23" spans="5:11" x14ac:dyDescent="0.3">
      <c r="E23" s="2">
        <v>22</v>
      </c>
      <c r="F23" s="2">
        <v>660</v>
      </c>
      <c r="G23" s="4">
        <v>0.10999999999999999</v>
      </c>
      <c r="H23" s="7">
        <f t="shared" si="3"/>
        <v>2.0200000000000005</v>
      </c>
      <c r="I23" s="7">
        <f t="shared" si="0"/>
        <v>2.2293746779522317</v>
      </c>
      <c r="J23" s="6">
        <f t="shared" si="1"/>
        <v>3.6666666666666661</v>
      </c>
      <c r="K23" s="6">
        <f t="shared" si="2"/>
        <v>3.3778404211397453</v>
      </c>
    </row>
    <row r="24" spans="5:11" x14ac:dyDescent="0.3">
      <c r="E24" s="2">
        <v>23</v>
      </c>
      <c r="F24" s="2">
        <v>690</v>
      </c>
      <c r="G24" s="4">
        <v>0.10000000000000003</v>
      </c>
      <c r="H24" s="7">
        <f t="shared" si="3"/>
        <v>2.1200000000000006</v>
      </c>
      <c r="I24" s="7">
        <f t="shared" si="0"/>
        <v>2.3307098905864243</v>
      </c>
      <c r="J24" s="6">
        <f t="shared" si="1"/>
        <v>3.3333333333333344</v>
      </c>
      <c r="K24" s="6">
        <f t="shared" si="2"/>
        <v>3.3778404211397457</v>
      </c>
    </row>
    <row r="25" spans="5:11" x14ac:dyDescent="0.3">
      <c r="E25" s="2">
        <v>24</v>
      </c>
      <c r="F25" s="2">
        <v>720</v>
      </c>
      <c r="G25" s="4">
        <v>0.10999999999999999</v>
      </c>
      <c r="H25" s="7">
        <f t="shared" si="3"/>
        <v>2.2300000000000004</v>
      </c>
      <c r="I25" s="7">
        <f t="shared" si="0"/>
        <v>2.4320451032206165</v>
      </c>
      <c r="J25" s="6">
        <f t="shared" si="1"/>
        <v>3.6666666666666661</v>
      </c>
      <c r="K25" s="6">
        <f t="shared" si="2"/>
        <v>3.3778404211397453</v>
      </c>
    </row>
    <row r="26" spans="5:11" x14ac:dyDescent="0.3">
      <c r="E26" s="2">
        <v>25</v>
      </c>
      <c r="F26" s="2">
        <v>750</v>
      </c>
      <c r="G26" s="4">
        <v>0.10999999999999999</v>
      </c>
      <c r="H26" s="7">
        <f t="shared" si="3"/>
        <v>2.3400000000000003</v>
      </c>
      <c r="I26" s="7">
        <f t="shared" si="0"/>
        <v>2.5333803158548087</v>
      </c>
      <c r="J26" s="6">
        <f t="shared" si="1"/>
        <v>3.6666666666666661</v>
      </c>
      <c r="K26" s="6">
        <f t="shared" si="2"/>
        <v>3.3778404211397453</v>
      </c>
    </row>
    <row r="27" spans="5:11" x14ac:dyDescent="0.3">
      <c r="E27" s="2">
        <v>26</v>
      </c>
      <c r="F27" s="2">
        <v>780</v>
      </c>
      <c r="G27" s="4">
        <v>0.10000000000000003</v>
      </c>
      <c r="H27" s="7">
        <f t="shared" si="3"/>
        <v>2.4400000000000004</v>
      </c>
      <c r="I27" s="7">
        <f t="shared" si="0"/>
        <v>2.6347155284890009</v>
      </c>
      <c r="J27" s="6">
        <f t="shared" si="1"/>
        <v>3.3333333333333344</v>
      </c>
      <c r="K27" s="6">
        <f t="shared" si="2"/>
        <v>3.3778404211397448</v>
      </c>
    </row>
    <row r="28" spans="5:11" x14ac:dyDescent="0.3">
      <c r="E28" s="2">
        <v>27</v>
      </c>
      <c r="F28" s="2">
        <v>810</v>
      </c>
      <c r="G28" s="4">
        <v>0.10999999999999999</v>
      </c>
      <c r="H28" s="7">
        <f t="shared" si="3"/>
        <v>2.5500000000000003</v>
      </c>
      <c r="I28" s="7">
        <f t="shared" si="0"/>
        <v>2.7360507411231936</v>
      </c>
      <c r="J28" s="6">
        <f t="shared" si="1"/>
        <v>3.6666666666666661</v>
      </c>
      <c r="K28" s="6">
        <f t="shared" si="2"/>
        <v>3.3778404211397453</v>
      </c>
    </row>
    <row r="29" spans="5:11" x14ac:dyDescent="0.3">
      <c r="E29" s="2">
        <v>28</v>
      </c>
      <c r="F29" s="2">
        <v>840</v>
      </c>
      <c r="G29" s="4">
        <v>0.10000000000000003</v>
      </c>
      <c r="H29" s="7">
        <f t="shared" si="3"/>
        <v>2.6500000000000004</v>
      </c>
      <c r="I29" s="7">
        <f t="shared" si="0"/>
        <v>2.8373859537573858</v>
      </c>
      <c r="J29" s="6">
        <f t="shared" si="1"/>
        <v>3.3333333333333344</v>
      </c>
      <c r="K29" s="6">
        <f t="shared" si="2"/>
        <v>3.3778404211397453</v>
      </c>
    </row>
    <row r="30" spans="5:11" x14ac:dyDescent="0.3">
      <c r="E30" s="2">
        <v>29</v>
      </c>
      <c r="F30" s="2">
        <v>870</v>
      </c>
      <c r="G30" s="4">
        <v>0.10000000000000003</v>
      </c>
      <c r="H30" s="7">
        <f t="shared" si="3"/>
        <v>2.7500000000000004</v>
      </c>
      <c r="I30" s="7">
        <f t="shared" si="0"/>
        <v>2.938721166391578</v>
      </c>
      <c r="J30" s="6">
        <f t="shared" si="1"/>
        <v>3.3333333333333344</v>
      </c>
      <c r="K30" s="6">
        <f t="shared" si="2"/>
        <v>3.3778404211397448</v>
      </c>
    </row>
    <row r="31" spans="5:11" x14ac:dyDescent="0.3">
      <c r="E31" s="2">
        <v>30</v>
      </c>
      <c r="F31" s="2">
        <v>900</v>
      </c>
      <c r="G31" s="4">
        <v>0.10000000000000003</v>
      </c>
      <c r="H31" s="7">
        <f t="shared" si="3"/>
        <v>2.8500000000000005</v>
      </c>
      <c r="I31" s="7">
        <f t="shared" si="0"/>
        <v>3.0400563790257706</v>
      </c>
      <c r="J31" s="6">
        <f t="shared" si="1"/>
        <v>3.3333333333333344</v>
      </c>
      <c r="K31" s="6">
        <f t="shared" si="2"/>
        <v>3.3778404211397453</v>
      </c>
    </row>
    <row r="32" spans="5:11" x14ac:dyDescent="0.3">
      <c r="E32" s="2">
        <v>31</v>
      </c>
      <c r="F32" s="2">
        <v>930</v>
      </c>
      <c r="G32" s="4">
        <v>0.10999999999999999</v>
      </c>
      <c r="H32" s="7">
        <f t="shared" si="3"/>
        <v>2.9600000000000004</v>
      </c>
      <c r="I32" s="7">
        <f t="shared" si="0"/>
        <v>3.1413915916599628</v>
      </c>
      <c r="J32" s="6">
        <f t="shared" si="1"/>
        <v>3.6666666666666661</v>
      </c>
      <c r="K32" s="6">
        <f t="shared" si="2"/>
        <v>3.3778404211397453</v>
      </c>
    </row>
    <row r="33" spans="5:11" x14ac:dyDescent="0.3">
      <c r="E33" s="2">
        <v>32</v>
      </c>
      <c r="F33" s="2">
        <v>960</v>
      </c>
      <c r="G33" s="4">
        <v>0.10999999999999999</v>
      </c>
      <c r="H33" s="7">
        <f t="shared" si="3"/>
        <v>3.0700000000000003</v>
      </c>
      <c r="I33" s="7">
        <f t="shared" si="0"/>
        <v>3.2427268042941551</v>
      </c>
      <c r="J33" s="6">
        <f t="shared" si="1"/>
        <v>3.6666666666666661</v>
      </c>
      <c r="K33" s="6">
        <f t="shared" si="2"/>
        <v>3.3778404211397453</v>
      </c>
    </row>
    <row r="34" spans="5:11" x14ac:dyDescent="0.3">
      <c r="E34" s="2">
        <v>33</v>
      </c>
      <c r="F34" s="2">
        <v>990</v>
      </c>
      <c r="G34" s="4">
        <v>0.10000000000000003</v>
      </c>
      <c r="H34" s="7">
        <f t="shared" si="3"/>
        <v>3.1700000000000004</v>
      </c>
      <c r="I34" s="7">
        <f t="shared" si="0"/>
        <v>3.3440620169283477</v>
      </c>
      <c r="J34" s="6">
        <f t="shared" si="1"/>
        <v>3.3333333333333344</v>
      </c>
      <c r="K34" s="6">
        <f t="shared" si="2"/>
        <v>3.3778404211397453</v>
      </c>
    </row>
    <row r="35" spans="5:11" x14ac:dyDescent="0.3">
      <c r="E35" s="2">
        <v>34</v>
      </c>
      <c r="F35" s="2">
        <v>1020</v>
      </c>
      <c r="G35" s="4">
        <v>0.10999999999999999</v>
      </c>
      <c r="H35" s="7">
        <f t="shared" si="3"/>
        <v>3.2800000000000002</v>
      </c>
      <c r="I35" s="7">
        <f t="shared" si="0"/>
        <v>3.4453972295625399</v>
      </c>
      <c r="J35" s="6">
        <f t="shared" si="1"/>
        <v>3.6666666666666661</v>
      </c>
      <c r="K35" s="6">
        <f t="shared" si="2"/>
        <v>3.3778404211397453</v>
      </c>
    </row>
    <row r="36" spans="5:11" x14ac:dyDescent="0.3">
      <c r="E36" s="2">
        <v>35</v>
      </c>
      <c r="F36" s="2">
        <v>1050</v>
      </c>
      <c r="G36" s="4">
        <v>0.10999999999999999</v>
      </c>
      <c r="H36" s="7">
        <f t="shared" si="3"/>
        <v>3.39</v>
      </c>
      <c r="I36" s="7">
        <f t="shared" si="0"/>
        <v>3.5467324421967321</v>
      </c>
      <c r="J36" s="6">
        <f t="shared" si="1"/>
        <v>3.6666666666666661</v>
      </c>
      <c r="K36" s="6">
        <f t="shared" si="2"/>
        <v>3.3778404211397453</v>
      </c>
    </row>
    <row r="37" spans="5:11" x14ac:dyDescent="0.3">
      <c r="G37" s="2">
        <v>0.10999999999999999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8C856-A494-2E41-80FE-3020B88CFDB9}">
  <sheetPr codeName="Foglio6"/>
  <dimension ref="A1:K36"/>
  <sheetViews>
    <sheetView zoomScale="83" workbookViewId="0">
      <selection activeCell="C16" sqref="C16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20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0.04</v>
      </c>
      <c r="H2" s="7">
        <f>G2</f>
        <v>0.04</v>
      </c>
      <c r="I2" s="7">
        <f t="shared" ref="I2:I36" si="0">F2*C$7</f>
        <v>0.10133521263419235</v>
      </c>
      <c r="J2" s="6">
        <f t="shared" ref="J2:J36" si="1">G2/30*1000</f>
        <v>1.3333333333333333</v>
      </c>
      <c r="K2" s="6">
        <f t="shared" ref="K2:K36" si="2">I2/F2*1000</f>
        <v>3.3778404211397453</v>
      </c>
    </row>
    <row r="3" spans="1:11" x14ac:dyDescent="0.3">
      <c r="A3" s="10" t="s">
        <v>1</v>
      </c>
      <c r="B3" s="10"/>
      <c r="C3" s="4">
        <f>0.5/60</f>
        <v>8.3333333333333332E-3</v>
      </c>
      <c r="E3" s="2">
        <v>2</v>
      </c>
      <c r="F3" s="2">
        <v>60</v>
      </c>
      <c r="G3" s="4">
        <v>0.03</v>
      </c>
      <c r="H3" s="7">
        <f t="shared" ref="H3:H36" si="3">H2+G3</f>
        <v>7.0000000000000007E-2</v>
      </c>
      <c r="I3" s="7">
        <f t="shared" si="0"/>
        <v>0.20267042526838469</v>
      </c>
      <c r="J3" s="6">
        <f t="shared" si="1"/>
        <v>1</v>
      </c>
      <c r="K3" s="6">
        <f t="shared" si="2"/>
        <v>3.3778404211397453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/>
      <c r="H4" s="7">
        <f t="shared" si="3"/>
        <v>7.0000000000000007E-2</v>
      </c>
      <c r="I4" s="7">
        <f t="shared" si="0"/>
        <v>0.30400563790257706</v>
      </c>
      <c r="J4" s="6">
        <f t="shared" si="1"/>
        <v>0</v>
      </c>
      <c r="K4" s="6">
        <f t="shared" si="2"/>
        <v>3.3778404211397453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/>
      <c r="H5" s="7">
        <f t="shared" si="3"/>
        <v>7.0000000000000007E-2</v>
      </c>
      <c r="I5" s="7">
        <f t="shared" si="0"/>
        <v>0.40534085053676938</v>
      </c>
      <c r="J5" s="6">
        <f t="shared" si="1"/>
        <v>0</v>
      </c>
      <c r="K5" s="6">
        <f t="shared" si="2"/>
        <v>3.3778404211397453</v>
      </c>
    </row>
    <row r="6" spans="1:11" x14ac:dyDescent="0.3">
      <c r="A6" s="10" t="s">
        <v>4</v>
      </c>
      <c r="B6" s="10"/>
      <c r="C6" s="5">
        <f>C5*C3</f>
        <v>2.4127431579569611</v>
      </c>
      <c r="E6" s="2">
        <v>5</v>
      </c>
      <c r="F6" s="2">
        <v>150</v>
      </c>
      <c r="G6" s="4"/>
      <c r="H6" s="7">
        <f t="shared" si="3"/>
        <v>7.0000000000000007E-2</v>
      </c>
      <c r="I6" s="7">
        <f t="shared" si="0"/>
        <v>0.50667606317096181</v>
      </c>
      <c r="J6" s="6">
        <f t="shared" si="1"/>
        <v>0</v>
      </c>
      <c r="K6" s="6">
        <f t="shared" si="2"/>
        <v>3.3778404211397457</v>
      </c>
    </row>
    <row r="7" spans="1:11" x14ac:dyDescent="0.3">
      <c r="A7" s="10" t="s">
        <v>5</v>
      </c>
      <c r="B7" s="10"/>
      <c r="C7" s="5">
        <f>C6*C2/1000</f>
        <v>3.377840421139745E-3</v>
      </c>
      <c r="E7" s="2">
        <v>6</v>
      </c>
      <c r="F7" s="2">
        <v>180</v>
      </c>
      <c r="G7" s="4"/>
      <c r="H7" s="7">
        <f t="shared" si="3"/>
        <v>7.0000000000000007E-2</v>
      </c>
      <c r="I7" s="7">
        <f t="shared" si="0"/>
        <v>0.60801127580515413</v>
      </c>
      <c r="J7" s="6">
        <f t="shared" si="1"/>
        <v>0</v>
      </c>
      <c r="K7" s="6">
        <f t="shared" si="2"/>
        <v>3.3778404211397453</v>
      </c>
    </row>
    <row r="8" spans="1:11" x14ac:dyDescent="0.3">
      <c r="E8" s="2">
        <v>7</v>
      </c>
      <c r="F8" s="2">
        <v>210</v>
      </c>
      <c r="G8" s="4"/>
      <c r="H8" s="7">
        <f t="shared" si="3"/>
        <v>7.0000000000000007E-2</v>
      </c>
      <c r="I8" s="7">
        <f t="shared" si="0"/>
        <v>0.70934648843934645</v>
      </c>
      <c r="J8" s="6">
        <f t="shared" si="1"/>
        <v>0</v>
      </c>
      <c r="K8" s="6">
        <f t="shared" si="2"/>
        <v>3.3778404211397453</v>
      </c>
    </row>
    <row r="9" spans="1:11" x14ac:dyDescent="0.3">
      <c r="E9" s="2">
        <v>8</v>
      </c>
      <c r="F9" s="2">
        <v>240</v>
      </c>
      <c r="G9" s="4"/>
      <c r="H9" s="7">
        <f t="shared" si="3"/>
        <v>7.0000000000000007E-2</v>
      </c>
      <c r="I9" s="7">
        <f t="shared" si="0"/>
        <v>0.81068170107353876</v>
      </c>
      <c r="J9" s="6">
        <f t="shared" si="1"/>
        <v>0</v>
      </c>
      <c r="K9" s="6">
        <f t="shared" si="2"/>
        <v>3.3778404211397453</v>
      </c>
    </row>
    <row r="10" spans="1:11" x14ac:dyDescent="0.3">
      <c r="E10" s="2">
        <v>9</v>
      </c>
      <c r="F10" s="2">
        <v>270</v>
      </c>
      <c r="G10" s="4"/>
      <c r="H10" s="7">
        <f t="shared" si="3"/>
        <v>7.0000000000000007E-2</v>
      </c>
      <c r="I10" s="7">
        <f t="shared" si="0"/>
        <v>0.91201691370773119</v>
      </c>
      <c r="J10" s="6">
        <f t="shared" si="1"/>
        <v>0</v>
      </c>
      <c r="K10" s="6">
        <f t="shared" si="2"/>
        <v>3.3778404211397453</v>
      </c>
    </row>
    <row r="11" spans="1:11" x14ac:dyDescent="0.3">
      <c r="E11" s="2">
        <v>10</v>
      </c>
      <c r="F11" s="2">
        <v>300</v>
      </c>
      <c r="G11" s="4"/>
      <c r="H11" s="7">
        <f t="shared" si="3"/>
        <v>7.0000000000000007E-2</v>
      </c>
      <c r="I11" s="7">
        <f t="shared" si="0"/>
        <v>1.0133521263419236</v>
      </c>
      <c r="J11" s="6">
        <f t="shared" si="1"/>
        <v>0</v>
      </c>
      <c r="K11" s="6">
        <f t="shared" si="2"/>
        <v>3.3778404211397457</v>
      </c>
    </row>
    <row r="12" spans="1:11" x14ac:dyDescent="0.3">
      <c r="E12" s="2">
        <v>11</v>
      </c>
      <c r="F12" s="2">
        <v>330</v>
      </c>
      <c r="G12" s="4"/>
      <c r="H12" s="7">
        <f t="shared" si="3"/>
        <v>7.0000000000000007E-2</v>
      </c>
      <c r="I12" s="7">
        <f t="shared" si="0"/>
        <v>1.1146873389761158</v>
      </c>
      <c r="J12" s="6">
        <f t="shared" si="1"/>
        <v>0</v>
      </c>
      <c r="K12" s="6">
        <f t="shared" si="2"/>
        <v>3.3778404211397453</v>
      </c>
    </row>
    <row r="13" spans="1:11" x14ac:dyDescent="0.3">
      <c r="E13" s="2">
        <v>12</v>
      </c>
      <c r="F13" s="2">
        <v>360</v>
      </c>
      <c r="G13" s="4"/>
      <c r="H13" s="7">
        <f t="shared" si="3"/>
        <v>7.0000000000000007E-2</v>
      </c>
      <c r="I13" s="7">
        <f t="shared" si="0"/>
        <v>1.2160225516103083</v>
      </c>
      <c r="J13" s="6">
        <f t="shared" si="1"/>
        <v>0</v>
      </c>
      <c r="K13" s="6">
        <f t="shared" si="2"/>
        <v>3.3778404211397453</v>
      </c>
    </row>
    <row r="14" spans="1:11" x14ac:dyDescent="0.3">
      <c r="E14" s="2">
        <v>13</v>
      </c>
      <c r="F14" s="2">
        <v>390</v>
      </c>
      <c r="G14" s="4"/>
      <c r="H14" s="7">
        <f t="shared" si="3"/>
        <v>7.0000000000000007E-2</v>
      </c>
      <c r="I14" s="7">
        <f t="shared" si="0"/>
        <v>1.3173577642445005</v>
      </c>
      <c r="J14" s="6">
        <f t="shared" si="1"/>
        <v>0</v>
      </c>
      <c r="K14" s="6">
        <f t="shared" si="2"/>
        <v>3.3778404211397448</v>
      </c>
    </row>
    <row r="15" spans="1:11" x14ac:dyDescent="0.3">
      <c r="E15" s="2">
        <v>14</v>
      </c>
      <c r="F15" s="2">
        <v>420</v>
      </c>
      <c r="G15" s="4"/>
      <c r="H15" s="7">
        <f t="shared" si="3"/>
        <v>7.0000000000000007E-2</v>
      </c>
      <c r="I15" s="7">
        <f t="shared" si="0"/>
        <v>1.4186929768786929</v>
      </c>
      <c r="J15" s="6">
        <f t="shared" si="1"/>
        <v>0</v>
      </c>
      <c r="K15" s="6">
        <f t="shared" si="2"/>
        <v>3.3778404211397453</v>
      </c>
    </row>
    <row r="16" spans="1:11" x14ac:dyDescent="0.3">
      <c r="E16" s="2">
        <v>15</v>
      </c>
      <c r="F16" s="2">
        <v>450</v>
      </c>
      <c r="G16" s="4"/>
      <c r="H16" s="7">
        <f t="shared" si="3"/>
        <v>7.0000000000000007E-2</v>
      </c>
      <c r="I16" s="7">
        <f t="shared" si="0"/>
        <v>1.5200281895128853</v>
      </c>
      <c r="J16" s="6">
        <f t="shared" si="1"/>
        <v>0</v>
      </c>
      <c r="K16" s="6">
        <f t="shared" si="2"/>
        <v>3.3778404211397453</v>
      </c>
    </row>
    <row r="17" spans="5:11" x14ac:dyDescent="0.3">
      <c r="E17" s="2">
        <v>16</v>
      </c>
      <c r="F17" s="2">
        <v>480</v>
      </c>
      <c r="G17" s="4"/>
      <c r="H17" s="7">
        <f t="shared" si="3"/>
        <v>7.0000000000000007E-2</v>
      </c>
      <c r="I17" s="7">
        <f t="shared" si="0"/>
        <v>1.6213634021470775</v>
      </c>
      <c r="J17" s="6">
        <f t="shared" si="1"/>
        <v>0</v>
      </c>
      <c r="K17" s="6">
        <f t="shared" si="2"/>
        <v>3.3778404211397453</v>
      </c>
    </row>
    <row r="18" spans="5:11" x14ac:dyDescent="0.3">
      <c r="E18" s="2">
        <v>17</v>
      </c>
      <c r="F18" s="2">
        <v>510</v>
      </c>
      <c r="G18" s="4"/>
      <c r="H18" s="7">
        <f t="shared" si="3"/>
        <v>7.0000000000000007E-2</v>
      </c>
      <c r="I18" s="7">
        <f t="shared" si="0"/>
        <v>1.72269861478127</v>
      </c>
      <c r="J18" s="6">
        <f t="shared" si="1"/>
        <v>0</v>
      </c>
      <c r="K18" s="6">
        <f t="shared" si="2"/>
        <v>3.3778404211397453</v>
      </c>
    </row>
    <row r="19" spans="5:11" x14ac:dyDescent="0.3">
      <c r="E19" s="2">
        <v>18</v>
      </c>
      <c r="F19" s="2">
        <v>540</v>
      </c>
      <c r="G19" s="4"/>
      <c r="H19" s="7">
        <f t="shared" si="3"/>
        <v>7.0000000000000007E-2</v>
      </c>
      <c r="I19" s="7">
        <f t="shared" si="0"/>
        <v>1.8240338274154624</v>
      </c>
      <c r="J19" s="6">
        <f t="shared" si="1"/>
        <v>0</v>
      </c>
      <c r="K19" s="6">
        <f t="shared" si="2"/>
        <v>3.3778404211397453</v>
      </c>
    </row>
    <row r="20" spans="5:11" x14ac:dyDescent="0.3">
      <c r="E20" s="2">
        <v>19</v>
      </c>
      <c r="F20" s="2">
        <v>570</v>
      </c>
      <c r="G20" s="4"/>
      <c r="H20" s="7">
        <f t="shared" si="3"/>
        <v>7.0000000000000007E-2</v>
      </c>
      <c r="I20" s="7">
        <f t="shared" si="0"/>
        <v>1.9253690400496546</v>
      </c>
      <c r="J20" s="6">
        <f t="shared" si="1"/>
        <v>0</v>
      </c>
      <c r="K20" s="6">
        <f t="shared" si="2"/>
        <v>3.3778404211397453</v>
      </c>
    </row>
    <row r="21" spans="5:11" x14ac:dyDescent="0.3">
      <c r="E21" s="2">
        <v>20</v>
      </c>
      <c r="F21" s="2">
        <v>600</v>
      </c>
      <c r="G21" s="4"/>
      <c r="H21" s="7">
        <f t="shared" si="3"/>
        <v>7.0000000000000007E-2</v>
      </c>
      <c r="I21" s="7">
        <f t="shared" si="0"/>
        <v>2.0267042526838472</v>
      </c>
      <c r="J21" s="6">
        <f t="shared" si="1"/>
        <v>0</v>
      </c>
      <c r="K21" s="6">
        <f t="shared" si="2"/>
        <v>3.3778404211397457</v>
      </c>
    </row>
    <row r="22" spans="5:11" x14ac:dyDescent="0.3">
      <c r="E22" s="2">
        <v>21</v>
      </c>
      <c r="F22" s="2">
        <v>630</v>
      </c>
      <c r="G22" s="4"/>
      <c r="H22" s="7">
        <f t="shared" si="3"/>
        <v>7.0000000000000007E-2</v>
      </c>
      <c r="I22" s="7">
        <f t="shared" si="0"/>
        <v>2.1280394653180394</v>
      </c>
      <c r="J22" s="6">
        <f t="shared" si="1"/>
        <v>0</v>
      </c>
      <c r="K22" s="6">
        <f t="shared" si="2"/>
        <v>3.3778404211397453</v>
      </c>
    </row>
    <row r="23" spans="5:11" x14ac:dyDescent="0.3">
      <c r="E23" s="2">
        <v>22</v>
      </c>
      <c r="F23" s="2">
        <v>660</v>
      </c>
      <c r="G23" s="4"/>
      <c r="H23" s="7">
        <f t="shared" si="3"/>
        <v>7.0000000000000007E-2</v>
      </c>
      <c r="I23" s="7">
        <f t="shared" si="0"/>
        <v>2.2293746779522317</v>
      </c>
      <c r="J23" s="6">
        <f t="shared" si="1"/>
        <v>0</v>
      </c>
      <c r="K23" s="6">
        <f t="shared" si="2"/>
        <v>3.3778404211397453</v>
      </c>
    </row>
    <row r="24" spans="5:11" x14ac:dyDescent="0.3">
      <c r="E24" s="2">
        <v>23</v>
      </c>
      <c r="F24" s="2">
        <v>690</v>
      </c>
      <c r="G24" s="4"/>
      <c r="H24" s="7">
        <f t="shared" si="3"/>
        <v>7.0000000000000007E-2</v>
      </c>
      <c r="I24" s="7">
        <f t="shared" si="0"/>
        <v>2.3307098905864243</v>
      </c>
      <c r="J24" s="6">
        <f t="shared" si="1"/>
        <v>0</v>
      </c>
      <c r="K24" s="6">
        <f t="shared" si="2"/>
        <v>3.3778404211397457</v>
      </c>
    </row>
    <row r="25" spans="5:11" x14ac:dyDescent="0.3">
      <c r="E25" s="2">
        <v>24</v>
      </c>
      <c r="F25" s="2">
        <v>720</v>
      </c>
      <c r="G25" s="4"/>
      <c r="H25" s="7">
        <f t="shared" si="3"/>
        <v>7.0000000000000007E-2</v>
      </c>
      <c r="I25" s="7">
        <f t="shared" si="0"/>
        <v>2.4320451032206165</v>
      </c>
      <c r="J25" s="6">
        <f t="shared" si="1"/>
        <v>0</v>
      </c>
      <c r="K25" s="6">
        <f t="shared" si="2"/>
        <v>3.3778404211397453</v>
      </c>
    </row>
    <row r="26" spans="5:11" x14ac:dyDescent="0.3">
      <c r="E26" s="2">
        <v>25</v>
      </c>
      <c r="F26" s="2">
        <v>750</v>
      </c>
      <c r="G26" s="4"/>
      <c r="H26" s="7">
        <f t="shared" si="3"/>
        <v>7.0000000000000007E-2</v>
      </c>
      <c r="I26" s="7">
        <f t="shared" si="0"/>
        <v>2.5333803158548087</v>
      </c>
      <c r="J26" s="6">
        <f t="shared" si="1"/>
        <v>0</v>
      </c>
      <c r="K26" s="6">
        <f t="shared" si="2"/>
        <v>3.3778404211397453</v>
      </c>
    </row>
    <row r="27" spans="5:11" x14ac:dyDescent="0.3">
      <c r="E27" s="2">
        <v>26</v>
      </c>
      <c r="F27" s="2">
        <v>780</v>
      </c>
      <c r="G27" s="4"/>
      <c r="H27" s="7">
        <f t="shared" si="3"/>
        <v>7.0000000000000007E-2</v>
      </c>
      <c r="I27" s="7">
        <f t="shared" si="0"/>
        <v>2.6347155284890009</v>
      </c>
      <c r="J27" s="6">
        <f t="shared" si="1"/>
        <v>0</v>
      </c>
      <c r="K27" s="6">
        <f t="shared" si="2"/>
        <v>3.3778404211397448</v>
      </c>
    </row>
    <row r="28" spans="5:11" x14ac:dyDescent="0.3">
      <c r="E28" s="2">
        <v>27</v>
      </c>
      <c r="F28" s="2">
        <v>810</v>
      </c>
      <c r="G28" s="4"/>
      <c r="H28" s="7">
        <f t="shared" si="3"/>
        <v>7.0000000000000007E-2</v>
      </c>
      <c r="I28" s="7">
        <f t="shared" si="0"/>
        <v>2.7360507411231936</v>
      </c>
      <c r="J28" s="6">
        <f t="shared" si="1"/>
        <v>0</v>
      </c>
      <c r="K28" s="6">
        <f t="shared" si="2"/>
        <v>3.3778404211397453</v>
      </c>
    </row>
    <row r="29" spans="5:11" x14ac:dyDescent="0.3">
      <c r="E29" s="2">
        <v>28</v>
      </c>
      <c r="F29" s="2">
        <v>840</v>
      </c>
      <c r="G29" s="4"/>
      <c r="H29" s="7">
        <f t="shared" si="3"/>
        <v>7.0000000000000007E-2</v>
      </c>
      <c r="I29" s="7">
        <f t="shared" si="0"/>
        <v>2.8373859537573858</v>
      </c>
      <c r="J29" s="6">
        <f t="shared" si="1"/>
        <v>0</v>
      </c>
      <c r="K29" s="6">
        <f t="shared" si="2"/>
        <v>3.3778404211397453</v>
      </c>
    </row>
    <row r="30" spans="5:11" x14ac:dyDescent="0.3">
      <c r="E30" s="2">
        <v>29</v>
      </c>
      <c r="F30" s="2">
        <v>870</v>
      </c>
      <c r="G30" s="4"/>
      <c r="H30" s="7">
        <f t="shared" si="3"/>
        <v>7.0000000000000007E-2</v>
      </c>
      <c r="I30" s="7">
        <f t="shared" si="0"/>
        <v>2.938721166391578</v>
      </c>
      <c r="J30" s="6">
        <f t="shared" si="1"/>
        <v>0</v>
      </c>
      <c r="K30" s="6">
        <f t="shared" si="2"/>
        <v>3.3778404211397448</v>
      </c>
    </row>
    <row r="31" spans="5:11" x14ac:dyDescent="0.3">
      <c r="E31" s="2">
        <v>30</v>
      </c>
      <c r="F31" s="2">
        <v>900</v>
      </c>
      <c r="G31" s="4"/>
      <c r="H31" s="7">
        <f t="shared" si="3"/>
        <v>7.0000000000000007E-2</v>
      </c>
      <c r="I31" s="7">
        <f t="shared" si="0"/>
        <v>3.0400563790257706</v>
      </c>
      <c r="J31" s="6">
        <f t="shared" si="1"/>
        <v>0</v>
      </c>
      <c r="K31" s="6">
        <f t="shared" si="2"/>
        <v>3.3778404211397453</v>
      </c>
    </row>
    <row r="32" spans="5:11" x14ac:dyDescent="0.3">
      <c r="E32" s="2">
        <v>31</v>
      </c>
      <c r="F32" s="2">
        <v>930</v>
      </c>
      <c r="G32" s="4"/>
      <c r="H32" s="7">
        <f t="shared" si="3"/>
        <v>7.0000000000000007E-2</v>
      </c>
      <c r="I32" s="7">
        <f t="shared" si="0"/>
        <v>3.1413915916599628</v>
      </c>
      <c r="J32" s="6">
        <f t="shared" si="1"/>
        <v>0</v>
      </c>
      <c r="K32" s="6">
        <f t="shared" si="2"/>
        <v>3.3778404211397453</v>
      </c>
    </row>
    <row r="33" spans="5:11" x14ac:dyDescent="0.3">
      <c r="E33" s="2">
        <v>32</v>
      </c>
      <c r="F33" s="2">
        <v>960</v>
      </c>
      <c r="G33" s="4"/>
      <c r="H33" s="7">
        <f t="shared" si="3"/>
        <v>7.0000000000000007E-2</v>
      </c>
      <c r="I33" s="7">
        <f t="shared" si="0"/>
        <v>3.2427268042941551</v>
      </c>
      <c r="J33" s="6">
        <f t="shared" si="1"/>
        <v>0</v>
      </c>
      <c r="K33" s="6">
        <f t="shared" si="2"/>
        <v>3.3778404211397453</v>
      </c>
    </row>
    <row r="34" spans="5:11" x14ac:dyDescent="0.3">
      <c r="E34" s="2">
        <v>33</v>
      </c>
      <c r="F34" s="2">
        <v>990</v>
      </c>
      <c r="G34" s="4"/>
      <c r="H34" s="7">
        <f t="shared" si="3"/>
        <v>7.0000000000000007E-2</v>
      </c>
      <c r="I34" s="7">
        <f t="shared" si="0"/>
        <v>3.3440620169283477</v>
      </c>
      <c r="J34" s="6">
        <f t="shared" si="1"/>
        <v>0</v>
      </c>
      <c r="K34" s="6">
        <f t="shared" si="2"/>
        <v>3.3778404211397453</v>
      </c>
    </row>
    <row r="35" spans="5:11" x14ac:dyDescent="0.3">
      <c r="E35" s="2">
        <v>34</v>
      </c>
      <c r="F35" s="2">
        <v>1020</v>
      </c>
      <c r="G35" s="4"/>
      <c r="H35" s="7">
        <f t="shared" si="3"/>
        <v>7.0000000000000007E-2</v>
      </c>
      <c r="I35" s="7">
        <f t="shared" si="0"/>
        <v>3.4453972295625399</v>
      </c>
      <c r="J35" s="6">
        <f t="shared" si="1"/>
        <v>0</v>
      </c>
      <c r="K35" s="6">
        <f t="shared" si="2"/>
        <v>3.3778404211397453</v>
      </c>
    </row>
    <row r="36" spans="5:11" x14ac:dyDescent="0.3">
      <c r="E36" s="2">
        <v>35</v>
      </c>
      <c r="F36" s="2">
        <v>1050</v>
      </c>
      <c r="G36" s="4"/>
      <c r="H36" s="7">
        <f t="shared" si="3"/>
        <v>7.0000000000000007E-2</v>
      </c>
      <c r="I36" s="7">
        <f t="shared" si="0"/>
        <v>3.5467324421967321</v>
      </c>
      <c r="J36" s="6">
        <f t="shared" si="1"/>
        <v>0</v>
      </c>
      <c r="K36" s="6">
        <f t="shared" si="2"/>
        <v>3.3778404211397453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D22F-85FA-4885-81B9-5E187D5010DF}">
  <sheetPr codeName="Foglio19"/>
  <dimension ref="A1:K37"/>
  <sheetViews>
    <sheetView zoomScale="83" workbookViewId="0">
      <selection activeCell="C15" sqref="C15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33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8.0000000000000016E-2</v>
      </c>
      <c r="H2" s="7">
        <f>G2</f>
        <v>8.0000000000000016E-2</v>
      </c>
      <c r="I2" s="7">
        <f t="shared" ref="I2:I36" si="0">F2*C$7</f>
        <v>0.20267042526838469</v>
      </c>
      <c r="J2" s="6">
        <f t="shared" ref="J2:J36" si="1">G2/30*1000</f>
        <v>2.666666666666667</v>
      </c>
      <c r="K2" s="6">
        <f t="shared" ref="K2:K36" si="2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v>60</v>
      </c>
      <c r="G3" s="4">
        <v>0.06</v>
      </c>
      <c r="H3" s="7">
        <f t="shared" ref="H3:H36" si="3">H2+G3</f>
        <v>0.14000000000000001</v>
      </c>
      <c r="I3" s="7">
        <f t="shared" si="0"/>
        <v>0.40534085053676938</v>
      </c>
      <c r="J3" s="6">
        <f t="shared" si="1"/>
        <v>2</v>
      </c>
      <c r="K3" s="6">
        <f t="shared" si="2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8.0000000000000016E-2</v>
      </c>
      <c r="H4" s="7">
        <f t="shared" si="3"/>
        <v>0.22000000000000003</v>
      </c>
      <c r="I4" s="7">
        <f t="shared" si="0"/>
        <v>0.60801127580515413</v>
      </c>
      <c r="J4" s="6">
        <f t="shared" si="1"/>
        <v>2.666666666666667</v>
      </c>
      <c r="K4" s="6">
        <f t="shared" si="2"/>
        <v>6.7556808422794905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0.12</v>
      </c>
      <c r="H5" s="7">
        <f t="shared" si="3"/>
        <v>0.34</v>
      </c>
      <c r="I5" s="7">
        <f t="shared" si="0"/>
        <v>0.81068170107353876</v>
      </c>
      <c r="J5" s="6">
        <f t="shared" si="1"/>
        <v>4</v>
      </c>
      <c r="K5" s="6">
        <f t="shared" si="2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v>150</v>
      </c>
      <c r="G6" s="4">
        <v>0.15000000000000002</v>
      </c>
      <c r="H6" s="7">
        <f t="shared" si="3"/>
        <v>0.49000000000000005</v>
      </c>
      <c r="I6" s="7">
        <f t="shared" si="0"/>
        <v>1.0133521263419236</v>
      </c>
      <c r="J6" s="6">
        <f t="shared" si="1"/>
        <v>5.0000000000000009</v>
      </c>
      <c r="K6" s="6">
        <f t="shared" si="2"/>
        <v>6.7556808422794914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v>180</v>
      </c>
      <c r="G7" s="4">
        <v>0.19</v>
      </c>
      <c r="H7" s="7">
        <f t="shared" si="3"/>
        <v>0.68</v>
      </c>
      <c r="I7" s="7">
        <f t="shared" si="0"/>
        <v>1.2160225516103083</v>
      </c>
      <c r="J7" s="6">
        <f t="shared" si="1"/>
        <v>6.333333333333333</v>
      </c>
      <c r="K7" s="6">
        <f t="shared" si="2"/>
        <v>6.7556808422794905</v>
      </c>
    </row>
    <row r="8" spans="1:11" x14ac:dyDescent="0.3">
      <c r="E8" s="2">
        <v>7</v>
      </c>
      <c r="F8" s="2">
        <v>210</v>
      </c>
      <c r="G8" s="4">
        <v>0.2</v>
      </c>
      <c r="H8" s="7">
        <f t="shared" si="3"/>
        <v>0.88000000000000012</v>
      </c>
      <c r="I8" s="7">
        <f t="shared" si="0"/>
        <v>1.4186929768786929</v>
      </c>
      <c r="J8" s="6">
        <f t="shared" si="1"/>
        <v>6.666666666666667</v>
      </c>
      <c r="K8" s="6">
        <f t="shared" si="2"/>
        <v>6.7556808422794905</v>
      </c>
    </row>
    <row r="9" spans="1:11" x14ac:dyDescent="0.3">
      <c r="E9" s="2">
        <v>8</v>
      </c>
      <c r="F9" s="2">
        <v>240</v>
      </c>
      <c r="G9" s="4">
        <v>0.2</v>
      </c>
      <c r="H9" s="7">
        <f t="shared" si="3"/>
        <v>1.08</v>
      </c>
      <c r="I9" s="7">
        <f t="shared" si="0"/>
        <v>1.6213634021470775</v>
      </c>
      <c r="J9" s="6">
        <f t="shared" si="1"/>
        <v>6.666666666666667</v>
      </c>
      <c r="K9" s="6">
        <f t="shared" si="2"/>
        <v>6.7556808422794905</v>
      </c>
    </row>
    <row r="10" spans="1:11" x14ac:dyDescent="0.3">
      <c r="E10" s="2">
        <v>9</v>
      </c>
      <c r="F10" s="2">
        <v>270</v>
      </c>
      <c r="G10" s="4">
        <v>0.19</v>
      </c>
      <c r="H10" s="7">
        <f t="shared" si="3"/>
        <v>1.27</v>
      </c>
      <c r="I10" s="7">
        <f t="shared" si="0"/>
        <v>1.8240338274154624</v>
      </c>
      <c r="J10" s="6">
        <f t="shared" si="1"/>
        <v>6.333333333333333</v>
      </c>
      <c r="K10" s="6">
        <f t="shared" si="2"/>
        <v>6.7556808422794905</v>
      </c>
    </row>
    <row r="11" spans="1:11" x14ac:dyDescent="0.3">
      <c r="E11" s="2">
        <v>10</v>
      </c>
      <c r="F11" s="2">
        <v>300</v>
      </c>
      <c r="G11" s="4">
        <v>0.2</v>
      </c>
      <c r="H11" s="7">
        <f t="shared" si="3"/>
        <v>1.47</v>
      </c>
      <c r="I11" s="7">
        <f t="shared" si="0"/>
        <v>2.0267042526838472</v>
      </c>
      <c r="J11" s="6">
        <f t="shared" si="1"/>
        <v>6.666666666666667</v>
      </c>
      <c r="K11" s="6">
        <f t="shared" si="2"/>
        <v>6.7556808422794914</v>
      </c>
    </row>
    <row r="12" spans="1:11" x14ac:dyDescent="0.3">
      <c r="E12" s="2">
        <v>11</v>
      </c>
      <c r="F12" s="2">
        <v>330</v>
      </c>
      <c r="G12" s="4">
        <v>0.16999999999999998</v>
      </c>
      <c r="H12" s="7">
        <f t="shared" si="3"/>
        <v>1.64</v>
      </c>
      <c r="I12" s="7">
        <f t="shared" si="0"/>
        <v>2.2293746779522317</v>
      </c>
      <c r="J12" s="6">
        <f t="shared" si="1"/>
        <v>5.6666666666666661</v>
      </c>
      <c r="K12" s="6">
        <f t="shared" si="2"/>
        <v>6.7556808422794905</v>
      </c>
    </row>
    <row r="13" spans="1:11" x14ac:dyDescent="0.3">
      <c r="E13" s="2">
        <v>12</v>
      </c>
      <c r="F13" s="2">
        <v>360</v>
      </c>
      <c r="G13" s="4">
        <v>0.22000000000000003</v>
      </c>
      <c r="H13" s="7">
        <f t="shared" si="3"/>
        <v>1.8599999999999999</v>
      </c>
      <c r="I13" s="7">
        <f t="shared" si="0"/>
        <v>2.4320451032206165</v>
      </c>
      <c r="J13" s="6">
        <f t="shared" si="1"/>
        <v>7.3333333333333339</v>
      </c>
      <c r="K13" s="6">
        <f t="shared" si="2"/>
        <v>6.7556808422794905</v>
      </c>
    </row>
    <row r="14" spans="1:11" x14ac:dyDescent="0.3">
      <c r="E14" s="2">
        <v>13</v>
      </c>
      <c r="F14" s="2">
        <v>390</v>
      </c>
      <c r="G14" s="4">
        <v>0.2</v>
      </c>
      <c r="H14" s="7">
        <f t="shared" si="3"/>
        <v>2.06</v>
      </c>
      <c r="I14" s="7">
        <f t="shared" si="0"/>
        <v>2.6347155284890009</v>
      </c>
      <c r="J14" s="6">
        <f t="shared" si="1"/>
        <v>6.666666666666667</v>
      </c>
      <c r="K14" s="6">
        <f t="shared" si="2"/>
        <v>6.7556808422794896</v>
      </c>
    </row>
    <row r="15" spans="1:11" x14ac:dyDescent="0.3">
      <c r="E15" s="2">
        <v>14</v>
      </c>
      <c r="F15" s="2">
        <v>420</v>
      </c>
      <c r="G15" s="4">
        <v>0.2</v>
      </c>
      <c r="H15" s="7">
        <f t="shared" si="3"/>
        <v>2.2600000000000002</v>
      </c>
      <c r="I15" s="7">
        <f t="shared" si="0"/>
        <v>2.8373859537573858</v>
      </c>
      <c r="J15" s="6">
        <f t="shared" si="1"/>
        <v>6.666666666666667</v>
      </c>
      <c r="K15" s="6">
        <f t="shared" si="2"/>
        <v>6.7556808422794905</v>
      </c>
    </row>
    <row r="16" spans="1:11" x14ac:dyDescent="0.3">
      <c r="E16" s="2">
        <v>15</v>
      </c>
      <c r="F16" s="2">
        <v>450</v>
      </c>
      <c r="G16" s="4">
        <v>0.19</v>
      </c>
      <c r="H16" s="7">
        <f t="shared" si="3"/>
        <v>2.4500000000000002</v>
      </c>
      <c r="I16" s="7">
        <f t="shared" si="0"/>
        <v>3.0400563790257706</v>
      </c>
      <c r="J16" s="6">
        <f t="shared" si="1"/>
        <v>6.333333333333333</v>
      </c>
      <c r="K16" s="6">
        <f t="shared" si="2"/>
        <v>6.7556808422794905</v>
      </c>
    </row>
    <row r="17" spans="5:11" x14ac:dyDescent="0.3">
      <c r="E17" s="2">
        <v>16</v>
      </c>
      <c r="F17" s="2">
        <v>480</v>
      </c>
      <c r="G17" s="4">
        <v>0.22000000000000003</v>
      </c>
      <c r="H17" s="7">
        <f t="shared" si="3"/>
        <v>2.6700000000000004</v>
      </c>
      <c r="I17" s="7">
        <f t="shared" si="0"/>
        <v>3.2427268042941551</v>
      </c>
      <c r="J17" s="6">
        <f t="shared" si="1"/>
        <v>7.3333333333333339</v>
      </c>
      <c r="K17" s="6">
        <f t="shared" si="2"/>
        <v>6.7556808422794905</v>
      </c>
    </row>
    <row r="18" spans="5:11" x14ac:dyDescent="0.3">
      <c r="E18" s="2">
        <v>17</v>
      </c>
      <c r="F18" s="2">
        <v>510</v>
      </c>
      <c r="G18" s="4">
        <v>0.2</v>
      </c>
      <c r="H18" s="7">
        <f t="shared" si="3"/>
        <v>2.8700000000000006</v>
      </c>
      <c r="I18" s="7">
        <f t="shared" si="0"/>
        <v>3.4453972295625399</v>
      </c>
      <c r="J18" s="6">
        <f t="shared" si="1"/>
        <v>6.666666666666667</v>
      </c>
      <c r="K18" s="6">
        <f t="shared" si="2"/>
        <v>6.7556808422794905</v>
      </c>
    </row>
    <row r="19" spans="5:11" x14ac:dyDescent="0.3">
      <c r="E19" s="2">
        <v>18</v>
      </c>
      <c r="F19" s="2">
        <v>540</v>
      </c>
      <c r="G19" s="4">
        <v>0.21000000000000002</v>
      </c>
      <c r="H19" s="7">
        <f t="shared" si="3"/>
        <v>3.0800000000000005</v>
      </c>
      <c r="I19" s="7">
        <f t="shared" si="0"/>
        <v>3.6480676548309248</v>
      </c>
      <c r="J19" s="6">
        <f t="shared" si="1"/>
        <v>7.0000000000000009</v>
      </c>
      <c r="K19" s="6">
        <f t="shared" si="2"/>
        <v>6.7556808422794905</v>
      </c>
    </row>
    <row r="20" spans="5:11" x14ac:dyDescent="0.3">
      <c r="E20" s="2">
        <v>19</v>
      </c>
      <c r="F20" s="2">
        <v>570</v>
      </c>
      <c r="G20" s="4">
        <v>0.21000000000000002</v>
      </c>
      <c r="H20" s="7">
        <f t="shared" si="3"/>
        <v>3.2900000000000005</v>
      </c>
      <c r="I20" s="7">
        <f t="shared" si="0"/>
        <v>3.8507380800993092</v>
      </c>
      <c r="J20" s="6">
        <f t="shared" si="1"/>
        <v>7.0000000000000009</v>
      </c>
      <c r="K20" s="6">
        <f t="shared" si="2"/>
        <v>6.7556808422794905</v>
      </c>
    </row>
    <row r="21" spans="5:11" x14ac:dyDescent="0.3">
      <c r="E21" s="2">
        <v>20</v>
      </c>
      <c r="F21" s="2">
        <v>600</v>
      </c>
      <c r="G21" s="4">
        <v>0.19</v>
      </c>
      <c r="H21" s="7">
        <f t="shared" si="3"/>
        <v>3.4800000000000004</v>
      </c>
      <c r="I21" s="7">
        <f t="shared" si="0"/>
        <v>4.0534085053676945</v>
      </c>
      <c r="J21" s="6">
        <f t="shared" si="1"/>
        <v>6.333333333333333</v>
      </c>
      <c r="K21" s="6">
        <f t="shared" si="2"/>
        <v>6.7556808422794914</v>
      </c>
    </row>
    <row r="22" spans="5:11" x14ac:dyDescent="0.3">
      <c r="E22" s="2">
        <v>21</v>
      </c>
      <c r="F22" s="2">
        <v>630</v>
      </c>
      <c r="G22" s="4">
        <v>0.2</v>
      </c>
      <c r="H22" s="7">
        <f t="shared" si="3"/>
        <v>3.6800000000000006</v>
      </c>
      <c r="I22" s="7">
        <f t="shared" si="0"/>
        <v>4.2560789306360789</v>
      </c>
      <c r="J22" s="6">
        <f t="shared" si="1"/>
        <v>6.666666666666667</v>
      </c>
      <c r="K22" s="6">
        <f t="shared" si="2"/>
        <v>6.7556808422794905</v>
      </c>
    </row>
    <row r="23" spans="5:11" x14ac:dyDescent="0.3">
      <c r="E23" s="2">
        <v>22</v>
      </c>
      <c r="F23" s="2">
        <v>660</v>
      </c>
      <c r="G23" s="4">
        <v>0.2</v>
      </c>
      <c r="H23" s="7">
        <f t="shared" si="3"/>
        <v>3.8800000000000008</v>
      </c>
      <c r="I23" s="7">
        <f t="shared" si="0"/>
        <v>4.4587493559044633</v>
      </c>
      <c r="J23" s="6">
        <f t="shared" si="1"/>
        <v>6.666666666666667</v>
      </c>
      <c r="K23" s="6">
        <f t="shared" si="2"/>
        <v>6.7556808422794905</v>
      </c>
    </row>
    <row r="24" spans="5:11" x14ac:dyDescent="0.3">
      <c r="E24" s="2">
        <v>23</v>
      </c>
      <c r="F24" s="2">
        <v>690</v>
      </c>
      <c r="G24" s="4">
        <v>0.21000000000000002</v>
      </c>
      <c r="H24" s="7">
        <f t="shared" si="3"/>
        <v>4.0900000000000007</v>
      </c>
      <c r="I24" s="7">
        <f t="shared" si="0"/>
        <v>4.6614197811728486</v>
      </c>
      <c r="J24" s="6">
        <f t="shared" si="1"/>
        <v>7.0000000000000009</v>
      </c>
      <c r="K24" s="6">
        <f t="shared" si="2"/>
        <v>6.7556808422794914</v>
      </c>
    </row>
    <row r="25" spans="5:11" x14ac:dyDescent="0.3">
      <c r="E25" s="2">
        <v>24</v>
      </c>
      <c r="F25" s="2">
        <v>720</v>
      </c>
      <c r="G25" s="4">
        <v>0.21000000000000002</v>
      </c>
      <c r="H25" s="7">
        <f t="shared" si="3"/>
        <v>4.3000000000000007</v>
      </c>
      <c r="I25" s="7">
        <f t="shared" si="0"/>
        <v>4.864090206441233</v>
      </c>
      <c r="J25" s="6">
        <f t="shared" si="1"/>
        <v>7.0000000000000009</v>
      </c>
      <c r="K25" s="6">
        <f t="shared" si="2"/>
        <v>6.7556808422794905</v>
      </c>
    </row>
    <row r="26" spans="5:11" x14ac:dyDescent="0.3">
      <c r="E26" s="2">
        <v>25</v>
      </c>
      <c r="F26" s="2">
        <v>750</v>
      </c>
      <c r="G26" s="4">
        <v>0.21000000000000002</v>
      </c>
      <c r="H26" s="7">
        <f t="shared" si="3"/>
        <v>4.5100000000000007</v>
      </c>
      <c r="I26" s="7">
        <f t="shared" si="0"/>
        <v>5.0667606317096174</v>
      </c>
      <c r="J26" s="6">
        <f t="shared" si="1"/>
        <v>7.0000000000000009</v>
      </c>
      <c r="K26" s="6">
        <f t="shared" si="2"/>
        <v>6.7556808422794905</v>
      </c>
    </row>
    <row r="27" spans="5:11" x14ac:dyDescent="0.3">
      <c r="E27" s="2">
        <v>26</v>
      </c>
      <c r="F27" s="2">
        <v>780</v>
      </c>
      <c r="G27" s="4">
        <v>0.2</v>
      </c>
      <c r="H27" s="7">
        <f t="shared" si="3"/>
        <v>4.7100000000000009</v>
      </c>
      <c r="I27" s="7">
        <f t="shared" si="0"/>
        <v>5.2694310569780018</v>
      </c>
      <c r="J27" s="6">
        <f t="shared" si="1"/>
        <v>6.666666666666667</v>
      </c>
      <c r="K27" s="6">
        <f t="shared" si="2"/>
        <v>6.7556808422794896</v>
      </c>
    </row>
    <row r="28" spans="5:11" x14ac:dyDescent="0.3">
      <c r="E28" s="2">
        <v>27</v>
      </c>
      <c r="F28" s="2">
        <v>810</v>
      </c>
      <c r="G28" s="4">
        <v>0.19</v>
      </c>
      <c r="H28" s="7">
        <f t="shared" si="3"/>
        <v>4.9000000000000012</v>
      </c>
      <c r="I28" s="7">
        <f t="shared" si="0"/>
        <v>5.4721014822463871</v>
      </c>
      <c r="J28" s="6">
        <f t="shared" si="1"/>
        <v>6.333333333333333</v>
      </c>
      <c r="K28" s="6">
        <f t="shared" si="2"/>
        <v>6.7556808422794905</v>
      </c>
    </row>
    <row r="29" spans="5:11" x14ac:dyDescent="0.3">
      <c r="E29" s="2">
        <v>28</v>
      </c>
      <c r="F29" s="2">
        <v>840</v>
      </c>
      <c r="G29" s="4">
        <v>0.19</v>
      </c>
      <c r="H29" s="7">
        <f t="shared" si="3"/>
        <v>5.0900000000000016</v>
      </c>
      <c r="I29" s="7">
        <f t="shared" si="0"/>
        <v>5.6747719075147716</v>
      </c>
      <c r="J29" s="6">
        <f t="shared" si="1"/>
        <v>6.333333333333333</v>
      </c>
      <c r="K29" s="6">
        <f t="shared" si="2"/>
        <v>6.7556808422794905</v>
      </c>
    </row>
    <row r="30" spans="5:11" x14ac:dyDescent="0.3">
      <c r="E30" s="2">
        <v>29</v>
      </c>
      <c r="F30" s="2">
        <v>870</v>
      </c>
      <c r="G30" s="4">
        <v>0.22000000000000003</v>
      </c>
      <c r="H30" s="7">
        <f t="shared" si="3"/>
        <v>5.3100000000000014</v>
      </c>
      <c r="I30" s="7">
        <f t="shared" si="0"/>
        <v>5.877442332783156</v>
      </c>
      <c r="J30" s="6">
        <f t="shared" si="1"/>
        <v>7.3333333333333339</v>
      </c>
      <c r="K30" s="6">
        <f t="shared" si="2"/>
        <v>6.7556808422794896</v>
      </c>
    </row>
    <row r="31" spans="5:11" x14ac:dyDescent="0.3">
      <c r="E31" s="2">
        <v>30</v>
      </c>
      <c r="F31" s="2">
        <v>900</v>
      </c>
      <c r="G31" s="4">
        <v>0.22000000000000003</v>
      </c>
      <c r="H31" s="7">
        <f t="shared" si="3"/>
        <v>5.5300000000000011</v>
      </c>
      <c r="I31" s="7">
        <f t="shared" si="0"/>
        <v>6.0801127580515413</v>
      </c>
      <c r="J31" s="6">
        <f t="shared" si="1"/>
        <v>7.3333333333333339</v>
      </c>
      <c r="K31" s="6">
        <f t="shared" si="2"/>
        <v>6.7556808422794905</v>
      </c>
    </row>
    <row r="32" spans="5:11" x14ac:dyDescent="0.3">
      <c r="E32" s="2">
        <v>31</v>
      </c>
      <c r="F32" s="2">
        <v>930</v>
      </c>
      <c r="G32" s="4">
        <v>0.22000000000000003</v>
      </c>
      <c r="H32" s="7">
        <f t="shared" si="3"/>
        <v>5.7500000000000009</v>
      </c>
      <c r="I32" s="7">
        <f t="shared" si="0"/>
        <v>6.2827831833199257</v>
      </c>
      <c r="J32" s="6">
        <f t="shared" si="1"/>
        <v>7.3333333333333339</v>
      </c>
      <c r="K32" s="6">
        <f t="shared" si="2"/>
        <v>6.7556808422794905</v>
      </c>
    </row>
    <row r="33" spans="5:11" x14ac:dyDescent="0.3">
      <c r="E33" s="2">
        <v>32</v>
      </c>
      <c r="F33" s="2">
        <v>960</v>
      </c>
      <c r="G33" s="4">
        <v>0.21000000000000002</v>
      </c>
      <c r="H33" s="7">
        <f t="shared" si="3"/>
        <v>5.9600000000000009</v>
      </c>
      <c r="I33" s="7">
        <f t="shared" si="0"/>
        <v>6.4854536085883101</v>
      </c>
      <c r="J33" s="6">
        <f t="shared" si="1"/>
        <v>7.0000000000000009</v>
      </c>
      <c r="K33" s="6">
        <f t="shared" si="2"/>
        <v>6.7556808422794905</v>
      </c>
    </row>
    <row r="34" spans="5:11" x14ac:dyDescent="0.3">
      <c r="E34" s="2">
        <v>33</v>
      </c>
      <c r="F34" s="2">
        <v>990</v>
      </c>
      <c r="G34" s="4">
        <v>0.22000000000000003</v>
      </c>
      <c r="H34" s="7">
        <f t="shared" si="3"/>
        <v>6.1800000000000006</v>
      </c>
      <c r="I34" s="7">
        <f t="shared" si="0"/>
        <v>6.6881240338566954</v>
      </c>
      <c r="J34" s="6">
        <f t="shared" si="1"/>
        <v>7.3333333333333339</v>
      </c>
      <c r="K34" s="6">
        <f t="shared" si="2"/>
        <v>6.7556808422794905</v>
      </c>
    </row>
    <row r="35" spans="5:11" x14ac:dyDescent="0.3">
      <c r="E35" s="2">
        <v>34</v>
      </c>
      <c r="F35" s="2">
        <v>1020</v>
      </c>
      <c r="G35" s="4">
        <v>0.21000000000000002</v>
      </c>
      <c r="H35" s="7">
        <f t="shared" si="3"/>
        <v>6.3900000000000006</v>
      </c>
      <c r="I35" s="7">
        <f t="shared" si="0"/>
        <v>6.8907944591250798</v>
      </c>
      <c r="J35" s="6">
        <f t="shared" si="1"/>
        <v>7.0000000000000009</v>
      </c>
      <c r="K35" s="6">
        <f t="shared" si="2"/>
        <v>6.7556808422794905</v>
      </c>
    </row>
    <row r="36" spans="5:11" x14ac:dyDescent="0.3">
      <c r="E36" s="2">
        <v>35</v>
      </c>
      <c r="F36" s="2">
        <v>1050</v>
      </c>
      <c r="G36" s="4">
        <v>0.21000000000000002</v>
      </c>
      <c r="H36" s="7">
        <f t="shared" si="3"/>
        <v>6.6000000000000005</v>
      </c>
      <c r="I36" s="7">
        <f t="shared" si="0"/>
        <v>7.0934648843934642</v>
      </c>
      <c r="J36" s="6">
        <f t="shared" si="1"/>
        <v>7.0000000000000009</v>
      </c>
      <c r="K36" s="6">
        <f t="shared" si="2"/>
        <v>6.7556808422794905</v>
      </c>
    </row>
    <row r="37" spans="5:11" x14ac:dyDescent="0.3">
      <c r="G37" s="2">
        <v>0.10999999999999999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3EE97-66D9-4D41-9590-3D040E5EB3D1}">
  <sheetPr codeName="Foglio20"/>
  <dimension ref="A1:K12"/>
  <sheetViews>
    <sheetView zoomScale="83" workbookViewId="0">
      <selection activeCell="D13" sqref="D13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34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0.38999999999999996</v>
      </c>
      <c r="H2" s="7">
        <f>G2</f>
        <v>0.38999999999999996</v>
      </c>
      <c r="I2" s="7">
        <f t="shared" ref="I2:I12" si="0">F2*C$7</f>
        <v>0.40534085053676938</v>
      </c>
      <c r="J2" s="6">
        <f t="shared" ref="J2:J12" si="1">G2/30*1000</f>
        <v>13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0.39999999999999997</v>
      </c>
      <c r="H3" s="7">
        <f t="shared" ref="H3:H12" si="3">H2+G3</f>
        <v>0.78999999999999992</v>
      </c>
      <c r="I3" s="7">
        <f t="shared" si="0"/>
        <v>0.81068170107353876</v>
      </c>
      <c r="J3" s="6">
        <f t="shared" si="1"/>
        <v>13.333333333333332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0.39999999999999997</v>
      </c>
      <c r="H4" s="7">
        <f t="shared" si="3"/>
        <v>1.19</v>
      </c>
      <c r="I4" s="7">
        <f t="shared" si="0"/>
        <v>1.2160225516103083</v>
      </c>
      <c r="J4" s="6">
        <f t="shared" si="1"/>
        <v>13.333333333333332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0.43</v>
      </c>
      <c r="H5" s="7">
        <f t="shared" si="3"/>
        <v>1.6199999999999999</v>
      </c>
      <c r="I5" s="7">
        <f t="shared" si="0"/>
        <v>1.6213634021470775</v>
      </c>
      <c r="J5" s="6">
        <f t="shared" si="1"/>
        <v>14.333333333333334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0.43</v>
      </c>
      <c r="H6" s="7">
        <f t="shared" si="3"/>
        <v>2.0499999999999998</v>
      </c>
      <c r="I6" s="7">
        <f t="shared" si="0"/>
        <v>2.0267042526838472</v>
      </c>
      <c r="J6" s="6">
        <f t="shared" si="1"/>
        <v>14.333333333333334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</v>
      </c>
      <c r="H7" s="7">
        <f t="shared" si="3"/>
        <v>2.4699999999999998</v>
      </c>
      <c r="I7" s="7">
        <f t="shared" si="0"/>
        <v>2.4320451032206165</v>
      </c>
      <c r="J7" s="6">
        <f t="shared" si="1"/>
        <v>14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0.41</v>
      </c>
      <c r="H8" s="7">
        <f t="shared" si="3"/>
        <v>2.88</v>
      </c>
      <c r="I8" s="7">
        <f t="shared" si="0"/>
        <v>2.8373859537573858</v>
      </c>
      <c r="J8" s="6">
        <f t="shared" si="1"/>
        <v>13.666666666666666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0.43</v>
      </c>
      <c r="H9" s="7">
        <f t="shared" si="3"/>
        <v>3.31</v>
      </c>
      <c r="I9" s="7">
        <f t="shared" si="0"/>
        <v>3.2427268042941551</v>
      </c>
      <c r="J9" s="6">
        <f t="shared" si="1"/>
        <v>14.333333333333334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0.42</v>
      </c>
      <c r="H10" s="7">
        <f t="shared" si="3"/>
        <v>3.73</v>
      </c>
      <c r="I10" s="7">
        <f t="shared" si="0"/>
        <v>3.6480676548309248</v>
      </c>
      <c r="J10" s="6">
        <f t="shared" si="1"/>
        <v>14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0.42</v>
      </c>
      <c r="H11" s="7">
        <f t="shared" si="3"/>
        <v>4.1500000000000004</v>
      </c>
      <c r="I11" s="7">
        <f t="shared" si="0"/>
        <v>4.0534085053676945</v>
      </c>
      <c r="J11" s="6">
        <f t="shared" si="1"/>
        <v>14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4.9999999999999989E-2</v>
      </c>
      <c r="H12" s="7">
        <f t="shared" si="3"/>
        <v>4.2</v>
      </c>
      <c r="I12" s="7">
        <f t="shared" si="0"/>
        <v>4.4587493559044633</v>
      </c>
      <c r="J12" s="6">
        <f t="shared" si="1"/>
        <v>1.6666666666666663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AA869-DD2C-42AD-A246-163631BA64B3}">
  <sheetPr codeName="Foglio21"/>
  <dimension ref="A1:K12"/>
  <sheetViews>
    <sheetView zoomScale="83" workbookViewId="0">
      <selection activeCell="D15" sqref="D15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35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0.18</v>
      </c>
      <c r="H2" s="7">
        <f>G2</f>
        <v>0.18</v>
      </c>
      <c r="I2" s="7">
        <f t="shared" ref="I2:I12" si="0">F2*C$7</f>
        <v>0.40534085053676938</v>
      </c>
      <c r="J2" s="6">
        <f t="shared" ref="J2:J12" si="1">G2/30*1000</f>
        <v>6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</v>
      </c>
      <c r="H3" s="7">
        <f t="shared" ref="H3:H12" si="3">H2+G3</f>
        <v>0.48</v>
      </c>
      <c r="I3" s="7">
        <f t="shared" si="0"/>
        <v>0.81068170107353876</v>
      </c>
      <c r="J3" s="6">
        <f t="shared" si="1"/>
        <v>10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0.35000000000000003</v>
      </c>
      <c r="H4" s="7">
        <f t="shared" si="3"/>
        <v>0.83000000000000007</v>
      </c>
      <c r="I4" s="7">
        <f t="shared" si="0"/>
        <v>1.2160225516103083</v>
      </c>
      <c r="J4" s="6">
        <f t="shared" si="1"/>
        <v>11.666666666666668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0.41</v>
      </c>
      <c r="H5" s="7">
        <f t="shared" si="3"/>
        <v>1.24</v>
      </c>
      <c r="I5" s="7">
        <f t="shared" si="0"/>
        <v>1.6213634021470775</v>
      </c>
      <c r="J5" s="6">
        <f t="shared" si="1"/>
        <v>13.666666666666666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0.39999999999999997</v>
      </c>
      <c r="H6" s="7">
        <f t="shared" si="3"/>
        <v>1.64</v>
      </c>
      <c r="I6" s="7">
        <f t="shared" si="0"/>
        <v>2.0267042526838472</v>
      </c>
      <c r="J6" s="6">
        <f t="shared" si="1"/>
        <v>13.333333333333332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</v>
      </c>
      <c r="H7" s="7">
        <f t="shared" si="3"/>
        <v>2.06</v>
      </c>
      <c r="I7" s="7">
        <f t="shared" si="0"/>
        <v>2.4320451032206165</v>
      </c>
      <c r="J7" s="6">
        <f t="shared" si="1"/>
        <v>14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0.41</v>
      </c>
      <c r="H8" s="7">
        <f t="shared" si="3"/>
        <v>2.4700000000000002</v>
      </c>
      <c r="I8" s="7">
        <f t="shared" si="0"/>
        <v>2.8373859537573858</v>
      </c>
      <c r="J8" s="6">
        <f t="shared" si="1"/>
        <v>13.666666666666666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0.46</v>
      </c>
      <c r="H9" s="7">
        <f t="shared" si="3"/>
        <v>2.93</v>
      </c>
      <c r="I9" s="7">
        <f t="shared" si="0"/>
        <v>3.2427268042941551</v>
      </c>
      <c r="J9" s="6">
        <f t="shared" si="1"/>
        <v>15.333333333333334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0.42</v>
      </c>
      <c r="H10" s="7">
        <f t="shared" si="3"/>
        <v>3.35</v>
      </c>
      <c r="I10" s="7">
        <f t="shared" si="0"/>
        <v>3.6480676548309248</v>
      </c>
      <c r="J10" s="6">
        <f t="shared" si="1"/>
        <v>14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0.45</v>
      </c>
      <c r="H11" s="7">
        <f t="shared" si="3"/>
        <v>3.8000000000000003</v>
      </c>
      <c r="I11" s="7">
        <f t="shared" si="0"/>
        <v>4.0534085053676945</v>
      </c>
      <c r="J11" s="6">
        <f t="shared" si="1"/>
        <v>15.000000000000002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0.27999999999999997</v>
      </c>
      <c r="H12" s="7">
        <f t="shared" si="3"/>
        <v>4.08</v>
      </c>
      <c r="I12" s="7">
        <f t="shared" si="0"/>
        <v>4.4587493559044633</v>
      </c>
      <c r="J12" s="6">
        <f t="shared" si="1"/>
        <v>9.3333333333333321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4EAD-8688-FF40-A14F-222891814BB6}">
  <sheetPr codeName="Foglio22"/>
  <dimension ref="A1:K12"/>
  <sheetViews>
    <sheetView zoomScale="83" workbookViewId="0">
      <selection activeCell="D14" sqref="D14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36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0.42</v>
      </c>
      <c r="H2" s="7">
        <f>G2</f>
        <v>0.42</v>
      </c>
      <c r="I2" s="7">
        <f t="shared" ref="I2:I12" si="0">F2*C$7</f>
        <v>0.40534085053676938</v>
      </c>
      <c r="J2" s="6">
        <f t="shared" ref="J2:J12" si="1">G2/30*1000</f>
        <v>14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0.41</v>
      </c>
      <c r="H3" s="7">
        <f t="shared" ref="H3:H12" si="3">H2+G3</f>
        <v>0.83</v>
      </c>
      <c r="I3" s="7">
        <f t="shared" si="0"/>
        <v>0.81068170107353876</v>
      </c>
      <c r="J3" s="6">
        <f t="shared" si="1"/>
        <v>13.666666666666666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0.38</v>
      </c>
      <c r="H4" s="7">
        <f t="shared" si="3"/>
        <v>1.21</v>
      </c>
      <c r="I4" s="7">
        <f t="shared" si="0"/>
        <v>1.2160225516103083</v>
      </c>
      <c r="J4" s="6">
        <f t="shared" si="1"/>
        <v>12.666666666666666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0.37</v>
      </c>
      <c r="H5" s="7">
        <f t="shared" si="3"/>
        <v>1.58</v>
      </c>
      <c r="I5" s="7">
        <f t="shared" si="0"/>
        <v>1.6213634021470775</v>
      </c>
      <c r="J5" s="6">
        <f t="shared" si="1"/>
        <v>12.333333333333334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0.42</v>
      </c>
      <c r="H6" s="7">
        <f t="shared" si="3"/>
        <v>2</v>
      </c>
      <c r="I6" s="7">
        <f t="shared" si="0"/>
        <v>2.0267042526838472</v>
      </c>
      <c r="J6" s="6">
        <f t="shared" si="1"/>
        <v>14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</v>
      </c>
      <c r="H7" s="7">
        <f t="shared" si="3"/>
        <v>2.42</v>
      </c>
      <c r="I7" s="7">
        <f t="shared" si="0"/>
        <v>2.4320451032206165</v>
      </c>
      <c r="J7" s="6">
        <f t="shared" si="1"/>
        <v>14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0.42</v>
      </c>
      <c r="H8" s="7">
        <f t="shared" si="3"/>
        <v>2.84</v>
      </c>
      <c r="I8" s="7">
        <f t="shared" si="0"/>
        <v>2.8373859537573858</v>
      </c>
      <c r="J8" s="6">
        <f t="shared" si="1"/>
        <v>14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0.41</v>
      </c>
      <c r="H9" s="7">
        <f t="shared" si="3"/>
        <v>3.25</v>
      </c>
      <c r="I9" s="7">
        <f t="shared" si="0"/>
        <v>3.2427268042941551</v>
      </c>
      <c r="J9" s="6">
        <f t="shared" si="1"/>
        <v>13.666666666666666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0.42</v>
      </c>
      <c r="H10" s="7">
        <f t="shared" si="3"/>
        <v>3.67</v>
      </c>
      <c r="I10" s="7">
        <f t="shared" si="0"/>
        <v>3.6480676548309248</v>
      </c>
      <c r="J10" s="6">
        <f t="shared" si="1"/>
        <v>14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0.46</v>
      </c>
      <c r="H11" s="7">
        <f t="shared" si="3"/>
        <v>4.13</v>
      </c>
      <c r="I11" s="7">
        <f t="shared" si="0"/>
        <v>4.0534085053676945</v>
      </c>
      <c r="J11" s="6">
        <f t="shared" si="1"/>
        <v>15.333333333333334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0.32</v>
      </c>
      <c r="H12" s="7">
        <f t="shared" si="3"/>
        <v>4.45</v>
      </c>
      <c r="I12" s="7">
        <f t="shared" si="0"/>
        <v>4.4587493559044633</v>
      </c>
      <c r="J12" s="6">
        <f t="shared" si="1"/>
        <v>10.666666666666666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8F94C-6616-1045-BF8A-070446B9D61C}">
  <sheetPr codeName="Foglio23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37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0.13</v>
      </c>
      <c r="H2" s="7">
        <f>G2</f>
        <v>0.13</v>
      </c>
      <c r="I2" s="7">
        <f t="shared" ref="I2:I36" si="0">F2*C$7</f>
        <v>0.40534085053676938</v>
      </c>
      <c r="J2" s="6">
        <f t="shared" ref="J2:J36" si="1">G2/30*1000</f>
        <v>4.333333333333333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0.22000000000000003</v>
      </c>
      <c r="H3" s="7">
        <f t="shared" ref="H3:H36" si="3">H2+G3</f>
        <v>0.35000000000000003</v>
      </c>
      <c r="I3" s="7">
        <f t="shared" si="0"/>
        <v>0.81068170107353876</v>
      </c>
      <c r="J3" s="6">
        <f t="shared" si="1"/>
        <v>7.3333333333333339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0.27999999999999997</v>
      </c>
      <c r="H4" s="7">
        <f t="shared" si="3"/>
        <v>0.63</v>
      </c>
      <c r="I4" s="7">
        <f t="shared" si="0"/>
        <v>1.2160225516103083</v>
      </c>
      <c r="J4" s="6">
        <f t="shared" si="1"/>
        <v>9.3333333333333321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0.33</v>
      </c>
      <c r="H5" s="7">
        <f t="shared" si="3"/>
        <v>0.96</v>
      </c>
      <c r="I5" s="7">
        <f t="shared" si="0"/>
        <v>1.6213634021470775</v>
      </c>
      <c r="J5" s="6">
        <f t="shared" si="1"/>
        <v>11.000000000000002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0.36000000000000004</v>
      </c>
      <c r="H6" s="7">
        <f t="shared" si="3"/>
        <v>1.32</v>
      </c>
      <c r="I6" s="7">
        <f t="shared" si="0"/>
        <v>2.0267042526838472</v>
      </c>
      <c r="J6" s="6">
        <f t="shared" si="1"/>
        <v>12.000000000000002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0.38000000000000006</v>
      </c>
      <c r="H7" s="7">
        <f t="shared" si="3"/>
        <v>1.7000000000000002</v>
      </c>
      <c r="I7" s="7">
        <f t="shared" si="0"/>
        <v>2.4320451032206165</v>
      </c>
      <c r="J7" s="6">
        <f t="shared" si="1"/>
        <v>12.666666666666668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0.39999999999999997</v>
      </c>
      <c r="H8" s="7">
        <f t="shared" si="3"/>
        <v>2.1</v>
      </c>
      <c r="I8" s="7">
        <f t="shared" si="0"/>
        <v>2.8373859537573858</v>
      </c>
      <c r="J8" s="6">
        <f t="shared" si="1"/>
        <v>13.333333333333332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0.38000000000000006</v>
      </c>
      <c r="H9" s="7">
        <f t="shared" si="3"/>
        <v>2.48</v>
      </c>
      <c r="I9" s="7">
        <f t="shared" si="0"/>
        <v>3.2427268042941551</v>
      </c>
      <c r="J9" s="6">
        <f t="shared" si="1"/>
        <v>12.666666666666668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0.38000000000000006</v>
      </c>
      <c r="H10" s="7">
        <f t="shared" si="3"/>
        <v>2.86</v>
      </c>
      <c r="I10" s="7">
        <f t="shared" si="0"/>
        <v>3.6480676548309248</v>
      </c>
      <c r="J10" s="6">
        <f t="shared" si="1"/>
        <v>12.666666666666668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0.39999999999999997</v>
      </c>
      <c r="H11" s="7">
        <f t="shared" si="3"/>
        <v>3.26</v>
      </c>
      <c r="I11" s="7">
        <f t="shared" si="0"/>
        <v>4.0534085053676945</v>
      </c>
      <c r="J11" s="6">
        <f t="shared" si="1"/>
        <v>13.333333333333332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0.41</v>
      </c>
      <c r="H12" s="7">
        <f t="shared" si="3"/>
        <v>3.67</v>
      </c>
      <c r="I12" s="7">
        <f t="shared" si="0"/>
        <v>4.4587493559044633</v>
      </c>
      <c r="J12" s="6">
        <f t="shared" si="1"/>
        <v>13.666666666666666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0.39999999999999997</v>
      </c>
      <c r="H13" s="7">
        <f t="shared" si="3"/>
        <v>4.07</v>
      </c>
      <c r="I13" s="7">
        <f t="shared" si="0"/>
        <v>4.864090206441233</v>
      </c>
      <c r="J13" s="6">
        <f t="shared" si="1"/>
        <v>13.333333333333332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0.39999999999999997</v>
      </c>
      <c r="H14" s="7">
        <f t="shared" si="3"/>
        <v>4.4700000000000006</v>
      </c>
      <c r="I14" s="7">
        <f t="shared" si="0"/>
        <v>5.2694310569780018</v>
      </c>
      <c r="J14" s="6">
        <f t="shared" si="1"/>
        <v>13.333333333333332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0.39999999999999997</v>
      </c>
      <c r="H15" s="7">
        <f t="shared" si="3"/>
        <v>4.870000000000001</v>
      </c>
      <c r="I15" s="7">
        <f t="shared" si="0"/>
        <v>5.6747719075147716</v>
      </c>
      <c r="J15" s="6">
        <f t="shared" si="1"/>
        <v>13.333333333333332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0.38000000000000006</v>
      </c>
      <c r="H16" s="7">
        <f t="shared" si="3"/>
        <v>5.2500000000000009</v>
      </c>
      <c r="I16" s="7">
        <f t="shared" si="0"/>
        <v>6.0801127580515413</v>
      </c>
      <c r="J16" s="6">
        <f t="shared" si="1"/>
        <v>12.666666666666668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0.39999999999999997</v>
      </c>
      <c r="H17" s="7">
        <f t="shared" si="3"/>
        <v>5.6500000000000012</v>
      </c>
      <c r="I17" s="7">
        <f t="shared" si="0"/>
        <v>6.4854536085883101</v>
      </c>
      <c r="J17" s="6">
        <f t="shared" si="1"/>
        <v>13.333333333333332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0.38999999999999996</v>
      </c>
      <c r="H18" s="7">
        <f t="shared" si="3"/>
        <v>6.0400000000000009</v>
      </c>
      <c r="I18" s="7">
        <f t="shared" si="0"/>
        <v>6.8907944591250798</v>
      </c>
      <c r="J18" s="6">
        <f t="shared" si="1"/>
        <v>13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0.38000000000000006</v>
      </c>
      <c r="H19" s="7">
        <f t="shared" si="3"/>
        <v>6.4200000000000008</v>
      </c>
      <c r="I19" s="7">
        <f t="shared" si="0"/>
        <v>7.2961353096618495</v>
      </c>
      <c r="J19" s="6">
        <f t="shared" si="1"/>
        <v>12.666666666666668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0.39999999999999997</v>
      </c>
      <c r="H20" s="7">
        <f t="shared" si="3"/>
        <v>6.8200000000000012</v>
      </c>
      <c r="I20" s="7">
        <f t="shared" si="0"/>
        <v>7.7014761601986184</v>
      </c>
      <c r="J20" s="6">
        <f t="shared" si="1"/>
        <v>13.333333333333332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0.41</v>
      </c>
      <c r="H21" s="7">
        <f t="shared" si="3"/>
        <v>7.2300000000000013</v>
      </c>
      <c r="I21" s="7">
        <f t="shared" si="0"/>
        <v>8.106817010735389</v>
      </c>
      <c r="J21" s="6">
        <f t="shared" si="1"/>
        <v>13.666666666666666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0.41</v>
      </c>
      <c r="H22" s="7">
        <f t="shared" si="3"/>
        <v>7.6400000000000015</v>
      </c>
      <c r="I22" s="7">
        <f t="shared" si="0"/>
        <v>8.5121578612721578</v>
      </c>
      <c r="J22" s="6">
        <f t="shared" si="1"/>
        <v>13.666666666666666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0.38999999999999996</v>
      </c>
      <c r="H23" s="7">
        <f t="shared" si="3"/>
        <v>8.0300000000000011</v>
      </c>
      <c r="I23" s="7">
        <f t="shared" si="0"/>
        <v>8.9174987118089266</v>
      </c>
      <c r="J23" s="6">
        <f t="shared" si="1"/>
        <v>13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0.39999999999999997</v>
      </c>
      <c r="H24" s="7">
        <f t="shared" si="3"/>
        <v>8.4300000000000015</v>
      </c>
      <c r="I24" s="7">
        <f t="shared" si="0"/>
        <v>9.3228395623456972</v>
      </c>
      <c r="J24" s="6">
        <f t="shared" si="1"/>
        <v>13.333333333333332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0.39999999999999997</v>
      </c>
      <c r="H25" s="7">
        <f t="shared" si="3"/>
        <v>8.8300000000000018</v>
      </c>
      <c r="I25" s="7">
        <f t="shared" si="0"/>
        <v>9.728180412882466</v>
      </c>
      <c r="J25" s="6">
        <f t="shared" si="1"/>
        <v>13.333333333333332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0.39999999999999997</v>
      </c>
      <c r="H26" s="7">
        <f t="shared" si="3"/>
        <v>9.2300000000000022</v>
      </c>
      <c r="I26" s="7">
        <f t="shared" si="0"/>
        <v>10.133521263419235</v>
      </c>
      <c r="J26" s="6">
        <f t="shared" si="1"/>
        <v>13.333333333333332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0.39999999999999997</v>
      </c>
      <c r="H27" s="7">
        <f t="shared" si="3"/>
        <v>9.6300000000000026</v>
      </c>
      <c r="I27" s="7">
        <f t="shared" si="0"/>
        <v>10.538862113956004</v>
      </c>
      <c r="J27" s="6">
        <f t="shared" si="1"/>
        <v>13.333333333333332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0.41</v>
      </c>
      <c r="H28" s="7">
        <f t="shared" si="3"/>
        <v>10.040000000000003</v>
      </c>
      <c r="I28" s="7">
        <f t="shared" si="0"/>
        <v>10.944202964492774</v>
      </c>
      <c r="J28" s="6">
        <f t="shared" si="1"/>
        <v>13.666666666666666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0.41</v>
      </c>
      <c r="H29" s="7">
        <f t="shared" si="3"/>
        <v>10.450000000000003</v>
      </c>
      <c r="I29" s="7">
        <f t="shared" si="0"/>
        <v>11.349543815029543</v>
      </c>
      <c r="J29" s="6">
        <f t="shared" si="1"/>
        <v>13.666666666666666</v>
      </c>
      <c r="K29" s="6">
        <f t="shared" si="2"/>
        <v>13.511361684558981</v>
      </c>
    </row>
    <row r="30" spans="5:11" x14ac:dyDescent="0.3">
      <c r="E30" s="2">
        <v>29</v>
      </c>
      <c r="F30" s="2">
        <v>870</v>
      </c>
      <c r="G30" s="4">
        <v>0.41</v>
      </c>
      <c r="H30" s="7">
        <f t="shared" si="3"/>
        <v>10.860000000000003</v>
      </c>
      <c r="I30" s="7">
        <f t="shared" si="0"/>
        <v>11.754884665566312</v>
      </c>
      <c r="J30" s="6">
        <f t="shared" si="1"/>
        <v>13.666666666666666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0.39999999999999997</v>
      </c>
      <c r="H31" s="7">
        <f t="shared" si="3"/>
        <v>11.260000000000003</v>
      </c>
      <c r="I31" s="7">
        <f t="shared" si="0"/>
        <v>12.160225516103083</v>
      </c>
      <c r="J31" s="6">
        <f t="shared" si="1"/>
        <v>13.333333333333332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0.39999999999999997</v>
      </c>
      <c r="H32" s="7">
        <f t="shared" si="3"/>
        <v>11.660000000000004</v>
      </c>
      <c r="I32" s="7">
        <f t="shared" si="0"/>
        <v>12.565566366639851</v>
      </c>
      <c r="J32" s="6">
        <f t="shared" si="1"/>
        <v>13.333333333333332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0.39999999999999997</v>
      </c>
      <c r="H33" s="7">
        <f t="shared" si="3"/>
        <v>12.060000000000004</v>
      </c>
      <c r="I33" s="7">
        <f t="shared" si="0"/>
        <v>12.97090721717662</v>
      </c>
      <c r="J33" s="6">
        <f t="shared" si="1"/>
        <v>13.333333333333332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0.41</v>
      </c>
      <c r="H34" s="7">
        <f t="shared" si="3"/>
        <v>12.470000000000004</v>
      </c>
      <c r="I34" s="7">
        <f t="shared" si="0"/>
        <v>13.376248067713391</v>
      </c>
      <c r="J34" s="6">
        <f t="shared" si="1"/>
        <v>13.666666666666666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0.39999999999999997</v>
      </c>
      <c r="H35" s="7">
        <f t="shared" si="3"/>
        <v>12.870000000000005</v>
      </c>
      <c r="I35" s="7">
        <f t="shared" si="0"/>
        <v>13.78158891825016</v>
      </c>
      <c r="J35" s="6">
        <f t="shared" si="1"/>
        <v>13.333333333333332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0.43</v>
      </c>
      <c r="H36" s="7">
        <f t="shared" si="3"/>
        <v>13.300000000000004</v>
      </c>
      <c r="I36" s="7">
        <f t="shared" si="0"/>
        <v>14.186929768786928</v>
      </c>
      <c r="J36" s="6">
        <f t="shared" si="1"/>
        <v>14.333333333333334</v>
      </c>
      <c r="K36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3203-62F0-224F-9FC9-8F0E1CB56865}">
  <sheetPr codeName="Foglio24"/>
  <dimension ref="A1:K12"/>
  <sheetViews>
    <sheetView zoomScale="83" workbookViewId="0">
      <selection activeCell="D11" sqref="D1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38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0.13</v>
      </c>
      <c r="H2" s="7">
        <f>G2</f>
        <v>0.13</v>
      </c>
      <c r="I2" s="7">
        <f t="shared" ref="I2:I12" si="0">F2*C$7</f>
        <v>0.40534085053676938</v>
      </c>
      <c r="J2" s="6">
        <f t="shared" ref="J2:J12" si="1">G2/30*1000</f>
        <v>4.333333333333333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0.23000000000000004</v>
      </c>
      <c r="H3" s="7">
        <f t="shared" ref="H3:H12" si="3">H2+G3</f>
        <v>0.36000000000000004</v>
      </c>
      <c r="I3" s="7">
        <f t="shared" si="0"/>
        <v>0.81068170107353876</v>
      </c>
      <c r="J3" s="6">
        <f t="shared" si="1"/>
        <v>7.6666666666666679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0.32</v>
      </c>
      <c r="H4" s="7">
        <f t="shared" si="3"/>
        <v>0.68</v>
      </c>
      <c r="I4" s="7">
        <f t="shared" si="0"/>
        <v>1.2160225516103083</v>
      </c>
      <c r="J4" s="6">
        <f t="shared" si="1"/>
        <v>10.666666666666666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0.38000000000000006</v>
      </c>
      <c r="H5" s="7">
        <f t="shared" si="3"/>
        <v>1.06</v>
      </c>
      <c r="I5" s="7">
        <f t="shared" si="0"/>
        <v>1.6213634021470775</v>
      </c>
      <c r="J5" s="6">
        <f t="shared" si="1"/>
        <v>12.666666666666668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0.39999999999999997</v>
      </c>
      <c r="H6" s="7">
        <f t="shared" si="3"/>
        <v>1.46</v>
      </c>
      <c r="I6" s="7">
        <f t="shared" si="0"/>
        <v>2.0267042526838472</v>
      </c>
      <c r="J6" s="6">
        <f t="shared" si="1"/>
        <v>13.333333333333332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0.39999999999999997</v>
      </c>
      <c r="H7" s="7">
        <f t="shared" si="3"/>
        <v>1.8599999999999999</v>
      </c>
      <c r="I7" s="7">
        <f t="shared" si="0"/>
        <v>2.4320451032206165</v>
      </c>
      <c r="J7" s="6">
        <f t="shared" si="1"/>
        <v>13.333333333333332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0.42</v>
      </c>
      <c r="H8" s="7">
        <f t="shared" si="3"/>
        <v>2.2799999999999998</v>
      </c>
      <c r="I8" s="7">
        <f t="shared" si="0"/>
        <v>2.8373859537573858</v>
      </c>
      <c r="J8" s="6">
        <f t="shared" si="1"/>
        <v>14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0.41</v>
      </c>
      <c r="H9" s="7">
        <f t="shared" si="3"/>
        <v>2.69</v>
      </c>
      <c r="I9" s="7">
        <f t="shared" si="0"/>
        <v>3.2427268042941551</v>
      </c>
      <c r="J9" s="6">
        <f t="shared" si="1"/>
        <v>13.666666666666666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0.42</v>
      </c>
      <c r="H10" s="7">
        <f t="shared" si="3"/>
        <v>3.11</v>
      </c>
      <c r="I10" s="7">
        <f t="shared" si="0"/>
        <v>3.6480676548309248</v>
      </c>
      <c r="J10" s="6">
        <f t="shared" si="1"/>
        <v>14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0.43</v>
      </c>
      <c r="H11" s="7">
        <f t="shared" si="3"/>
        <v>3.54</v>
      </c>
      <c r="I11" s="7">
        <f t="shared" si="0"/>
        <v>4.0534085053676945</v>
      </c>
      <c r="J11" s="6">
        <f t="shared" si="1"/>
        <v>14.333333333333334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0.6100000000000001</v>
      </c>
      <c r="H12" s="7">
        <f t="shared" si="3"/>
        <v>4.1500000000000004</v>
      </c>
      <c r="I12" s="7">
        <f t="shared" si="0"/>
        <v>4.4587493559044633</v>
      </c>
      <c r="J12" s="6">
        <f t="shared" si="1"/>
        <v>20.333333333333336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C138-C7A5-7F4B-8AEE-9BEBB12F6E2C}">
  <sheetPr codeName="Foglio25"/>
  <dimension ref="A1:K12"/>
  <sheetViews>
    <sheetView zoomScale="83" workbookViewId="0">
      <selection activeCell="H28" sqref="H28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39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0.16000000000000003</v>
      </c>
      <c r="H2" s="7">
        <f>G2</f>
        <v>0.16000000000000003</v>
      </c>
      <c r="I2" s="7">
        <f t="shared" ref="I2:I12" si="0">F2*C$7</f>
        <v>0.40534085053676938</v>
      </c>
      <c r="J2" s="6">
        <f t="shared" ref="J2:J12" si="1">G2/30*1000</f>
        <v>5.3333333333333339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0.3</v>
      </c>
      <c r="H3" s="7">
        <f t="shared" ref="H3:H12" si="3">H2+G3</f>
        <v>0.46</v>
      </c>
      <c r="I3" s="7">
        <f t="shared" si="0"/>
        <v>0.81068170107353876</v>
      </c>
      <c r="J3" s="6">
        <f t="shared" si="1"/>
        <v>10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0.37000000000000005</v>
      </c>
      <c r="H4" s="7">
        <f t="shared" si="3"/>
        <v>0.83000000000000007</v>
      </c>
      <c r="I4" s="7">
        <f t="shared" si="0"/>
        <v>1.2160225516103083</v>
      </c>
      <c r="J4" s="6">
        <f t="shared" si="1"/>
        <v>12.333333333333336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0.41</v>
      </c>
      <c r="H5" s="7">
        <f t="shared" si="3"/>
        <v>1.24</v>
      </c>
      <c r="I5" s="7">
        <f t="shared" si="0"/>
        <v>1.6213634021470775</v>
      </c>
      <c r="J5" s="6">
        <f t="shared" si="1"/>
        <v>13.666666666666666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0.41</v>
      </c>
      <c r="H6" s="7">
        <f t="shared" si="3"/>
        <v>1.65</v>
      </c>
      <c r="I6" s="7">
        <f t="shared" si="0"/>
        <v>2.0267042526838472</v>
      </c>
      <c r="J6" s="6">
        <f t="shared" si="1"/>
        <v>13.666666666666666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0.41</v>
      </c>
      <c r="H7" s="7">
        <f t="shared" si="3"/>
        <v>2.06</v>
      </c>
      <c r="I7" s="7">
        <f t="shared" si="0"/>
        <v>2.4320451032206165</v>
      </c>
      <c r="J7" s="6">
        <f t="shared" si="1"/>
        <v>13.666666666666666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0.41</v>
      </c>
      <c r="H8" s="7">
        <f t="shared" si="3"/>
        <v>2.4700000000000002</v>
      </c>
      <c r="I8" s="7">
        <f t="shared" si="0"/>
        <v>2.8373859537573858</v>
      </c>
      <c r="J8" s="6">
        <f t="shared" si="1"/>
        <v>13.666666666666666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0.42</v>
      </c>
      <c r="H9" s="7">
        <f t="shared" si="3"/>
        <v>2.89</v>
      </c>
      <c r="I9" s="7">
        <f t="shared" si="0"/>
        <v>3.2427268042941551</v>
      </c>
      <c r="J9" s="6">
        <f t="shared" si="1"/>
        <v>14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0.39999999999999997</v>
      </c>
      <c r="H10" s="7">
        <f t="shared" si="3"/>
        <v>3.29</v>
      </c>
      <c r="I10" s="7">
        <f t="shared" si="0"/>
        <v>3.6480676548309248</v>
      </c>
      <c r="J10" s="6">
        <f t="shared" si="1"/>
        <v>13.333333333333332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0.42</v>
      </c>
      <c r="H11" s="7">
        <f t="shared" si="3"/>
        <v>3.71</v>
      </c>
      <c r="I11" s="7">
        <f t="shared" si="0"/>
        <v>4.0534085053676945</v>
      </c>
      <c r="J11" s="6">
        <f t="shared" si="1"/>
        <v>14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0.45</v>
      </c>
      <c r="H12" s="7">
        <f t="shared" si="3"/>
        <v>4.16</v>
      </c>
      <c r="I12" s="7">
        <f t="shared" si="0"/>
        <v>4.4587493559044633</v>
      </c>
      <c r="J12" s="6">
        <f t="shared" si="1"/>
        <v>15.000000000000002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4794-CCAC-E444-AC00-F7D3B24F3444}">
  <sheetPr codeName="Foglio26"/>
  <dimension ref="A1:K12"/>
  <sheetViews>
    <sheetView zoomScale="83" workbookViewId="0">
      <selection activeCell="C13" sqref="C13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40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0.41</v>
      </c>
      <c r="H2" s="7">
        <f>G2</f>
        <v>0.41</v>
      </c>
      <c r="I2" s="7">
        <f t="shared" ref="I2:I12" si="0">F2*C$7</f>
        <v>0.40534085053676938</v>
      </c>
      <c r="J2" s="6">
        <f t="shared" ref="J2:J12" si="1">G2/30*1000</f>
        <v>13.666666666666666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0.42</v>
      </c>
      <c r="H3" s="7">
        <f t="shared" ref="H3:H12" si="3">H2+G3</f>
        <v>0.83</v>
      </c>
      <c r="I3" s="7">
        <f t="shared" si="0"/>
        <v>0.81068170107353876</v>
      </c>
      <c r="J3" s="6">
        <f t="shared" si="1"/>
        <v>14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0.43</v>
      </c>
      <c r="H4" s="7">
        <f t="shared" si="3"/>
        <v>1.26</v>
      </c>
      <c r="I4" s="7">
        <f t="shared" si="0"/>
        <v>1.2160225516103083</v>
      </c>
      <c r="J4" s="6">
        <f t="shared" si="1"/>
        <v>14.333333333333334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0.44</v>
      </c>
      <c r="H5" s="7">
        <f t="shared" si="3"/>
        <v>1.7</v>
      </c>
      <c r="I5" s="7">
        <f t="shared" si="0"/>
        <v>1.6213634021470775</v>
      </c>
      <c r="J5" s="6">
        <f t="shared" si="1"/>
        <v>14.666666666666666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0.42</v>
      </c>
      <c r="H6" s="7">
        <f t="shared" si="3"/>
        <v>2.12</v>
      </c>
      <c r="I6" s="7">
        <f t="shared" si="0"/>
        <v>2.0267042526838472</v>
      </c>
      <c r="J6" s="6">
        <f t="shared" si="1"/>
        <v>14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0.43</v>
      </c>
      <c r="H7" s="7">
        <f t="shared" si="3"/>
        <v>2.5500000000000003</v>
      </c>
      <c r="I7" s="7">
        <f t="shared" si="0"/>
        <v>2.4320451032206165</v>
      </c>
      <c r="J7" s="6">
        <f t="shared" si="1"/>
        <v>14.333333333333334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0.43</v>
      </c>
      <c r="H8" s="7">
        <f t="shared" si="3"/>
        <v>2.9800000000000004</v>
      </c>
      <c r="I8" s="7">
        <f t="shared" si="0"/>
        <v>2.8373859537573858</v>
      </c>
      <c r="J8" s="6">
        <f t="shared" si="1"/>
        <v>14.333333333333334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0.42</v>
      </c>
      <c r="H9" s="7">
        <f t="shared" si="3"/>
        <v>3.4000000000000004</v>
      </c>
      <c r="I9" s="7">
        <f t="shared" si="0"/>
        <v>3.2427268042941551</v>
      </c>
      <c r="J9" s="6">
        <f t="shared" si="1"/>
        <v>14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0.44</v>
      </c>
      <c r="H10" s="7">
        <f t="shared" si="3"/>
        <v>3.8400000000000003</v>
      </c>
      <c r="I10" s="7">
        <f t="shared" si="0"/>
        <v>3.6480676548309248</v>
      </c>
      <c r="J10" s="6">
        <f t="shared" si="1"/>
        <v>14.666666666666666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0.42</v>
      </c>
      <c r="H11" s="7">
        <f t="shared" si="3"/>
        <v>4.2600000000000007</v>
      </c>
      <c r="I11" s="7">
        <f t="shared" si="0"/>
        <v>4.0534085053676945</v>
      </c>
      <c r="J11" s="6">
        <f t="shared" si="1"/>
        <v>14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0.62000000000000011</v>
      </c>
      <c r="H12" s="7">
        <f t="shared" si="3"/>
        <v>4.8800000000000008</v>
      </c>
      <c r="I12" s="7">
        <f t="shared" si="0"/>
        <v>4.4587493559044633</v>
      </c>
      <c r="J12" s="6">
        <f t="shared" si="1"/>
        <v>20.666666666666671</v>
      </c>
      <c r="K12" s="6">
        <f t="shared" si="2"/>
        <v>13.511361684558981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22510-79D4-4113-9744-B47C27A4B9B3}">
  <sheetPr codeName="Foglio1"/>
  <dimension ref="A1:K12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23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0.06</v>
      </c>
      <c r="H2" s="7">
        <f>G2</f>
        <v>0.06</v>
      </c>
      <c r="I2" s="7">
        <f t="shared" ref="I2:I12" si="0">F2*C$7</f>
        <v>0.20267042526838469</v>
      </c>
      <c r="J2" s="6">
        <f t="shared" ref="J2:J12" si="1">G2/30*1000</f>
        <v>2</v>
      </c>
      <c r="K2" s="6">
        <f t="shared" ref="K2:K12" si="2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v>60</v>
      </c>
      <c r="G3" s="4">
        <v>0</v>
      </c>
      <c r="H3" s="7">
        <f t="shared" ref="H3:H12" si="3">H2+G3</f>
        <v>0.06</v>
      </c>
      <c r="I3" s="7">
        <f t="shared" si="0"/>
        <v>0.40534085053676938</v>
      </c>
      <c r="J3" s="6">
        <f t="shared" si="1"/>
        <v>0</v>
      </c>
      <c r="K3" s="6">
        <f t="shared" si="2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</v>
      </c>
      <c r="H4" s="7">
        <f t="shared" si="3"/>
        <v>0.06</v>
      </c>
      <c r="I4" s="7">
        <f t="shared" si="0"/>
        <v>0.60801127580515413</v>
      </c>
      <c r="J4" s="6">
        <f t="shared" si="1"/>
        <v>0</v>
      </c>
      <c r="K4" s="6">
        <f t="shared" si="2"/>
        <v>6.7556808422794905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</v>
      </c>
      <c r="H5" s="7">
        <f t="shared" si="3"/>
        <v>0.06</v>
      </c>
      <c r="I5" s="7">
        <f t="shared" si="0"/>
        <v>0.81068170107353876</v>
      </c>
      <c r="J5" s="6">
        <f t="shared" si="1"/>
        <v>0</v>
      </c>
      <c r="K5" s="6">
        <f t="shared" si="2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v>150</v>
      </c>
      <c r="G6" s="4">
        <v>0</v>
      </c>
      <c r="H6" s="7">
        <f t="shared" si="3"/>
        <v>0.06</v>
      </c>
      <c r="I6" s="7">
        <f t="shared" si="0"/>
        <v>1.0133521263419236</v>
      </c>
      <c r="J6" s="6">
        <f t="shared" si="1"/>
        <v>0</v>
      </c>
      <c r="K6" s="6">
        <f t="shared" si="2"/>
        <v>6.7556808422794914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v>180</v>
      </c>
      <c r="G7" s="4">
        <v>0</v>
      </c>
      <c r="H7" s="7">
        <f t="shared" si="3"/>
        <v>0.06</v>
      </c>
      <c r="I7" s="7">
        <f t="shared" si="0"/>
        <v>1.2160225516103083</v>
      </c>
      <c r="J7" s="6">
        <f t="shared" si="1"/>
        <v>0</v>
      </c>
      <c r="K7" s="6">
        <f t="shared" si="2"/>
        <v>6.7556808422794905</v>
      </c>
    </row>
    <row r="8" spans="1:11" x14ac:dyDescent="0.3">
      <c r="E8" s="2">
        <v>7</v>
      </c>
      <c r="F8" s="2">
        <v>210</v>
      </c>
      <c r="G8" s="4">
        <v>0</v>
      </c>
      <c r="H8" s="7">
        <f t="shared" si="3"/>
        <v>0.06</v>
      </c>
      <c r="I8" s="7">
        <f t="shared" si="0"/>
        <v>1.4186929768786929</v>
      </c>
      <c r="J8" s="6">
        <f t="shared" si="1"/>
        <v>0</v>
      </c>
      <c r="K8" s="6">
        <f t="shared" si="2"/>
        <v>6.7556808422794905</v>
      </c>
    </row>
    <row r="9" spans="1:11" x14ac:dyDescent="0.3">
      <c r="E9" s="2">
        <v>8</v>
      </c>
      <c r="F9" s="2">
        <v>240</v>
      </c>
      <c r="G9" s="4">
        <v>0</v>
      </c>
      <c r="H9" s="7">
        <f t="shared" si="3"/>
        <v>0.06</v>
      </c>
      <c r="I9" s="7">
        <f t="shared" si="0"/>
        <v>1.6213634021470775</v>
      </c>
      <c r="J9" s="6">
        <f t="shared" si="1"/>
        <v>0</v>
      </c>
      <c r="K9" s="6">
        <f t="shared" si="2"/>
        <v>6.7556808422794905</v>
      </c>
    </row>
    <row r="10" spans="1:11" x14ac:dyDescent="0.3">
      <c r="E10" s="2">
        <v>9</v>
      </c>
      <c r="F10" s="2">
        <v>270</v>
      </c>
      <c r="G10" s="4">
        <v>0</v>
      </c>
      <c r="H10" s="7">
        <f t="shared" si="3"/>
        <v>0.06</v>
      </c>
      <c r="I10" s="7">
        <f t="shared" si="0"/>
        <v>1.8240338274154624</v>
      </c>
      <c r="J10" s="6">
        <f t="shared" si="1"/>
        <v>0</v>
      </c>
      <c r="K10" s="6">
        <f t="shared" si="2"/>
        <v>6.7556808422794905</v>
      </c>
    </row>
    <row r="11" spans="1:11" x14ac:dyDescent="0.3">
      <c r="E11" s="2">
        <v>10</v>
      </c>
      <c r="F11" s="2">
        <v>300</v>
      </c>
      <c r="G11" s="4">
        <v>0</v>
      </c>
      <c r="H11" s="7">
        <f t="shared" si="3"/>
        <v>0.06</v>
      </c>
      <c r="I11" s="7">
        <f t="shared" si="0"/>
        <v>2.0267042526838472</v>
      </c>
      <c r="J11" s="6">
        <f t="shared" si="1"/>
        <v>0</v>
      </c>
      <c r="K11" s="6">
        <f t="shared" si="2"/>
        <v>6.7556808422794914</v>
      </c>
    </row>
    <row r="12" spans="1:11" x14ac:dyDescent="0.3">
      <c r="E12" s="2">
        <v>11</v>
      </c>
      <c r="F12" s="2">
        <v>330</v>
      </c>
      <c r="G12" s="4">
        <v>0</v>
      </c>
      <c r="H12" s="7">
        <f t="shared" si="3"/>
        <v>0.06</v>
      </c>
      <c r="I12" s="7">
        <f t="shared" si="0"/>
        <v>2.2293746779522317</v>
      </c>
      <c r="J12" s="6">
        <f t="shared" si="1"/>
        <v>0</v>
      </c>
      <c r="K12" s="6">
        <f t="shared" si="2"/>
        <v>6.7556808422794905</v>
      </c>
    </row>
  </sheetData>
  <mergeCells count="7">
    <mergeCell ref="A7:B7"/>
    <mergeCell ref="A6:B6"/>
    <mergeCell ref="A1:C1"/>
    <mergeCell ref="A2:B2"/>
    <mergeCell ref="A3:B3"/>
    <mergeCell ref="A4:B4"/>
    <mergeCell ref="A5:B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A9A8-7C2D-7C40-9011-F11BB77C1EE0}">
  <sheetPr codeName="Foglio5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19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25</v>
      </c>
      <c r="G2" s="4">
        <v>0.11</v>
      </c>
      <c r="H2" s="7">
        <f>G2</f>
        <v>0.11</v>
      </c>
      <c r="I2" s="7">
        <f t="shared" ref="I2:I36" si="0">F2*C$7</f>
        <v>0.16889202105698725</v>
      </c>
      <c r="J2" s="6">
        <f>G2/25*1000</f>
        <v>4.4000000000000004</v>
      </c>
      <c r="K2" s="6">
        <f t="shared" ref="K2:K36" si="1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f>F2+25</f>
        <v>50</v>
      </c>
      <c r="G3" s="4">
        <v>0.14000000000000001</v>
      </c>
      <c r="H3" s="7">
        <f t="shared" ref="H3:H36" si="2">H2+G3</f>
        <v>0.25</v>
      </c>
      <c r="I3" s="7">
        <f t="shared" si="0"/>
        <v>0.3377840421139745</v>
      </c>
      <c r="J3" s="6">
        <f t="shared" ref="J3:J36" si="3">G3/25*1000</f>
        <v>5.6000000000000005</v>
      </c>
      <c r="K3" s="6">
        <f t="shared" si="1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f t="shared" ref="F4:F36" si="4">F3+25</f>
        <v>75</v>
      </c>
      <c r="G4" s="4">
        <v>0.11</v>
      </c>
      <c r="H4" s="7">
        <f t="shared" si="2"/>
        <v>0.36</v>
      </c>
      <c r="I4" s="7">
        <f t="shared" si="0"/>
        <v>0.50667606317096181</v>
      </c>
      <c r="J4" s="6">
        <f t="shared" si="3"/>
        <v>4.4000000000000004</v>
      </c>
      <c r="K4" s="6">
        <f t="shared" si="1"/>
        <v>6.7556808422794914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f t="shared" si="4"/>
        <v>100</v>
      </c>
      <c r="G5" s="4">
        <v>0.14000000000000001</v>
      </c>
      <c r="H5" s="7">
        <f t="shared" si="2"/>
        <v>0.5</v>
      </c>
      <c r="I5" s="7">
        <f t="shared" si="0"/>
        <v>0.67556808422794901</v>
      </c>
      <c r="J5" s="6">
        <f t="shared" si="3"/>
        <v>5.6000000000000005</v>
      </c>
      <c r="K5" s="6">
        <f t="shared" si="1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f t="shared" si="4"/>
        <v>125</v>
      </c>
      <c r="G6" s="4">
        <v>0.19</v>
      </c>
      <c r="H6" s="7">
        <f t="shared" si="2"/>
        <v>0.69</v>
      </c>
      <c r="I6" s="7">
        <f t="shared" si="0"/>
        <v>0.84446010528493631</v>
      </c>
      <c r="J6" s="6">
        <f t="shared" si="3"/>
        <v>7.6</v>
      </c>
      <c r="K6" s="6">
        <f t="shared" si="1"/>
        <v>6.7556808422794905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f t="shared" si="4"/>
        <v>150</v>
      </c>
      <c r="G7" s="4">
        <v>0.19</v>
      </c>
      <c r="H7" s="7">
        <f t="shared" si="2"/>
        <v>0.87999999999999989</v>
      </c>
      <c r="I7" s="7">
        <f t="shared" si="0"/>
        <v>1.0133521263419236</v>
      </c>
      <c r="J7" s="6">
        <f t="shared" si="3"/>
        <v>7.6</v>
      </c>
      <c r="K7" s="6">
        <f t="shared" si="1"/>
        <v>6.7556808422794914</v>
      </c>
    </row>
    <row r="8" spans="1:11" x14ac:dyDescent="0.3">
      <c r="E8" s="2">
        <v>7</v>
      </c>
      <c r="F8" s="2">
        <f t="shared" si="4"/>
        <v>175</v>
      </c>
      <c r="G8" s="4">
        <v>0.18</v>
      </c>
      <c r="H8" s="7">
        <f t="shared" si="2"/>
        <v>1.0599999999999998</v>
      </c>
      <c r="I8" s="7">
        <f t="shared" si="0"/>
        <v>1.1822441473989107</v>
      </c>
      <c r="J8" s="6">
        <f t="shared" si="3"/>
        <v>7.2</v>
      </c>
      <c r="K8" s="6">
        <f t="shared" si="1"/>
        <v>6.7556808422794905</v>
      </c>
    </row>
    <row r="9" spans="1:11" x14ac:dyDescent="0.3">
      <c r="E9" s="2">
        <v>8</v>
      </c>
      <c r="F9" s="2">
        <f t="shared" si="4"/>
        <v>200</v>
      </c>
      <c r="G9" s="4">
        <v>0.18</v>
      </c>
      <c r="H9" s="7">
        <f t="shared" si="2"/>
        <v>1.2399999999999998</v>
      </c>
      <c r="I9" s="7">
        <f t="shared" si="0"/>
        <v>1.351136168455898</v>
      </c>
      <c r="J9" s="6">
        <f t="shared" si="3"/>
        <v>7.2</v>
      </c>
      <c r="K9" s="6">
        <f t="shared" si="1"/>
        <v>6.7556808422794905</v>
      </c>
    </row>
    <row r="10" spans="1:11" x14ac:dyDescent="0.3">
      <c r="E10" s="2">
        <v>9</v>
      </c>
      <c r="F10" s="2">
        <f t="shared" si="4"/>
        <v>225</v>
      </c>
      <c r="G10" s="4">
        <v>0.15</v>
      </c>
      <c r="H10" s="7">
        <f t="shared" si="2"/>
        <v>1.3899999999999997</v>
      </c>
      <c r="I10" s="7">
        <f t="shared" si="0"/>
        <v>1.5200281895128853</v>
      </c>
      <c r="J10" s="6">
        <f t="shared" si="3"/>
        <v>6</v>
      </c>
      <c r="K10" s="6">
        <f t="shared" si="1"/>
        <v>6.7556808422794905</v>
      </c>
    </row>
    <row r="11" spans="1:11" x14ac:dyDescent="0.3">
      <c r="E11" s="2">
        <v>10</v>
      </c>
      <c r="F11" s="2">
        <f t="shared" si="4"/>
        <v>250</v>
      </c>
      <c r="G11" s="4">
        <v>0.25</v>
      </c>
      <c r="H11" s="7">
        <f t="shared" si="2"/>
        <v>1.6399999999999997</v>
      </c>
      <c r="I11" s="7">
        <f t="shared" si="0"/>
        <v>1.6889202105698726</v>
      </c>
      <c r="J11" s="6">
        <f t="shared" si="3"/>
        <v>10</v>
      </c>
      <c r="K11" s="6">
        <f t="shared" si="1"/>
        <v>6.7556808422794905</v>
      </c>
    </row>
    <row r="12" spans="1:11" x14ac:dyDescent="0.3">
      <c r="E12" s="2">
        <v>11</v>
      </c>
      <c r="F12" s="2">
        <f t="shared" si="4"/>
        <v>275</v>
      </c>
      <c r="G12" s="4">
        <v>0.19</v>
      </c>
      <c r="H12" s="7">
        <f t="shared" si="2"/>
        <v>1.8299999999999996</v>
      </c>
      <c r="I12" s="7">
        <f t="shared" si="0"/>
        <v>1.8578122316268597</v>
      </c>
      <c r="J12" s="6">
        <f t="shared" si="3"/>
        <v>7.6</v>
      </c>
      <c r="K12" s="6">
        <f t="shared" si="1"/>
        <v>6.7556808422794905</v>
      </c>
    </row>
    <row r="13" spans="1:11" x14ac:dyDescent="0.3">
      <c r="E13" s="2">
        <v>12</v>
      </c>
      <c r="F13" s="2">
        <f t="shared" si="4"/>
        <v>300</v>
      </c>
      <c r="G13" s="4">
        <v>0.18</v>
      </c>
      <c r="H13" s="7">
        <f t="shared" si="2"/>
        <v>2.0099999999999998</v>
      </c>
      <c r="I13" s="7">
        <f t="shared" si="0"/>
        <v>2.0267042526838472</v>
      </c>
      <c r="J13" s="6">
        <f t="shared" si="3"/>
        <v>7.2</v>
      </c>
      <c r="K13" s="6">
        <f t="shared" si="1"/>
        <v>6.7556808422794914</v>
      </c>
    </row>
    <row r="14" spans="1:11" x14ac:dyDescent="0.3">
      <c r="E14" s="2">
        <v>13</v>
      </c>
      <c r="F14" s="2">
        <f t="shared" si="4"/>
        <v>325</v>
      </c>
      <c r="G14" s="4">
        <v>0.16</v>
      </c>
      <c r="H14" s="7">
        <f t="shared" si="2"/>
        <v>2.17</v>
      </c>
      <c r="I14" s="7">
        <f t="shared" si="0"/>
        <v>2.1955962737408341</v>
      </c>
      <c r="J14" s="6">
        <f t="shared" si="3"/>
        <v>6.4</v>
      </c>
      <c r="K14" s="6">
        <f t="shared" si="1"/>
        <v>6.7556808422794896</v>
      </c>
    </row>
    <row r="15" spans="1:11" x14ac:dyDescent="0.3">
      <c r="E15" s="2">
        <v>14</v>
      </c>
      <c r="F15" s="2">
        <f t="shared" si="4"/>
        <v>350</v>
      </c>
      <c r="G15" s="4"/>
      <c r="H15" s="7">
        <f t="shared" si="2"/>
        <v>2.17</v>
      </c>
      <c r="I15" s="7">
        <f t="shared" si="0"/>
        <v>2.3644882947978214</v>
      </c>
      <c r="J15" s="6">
        <f t="shared" si="3"/>
        <v>0</v>
      </c>
      <c r="K15" s="6">
        <f t="shared" si="1"/>
        <v>6.7556808422794905</v>
      </c>
    </row>
    <row r="16" spans="1:11" x14ac:dyDescent="0.3">
      <c r="E16" s="2">
        <v>15</v>
      </c>
      <c r="F16" s="2">
        <f t="shared" si="4"/>
        <v>375</v>
      </c>
      <c r="G16" s="4"/>
      <c r="H16" s="7">
        <f t="shared" si="2"/>
        <v>2.17</v>
      </c>
      <c r="I16" s="7">
        <f t="shared" si="0"/>
        <v>2.5333803158548087</v>
      </c>
      <c r="J16" s="6">
        <f t="shared" si="3"/>
        <v>0</v>
      </c>
      <c r="K16" s="6">
        <f t="shared" si="1"/>
        <v>6.7556808422794905</v>
      </c>
    </row>
    <row r="17" spans="5:11" x14ac:dyDescent="0.3">
      <c r="E17" s="2">
        <v>16</v>
      </c>
      <c r="F17" s="2">
        <f t="shared" si="4"/>
        <v>400</v>
      </c>
      <c r="G17" s="4"/>
      <c r="H17" s="7">
        <f t="shared" si="2"/>
        <v>2.17</v>
      </c>
      <c r="I17" s="7">
        <f t="shared" si="0"/>
        <v>2.702272336911796</v>
      </c>
      <c r="J17" s="6">
        <f t="shared" si="3"/>
        <v>0</v>
      </c>
      <c r="K17" s="6">
        <f t="shared" si="1"/>
        <v>6.7556808422794905</v>
      </c>
    </row>
    <row r="18" spans="5:11" x14ac:dyDescent="0.3">
      <c r="E18" s="2">
        <v>17</v>
      </c>
      <c r="F18" s="2">
        <f t="shared" si="4"/>
        <v>425</v>
      </c>
      <c r="G18" s="4">
        <v>0.04</v>
      </c>
      <c r="H18" s="7">
        <f t="shared" si="2"/>
        <v>2.21</v>
      </c>
      <c r="I18" s="7">
        <f t="shared" si="0"/>
        <v>2.8711643579687833</v>
      </c>
      <c r="J18" s="6">
        <f t="shared" si="3"/>
        <v>1.6</v>
      </c>
      <c r="K18" s="6">
        <f t="shared" si="1"/>
        <v>6.7556808422794905</v>
      </c>
    </row>
    <row r="19" spans="5:11" x14ac:dyDescent="0.3">
      <c r="E19" s="2">
        <v>18</v>
      </c>
      <c r="F19" s="2">
        <f t="shared" si="4"/>
        <v>450</v>
      </c>
      <c r="G19" s="4">
        <v>0.01</v>
      </c>
      <c r="H19" s="7">
        <f t="shared" si="2"/>
        <v>2.2199999999999998</v>
      </c>
      <c r="I19" s="7">
        <f t="shared" si="0"/>
        <v>3.0400563790257706</v>
      </c>
      <c r="J19" s="6">
        <f t="shared" si="3"/>
        <v>0.4</v>
      </c>
      <c r="K19" s="6">
        <f t="shared" si="1"/>
        <v>6.7556808422794905</v>
      </c>
    </row>
    <row r="20" spans="5:11" x14ac:dyDescent="0.3">
      <c r="E20" s="2">
        <v>19</v>
      </c>
      <c r="F20" s="2">
        <f t="shared" si="4"/>
        <v>475</v>
      </c>
      <c r="G20" s="4"/>
      <c r="H20" s="7">
        <f t="shared" si="2"/>
        <v>2.2199999999999998</v>
      </c>
      <c r="I20" s="7">
        <f t="shared" si="0"/>
        <v>3.2089484000827579</v>
      </c>
      <c r="J20" s="6">
        <f t="shared" si="3"/>
        <v>0</v>
      </c>
      <c r="K20" s="6">
        <f t="shared" si="1"/>
        <v>6.7556808422794905</v>
      </c>
    </row>
    <row r="21" spans="5:11" x14ac:dyDescent="0.3">
      <c r="E21" s="2">
        <v>20</v>
      </c>
      <c r="F21" s="2">
        <f t="shared" si="4"/>
        <v>500</v>
      </c>
      <c r="G21" s="4">
        <v>0.02</v>
      </c>
      <c r="H21" s="7">
        <f t="shared" si="2"/>
        <v>2.2399999999999998</v>
      </c>
      <c r="I21" s="7">
        <f t="shared" si="0"/>
        <v>3.3778404211397453</v>
      </c>
      <c r="J21" s="6">
        <f t="shared" si="3"/>
        <v>0.8</v>
      </c>
      <c r="K21" s="6">
        <f t="shared" si="1"/>
        <v>6.7556808422794905</v>
      </c>
    </row>
    <row r="22" spans="5:11" x14ac:dyDescent="0.3">
      <c r="E22" s="2">
        <v>21</v>
      </c>
      <c r="F22" s="2">
        <f t="shared" si="4"/>
        <v>525</v>
      </c>
      <c r="G22" s="4"/>
      <c r="H22" s="7">
        <f t="shared" si="2"/>
        <v>2.2399999999999998</v>
      </c>
      <c r="I22" s="7">
        <f t="shared" si="0"/>
        <v>3.5467324421967321</v>
      </c>
      <c r="J22" s="6">
        <f t="shared" si="3"/>
        <v>0</v>
      </c>
      <c r="K22" s="6">
        <f t="shared" si="1"/>
        <v>6.7556808422794905</v>
      </c>
    </row>
    <row r="23" spans="5:11" x14ac:dyDescent="0.3">
      <c r="E23" s="2">
        <v>22</v>
      </c>
      <c r="F23" s="2">
        <f t="shared" si="4"/>
        <v>550</v>
      </c>
      <c r="G23" s="4">
        <v>0.03</v>
      </c>
      <c r="H23" s="7">
        <f t="shared" si="2"/>
        <v>2.2699999999999996</v>
      </c>
      <c r="I23" s="7">
        <f t="shared" si="0"/>
        <v>3.7156244632537194</v>
      </c>
      <c r="J23" s="6">
        <f t="shared" si="3"/>
        <v>1.2</v>
      </c>
      <c r="K23" s="6">
        <f t="shared" si="1"/>
        <v>6.7556808422794905</v>
      </c>
    </row>
    <row r="24" spans="5:11" x14ac:dyDescent="0.3">
      <c r="E24" s="2">
        <v>23</v>
      </c>
      <c r="F24" s="2">
        <f t="shared" si="4"/>
        <v>575</v>
      </c>
      <c r="G24" s="4"/>
      <c r="H24" s="7">
        <f t="shared" si="2"/>
        <v>2.2699999999999996</v>
      </c>
      <c r="I24" s="7">
        <f t="shared" si="0"/>
        <v>3.8845164843107067</v>
      </c>
      <c r="J24" s="6">
        <f t="shared" si="3"/>
        <v>0</v>
      </c>
      <c r="K24" s="6">
        <f t="shared" si="1"/>
        <v>6.7556808422794905</v>
      </c>
    </row>
    <row r="25" spans="5:11" x14ac:dyDescent="0.3">
      <c r="E25" s="2">
        <v>24</v>
      </c>
      <c r="F25" s="2">
        <f t="shared" si="4"/>
        <v>600</v>
      </c>
      <c r="G25" s="4"/>
      <c r="H25" s="7">
        <f t="shared" si="2"/>
        <v>2.2699999999999996</v>
      </c>
      <c r="I25" s="7">
        <f t="shared" si="0"/>
        <v>4.0534085053676945</v>
      </c>
      <c r="J25" s="6">
        <f t="shared" si="3"/>
        <v>0</v>
      </c>
      <c r="K25" s="6">
        <f t="shared" si="1"/>
        <v>6.7556808422794914</v>
      </c>
    </row>
    <row r="26" spans="5:11" x14ac:dyDescent="0.3">
      <c r="E26" s="2">
        <v>25</v>
      </c>
      <c r="F26" s="2">
        <f t="shared" si="4"/>
        <v>625</v>
      </c>
      <c r="G26" s="4"/>
      <c r="H26" s="7">
        <f t="shared" si="2"/>
        <v>2.2699999999999996</v>
      </c>
      <c r="I26" s="7">
        <f t="shared" si="0"/>
        <v>4.2223005264246813</v>
      </c>
      <c r="J26" s="6">
        <f t="shared" si="3"/>
        <v>0</v>
      </c>
      <c r="K26" s="6">
        <f t="shared" si="1"/>
        <v>6.7556808422794905</v>
      </c>
    </row>
    <row r="27" spans="5:11" x14ac:dyDescent="0.3">
      <c r="E27" s="2">
        <v>26</v>
      </c>
      <c r="F27" s="2">
        <f t="shared" si="4"/>
        <v>650</v>
      </c>
      <c r="G27" s="4"/>
      <c r="H27" s="7">
        <f t="shared" si="2"/>
        <v>2.2699999999999996</v>
      </c>
      <c r="I27" s="7">
        <f t="shared" si="0"/>
        <v>4.3911925474816682</v>
      </c>
      <c r="J27" s="6">
        <f t="shared" si="3"/>
        <v>0</v>
      </c>
      <c r="K27" s="6">
        <f t="shared" si="1"/>
        <v>6.7556808422794896</v>
      </c>
    </row>
    <row r="28" spans="5:11" x14ac:dyDescent="0.3">
      <c r="E28" s="2">
        <v>27</v>
      </c>
      <c r="F28" s="2">
        <f t="shared" si="4"/>
        <v>675</v>
      </c>
      <c r="G28" s="4"/>
      <c r="H28" s="7">
        <f t="shared" si="2"/>
        <v>2.2699999999999996</v>
      </c>
      <c r="I28" s="7">
        <f t="shared" si="0"/>
        <v>4.560084568538656</v>
      </c>
      <c r="J28" s="6">
        <f t="shared" si="3"/>
        <v>0</v>
      </c>
      <c r="K28" s="6">
        <f t="shared" si="1"/>
        <v>6.7556808422794905</v>
      </c>
    </row>
    <row r="29" spans="5:11" x14ac:dyDescent="0.3">
      <c r="E29" s="2">
        <v>28</v>
      </c>
      <c r="F29" s="2">
        <f t="shared" si="4"/>
        <v>700</v>
      </c>
      <c r="G29" s="4"/>
      <c r="H29" s="7">
        <f t="shared" si="2"/>
        <v>2.2699999999999996</v>
      </c>
      <c r="I29" s="7">
        <f t="shared" si="0"/>
        <v>4.7289765895956428</v>
      </c>
      <c r="J29" s="6">
        <f t="shared" si="3"/>
        <v>0</v>
      </c>
      <c r="K29" s="6">
        <f t="shared" si="1"/>
        <v>6.7556808422794905</v>
      </c>
    </row>
    <row r="30" spans="5:11" x14ac:dyDescent="0.3">
      <c r="E30" s="2">
        <v>29</v>
      </c>
      <c r="F30" s="2">
        <f t="shared" si="4"/>
        <v>725</v>
      </c>
      <c r="G30" s="4"/>
      <c r="H30" s="7">
        <f t="shared" si="2"/>
        <v>2.2699999999999996</v>
      </c>
      <c r="I30" s="7">
        <f t="shared" si="0"/>
        <v>4.8978686106526306</v>
      </c>
      <c r="J30" s="6">
        <f t="shared" si="3"/>
        <v>0</v>
      </c>
      <c r="K30" s="6">
        <f t="shared" si="1"/>
        <v>6.7556808422794905</v>
      </c>
    </row>
    <row r="31" spans="5:11" x14ac:dyDescent="0.3">
      <c r="E31" s="2">
        <v>30</v>
      </c>
      <c r="F31" s="2">
        <f t="shared" si="4"/>
        <v>750</v>
      </c>
      <c r="G31" s="4"/>
      <c r="H31" s="7">
        <f t="shared" si="2"/>
        <v>2.2699999999999996</v>
      </c>
      <c r="I31" s="7">
        <f t="shared" si="0"/>
        <v>5.0667606317096174</v>
      </c>
      <c r="J31" s="6">
        <f t="shared" si="3"/>
        <v>0</v>
      </c>
      <c r="K31" s="6">
        <f t="shared" si="1"/>
        <v>6.7556808422794905</v>
      </c>
    </row>
    <row r="32" spans="5:11" x14ac:dyDescent="0.3">
      <c r="E32" s="2">
        <v>31</v>
      </c>
      <c r="F32" s="2">
        <f t="shared" si="4"/>
        <v>775</v>
      </c>
      <c r="G32" s="4"/>
      <c r="H32" s="7">
        <f t="shared" si="2"/>
        <v>2.2699999999999996</v>
      </c>
      <c r="I32" s="7">
        <f t="shared" si="0"/>
        <v>5.2356526527666052</v>
      </c>
      <c r="J32" s="6">
        <f t="shared" si="3"/>
        <v>0</v>
      </c>
      <c r="K32" s="6">
        <f t="shared" si="1"/>
        <v>6.7556808422794914</v>
      </c>
    </row>
    <row r="33" spans="5:11" x14ac:dyDescent="0.3">
      <c r="E33" s="2">
        <v>32</v>
      </c>
      <c r="F33" s="2">
        <f t="shared" si="4"/>
        <v>800</v>
      </c>
      <c r="G33" s="4"/>
      <c r="H33" s="7">
        <f t="shared" si="2"/>
        <v>2.2699999999999996</v>
      </c>
      <c r="I33" s="7">
        <f t="shared" si="0"/>
        <v>5.404544673823592</v>
      </c>
      <c r="J33" s="6">
        <f t="shared" si="3"/>
        <v>0</v>
      </c>
      <c r="K33" s="6">
        <f t="shared" si="1"/>
        <v>6.7556808422794905</v>
      </c>
    </row>
    <row r="34" spans="5:11" x14ac:dyDescent="0.3">
      <c r="E34" s="2">
        <v>33</v>
      </c>
      <c r="F34" s="2">
        <f t="shared" si="4"/>
        <v>825</v>
      </c>
      <c r="G34" s="4"/>
      <c r="H34" s="7">
        <f t="shared" si="2"/>
        <v>2.2699999999999996</v>
      </c>
      <c r="I34" s="7">
        <f t="shared" si="0"/>
        <v>5.5734366948805789</v>
      </c>
      <c r="J34" s="6">
        <f t="shared" si="3"/>
        <v>0</v>
      </c>
      <c r="K34" s="6">
        <f t="shared" si="1"/>
        <v>6.7556808422794896</v>
      </c>
    </row>
    <row r="35" spans="5:11" x14ac:dyDescent="0.3">
      <c r="E35" s="2">
        <v>34</v>
      </c>
      <c r="F35" s="2">
        <f t="shared" si="4"/>
        <v>850</v>
      </c>
      <c r="G35" s="4"/>
      <c r="H35" s="7">
        <f t="shared" si="2"/>
        <v>2.2699999999999996</v>
      </c>
      <c r="I35" s="7">
        <f t="shared" si="0"/>
        <v>5.7423287159375667</v>
      </c>
      <c r="J35" s="6">
        <f t="shared" si="3"/>
        <v>0</v>
      </c>
      <c r="K35" s="6">
        <f t="shared" si="1"/>
        <v>6.7556808422794905</v>
      </c>
    </row>
    <row r="36" spans="5:11" x14ac:dyDescent="0.3">
      <c r="E36" s="2">
        <v>35</v>
      </c>
      <c r="F36" s="2">
        <f t="shared" si="4"/>
        <v>875</v>
      </c>
      <c r="G36" s="4"/>
      <c r="H36" s="7">
        <f t="shared" si="2"/>
        <v>2.2699999999999996</v>
      </c>
      <c r="I36" s="7">
        <f t="shared" si="0"/>
        <v>5.9112207369945535</v>
      </c>
      <c r="J36" s="6">
        <f t="shared" si="3"/>
        <v>0</v>
      </c>
      <c r="K36" s="6">
        <f t="shared" si="1"/>
        <v>6.7556808422794905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337F-C541-6543-B5C1-94CCA99753D3}">
  <sheetPr codeName="Foglio10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21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9.7500000000000003E-2</v>
      </c>
      <c r="H2" s="7">
        <f>G2</f>
        <v>9.7500000000000003E-2</v>
      </c>
      <c r="I2" s="7">
        <f t="shared" ref="I2:I36" si="0">F2*C$7</f>
        <v>0.20267042526838469</v>
      </c>
      <c r="J2" s="6">
        <f t="shared" ref="J2:J36" si="1">G2/30*1000</f>
        <v>3.2500000000000004</v>
      </c>
      <c r="K2" s="6">
        <f t="shared" ref="K2:K36" si="2">I2/F2*1000</f>
        <v>6.7556808422794905</v>
      </c>
    </row>
    <row r="3" spans="1:11" x14ac:dyDescent="0.3">
      <c r="A3" s="10" t="s">
        <v>1</v>
      </c>
      <c r="B3" s="10"/>
      <c r="C3" s="4">
        <f>1/60</f>
        <v>1.6666666666666666E-2</v>
      </c>
      <c r="E3" s="2">
        <v>2</v>
      </c>
      <c r="F3" s="2">
        <v>60</v>
      </c>
      <c r="G3" s="4">
        <v>0.11749999999999999</v>
      </c>
      <c r="H3" s="7">
        <f t="shared" ref="H3:H36" si="3">H2+G3</f>
        <v>0.215</v>
      </c>
      <c r="I3" s="7">
        <f t="shared" si="0"/>
        <v>0.40534085053676938</v>
      </c>
      <c r="J3" s="6">
        <f t="shared" si="1"/>
        <v>3.9166666666666665</v>
      </c>
      <c r="K3" s="6">
        <f t="shared" si="2"/>
        <v>6.7556808422794905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0.16750000000000001</v>
      </c>
      <c r="H4" s="7">
        <f t="shared" si="3"/>
        <v>0.38250000000000001</v>
      </c>
      <c r="I4" s="7">
        <f t="shared" si="0"/>
        <v>0.60801127580515413</v>
      </c>
      <c r="J4" s="6">
        <f t="shared" si="1"/>
        <v>5.583333333333333</v>
      </c>
      <c r="K4" s="6">
        <f t="shared" si="2"/>
        <v>6.7556808422794905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0.13750000000000001</v>
      </c>
      <c r="H5" s="7">
        <f t="shared" si="3"/>
        <v>0.52</v>
      </c>
      <c r="I5" s="7">
        <f t="shared" si="0"/>
        <v>0.81068170107353876</v>
      </c>
      <c r="J5" s="6">
        <f t="shared" si="1"/>
        <v>4.583333333333333</v>
      </c>
      <c r="K5" s="6">
        <f t="shared" si="2"/>
        <v>6.7556808422794905</v>
      </c>
    </row>
    <row r="6" spans="1:11" x14ac:dyDescent="0.3">
      <c r="A6" s="10" t="s">
        <v>4</v>
      </c>
      <c r="B6" s="10"/>
      <c r="C6" s="5">
        <f>C5*C3</f>
        <v>4.8254863159139223</v>
      </c>
      <c r="E6" s="2">
        <v>5</v>
      </c>
      <c r="F6" s="2">
        <v>150</v>
      </c>
      <c r="G6" s="4">
        <v>0.14749999999999999</v>
      </c>
      <c r="H6" s="7">
        <f t="shared" si="3"/>
        <v>0.66749999999999998</v>
      </c>
      <c r="I6" s="7">
        <f t="shared" si="0"/>
        <v>1.0133521263419236</v>
      </c>
      <c r="J6" s="6">
        <f t="shared" si="1"/>
        <v>4.9166666666666661</v>
      </c>
      <c r="K6" s="6">
        <f t="shared" si="2"/>
        <v>6.7556808422794914</v>
      </c>
    </row>
    <row r="7" spans="1:11" x14ac:dyDescent="0.3">
      <c r="A7" s="10" t="s">
        <v>5</v>
      </c>
      <c r="B7" s="10"/>
      <c r="C7" s="5">
        <f>C6*C2/1000</f>
        <v>6.7556808422794901E-3</v>
      </c>
      <c r="E7" s="2">
        <v>6</v>
      </c>
      <c r="F7" s="2">
        <v>180</v>
      </c>
      <c r="G7" s="4">
        <v>0.13750000000000001</v>
      </c>
      <c r="H7" s="7">
        <f t="shared" si="3"/>
        <v>0.80499999999999994</v>
      </c>
      <c r="I7" s="7">
        <f t="shared" si="0"/>
        <v>1.2160225516103083</v>
      </c>
      <c r="J7" s="6">
        <f t="shared" si="1"/>
        <v>4.583333333333333</v>
      </c>
      <c r="K7" s="6">
        <f t="shared" si="2"/>
        <v>6.7556808422794905</v>
      </c>
    </row>
    <row r="8" spans="1:11" x14ac:dyDescent="0.3">
      <c r="E8" s="2">
        <v>7</v>
      </c>
      <c r="F8" s="2">
        <v>210</v>
      </c>
      <c r="G8" s="4">
        <v>0.17749999999999999</v>
      </c>
      <c r="H8" s="7">
        <f t="shared" si="3"/>
        <v>0.98249999999999993</v>
      </c>
      <c r="I8" s="7">
        <f t="shared" si="0"/>
        <v>1.4186929768786929</v>
      </c>
      <c r="J8" s="6">
        <f t="shared" si="1"/>
        <v>5.9166666666666661</v>
      </c>
      <c r="K8" s="6">
        <f t="shared" si="2"/>
        <v>6.7556808422794905</v>
      </c>
    </row>
    <row r="9" spans="1:11" x14ac:dyDescent="0.3">
      <c r="E9" s="2">
        <v>8</v>
      </c>
      <c r="F9" s="2">
        <v>240</v>
      </c>
      <c r="G9" s="4">
        <v>0.19750000000000001</v>
      </c>
      <c r="H9" s="7">
        <f t="shared" si="3"/>
        <v>1.18</v>
      </c>
      <c r="I9" s="7">
        <f t="shared" si="0"/>
        <v>1.6213634021470775</v>
      </c>
      <c r="J9" s="6">
        <f t="shared" si="1"/>
        <v>6.583333333333333</v>
      </c>
      <c r="K9" s="6">
        <f t="shared" si="2"/>
        <v>6.7556808422794905</v>
      </c>
    </row>
    <row r="10" spans="1:11" x14ac:dyDescent="0.3">
      <c r="E10" s="2">
        <v>9</v>
      </c>
      <c r="F10" s="2">
        <v>270</v>
      </c>
      <c r="G10" s="4">
        <v>0.17749999999999999</v>
      </c>
      <c r="H10" s="7">
        <f t="shared" si="3"/>
        <v>1.3574999999999999</v>
      </c>
      <c r="I10" s="7">
        <f t="shared" si="0"/>
        <v>1.8240338274154624</v>
      </c>
      <c r="J10" s="6">
        <f t="shared" si="1"/>
        <v>5.9166666666666661</v>
      </c>
      <c r="K10" s="6">
        <f t="shared" si="2"/>
        <v>6.7556808422794905</v>
      </c>
    </row>
    <row r="11" spans="1:11" x14ac:dyDescent="0.3">
      <c r="E11" s="2">
        <v>10</v>
      </c>
      <c r="F11" s="2">
        <v>300</v>
      </c>
      <c r="G11" s="4">
        <v>0.14749999999999999</v>
      </c>
      <c r="H11" s="7">
        <f t="shared" si="3"/>
        <v>1.5049999999999999</v>
      </c>
      <c r="I11" s="7">
        <f t="shared" si="0"/>
        <v>2.0267042526838472</v>
      </c>
      <c r="J11" s="6">
        <f t="shared" si="1"/>
        <v>4.9166666666666661</v>
      </c>
      <c r="K11" s="6">
        <f t="shared" si="2"/>
        <v>6.7556808422794914</v>
      </c>
    </row>
    <row r="12" spans="1:11" x14ac:dyDescent="0.3">
      <c r="E12" s="2">
        <v>11</v>
      </c>
      <c r="F12" s="2">
        <v>330</v>
      </c>
      <c r="G12" s="4">
        <v>0.1875</v>
      </c>
      <c r="H12" s="7">
        <f t="shared" si="3"/>
        <v>1.6924999999999999</v>
      </c>
      <c r="I12" s="7">
        <f t="shared" si="0"/>
        <v>2.2293746779522317</v>
      </c>
      <c r="J12" s="6">
        <f t="shared" si="1"/>
        <v>6.25</v>
      </c>
      <c r="K12" s="6">
        <f t="shared" si="2"/>
        <v>6.7556808422794905</v>
      </c>
    </row>
    <row r="13" spans="1:11" x14ac:dyDescent="0.3">
      <c r="E13" s="2">
        <v>12</v>
      </c>
      <c r="F13" s="2">
        <v>360</v>
      </c>
      <c r="G13" s="4">
        <v>0.17749999999999999</v>
      </c>
      <c r="H13" s="7">
        <f t="shared" si="3"/>
        <v>1.8699999999999999</v>
      </c>
      <c r="I13" s="7">
        <f t="shared" si="0"/>
        <v>2.4320451032206165</v>
      </c>
      <c r="J13" s="6">
        <f t="shared" si="1"/>
        <v>5.9166666666666661</v>
      </c>
      <c r="K13" s="6">
        <f t="shared" si="2"/>
        <v>6.7556808422794905</v>
      </c>
    </row>
    <row r="14" spans="1:11" x14ac:dyDescent="0.3">
      <c r="E14" s="2">
        <v>13</v>
      </c>
      <c r="F14" s="2">
        <v>390</v>
      </c>
      <c r="G14" s="4">
        <v>0.1275</v>
      </c>
      <c r="H14" s="7">
        <f t="shared" si="3"/>
        <v>1.9974999999999998</v>
      </c>
      <c r="I14" s="7">
        <f t="shared" si="0"/>
        <v>2.6347155284890009</v>
      </c>
      <c r="J14" s="6">
        <f t="shared" si="1"/>
        <v>4.25</v>
      </c>
      <c r="K14" s="6">
        <f t="shared" si="2"/>
        <v>6.7556808422794896</v>
      </c>
    </row>
    <row r="15" spans="1:11" x14ac:dyDescent="0.3">
      <c r="E15" s="2">
        <v>14</v>
      </c>
      <c r="F15" s="2">
        <v>420</v>
      </c>
      <c r="G15" s="4">
        <v>0.1875</v>
      </c>
      <c r="H15" s="7">
        <f t="shared" si="3"/>
        <v>2.1849999999999996</v>
      </c>
      <c r="I15" s="7">
        <f t="shared" si="0"/>
        <v>2.8373859537573858</v>
      </c>
      <c r="J15" s="6">
        <f t="shared" si="1"/>
        <v>6.25</v>
      </c>
      <c r="K15" s="6">
        <f t="shared" si="2"/>
        <v>6.7556808422794905</v>
      </c>
    </row>
    <row r="16" spans="1:11" x14ac:dyDescent="0.3">
      <c r="E16" s="2">
        <v>15</v>
      </c>
      <c r="F16" s="2">
        <v>450</v>
      </c>
      <c r="G16" s="4">
        <v>0.2475</v>
      </c>
      <c r="H16" s="7">
        <f t="shared" si="3"/>
        <v>2.4324999999999997</v>
      </c>
      <c r="I16" s="7">
        <f t="shared" si="0"/>
        <v>3.0400563790257706</v>
      </c>
      <c r="J16" s="6">
        <f t="shared" si="1"/>
        <v>8.25</v>
      </c>
      <c r="K16" s="6">
        <f t="shared" si="2"/>
        <v>6.7556808422794905</v>
      </c>
    </row>
    <row r="17" spans="5:11" x14ac:dyDescent="0.3">
      <c r="E17" s="2">
        <v>16</v>
      </c>
      <c r="F17" s="2">
        <v>480</v>
      </c>
      <c r="G17" s="4">
        <v>0.1875</v>
      </c>
      <c r="H17" s="7">
        <f t="shared" si="3"/>
        <v>2.6199999999999997</v>
      </c>
      <c r="I17" s="7">
        <f t="shared" si="0"/>
        <v>3.2427268042941551</v>
      </c>
      <c r="J17" s="6">
        <f t="shared" si="1"/>
        <v>6.25</v>
      </c>
      <c r="K17" s="6">
        <f t="shared" si="2"/>
        <v>6.7556808422794905</v>
      </c>
    </row>
    <row r="18" spans="5:11" x14ac:dyDescent="0.3">
      <c r="E18" s="2">
        <v>17</v>
      </c>
      <c r="F18" s="2">
        <v>510</v>
      </c>
      <c r="G18" s="4">
        <v>0.2175</v>
      </c>
      <c r="H18" s="7">
        <f t="shared" si="3"/>
        <v>2.8374999999999995</v>
      </c>
      <c r="I18" s="7">
        <f t="shared" si="0"/>
        <v>3.4453972295625399</v>
      </c>
      <c r="J18" s="6">
        <f t="shared" si="1"/>
        <v>7.25</v>
      </c>
      <c r="K18" s="6">
        <f t="shared" si="2"/>
        <v>6.7556808422794905</v>
      </c>
    </row>
    <row r="19" spans="5:11" x14ac:dyDescent="0.3">
      <c r="E19" s="2">
        <v>18</v>
      </c>
      <c r="F19" s="2">
        <v>540</v>
      </c>
      <c r="G19" s="4">
        <v>0.23749999999999999</v>
      </c>
      <c r="H19" s="7">
        <f t="shared" si="3"/>
        <v>3.0749999999999993</v>
      </c>
      <c r="I19" s="7">
        <f t="shared" si="0"/>
        <v>3.6480676548309248</v>
      </c>
      <c r="J19" s="6">
        <f t="shared" si="1"/>
        <v>7.9166666666666652</v>
      </c>
      <c r="K19" s="6">
        <f t="shared" si="2"/>
        <v>6.7556808422794905</v>
      </c>
    </row>
    <row r="20" spans="5:11" x14ac:dyDescent="0.3">
      <c r="E20" s="2">
        <v>19</v>
      </c>
      <c r="F20" s="2">
        <v>570</v>
      </c>
      <c r="G20" s="4">
        <v>0.20749999999999999</v>
      </c>
      <c r="H20" s="7">
        <f t="shared" si="3"/>
        <v>3.2824999999999993</v>
      </c>
      <c r="I20" s="7">
        <f t="shared" si="0"/>
        <v>3.8507380800993092</v>
      </c>
      <c r="J20" s="6">
        <f t="shared" si="1"/>
        <v>6.9166666666666661</v>
      </c>
      <c r="K20" s="6">
        <f t="shared" si="2"/>
        <v>6.7556808422794905</v>
      </c>
    </row>
    <row r="21" spans="5:11" x14ac:dyDescent="0.3">
      <c r="E21" s="2">
        <v>20</v>
      </c>
      <c r="F21" s="2">
        <v>600</v>
      </c>
      <c r="G21" s="4">
        <v>0.13750000000000001</v>
      </c>
      <c r="H21" s="7">
        <f t="shared" si="3"/>
        <v>3.4199999999999995</v>
      </c>
      <c r="I21" s="7">
        <f t="shared" si="0"/>
        <v>4.0534085053676945</v>
      </c>
      <c r="J21" s="6">
        <f t="shared" si="1"/>
        <v>4.583333333333333</v>
      </c>
      <c r="K21" s="6">
        <f t="shared" si="2"/>
        <v>6.7556808422794914</v>
      </c>
    </row>
    <row r="22" spans="5:11" x14ac:dyDescent="0.3">
      <c r="E22" s="2">
        <v>21</v>
      </c>
      <c r="F22" s="2">
        <v>630</v>
      </c>
      <c r="G22" s="4"/>
      <c r="H22" s="7">
        <f t="shared" si="3"/>
        <v>3.4199999999999995</v>
      </c>
      <c r="I22" s="7">
        <f t="shared" si="0"/>
        <v>4.2560789306360789</v>
      </c>
      <c r="J22" s="6">
        <f t="shared" si="1"/>
        <v>0</v>
      </c>
      <c r="K22" s="6">
        <f t="shared" si="2"/>
        <v>6.7556808422794905</v>
      </c>
    </row>
    <row r="23" spans="5:11" x14ac:dyDescent="0.3">
      <c r="E23" s="2">
        <v>22</v>
      </c>
      <c r="F23" s="2">
        <v>660</v>
      </c>
      <c r="G23" s="4"/>
      <c r="H23" s="7">
        <f t="shared" si="3"/>
        <v>3.4199999999999995</v>
      </c>
      <c r="I23" s="7">
        <f t="shared" si="0"/>
        <v>4.4587493559044633</v>
      </c>
      <c r="J23" s="6">
        <f t="shared" si="1"/>
        <v>0</v>
      </c>
      <c r="K23" s="6">
        <f t="shared" si="2"/>
        <v>6.7556808422794905</v>
      </c>
    </row>
    <row r="24" spans="5:11" x14ac:dyDescent="0.3">
      <c r="E24" s="2">
        <v>23</v>
      </c>
      <c r="F24" s="2">
        <v>690</v>
      </c>
      <c r="G24" s="4"/>
      <c r="H24" s="7">
        <f t="shared" si="3"/>
        <v>3.4199999999999995</v>
      </c>
      <c r="I24" s="7">
        <f t="shared" si="0"/>
        <v>4.6614197811728486</v>
      </c>
      <c r="J24" s="6">
        <f t="shared" si="1"/>
        <v>0</v>
      </c>
      <c r="K24" s="6">
        <f t="shared" si="2"/>
        <v>6.7556808422794914</v>
      </c>
    </row>
    <row r="25" spans="5:11" x14ac:dyDescent="0.3">
      <c r="E25" s="2">
        <v>24</v>
      </c>
      <c r="F25" s="2">
        <v>720</v>
      </c>
      <c r="G25" s="4"/>
      <c r="H25" s="7">
        <f t="shared" si="3"/>
        <v>3.4199999999999995</v>
      </c>
      <c r="I25" s="7">
        <f t="shared" si="0"/>
        <v>4.864090206441233</v>
      </c>
      <c r="J25" s="6">
        <f t="shared" si="1"/>
        <v>0</v>
      </c>
      <c r="K25" s="6">
        <f t="shared" si="2"/>
        <v>6.7556808422794905</v>
      </c>
    </row>
    <row r="26" spans="5:11" x14ac:dyDescent="0.3">
      <c r="E26" s="2">
        <v>25</v>
      </c>
      <c r="F26" s="2">
        <v>750</v>
      </c>
      <c r="G26" s="4"/>
      <c r="H26" s="7">
        <f t="shared" si="3"/>
        <v>3.4199999999999995</v>
      </c>
      <c r="I26" s="7">
        <f t="shared" si="0"/>
        <v>5.0667606317096174</v>
      </c>
      <c r="J26" s="6">
        <f t="shared" si="1"/>
        <v>0</v>
      </c>
      <c r="K26" s="6">
        <f t="shared" si="2"/>
        <v>6.7556808422794905</v>
      </c>
    </row>
    <row r="27" spans="5:11" x14ac:dyDescent="0.3">
      <c r="E27" s="2">
        <v>26</v>
      </c>
      <c r="F27" s="2">
        <v>780</v>
      </c>
      <c r="G27" s="4"/>
      <c r="H27" s="7">
        <f t="shared" si="3"/>
        <v>3.4199999999999995</v>
      </c>
      <c r="I27" s="7">
        <f t="shared" si="0"/>
        <v>5.2694310569780018</v>
      </c>
      <c r="J27" s="6">
        <f t="shared" si="1"/>
        <v>0</v>
      </c>
      <c r="K27" s="6">
        <f t="shared" si="2"/>
        <v>6.7556808422794896</v>
      </c>
    </row>
    <row r="28" spans="5:11" x14ac:dyDescent="0.3">
      <c r="E28" s="2">
        <v>27</v>
      </c>
      <c r="F28" s="2">
        <v>810</v>
      </c>
      <c r="G28" s="4"/>
      <c r="H28" s="7">
        <f t="shared" si="3"/>
        <v>3.4199999999999995</v>
      </c>
      <c r="I28" s="7">
        <f t="shared" si="0"/>
        <v>5.4721014822463871</v>
      </c>
      <c r="J28" s="6">
        <f t="shared" si="1"/>
        <v>0</v>
      </c>
      <c r="K28" s="6">
        <f t="shared" si="2"/>
        <v>6.7556808422794905</v>
      </c>
    </row>
    <row r="29" spans="5:11" x14ac:dyDescent="0.3">
      <c r="E29" s="2">
        <v>28</v>
      </c>
      <c r="F29" s="2">
        <v>840</v>
      </c>
      <c r="G29" s="4"/>
      <c r="H29" s="7">
        <f t="shared" si="3"/>
        <v>3.4199999999999995</v>
      </c>
      <c r="I29" s="7">
        <f t="shared" si="0"/>
        <v>5.6747719075147716</v>
      </c>
      <c r="J29" s="6">
        <f t="shared" si="1"/>
        <v>0</v>
      </c>
      <c r="K29" s="6">
        <f t="shared" si="2"/>
        <v>6.7556808422794905</v>
      </c>
    </row>
    <row r="30" spans="5:11" x14ac:dyDescent="0.3">
      <c r="E30" s="2">
        <v>29</v>
      </c>
      <c r="F30" s="2">
        <v>870</v>
      </c>
      <c r="G30" s="4"/>
      <c r="H30" s="7">
        <f t="shared" si="3"/>
        <v>3.4199999999999995</v>
      </c>
      <c r="I30" s="7">
        <f t="shared" si="0"/>
        <v>5.877442332783156</v>
      </c>
      <c r="J30" s="6">
        <f t="shared" si="1"/>
        <v>0</v>
      </c>
      <c r="K30" s="6">
        <f t="shared" si="2"/>
        <v>6.7556808422794896</v>
      </c>
    </row>
    <row r="31" spans="5:11" x14ac:dyDescent="0.3">
      <c r="E31" s="2">
        <v>30</v>
      </c>
      <c r="F31" s="2">
        <v>900</v>
      </c>
      <c r="G31" s="4"/>
      <c r="H31" s="7">
        <f t="shared" si="3"/>
        <v>3.4199999999999995</v>
      </c>
      <c r="I31" s="7">
        <f t="shared" si="0"/>
        <v>6.0801127580515413</v>
      </c>
      <c r="J31" s="6">
        <f t="shared" si="1"/>
        <v>0</v>
      </c>
      <c r="K31" s="6">
        <f t="shared" si="2"/>
        <v>6.7556808422794905</v>
      </c>
    </row>
    <row r="32" spans="5:11" x14ac:dyDescent="0.3">
      <c r="E32" s="2">
        <v>31</v>
      </c>
      <c r="F32" s="2">
        <v>930</v>
      </c>
      <c r="G32" s="4"/>
      <c r="H32" s="7">
        <f t="shared" si="3"/>
        <v>3.4199999999999995</v>
      </c>
      <c r="I32" s="7">
        <f t="shared" si="0"/>
        <v>6.2827831833199257</v>
      </c>
      <c r="J32" s="6">
        <f t="shared" si="1"/>
        <v>0</v>
      </c>
      <c r="K32" s="6">
        <f t="shared" si="2"/>
        <v>6.7556808422794905</v>
      </c>
    </row>
    <row r="33" spans="5:11" x14ac:dyDescent="0.3">
      <c r="E33" s="2">
        <v>32</v>
      </c>
      <c r="F33" s="2">
        <v>960</v>
      </c>
      <c r="G33" s="4"/>
      <c r="H33" s="7">
        <f t="shared" si="3"/>
        <v>3.4199999999999995</v>
      </c>
      <c r="I33" s="7">
        <f t="shared" si="0"/>
        <v>6.4854536085883101</v>
      </c>
      <c r="J33" s="6">
        <f t="shared" si="1"/>
        <v>0</v>
      </c>
      <c r="K33" s="6">
        <f t="shared" si="2"/>
        <v>6.7556808422794905</v>
      </c>
    </row>
    <row r="34" spans="5:11" x14ac:dyDescent="0.3">
      <c r="E34" s="2">
        <v>33</v>
      </c>
      <c r="F34" s="2">
        <v>990</v>
      </c>
      <c r="G34" s="4"/>
      <c r="H34" s="7">
        <f t="shared" si="3"/>
        <v>3.4199999999999995</v>
      </c>
      <c r="I34" s="7">
        <f t="shared" si="0"/>
        <v>6.6881240338566954</v>
      </c>
      <c r="J34" s="6">
        <f t="shared" si="1"/>
        <v>0</v>
      </c>
      <c r="K34" s="6">
        <f t="shared" si="2"/>
        <v>6.7556808422794905</v>
      </c>
    </row>
    <row r="35" spans="5:11" x14ac:dyDescent="0.3">
      <c r="E35" s="2">
        <v>34</v>
      </c>
      <c r="F35" s="2">
        <v>1020</v>
      </c>
      <c r="G35" s="4"/>
      <c r="H35" s="7">
        <f t="shared" si="3"/>
        <v>3.4199999999999995</v>
      </c>
      <c r="I35" s="7">
        <f t="shared" si="0"/>
        <v>6.8907944591250798</v>
      </c>
      <c r="J35" s="6">
        <f t="shared" si="1"/>
        <v>0</v>
      </c>
      <c r="K35" s="6">
        <f t="shared" si="2"/>
        <v>6.7556808422794905</v>
      </c>
    </row>
    <row r="36" spans="5:11" x14ac:dyDescent="0.3">
      <c r="E36" s="2">
        <v>35</v>
      </c>
      <c r="F36" s="2">
        <v>1050</v>
      </c>
      <c r="G36" s="4"/>
      <c r="H36" s="7">
        <f t="shared" si="3"/>
        <v>3.4199999999999995</v>
      </c>
      <c r="I36" s="7">
        <f t="shared" si="0"/>
        <v>7.0934648843934642</v>
      </c>
      <c r="J36" s="6">
        <f t="shared" si="1"/>
        <v>0</v>
      </c>
      <c r="K36" s="6">
        <f t="shared" si="2"/>
        <v>6.7556808422794905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BCB4-A538-B941-9B7E-AF75CE1E96C4}">
  <sheetPr codeName="Foglio2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16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</v>
      </c>
      <c r="H2" s="7">
        <f>G2</f>
        <v>0.1</v>
      </c>
      <c r="I2" s="7">
        <f t="shared" ref="I2:I36" si="0">F2*C$7</f>
        <v>0.40534085053676938</v>
      </c>
      <c r="J2" s="6">
        <f t="shared" ref="J2:J36" si="1">G2/30*1000</f>
        <v>3.3333333333333335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0.15</v>
      </c>
      <c r="H3" s="7">
        <f t="shared" ref="H3:H36" si="3">H2+G3</f>
        <v>0.25</v>
      </c>
      <c r="I3" s="7">
        <f t="shared" si="0"/>
        <v>0.81068170107353876</v>
      </c>
      <c r="J3" s="6">
        <f t="shared" si="1"/>
        <v>5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</v>
      </c>
      <c r="H4" s="7">
        <f t="shared" si="3"/>
        <v>0.45</v>
      </c>
      <c r="I4" s="7">
        <f t="shared" si="0"/>
        <v>1.2160225516103083</v>
      </c>
      <c r="J4" s="6">
        <f t="shared" si="1"/>
        <v>6.666666666666667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0.22</v>
      </c>
      <c r="H5" s="7">
        <f t="shared" si="3"/>
        <v>0.67</v>
      </c>
      <c r="I5" s="7">
        <f t="shared" si="0"/>
        <v>1.6213634021470775</v>
      </c>
      <c r="J5" s="6">
        <f t="shared" si="1"/>
        <v>7.333333333333333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0.22</v>
      </c>
      <c r="H6" s="7">
        <f t="shared" si="3"/>
        <v>0.89</v>
      </c>
      <c r="I6" s="7">
        <f t="shared" si="0"/>
        <v>2.0267042526838472</v>
      </c>
      <c r="J6" s="6">
        <f t="shared" si="1"/>
        <v>7.333333333333333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0.33</v>
      </c>
      <c r="H7" s="7">
        <f t="shared" si="3"/>
        <v>1.22</v>
      </c>
      <c r="I7" s="7">
        <f t="shared" si="0"/>
        <v>2.4320451032206165</v>
      </c>
      <c r="J7" s="6">
        <f t="shared" si="1"/>
        <v>11.000000000000002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0.36</v>
      </c>
      <c r="H8" s="7">
        <f t="shared" si="3"/>
        <v>1.58</v>
      </c>
      <c r="I8" s="7">
        <f t="shared" si="0"/>
        <v>2.8373859537573858</v>
      </c>
      <c r="J8" s="6">
        <f t="shared" si="1"/>
        <v>12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0.39</v>
      </c>
      <c r="H9" s="7">
        <f t="shared" si="3"/>
        <v>1.9700000000000002</v>
      </c>
      <c r="I9" s="7">
        <f t="shared" si="0"/>
        <v>3.2427268042941551</v>
      </c>
      <c r="J9" s="6">
        <f t="shared" si="1"/>
        <v>13.000000000000002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0.41</v>
      </c>
      <c r="H10" s="7">
        <f t="shared" si="3"/>
        <v>2.3800000000000003</v>
      </c>
      <c r="I10" s="7">
        <f t="shared" si="0"/>
        <v>3.6480676548309248</v>
      </c>
      <c r="J10" s="6">
        <f t="shared" si="1"/>
        <v>13.666666666666666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0.43</v>
      </c>
      <c r="H11" s="7">
        <f t="shared" si="3"/>
        <v>2.8100000000000005</v>
      </c>
      <c r="I11" s="7">
        <f t="shared" si="0"/>
        <v>4.0534085053676945</v>
      </c>
      <c r="J11" s="6">
        <f t="shared" si="1"/>
        <v>14.333333333333334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0.41</v>
      </c>
      <c r="H12" s="7">
        <f t="shared" si="3"/>
        <v>3.2200000000000006</v>
      </c>
      <c r="I12" s="7">
        <f t="shared" si="0"/>
        <v>4.4587493559044633</v>
      </c>
      <c r="J12" s="6">
        <f t="shared" si="1"/>
        <v>13.666666666666666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0.41</v>
      </c>
      <c r="H13" s="7">
        <f t="shared" si="3"/>
        <v>3.6300000000000008</v>
      </c>
      <c r="I13" s="7">
        <f t="shared" si="0"/>
        <v>4.864090206441233</v>
      </c>
      <c r="J13" s="6">
        <f t="shared" si="1"/>
        <v>13.666666666666666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0.4</v>
      </c>
      <c r="H14" s="7">
        <f t="shared" si="3"/>
        <v>4.0300000000000011</v>
      </c>
      <c r="I14" s="7">
        <f t="shared" si="0"/>
        <v>5.2694310569780018</v>
      </c>
      <c r="J14" s="6">
        <f t="shared" si="1"/>
        <v>13.333333333333334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0.42</v>
      </c>
      <c r="H15" s="7">
        <f t="shared" si="3"/>
        <v>4.4500000000000011</v>
      </c>
      <c r="I15" s="7">
        <f t="shared" si="0"/>
        <v>5.6747719075147716</v>
      </c>
      <c r="J15" s="6">
        <f t="shared" si="1"/>
        <v>14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0.41</v>
      </c>
      <c r="H16" s="7">
        <f t="shared" si="3"/>
        <v>4.8600000000000012</v>
      </c>
      <c r="I16" s="7">
        <f t="shared" si="0"/>
        <v>6.0801127580515413</v>
      </c>
      <c r="J16" s="6">
        <f t="shared" si="1"/>
        <v>13.666666666666666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0.44</v>
      </c>
      <c r="H17" s="7">
        <f t="shared" si="3"/>
        <v>5.3000000000000016</v>
      </c>
      <c r="I17" s="7">
        <f t="shared" si="0"/>
        <v>6.4854536085883101</v>
      </c>
      <c r="J17" s="6">
        <f t="shared" si="1"/>
        <v>14.666666666666666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0.43</v>
      </c>
      <c r="H18" s="7">
        <f t="shared" si="3"/>
        <v>5.7300000000000013</v>
      </c>
      <c r="I18" s="7">
        <f t="shared" si="0"/>
        <v>6.8907944591250798</v>
      </c>
      <c r="J18" s="6">
        <f t="shared" si="1"/>
        <v>14.333333333333334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0.41</v>
      </c>
      <c r="H19" s="7">
        <f t="shared" si="3"/>
        <v>6.1400000000000015</v>
      </c>
      <c r="I19" s="7">
        <f t="shared" si="0"/>
        <v>7.2961353096618495</v>
      </c>
      <c r="J19" s="6">
        <f t="shared" si="1"/>
        <v>13.666666666666666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0.44</v>
      </c>
      <c r="H20" s="7">
        <f t="shared" si="3"/>
        <v>6.5800000000000018</v>
      </c>
      <c r="I20" s="7">
        <f t="shared" si="0"/>
        <v>7.7014761601986184</v>
      </c>
      <c r="J20" s="6">
        <f t="shared" si="1"/>
        <v>14.666666666666666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0.43</v>
      </c>
      <c r="H21" s="7">
        <f t="shared" si="3"/>
        <v>7.0100000000000016</v>
      </c>
      <c r="I21" s="7">
        <f t="shared" si="0"/>
        <v>8.106817010735389</v>
      </c>
      <c r="J21" s="6">
        <f t="shared" si="1"/>
        <v>14.333333333333334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0.04</v>
      </c>
      <c r="H22" s="7">
        <f t="shared" si="3"/>
        <v>7.0500000000000016</v>
      </c>
      <c r="I22" s="7">
        <f t="shared" si="0"/>
        <v>8.5121578612721578</v>
      </c>
      <c r="J22" s="6">
        <f t="shared" si="1"/>
        <v>1.3333333333333333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</v>
      </c>
      <c r="H23" s="7">
        <f t="shared" si="3"/>
        <v>7.0500000000000016</v>
      </c>
      <c r="I23" s="7">
        <f t="shared" si="0"/>
        <v>8.9174987118089266</v>
      </c>
      <c r="J23" s="6">
        <f t="shared" si="1"/>
        <v>0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</v>
      </c>
      <c r="H24" s="7">
        <f t="shared" si="3"/>
        <v>7.0500000000000016</v>
      </c>
      <c r="I24" s="7">
        <f t="shared" si="0"/>
        <v>9.3228395623456972</v>
      </c>
      <c r="J24" s="6">
        <f t="shared" si="1"/>
        <v>0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0.15</v>
      </c>
      <c r="H25" s="7">
        <f t="shared" si="3"/>
        <v>7.200000000000002</v>
      </c>
      <c r="I25" s="7">
        <f t="shared" si="0"/>
        <v>9.728180412882466</v>
      </c>
      <c r="J25" s="6">
        <f t="shared" si="1"/>
        <v>5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0.3</v>
      </c>
      <c r="H26" s="7">
        <f t="shared" si="3"/>
        <v>7.5000000000000018</v>
      </c>
      <c r="I26" s="7">
        <f t="shared" si="0"/>
        <v>10.133521263419235</v>
      </c>
      <c r="J26" s="6">
        <f t="shared" si="1"/>
        <v>10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0.36</v>
      </c>
      <c r="H27" s="7">
        <f t="shared" si="3"/>
        <v>7.8600000000000021</v>
      </c>
      <c r="I27" s="7">
        <f t="shared" si="0"/>
        <v>10.538862113956004</v>
      </c>
      <c r="J27" s="6">
        <f t="shared" si="1"/>
        <v>12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0.2</v>
      </c>
      <c r="H28" s="7">
        <f t="shared" si="3"/>
        <v>8.0600000000000023</v>
      </c>
      <c r="I28" s="7">
        <f t="shared" si="0"/>
        <v>10.944202964492774</v>
      </c>
      <c r="J28" s="6">
        <f t="shared" si="1"/>
        <v>6.666666666666667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0.38</v>
      </c>
      <c r="H29" s="7">
        <f t="shared" si="3"/>
        <v>8.4400000000000031</v>
      </c>
      <c r="I29" s="7">
        <f t="shared" si="0"/>
        <v>11.349543815029543</v>
      </c>
      <c r="J29" s="6">
        <f t="shared" si="1"/>
        <v>12.666666666666666</v>
      </c>
      <c r="K29" s="6">
        <f t="shared" si="2"/>
        <v>13.511361684558981</v>
      </c>
    </row>
    <row r="30" spans="5:11" x14ac:dyDescent="0.3">
      <c r="E30" s="2">
        <v>29</v>
      </c>
      <c r="F30" s="2">
        <v>870</v>
      </c>
      <c r="G30" s="4">
        <v>0.38</v>
      </c>
      <c r="H30" s="7">
        <f t="shared" si="3"/>
        <v>8.8200000000000038</v>
      </c>
      <c r="I30" s="7">
        <f t="shared" si="0"/>
        <v>11.754884665566312</v>
      </c>
      <c r="J30" s="6">
        <f t="shared" si="1"/>
        <v>12.666666666666666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0.41</v>
      </c>
      <c r="H31" s="7">
        <f t="shared" si="3"/>
        <v>9.230000000000004</v>
      </c>
      <c r="I31" s="7">
        <f t="shared" si="0"/>
        <v>12.160225516103083</v>
      </c>
      <c r="J31" s="6">
        <f t="shared" si="1"/>
        <v>13.666666666666666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0.4</v>
      </c>
      <c r="H32" s="7">
        <f t="shared" si="3"/>
        <v>9.6300000000000043</v>
      </c>
      <c r="I32" s="7">
        <f t="shared" si="0"/>
        <v>12.565566366639851</v>
      </c>
      <c r="J32" s="6">
        <f t="shared" si="1"/>
        <v>13.333333333333334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0.42</v>
      </c>
      <c r="H33" s="7">
        <f t="shared" si="3"/>
        <v>10.050000000000004</v>
      </c>
      <c r="I33" s="7">
        <f t="shared" si="0"/>
        <v>12.97090721717662</v>
      </c>
      <c r="J33" s="6">
        <f t="shared" si="1"/>
        <v>14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0.42</v>
      </c>
      <c r="H34" s="7">
        <f t="shared" si="3"/>
        <v>10.470000000000004</v>
      </c>
      <c r="I34" s="7">
        <f t="shared" si="0"/>
        <v>13.376248067713391</v>
      </c>
      <c r="J34" s="6">
        <f t="shared" si="1"/>
        <v>14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0.42</v>
      </c>
      <c r="H35" s="7">
        <f t="shared" si="3"/>
        <v>10.890000000000004</v>
      </c>
      <c r="I35" s="7">
        <f t="shared" si="0"/>
        <v>13.78158891825016</v>
      </c>
      <c r="J35" s="6">
        <f t="shared" si="1"/>
        <v>14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0.41</v>
      </c>
      <c r="H36" s="7">
        <f t="shared" si="3"/>
        <v>11.300000000000004</v>
      </c>
      <c r="I36" s="7">
        <f t="shared" si="0"/>
        <v>14.186929768786928</v>
      </c>
      <c r="J36" s="6">
        <f t="shared" si="1"/>
        <v>13.666666666666666</v>
      </c>
      <c r="K36" s="6">
        <f t="shared" si="2"/>
        <v>13.511361684558981</v>
      </c>
    </row>
  </sheetData>
  <mergeCells count="7">
    <mergeCell ref="A1:C1"/>
    <mergeCell ref="A3:B3"/>
    <mergeCell ref="A4:B4"/>
    <mergeCell ref="A5:B5"/>
    <mergeCell ref="A6:B6"/>
    <mergeCell ref="A7:B7"/>
    <mergeCell ref="A2:B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815D-B9C7-9D43-AA14-8B75BD1087A5}">
  <sheetPr codeName="Foglio3"/>
  <dimension ref="A1:K36"/>
  <sheetViews>
    <sheetView zoomScale="83" workbookViewId="0">
      <selection sqref="A1:C1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17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</v>
      </c>
      <c r="H2" s="7">
        <f>G2</f>
        <v>0.1</v>
      </c>
      <c r="I2" s="7">
        <f t="shared" ref="I2:I36" si="0">F2*C$7</f>
        <v>0.40534085053676938</v>
      </c>
      <c r="J2" s="6">
        <f t="shared" ref="J2:J36" si="1">G2/30*1000</f>
        <v>3.3333333333333335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0.21000000000000002</v>
      </c>
      <c r="H3" s="7">
        <f t="shared" ref="H3:H36" si="3">H2+G3</f>
        <v>0.31000000000000005</v>
      </c>
      <c r="I3" s="7">
        <f t="shared" si="0"/>
        <v>0.81068170107353876</v>
      </c>
      <c r="J3" s="6">
        <f t="shared" si="1"/>
        <v>7.0000000000000009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0.27</v>
      </c>
      <c r="H4" s="7">
        <f t="shared" si="3"/>
        <v>0.58000000000000007</v>
      </c>
      <c r="I4" s="7">
        <f t="shared" si="0"/>
        <v>1.2160225516103083</v>
      </c>
      <c r="J4" s="6">
        <f t="shared" si="1"/>
        <v>9.0000000000000018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0.31</v>
      </c>
      <c r="H5" s="7">
        <f t="shared" si="3"/>
        <v>0.89000000000000012</v>
      </c>
      <c r="I5" s="7">
        <f t="shared" si="0"/>
        <v>1.6213634021470775</v>
      </c>
      <c r="J5" s="6">
        <f t="shared" si="1"/>
        <v>10.333333333333334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0.33999999999999997</v>
      </c>
      <c r="H6" s="7">
        <f t="shared" si="3"/>
        <v>1.23</v>
      </c>
      <c r="I6" s="7">
        <f t="shared" si="0"/>
        <v>2.0267042526838472</v>
      </c>
      <c r="J6" s="6">
        <f t="shared" si="1"/>
        <v>11.333333333333332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0.39</v>
      </c>
      <c r="H7" s="7">
        <f t="shared" si="3"/>
        <v>1.62</v>
      </c>
      <c r="I7" s="7">
        <f t="shared" si="0"/>
        <v>2.4320451032206165</v>
      </c>
      <c r="J7" s="6">
        <f t="shared" si="1"/>
        <v>13.000000000000002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</v>
      </c>
      <c r="H8" s="7">
        <f t="shared" si="3"/>
        <v>2.02</v>
      </c>
      <c r="I8" s="7">
        <f t="shared" si="0"/>
        <v>2.8373859537573858</v>
      </c>
      <c r="J8" s="6">
        <f t="shared" si="1"/>
        <v>13.333333333333334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0.41000000000000003</v>
      </c>
      <c r="H9" s="7">
        <f t="shared" si="3"/>
        <v>2.4300000000000002</v>
      </c>
      <c r="I9" s="7">
        <f t="shared" si="0"/>
        <v>3.2427268042941551</v>
      </c>
      <c r="J9" s="6">
        <f t="shared" si="1"/>
        <v>13.666666666666668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0.41</v>
      </c>
      <c r="H10" s="7">
        <f t="shared" si="3"/>
        <v>2.8400000000000003</v>
      </c>
      <c r="I10" s="7">
        <f t="shared" si="0"/>
        <v>3.6480676548309248</v>
      </c>
      <c r="J10" s="6">
        <f t="shared" si="1"/>
        <v>13.666666666666666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0.41000000000000003</v>
      </c>
      <c r="H11" s="7">
        <f t="shared" si="3"/>
        <v>3.2500000000000004</v>
      </c>
      <c r="I11" s="7">
        <f t="shared" si="0"/>
        <v>4.0534085053676945</v>
      </c>
      <c r="J11" s="6">
        <f t="shared" si="1"/>
        <v>13.666666666666668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</v>
      </c>
      <c r="H12" s="7">
        <f t="shared" si="3"/>
        <v>3.6500000000000004</v>
      </c>
      <c r="I12" s="7">
        <f t="shared" si="0"/>
        <v>4.4587493559044633</v>
      </c>
      <c r="J12" s="6">
        <f t="shared" si="1"/>
        <v>13.333333333333334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0.41000000000000003</v>
      </c>
      <c r="H13" s="7">
        <f t="shared" si="3"/>
        <v>4.0600000000000005</v>
      </c>
      <c r="I13" s="7">
        <f t="shared" si="0"/>
        <v>4.864090206441233</v>
      </c>
      <c r="J13" s="6">
        <f t="shared" si="1"/>
        <v>13.666666666666668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0.41000000000000003</v>
      </c>
      <c r="H14" s="7">
        <f t="shared" si="3"/>
        <v>4.4700000000000006</v>
      </c>
      <c r="I14" s="7">
        <f t="shared" si="0"/>
        <v>5.2694310569780018</v>
      </c>
      <c r="J14" s="6">
        <f t="shared" si="1"/>
        <v>13.666666666666668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0.4</v>
      </c>
      <c r="H15" s="7">
        <f t="shared" si="3"/>
        <v>4.870000000000001</v>
      </c>
      <c r="I15" s="7">
        <f t="shared" si="0"/>
        <v>5.6747719075147716</v>
      </c>
      <c r="J15" s="6">
        <f t="shared" si="1"/>
        <v>13.333333333333334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0.4</v>
      </c>
      <c r="H16" s="7">
        <f t="shared" si="3"/>
        <v>5.2700000000000014</v>
      </c>
      <c r="I16" s="7">
        <f t="shared" si="0"/>
        <v>6.0801127580515413</v>
      </c>
      <c r="J16" s="6">
        <f t="shared" si="1"/>
        <v>13.333333333333334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0.4</v>
      </c>
      <c r="H17" s="7">
        <f t="shared" si="3"/>
        <v>5.6700000000000017</v>
      </c>
      <c r="I17" s="7">
        <f t="shared" si="0"/>
        <v>6.4854536085883101</v>
      </c>
      <c r="J17" s="6">
        <f t="shared" si="1"/>
        <v>13.333333333333334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0.42000000000000004</v>
      </c>
      <c r="H18" s="7">
        <f t="shared" si="3"/>
        <v>6.0900000000000016</v>
      </c>
      <c r="I18" s="7">
        <f t="shared" si="0"/>
        <v>6.8907944591250798</v>
      </c>
      <c r="J18" s="6">
        <f t="shared" si="1"/>
        <v>14.000000000000002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0.43000000000000005</v>
      </c>
      <c r="H19" s="7">
        <f t="shared" si="3"/>
        <v>6.5200000000000014</v>
      </c>
      <c r="I19" s="7">
        <f t="shared" si="0"/>
        <v>7.2961353096618495</v>
      </c>
      <c r="J19" s="6">
        <f t="shared" si="1"/>
        <v>14.333333333333336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0.42000000000000004</v>
      </c>
      <c r="H20" s="7">
        <f t="shared" si="3"/>
        <v>6.9400000000000013</v>
      </c>
      <c r="I20" s="7">
        <f t="shared" si="0"/>
        <v>7.7014761601986184</v>
      </c>
      <c r="J20" s="6">
        <f t="shared" si="1"/>
        <v>14.000000000000002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0.43000000000000005</v>
      </c>
      <c r="H21" s="7">
        <f t="shared" si="3"/>
        <v>7.370000000000001</v>
      </c>
      <c r="I21" s="7">
        <f t="shared" si="0"/>
        <v>8.106817010735389</v>
      </c>
      <c r="J21" s="6">
        <f t="shared" si="1"/>
        <v>14.333333333333336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0.42000000000000004</v>
      </c>
      <c r="H22" s="7">
        <f t="shared" si="3"/>
        <v>7.7900000000000009</v>
      </c>
      <c r="I22" s="7">
        <f t="shared" si="0"/>
        <v>8.5121578612721578</v>
      </c>
      <c r="J22" s="6">
        <f t="shared" si="1"/>
        <v>14.000000000000002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0.4</v>
      </c>
      <c r="H23" s="7">
        <f t="shared" si="3"/>
        <v>8.1900000000000013</v>
      </c>
      <c r="I23" s="7">
        <f t="shared" si="0"/>
        <v>8.9174987118089266</v>
      </c>
      <c r="J23" s="6">
        <f t="shared" si="1"/>
        <v>13.333333333333334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0.41000000000000003</v>
      </c>
      <c r="H24" s="7">
        <f t="shared" si="3"/>
        <v>8.6000000000000014</v>
      </c>
      <c r="I24" s="7">
        <f t="shared" si="0"/>
        <v>9.3228395623456972</v>
      </c>
      <c r="J24" s="6">
        <f t="shared" si="1"/>
        <v>13.666666666666668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0.42000000000000004</v>
      </c>
      <c r="H25" s="7">
        <f t="shared" si="3"/>
        <v>9.0200000000000014</v>
      </c>
      <c r="I25" s="7">
        <f t="shared" si="0"/>
        <v>9.728180412882466</v>
      </c>
      <c r="J25" s="6">
        <f t="shared" si="1"/>
        <v>14.000000000000002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0.42000000000000004</v>
      </c>
      <c r="H26" s="7">
        <f t="shared" si="3"/>
        <v>9.4400000000000013</v>
      </c>
      <c r="I26" s="7">
        <f t="shared" si="0"/>
        <v>10.133521263419235</v>
      </c>
      <c r="J26" s="6">
        <f t="shared" si="1"/>
        <v>14.000000000000002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0.42000000000000004</v>
      </c>
      <c r="H27" s="7">
        <f t="shared" si="3"/>
        <v>9.8600000000000012</v>
      </c>
      <c r="I27" s="7">
        <f t="shared" si="0"/>
        <v>10.538862113956004</v>
      </c>
      <c r="J27" s="6">
        <f t="shared" si="1"/>
        <v>14.000000000000002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0.41000000000000003</v>
      </c>
      <c r="H28" s="7">
        <f t="shared" si="3"/>
        <v>10.270000000000001</v>
      </c>
      <c r="I28" s="7">
        <f t="shared" si="0"/>
        <v>10.944202964492774</v>
      </c>
      <c r="J28" s="6">
        <f t="shared" si="1"/>
        <v>13.666666666666668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0.43000000000000005</v>
      </c>
      <c r="H29" s="7">
        <f t="shared" si="3"/>
        <v>10.700000000000001</v>
      </c>
      <c r="I29" s="7">
        <f t="shared" si="0"/>
        <v>11.349543815029543</v>
      </c>
      <c r="J29" s="6">
        <f t="shared" si="1"/>
        <v>14.333333333333336</v>
      </c>
      <c r="K29" s="6">
        <f t="shared" si="2"/>
        <v>13.511361684558981</v>
      </c>
    </row>
    <row r="30" spans="5:11" x14ac:dyDescent="0.3">
      <c r="E30" s="2">
        <v>29</v>
      </c>
      <c r="F30" s="2">
        <v>870</v>
      </c>
      <c r="G30" s="4">
        <v>0.42000000000000004</v>
      </c>
      <c r="H30" s="7">
        <f t="shared" si="3"/>
        <v>11.120000000000001</v>
      </c>
      <c r="I30" s="7">
        <f t="shared" si="0"/>
        <v>11.754884665566312</v>
      </c>
      <c r="J30" s="6">
        <f t="shared" si="1"/>
        <v>14.000000000000002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0.42000000000000004</v>
      </c>
      <c r="H31" s="7">
        <f t="shared" si="3"/>
        <v>11.540000000000001</v>
      </c>
      <c r="I31" s="7">
        <f t="shared" si="0"/>
        <v>12.160225516103083</v>
      </c>
      <c r="J31" s="6">
        <f t="shared" si="1"/>
        <v>14.000000000000002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0.41000000000000003</v>
      </c>
      <c r="H32" s="7">
        <f t="shared" si="3"/>
        <v>11.950000000000001</v>
      </c>
      <c r="I32" s="7">
        <f t="shared" si="0"/>
        <v>12.565566366639851</v>
      </c>
      <c r="J32" s="6">
        <f t="shared" si="1"/>
        <v>13.666666666666668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0.42000000000000004</v>
      </c>
      <c r="H33" s="7">
        <f t="shared" si="3"/>
        <v>12.370000000000001</v>
      </c>
      <c r="I33" s="7">
        <f t="shared" si="0"/>
        <v>12.97090721717662</v>
      </c>
      <c r="J33" s="6">
        <f t="shared" si="1"/>
        <v>14.000000000000002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0.4</v>
      </c>
      <c r="H34" s="7">
        <f t="shared" si="3"/>
        <v>12.770000000000001</v>
      </c>
      <c r="I34" s="7">
        <f t="shared" si="0"/>
        <v>13.376248067713391</v>
      </c>
      <c r="J34" s="6">
        <f t="shared" si="1"/>
        <v>13.333333333333334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0.4</v>
      </c>
      <c r="H35" s="7">
        <f t="shared" si="3"/>
        <v>13.170000000000002</v>
      </c>
      <c r="I35" s="7">
        <f t="shared" si="0"/>
        <v>13.78158891825016</v>
      </c>
      <c r="J35" s="6">
        <f t="shared" si="1"/>
        <v>13.333333333333334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0.44000000000000006</v>
      </c>
      <c r="H36" s="7">
        <f t="shared" si="3"/>
        <v>13.610000000000001</v>
      </c>
      <c r="I36" s="7">
        <f t="shared" si="0"/>
        <v>14.186929768786928</v>
      </c>
      <c r="J36" s="6">
        <f t="shared" si="1"/>
        <v>14.666666666666668</v>
      </c>
      <c r="K36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E02A8-BC93-F846-B6B0-4DB75B31171F}">
  <sheetPr codeName="Foglio4"/>
  <dimension ref="A1:K36"/>
  <sheetViews>
    <sheetView zoomScale="83" workbookViewId="0">
      <selection activeCell="C15" sqref="C15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18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8.9999999999999969E-2</v>
      </c>
      <c r="H2" s="7">
        <f>G2</f>
        <v>8.9999999999999969E-2</v>
      </c>
      <c r="I2" s="7">
        <f t="shared" ref="I2:I36" si="0">F2*C$7</f>
        <v>0.40534085053676938</v>
      </c>
      <c r="J2" s="6">
        <f t="shared" ref="J2:J36" si="1">G2/30*1000</f>
        <v>2.9999999999999987</v>
      </c>
      <c r="K2" s="6">
        <f t="shared" ref="K2:K36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0.23</v>
      </c>
      <c r="H3" s="7">
        <f t="shared" ref="H3:H36" si="3">H2+G3</f>
        <v>0.31999999999999995</v>
      </c>
      <c r="I3" s="7">
        <f t="shared" si="0"/>
        <v>0.81068170107353876</v>
      </c>
      <c r="J3" s="6">
        <f t="shared" si="1"/>
        <v>7.666666666666667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0.26</v>
      </c>
      <c r="H4" s="7">
        <f t="shared" si="3"/>
        <v>0.57999999999999996</v>
      </c>
      <c r="I4" s="7">
        <f t="shared" si="0"/>
        <v>1.2160225516103083</v>
      </c>
      <c r="J4" s="6">
        <f t="shared" si="1"/>
        <v>8.6666666666666661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0.33999999999999997</v>
      </c>
      <c r="H5" s="7">
        <f t="shared" si="3"/>
        <v>0.91999999999999993</v>
      </c>
      <c r="I5" s="7">
        <f t="shared" si="0"/>
        <v>1.6213634021470775</v>
      </c>
      <c r="J5" s="6">
        <f t="shared" si="1"/>
        <v>11.333333333333332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0.41000000000000003</v>
      </c>
      <c r="H6" s="7">
        <f t="shared" si="3"/>
        <v>1.33</v>
      </c>
      <c r="I6" s="7">
        <f t="shared" si="0"/>
        <v>2.0267042526838472</v>
      </c>
      <c r="J6" s="6">
        <f t="shared" si="1"/>
        <v>13.666666666666668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0.42000000000000004</v>
      </c>
      <c r="H7" s="7">
        <f t="shared" si="3"/>
        <v>1.75</v>
      </c>
      <c r="I7" s="7">
        <f t="shared" si="0"/>
        <v>2.4320451032206165</v>
      </c>
      <c r="J7" s="6">
        <f t="shared" si="1"/>
        <v>14.000000000000002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0.42000000000000004</v>
      </c>
      <c r="H8" s="7">
        <f t="shared" si="3"/>
        <v>2.17</v>
      </c>
      <c r="I8" s="7">
        <f t="shared" si="0"/>
        <v>2.8373859537573858</v>
      </c>
      <c r="J8" s="6">
        <f t="shared" si="1"/>
        <v>14.000000000000002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0.40999999999999992</v>
      </c>
      <c r="H9" s="7">
        <f t="shared" si="3"/>
        <v>2.58</v>
      </c>
      <c r="I9" s="7">
        <f t="shared" si="0"/>
        <v>3.2427268042941551</v>
      </c>
      <c r="J9" s="6">
        <f t="shared" si="1"/>
        <v>13.666666666666664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0.44999999999999996</v>
      </c>
      <c r="H10" s="7">
        <f t="shared" si="3"/>
        <v>3.0300000000000002</v>
      </c>
      <c r="I10" s="7">
        <f t="shared" si="0"/>
        <v>3.6480676548309248</v>
      </c>
      <c r="J10" s="6">
        <f t="shared" si="1"/>
        <v>14.999999999999998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0.41000000000000003</v>
      </c>
      <c r="H11" s="7">
        <f t="shared" si="3"/>
        <v>3.4400000000000004</v>
      </c>
      <c r="I11" s="7">
        <f t="shared" si="0"/>
        <v>4.0534085053676945</v>
      </c>
      <c r="J11" s="6">
        <f t="shared" si="1"/>
        <v>13.666666666666668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0.42000000000000004</v>
      </c>
      <c r="H12" s="7">
        <f t="shared" si="3"/>
        <v>3.8600000000000003</v>
      </c>
      <c r="I12" s="7">
        <f t="shared" si="0"/>
        <v>4.4587493559044633</v>
      </c>
      <c r="J12" s="6">
        <f t="shared" si="1"/>
        <v>14.000000000000002</v>
      </c>
      <c r="K12" s="6">
        <f t="shared" si="2"/>
        <v>13.511361684558981</v>
      </c>
    </row>
    <row r="13" spans="1:11" x14ac:dyDescent="0.3">
      <c r="E13" s="2">
        <v>12</v>
      </c>
      <c r="F13" s="2">
        <v>360</v>
      </c>
      <c r="G13" s="4">
        <v>0.41999999999999993</v>
      </c>
      <c r="H13" s="7">
        <f t="shared" si="3"/>
        <v>4.28</v>
      </c>
      <c r="I13" s="7">
        <f t="shared" si="0"/>
        <v>4.864090206441233</v>
      </c>
      <c r="J13" s="6">
        <f t="shared" si="1"/>
        <v>13.999999999999996</v>
      </c>
      <c r="K13" s="6">
        <f t="shared" si="2"/>
        <v>13.511361684558981</v>
      </c>
    </row>
    <row r="14" spans="1:11" x14ac:dyDescent="0.3">
      <c r="E14" s="2">
        <v>13</v>
      </c>
      <c r="F14" s="2">
        <v>390</v>
      </c>
      <c r="G14" s="4">
        <v>0.41999999999999993</v>
      </c>
      <c r="H14" s="7">
        <f t="shared" si="3"/>
        <v>4.7</v>
      </c>
      <c r="I14" s="7">
        <f t="shared" si="0"/>
        <v>5.2694310569780018</v>
      </c>
      <c r="J14" s="6">
        <f t="shared" si="1"/>
        <v>13.999999999999996</v>
      </c>
      <c r="K14" s="6">
        <f t="shared" si="2"/>
        <v>13.511361684558979</v>
      </c>
    </row>
    <row r="15" spans="1:11" x14ac:dyDescent="0.3">
      <c r="E15" s="2">
        <v>14</v>
      </c>
      <c r="F15" s="2">
        <v>420</v>
      </c>
      <c r="G15" s="4">
        <v>0.42000000000000004</v>
      </c>
      <c r="H15" s="7">
        <f t="shared" si="3"/>
        <v>5.12</v>
      </c>
      <c r="I15" s="7">
        <f t="shared" si="0"/>
        <v>5.6747719075147716</v>
      </c>
      <c r="J15" s="6">
        <f t="shared" si="1"/>
        <v>14.000000000000002</v>
      </c>
      <c r="K15" s="6">
        <f t="shared" si="2"/>
        <v>13.511361684558981</v>
      </c>
    </row>
    <row r="16" spans="1:11" x14ac:dyDescent="0.3">
      <c r="E16" s="2">
        <v>15</v>
      </c>
      <c r="F16" s="2">
        <v>450</v>
      </c>
      <c r="G16" s="4">
        <v>0.44000000000000006</v>
      </c>
      <c r="H16" s="7">
        <f t="shared" si="3"/>
        <v>5.5600000000000005</v>
      </c>
      <c r="I16" s="7">
        <f t="shared" si="0"/>
        <v>6.0801127580515413</v>
      </c>
      <c r="J16" s="6">
        <f t="shared" si="1"/>
        <v>14.666666666666668</v>
      </c>
      <c r="K16" s="6">
        <f t="shared" si="2"/>
        <v>13.511361684558981</v>
      </c>
    </row>
    <row r="17" spans="5:11" x14ac:dyDescent="0.3">
      <c r="E17" s="2">
        <v>16</v>
      </c>
      <c r="F17" s="2">
        <v>480</v>
      </c>
      <c r="G17" s="4">
        <v>0.41</v>
      </c>
      <c r="H17" s="7">
        <f t="shared" si="3"/>
        <v>5.9700000000000006</v>
      </c>
      <c r="I17" s="7">
        <f t="shared" si="0"/>
        <v>6.4854536085883101</v>
      </c>
      <c r="J17" s="6">
        <f t="shared" si="1"/>
        <v>13.666666666666666</v>
      </c>
      <c r="K17" s="6">
        <f t="shared" si="2"/>
        <v>13.511361684558981</v>
      </c>
    </row>
    <row r="18" spans="5:11" x14ac:dyDescent="0.3">
      <c r="E18" s="2">
        <v>17</v>
      </c>
      <c r="F18" s="2">
        <v>510</v>
      </c>
      <c r="G18" s="4">
        <v>0.42999999999999994</v>
      </c>
      <c r="H18" s="7">
        <f t="shared" si="3"/>
        <v>6.4</v>
      </c>
      <c r="I18" s="7">
        <f t="shared" si="0"/>
        <v>6.8907944591250798</v>
      </c>
      <c r="J18" s="6">
        <f t="shared" si="1"/>
        <v>14.333333333333332</v>
      </c>
      <c r="K18" s="6">
        <f t="shared" si="2"/>
        <v>13.511361684558981</v>
      </c>
    </row>
    <row r="19" spans="5:11" x14ac:dyDescent="0.3">
      <c r="E19" s="2">
        <v>18</v>
      </c>
      <c r="F19" s="2">
        <v>540</v>
      </c>
      <c r="G19" s="4">
        <v>0.44000000000000006</v>
      </c>
      <c r="H19" s="7">
        <f t="shared" si="3"/>
        <v>6.8400000000000007</v>
      </c>
      <c r="I19" s="7">
        <f t="shared" si="0"/>
        <v>7.2961353096618495</v>
      </c>
      <c r="J19" s="6">
        <f t="shared" si="1"/>
        <v>14.666666666666668</v>
      </c>
      <c r="K19" s="6">
        <f t="shared" si="2"/>
        <v>13.511361684558981</v>
      </c>
    </row>
    <row r="20" spans="5:11" x14ac:dyDescent="0.3">
      <c r="E20" s="2">
        <v>19</v>
      </c>
      <c r="F20" s="2">
        <v>570</v>
      </c>
      <c r="G20" s="4">
        <v>0.43000000000000005</v>
      </c>
      <c r="H20" s="7">
        <f t="shared" si="3"/>
        <v>7.2700000000000005</v>
      </c>
      <c r="I20" s="7">
        <f t="shared" si="0"/>
        <v>7.7014761601986184</v>
      </c>
      <c r="J20" s="6">
        <f t="shared" si="1"/>
        <v>14.333333333333336</v>
      </c>
      <c r="K20" s="6">
        <f t="shared" si="2"/>
        <v>13.511361684558981</v>
      </c>
    </row>
    <row r="21" spans="5:11" x14ac:dyDescent="0.3">
      <c r="E21" s="2">
        <v>20</v>
      </c>
      <c r="F21" s="2">
        <v>600</v>
      </c>
      <c r="G21" s="4">
        <v>0.4</v>
      </c>
      <c r="H21" s="7">
        <f t="shared" si="3"/>
        <v>7.6700000000000008</v>
      </c>
      <c r="I21" s="7">
        <f t="shared" si="0"/>
        <v>8.106817010735389</v>
      </c>
      <c r="J21" s="6">
        <f t="shared" si="1"/>
        <v>13.333333333333334</v>
      </c>
      <c r="K21" s="6">
        <f t="shared" si="2"/>
        <v>13.511361684558983</v>
      </c>
    </row>
    <row r="22" spans="5:11" x14ac:dyDescent="0.3">
      <c r="E22" s="2">
        <v>21</v>
      </c>
      <c r="F22" s="2">
        <v>630</v>
      </c>
      <c r="G22" s="4">
        <v>0.42000000000000004</v>
      </c>
      <c r="H22" s="7">
        <f t="shared" si="3"/>
        <v>8.0900000000000016</v>
      </c>
      <c r="I22" s="7">
        <f t="shared" si="0"/>
        <v>8.5121578612721578</v>
      </c>
      <c r="J22" s="6">
        <f t="shared" si="1"/>
        <v>14.000000000000002</v>
      </c>
      <c r="K22" s="6">
        <f t="shared" si="2"/>
        <v>13.511361684558981</v>
      </c>
    </row>
    <row r="23" spans="5:11" x14ac:dyDescent="0.3">
      <c r="E23" s="2">
        <v>22</v>
      </c>
      <c r="F23" s="2">
        <v>660</v>
      </c>
      <c r="G23" s="4">
        <v>0.4</v>
      </c>
      <c r="H23" s="7">
        <f t="shared" si="3"/>
        <v>8.490000000000002</v>
      </c>
      <c r="I23" s="7">
        <f t="shared" si="0"/>
        <v>8.9174987118089266</v>
      </c>
      <c r="J23" s="6">
        <f t="shared" si="1"/>
        <v>13.333333333333334</v>
      </c>
      <c r="K23" s="6">
        <f t="shared" si="2"/>
        <v>13.511361684558981</v>
      </c>
    </row>
    <row r="24" spans="5:11" x14ac:dyDescent="0.3">
      <c r="E24" s="2">
        <v>23</v>
      </c>
      <c r="F24" s="2">
        <v>690</v>
      </c>
      <c r="G24" s="4">
        <v>0.45000000000000007</v>
      </c>
      <c r="H24" s="7">
        <f t="shared" si="3"/>
        <v>8.9400000000000013</v>
      </c>
      <c r="I24" s="7">
        <f t="shared" si="0"/>
        <v>9.3228395623456972</v>
      </c>
      <c r="J24" s="6">
        <f t="shared" si="1"/>
        <v>15.000000000000004</v>
      </c>
      <c r="K24" s="6">
        <f t="shared" si="2"/>
        <v>13.511361684558983</v>
      </c>
    </row>
    <row r="25" spans="5:11" x14ac:dyDescent="0.3">
      <c r="E25" s="2">
        <v>24</v>
      </c>
      <c r="F25" s="2">
        <v>720</v>
      </c>
      <c r="G25" s="4">
        <v>0.42000000000000004</v>
      </c>
      <c r="H25" s="7">
        <f t="shared" si="3"/>
        <v>9.3600000000000012</v>
      </c>
      <c r="I25" s="7">
        <f t="shared" si="0"/>
        <v>9.728180412882466</v>
      </c>
      <c r="J25" s="6">
        <f t="shared" si="1"/>
        <v>14.000000000000002</v>
      </c>
      <c r="K25" s="6">
        <f t="shared" si="2"/>
        <v>13.511361684558981</v>
      </c>
    </row>
    <row r="26" spans="5:11" x14ac:dyDescent="0.3">
      <c r="E26" s="2">
        <v>25</v>
      </c>
      <c r="F26" s="2">
        <v>750</v>
      </c>
      <c r="G26" s="4">
        <v>0.43000000000000005</v>
      </c>
      <c r="H26" s="7">
        <f t="shared" si="3"/>
        <v>9.7900000000000009</v>
      </c>
      <c r="I26" s="7">
        <f t="shared" si="0"/>
        <v>10.133521263419235</v>
      </c>
      <c r="J26" s="6">
        <f t="shared" si="1"/>
        <v>14.333333333333336</v>
      </c>
      <c r="K26" s="6">
        <f t="shared" si="2"/>
        <v>13.511361684558981</v>
      </c>
    </row>
    <row r="27" spans="5:11" x14ac:dyDescent="0.3">
      <c r="E27" s="2">
        <v>26</v>
      </c>
      <c r="F27" s="2">
        <v>780</v>
      </c>
      <c r="G27" s="4">
        <v>0.42999999999999994</v>
      </c>
      <c r="H27" s="7">
        <f t="shared" si="3"/>
        <v>10.220000000000001</v>
      </c>
      <c r="I27" s="7">
        <f t="shared" si="0"/>
        <v>10.538862113956004</v>
      </c>
      <c r="J27" s="6">
        <f t="shared" si="1"/>
        <v>14.333333333333332</v>
      </c>
      <c r="K27" s="6">
        <f t="shared" si="2"/>
        <v>13.511361684558979</v>
      </c>
    </row>
    <row r="28" spans="5:11" x14ac:dyDescent="0.3">
      <c r="E28" s="2">
        <v>27</v>
      </c>
      <c r="F28" s="2">
        <v>810</v>
      </c>
      <c r="G28" s="4">
        <v>0.41000000000000003</v>
      </c>
      <c r="H28" s="7">
        <f t="shared" si="3"/>
        <v>10.63</v>
      </c>
      <c r="I28" s="7">
        <f t="shared" si="0"/>
        <v>10.944202964492774</v>
      </c>
      <c r="J28" s="6">
        <f t="shared" si="1"/>
        <v>13.666666666666668</v>
      </c>
      <c r="K28" s="6">
        <f t="shared" si="2"/>
        <v>13.511361684558981</v>
      </c>
    </row>
    <row r="29" spans="5:11" x14ac:dyDescent="0.3">
      <c r="E29" s="2">
        <v>28</v>
      </c>
      <c r="F29" s="2">
        <v>840</v>
      </c>
      <c r="G29" s="4">
        <v>0.43000000000000005</v>
      </c>
      <c r="H29" s="7">
        <f t="shared" si="3"/>
        <v>11.06</v>
      </c>
      <c r="I29" s="7">
        <f t="shared" si="0"/>
        <v>11.349543815029543</v>
      </c>
      <c r="J29" s="6">
        <f t="shared" si="1"/>
        <v>14.333333333333336</v>
      </c>
      <c r="K29" s="6">
        <f t="shared" si="2"/>
        <v>13.511361684558981</v>
      </c>
    </row>
    <row r="30" spans="5:11" x14ac:dyDescent="0.3">
      <c r="E30" s="2">
        <v>29</v>
      </c>
      <c r="F30" s="2">
        <v>870</v>
      </c>
      <c r="G30" s="4">
        <v>0.43000000000000005</v>
      </c>
      <c r="H30" s="7">
        <f t="shared" si="3"/>
        <v>11.49</v>
      </c>
      <c r="I30" s="7">
        <f t="shared" si="0"/>
        <v>11.754884665566312</v>
      </c>
      <c r="J30" s="6">
        <f t="shared" si="1"/>
        <v>14.333333333333336</v>
      </c>
      <c r="K30" s="6">
        <f t="shared" si="2"/>
        <v>13.511361684558979</v>
      </c>
    </row>
    <row r="31" spans="5:11" x14ac:dyDescent="0.3">
      <c r="E31" s="2">
        <v>30</v>
      </c>
      <c r="F31" s="2">
        <v>900</v>
      </c>
      <c r="G31" s="4">
        <v>0.4</v>
      </c>
      <c r="H31" s="7">
        <f t="shared" si="3"/>
        <v>11.89</v>
      </c>
      <c r="I31" s="7">
        <f t="shared" si="0"/>
        <v>12.160225516103083</v>
      </c>
      <c r="J31" s="6">
        <f t="shared" si="1"/>
        <v>13.333333333333334</v>
      </c>
      <c r="K31" s="6">
        <f t="shared" si="2"/>
        <v>13.511361684558981</v>
      </c>
    </row>
    <row r="32" spans="5:11" x14ac:dyDescent="0.3">
      <c r="E32" s="2">
        <v>31</v>
      </c>
      <c r="F32" s="2">
        <v>930</v>
      </c>
      <c r="G32" s="4">
        <v>0.43000000000000005</v>
      </c>
      <c r="H32" s="7">
        <f t="shared" si="3"/>
        <v>12.32</v>
      </c>
      <c r="I32" s="7">
        <f t="shared" si="0"/>
        <v>12.565566366639851</v>
      </c>
      <c r="J32" s="6">
        <f t="shared" si="1"/>
        <v>14.333333333333336</v>
      </c>
      <c r="K32" s="6">
        <f t="shared" si="2"/>
        <v>13.511361684558981</v>
      </c>
    </row>
    <row r="33" spans="5:11" x14ac:dyDescent="0.3">
      <c r="E33" s="2">
        <v>32</v>
      </c>
      <c r="F33" s="2">
        <v>960</v>
      </c>
      <c r="G33" s="4">
        <v>0.43000000000000005</v>
      </c>
      <c r="H33" s="7">
        <f t="shared" si="3"/>
        <v>12.75</v>
      </c>
      <c r="I33" s="7">
        <f t="shared" si="0"/>
        <v>12.97090721717662</v>
      </c>
      <c r="J33" s="6">
        <f t="shared" si="1"/>
        <v>14.333333333333336</v>
      </c>
      <c r="K33" s="6">
        <f t="shared" si="2"/>
        <v>13.511361684558981</v>
      </c>
    </row>
    <row r="34" spans="5:11" x14ac:dyDescent="0.3">
      <c r="E34" s="2">
        <v>33</v>
      </c>
      <c r="F34" s="2">
        <v>990</v>
      </c>
      <c r="G34" s="4">
        <v>0.43000000000000005</v>
      </c>
      <c r="H34" s="7">
        <f t="shared" si="3"/>
        <v>13.18</v>
      </c>
      <c r="I34" s="7">
        <f t="shared" si="0"/>
        <v>13.376248067713391</v>
      </c>
      <c r="J34" s="6">
        <f t="shared" si="1"/>
        <v>14.333333333333336</v>
      </c>
      <c r="K34" s="6">
        <f t="shared" si="2"/>
        <v>13.511361684558981</v>
      </c>
    </row>
    <row r="35" spans="5:11" x14ac:dyDescent="0.3">
      <c r="E35" s="2">
        <v>34</v>
      </c>
      <c r="F35" s="2">
        <v>1020</v>
      </c>
      <c r="G35" s="4">
        <v>0.43999999999999995</v>
      </c>
      <c r="H35" s="7">
        <f t="shared" si="3"/>
        <v>13.62</v>
      </c>
      <c r="I35" s="7">
        <f t="shared" si="0"/>
        <v>13.78158891825016</v>
      </c>
      <c r="J35" s="6">
        <f t="shared" si="1"/>
        <v>14.666666666666664</v>
      </c>
      <c r="K35" s="6">
        <f t="shared" si="2"/>
        <v>13.511361684558981</v>
      </c>
    </row>
    <row r="36" spans="5:11" x14ac:dyDescent="0.3">
      <c r="E36" s="2">
        <v>35</v>
      </c>
      <c r="F36" s="2">
        <v>1050</v>
      </c>
      <c r="G36" s="4">
        <v>0.41000000000000003</v>
      </c>
      <c r="H36" s="7">
        <f t="shared" si="3"/>
        <v>14.03</v>
      </c>
      <c r="I36" s="7">
        <f t="shared" si="0"/>
        <v>14.186929768786928</v>
      </c>
      <c r="J36" s="6">
        <f t="shared" si="1"/>
        <v>13.666666666666668</v>
      </c>
      <c r="K36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789F-C74E-A84E-B83E-24CABEA5E416}">
  <sheetPr codeName="Foglio13"/>
  <dimension ref="A1:K12"/>
  <sheetViews>
    <sheetView zoomScale="83" workbookViewId="0">
      <selection activeCell="D12" sqref="D12"/>
    </sheetView>
  </sheetViews>
  <sheetFormatPr defaultColWidth="10.796875" defaultRowHeight="15.6" x14ac:dyDescent="0.3"/>
  <cols>
    <col min="1" max="16384" width="10.796875" style="2"/>
  </cols>
  <sheetData>
    <row r="1" spans="1:11" s="8" customFormat="1" ht="46.8" x14ac:dyDescent="0.3">
      <c r="A1" s="9" t="s">
        <v>23</v>
      </c>
      <c r="B1" s="9"/>
      <c r="C1" s="9"/>
      <c r="E1" s="3" t="s">
        <v>0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10" t="s">
        <v>3</v>
      </c>
      <c r="B2" s="10"/>
      <c r="C2" s="4">
        <v>1.4</v>
      </c>
      <c r="E2" s="2">
        <v>1</v>
      </c>
      <c r="F2" s="2">
        <v>30</v>
      </c>
      <c r="G2" s="4">
        <v>0.14749999999999999</v>
      </c>
      <c r="H2" s="7">
        <f>G2</f>
        <v>0.14749999999999999</v>
      </c>
      <c r="I2" s="7">
        <f t="shared" ref="I2:I12" si="0">F2*C$7</f>
        <v>0.40534085053676938</v>
      </c>
      <c r="J2" s="6">
        <f t="shared" ref="J2:J12" si="1">G2/30*1000</f>
        <v>4.9166666666666661</v>
      </c>
      <c r="K2" s="6">
        <f t="shared" ref="K2:K12" si="2">I2/F2*1000</f>
        <v>13.511361684558981</v>
      </c>
    </row>
    <row r="3" spans="1:11" x14ac:dyDescent="0.3">
      <c r="A3" s="10" t="s">
        <v>1</v>
      </c>
      <c r="B3" s="10"/>
      <c r="C3" s="4">
        <f>2/60</f>
        <v>3.3333333333333333E-2</v>
      </c>
      <c r="E3" s="2">
        <v>2</v>
      </c>
      <c r="F3" s="2">
        <v>60</v>
      </c>
      <c r="G3" s="4">
        <v>0.27750000000000002</v>
      </c>
      <c r="H3" s="7">
        <f t="shared" ref="H3:H12" si="3">H2+G3</f>
        <v>0.42500000000000004</v>
      </c>
      <c r="I3" s="7">
        <f t="shared" si="0"/>
        <v>0.81068170107353876</v>
      </c>
      <c r="J3" s="6">
        <f t="shared" si="1"/>
        <v>9.2500000000000018</v>
      </c>
      <c r="K3" s="6">
        <f t="shared" si="2"/>
        <v>13.511361684558981</v>
      </c>
    </row>
    <row r="4" spans="1:11" x14ac:dyDescent="0.3">
      <c r="A4" s="10" t="s">
        <v>2</v>
      </c>
      <c r="B4" s="10"/>
      <c r="C4" s="4">
        <v>19.2</v>
      </c>
      <c r="E4" s="2">
        <v>3</v>
      </c>
      <c r="F4" s="2">
        <v>90</v>
      </c>
      <c r="G4" s="4">
        <v>0.35749999999999998</v>
      </c>
      <c r="H4" s="7">
        <f t="shared" si="3"/>
        <v>0.78249999999999997</v>
      </c>
      <c r="I4" s="7">
        <f t="shared" si="0"/>
        <v>1.2160225516103083</v>
      </c>
      <c r="J4" s="6">
        <f t="shared" si="1"/>
        <v>11.916666666666666</v>
      </c>
      <c r="K4" s="6">
        <f t="shared" si="2"/>
        <v>13.511361684558981</v>
      </c>
    </row>
    <row r="5" spans="1:11" x14ac:dyDescent="0.3">
      <c r="A5" s="10" t="s">
        <v>6</v>
      </c>
      <c r="B5" s="10"/>
      <c r="C5" s="5">
        <f>((C4/2)^2)*PI()</f>
        <v>289.52917895483534</v>
      </c>
      <c r="E5" s="2">
        <v>4</v>
      </c>
      <c r="F5" s="2">
        <v>120</v>
      </c>
      <c r="G5" s="4">
        <v>0.36749999999999999</v>
      </c>
      <c r="H5" s="7">
        <f t="shared" si="3"/>
        <v>1.1499999999999999</v>
      </c>
      <c r="I5" s="7">
        <f t="shared" si="0"/>
        <v>1.6213634021470775</v>
      </c>
      <c r="J5" s="6">
        <f t="shared" si="1"/>
        <v>12.25</v>
      </c>
      <c r="K5" s="6">
        <f t="shared" si="2"/>
        <v>13.511361684558981</v>
      </c>
    </row>
    <row r="6" spans="1:11" x14ac:dyDescent="0.3">
      <c r="A6" s="10" t="s">
        <v>4</v>
      </c>
      <c r="B6" s="10"/>
      <c r="C6" s="5">
        <f>C5*C3</f>
        <v>9.6509726318278446</v>
      </c>
      <c r="E6" s="2">
        <v>5</v>
      </c>
      <c r="F6" s="2">
        <v>150</v>
      </c>
      <c r="G6" s="4">
        <v>0.41749999999999998</v>
      </c>
      <c r="H6" s="7">
        <f t="shared" si="3"/>
        <v>1.5674999999999999</v>
      </c>
      <c r="I6" s="7">
        <f t="shared" si="0"/>
        <v>2.0267042526838472</v>
      </c>
      <c r="J6" s="6">
        <f t="shared" si="1"/>
        <v>13.916666666666666</v>
      </c>
      <c r="K6" s="6">
        <f t="shared" si="2"/>
        <v>13.511361684558983</v>
      </c>
    </row>
    <row r="7" spans="1:11" x14ac:dyDescent="0.3">
      <c r="A7" s="10" t="s">
        <v>5</v>
      </c>
      <c r="B7" s="10"/>
      <c r="C7" s="5">
        <f>C6*C2/1000</f>
        <v>1.351136168455898E-2</v>
      </c>
      <c r="E7" s="2">
        <v>6</v>
      </c>
      <c r="F7" s="2">
        <v>180</v>
      </c>
      <c r="G7" s="4">
        <v>0.40749999999999997</v>
      </c>
      <c r="H7" s="7">
        <f t="shared" si="3"/>
        <v>1.9749999999999999</v>
      </c>
      <c r="I7" s="7">
        <f t="shared" si="0"/>
        <v>2.4320451032206165</v>
      </c>
      <c r="J7" s="6">
        <f t="shared" si="1"/>
        <v>13.583333333333332</v>
      </c>
      <c r="K7" s="6">
        <f t="shared" si="2"/>
        <v>13.511361684558981</v>
      </c>
    </row>
    <row r="8" spans="1:11" x14ac:dyDescent="0.3">
      <c r="E8" s="2">
        <v>7</v>
      </c>
      <c r="F8" s="2">
        <v>210</v>
      </c>
      <c r="G8" s="4">
        <v>0.42749999999999999</v>
      </c>
      <c r="H8" s="7">
        <f t="shared" si="3"/>
        <v>2.4024999999999999</v>
      </c>
      <c r="I8" s="7">
        <f t="shared" si="0"/>
        <v>2.8373859537573858</v>
      </c>
      <c r="J8" s="6">
        <f t="shared" si="1"/>
        <v>14.25</v>
      </c>
      <c r="K8" s="6">
        <f t="shared" si="2"/>
        <v>13.511361684558981</v>
      </c>
    </row>
    <row r="9" spans="1:11" x14ac:dyDescent="0.3">
      <c r="E9" s="2">
        <v>8</v>
      </c>
      <c r="F9" s="2">
        <v>240</v>
      </c>
      <c r="G9" s="4">
        <v>0.41749999999999998</v>
      </c>
      <c r="H9" s="7">
        <f t="shared" si="3"/>
        <v>2.82</v>
      </c>
      <c r="I9" s="7">
        <f t="shared" si="0"/>
        <v>3.2427268042941551</v>
      </c>
      <c r="J9" s="6">
        <f t="shared" si="1"/>
        <v>13.916666666666666</v>
      </c>
      <c r="K9" s="6">
        <f t="shared" si="2"/>
        <v>13.511361684558981</v>
      </c>
    </row>
    <row r="10" spans="1:11" x14ac:dyDescent="0.3">
      <c r="E10" s="2">
        <v>9</v>
      </c>
      <c r="F10" s="2">
        <v>270</v>
      </c>
      <c r="G10" s="4">
        <v>0.33750000000000002</v>
      </c>
      <c r="H10" s="7">
        <f t="shared" si="3"/>
        <v>3.1574999999999998</v>
      </c>
      <c r="I10" s="7">
        <f t="shared" si="0"/>
        <v>3.6480676548309248</v>
      </c>
      <c r="J10" s="6">
        <f t="shared" si="1"/>
        <v>11.250000000000002</v>
      </c>
      <c r="K10" s="6">
        <f t="shared" si="2"/>
        <v>13.511361684558981</v>
      </c>
    </row>
    <row r="11" spans="1:11" x14ac:dyDescent="0.3">
      <c r="E11" s="2">
        <v>10</v>
      </c>
      <c r="F11" s="2">
        <v>300</v>
      </c>
      <c r="G11" s="4">
        <v>0.41749999999999998</v>
      </c>
      <c r="H11" s="7">
        <f t="shared" si="3"/>
        <v>3.5749999999999997</v>
      </c>
      <c r="I11" s="7">
        <f t="shared" si="0"/>
        <v>4.0534085053676945</v>
      </c>
      <c r="J11" s="6">
        <f t="shared" si="1"/>
        <v>13.916666666666666</v>
      </c>
      <c r="K11" s="6">
        <f t="shared" si="2"/>
        <v>13.511361684558983</v>
      </c>
    </row>
    <row r="12" spans="1:11" x14ac:dyDescent="0.3">
      <c r="E12" s="2">
        <v>11</v>
      </c>
      <c r="F12" s="2">
        <v>330</v>
      </c>
      <c r="G12" s="4">
        <v>0.3775</v>
      </c>
      <c r="H12" s="7">
        <f t="shared" si="3"/>
        <v>3.9524999999999997</v>
      </c>
      <c r="I12" s="7">
        <f t="shared" si="0"/>
        <v>4.4587493559044633</v>
      </c>
      <c r="J12" s="6">
        <f t="shared" si="1"/>
        <v>12.583333333333334</v>
      </c>
      <c r="K12" s="6">
        <f t="shared" si="2"/>
        <v>13.511361684558981</v>
      </c>
    </row>
  </sheetData>
  <mergeCells count="7">
    <mergeCell ref="A6:B6"/>
    <mergeCell ref="A1:C1"/>
    <mergeCell ref="A2:B2"/>
    <mergeCell ref="A3:B3"/>
    <mergeCell ref="A4:B4"/>
    <mergeCell ref="A5:B5"/>
    <mergeCell ref="A7:B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F3AF024BB8C54B9D476AC0CC22F269" ma:contentTypeVersion="13" ma:contentTypeDescription="Creare un nuovo documento." ma:contentTypeScope="" ma:versionID="3aaa2582f151a6a55d8786d180b1e1cb">
  <xsd:schema xmlns:xsd="http://www.w3.org/2001/XMLSchema" xmlns:xs="http://www.w3.org/2001/XMLSchema" xmlns:p="http://schemas.microsoft.com/office/2006/metadata/properties" xmlns:ns3="31bfb4d8-740a-4bd4-8d2a-223a8f0584e3" xmlns:ns4="467a0ed1-ce57-490c-8ec0-02492aaffc66" targetNamespace="http://schemas.microsoft.com/office/2006/metadata/properties" ma:root="true" ma:fieldsID="b2d673e4a3cf874058ef69236d4813aa" ns3:_="" ns4:_="">
    <xsd:import namespace="31bfb4d8-740a-4bd4-8d2a-223a8f0584e3"/>
    <xsd:import namespace="467a0ed1-ce57-490c-8ec0-02492aaffc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bfb4d8-740a-4bd4-8d2a-223a8f0584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a0ed1-ce57-490c-8ec0-02492aaff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73324E0-22EB-44B2-8C95-3D6B9686346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6AD725-5F7D-41DF-A2E6-C728C4B884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bfb4d8-740a-4bd4-8d2a-223a8f0584e3"/>
    <ds:schemaRef ds:uri="467a0ed1-ce57-490c-8ec0-02492aaff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F1EBEC-A10F-4004-9DD7-BFE6D29FD509}">
  <ds:schemaRefs>
    <ds:schemaRef ds:uri="http://www.w3.org/XML/1998/namespace"/>
    <ds:schemaRef ds:uri="http://purl.org/dc/terms/"/>
    <ds:schemaRef ds:uri="http://purl.org/dc/dcmitype/"/>
    <ds:schemaRef ds:uri="467a0ed1-ce57-490c-8ec0-02492aaffc66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31bfb4d8-740a-4bd4-8d2a-223a8f0584e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27</vt:i4>
      </vt:variant>
    </vt:vector>
  </HeadingPairs>
  <TitlesOfParts>
    <vt:vector size="27" baseType="lpstr">
      <vt:lpstr>Resume</vt:lpstr>
      <vt:lpstr>Flow_6B55R_F05_I</vt:lpstr>
      <vt:lpstr>Flow_3B55R_F1_I</vt:lpstr>
      <vt:lpstr>Flow_6B55R_F1_I</vt:lpstr>
      <vt:lpstr>Flow_6B55R_F1_II</vt:lpstr>
      <vt:lpstr>Flow_3B55R_F2_I</vt:lpstr>
      <vt:lpstr>Flow_6B55R_F2_I</vt:lpstr>
      <vt:lpstr>Flow_9B55R_F2_I</vt:lpstr>
      <vt:lpstr>Res_3B55R_F2_I</vt:lpstr>
      <vt:lpstr>Res_6B55R_F2_I</vt:lpstr>
      <vt:lpstr>Flow_3B55R_F1_II</vt:lpstr>
      <vt:lpstr>Flow_6B55R_F2_II</vt:lpstr>
      <vt:lpstr>Res_6B55R_F2_II</vt:lpstr>
      <vt:lpstr>Flow_9B55R_F05_I</vt:lpstr>
      <vt:lpstr>Flow_9B55R_F1_I</vt:lpstr>
      <vt:lpstr>Flow_9B55R_F2_II</vt:lpstr>
      <vt:lpstr>Res_9B55R_F2_I</vt:lpstr>
      <vt:lpstr>Res_9B55R_F2_II</vt:lpstr>
      <vt:lpstr>Flow_9B55R_F05_II</vt:lpstr>
      <vt:lpstr>Flow_9B55R_F1_II</vt:lpstr>
      <vt:lpstr>Retr_9B55R_F2_I</vt:lpstr>
      <vt:lpstr>Res_6B55R_F2_III</vt:lpstr>
      <vt:lpstr>Retr_6B55R_F2_I</vt:lpstr>
      <vt:lpstr>Flow_3B55R_F2_II</vt:lpstr>
      <vt:lpstr>Res_3B55R_F2_II</vt:lpstr>
      <vt:lpstr>Res_3B55R_F2_III</vt:lpstr>
      <vt:lpstr>Retr_3B55R_F2_I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Mantelli</dc:creator>
  <cp:lastModifiedBy>Andrea Mantelli</cp:lastModifiedBy>
  <dcterms:created xsi:type="dcterms:W3CDTF">2020-07-27T12:57:12Z</dcterms:created>
  <dcterms:modified xsi:type="dcterms:W3CDTF">2021-04-19T16:19:49Z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0x0101002AF3AF024BB8C54B9D476AC0CC22F269</vt:lpwstr>
  </property>
</Properties>
</file>