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umi\SkyDrive\McGill Academics\Honours\Tanks\"/>
    </mc:Choice>
  </mc:AlternateContent>
  <bookViews>
    <workbookView xWindow="0" yWindow="0" windowWidth="16815" windowHeight="7905" firstSheet="1" activeTab="4"/>
  </bookViews>
  <sheets>
    <sheet name="Selection v1" sheetId="1" r:id="rId1"/>
    <sheet name="Selection v2" sheetId="4" r:id="rId2"/>
    <sheet name="Selection v3" sheetId="5" r:id="rId3"/>
    <sheet name="Selection v4" sheetId="6" r:id="rId4"/>
    <sheet name="Seeding guide" sheetId="8" r:id="rId5"/>
    <sheet name="Replication calculation" sheetId="2" r:id="rId6"/>
  </sheets>
  <calcPr calcId="152511"/>
</workbook>
</file>

<file path=xl/calcChain.xml><?xml version="1.0" encoding="utf-8"?>
<calcChain xmlns="http://schemas.openxmlformats.org/spreadsheetml/2006/main">
  <c r="L5" i="2" l="1"/>
  <c r="B5" i="2"/>
  <c r="N3" i="2"/>
  <c r="N5" i="2" s="1"/>
  <c r="M3" i="2"/>
  <c r="M5" i="2" s="1"/>
  <c r="L3" i="2"/>
  <c r="H3" i="2"/>
  <c r="H5" i="2" s="1"/>
  <c r="G3" i="2"/>
  <c r="G5" i="2" s="1"/>
  <c r="I5" i="2" s="1"/>
  <c r="I6" i="2" s="1"/>
  <c r="C3" i="2"/>
  <c r="C5" i="2" s="1"/>
  <c r="D5" i="2" s="1"/>
  <c r="D6" i="2" s="1"/>
  <c r="K51" i="6"/>
  <c r="K50" i="6"/>
  <c r="H49" i="6"/>
  <c r="H48" i="6"/>
  <c r="H47" i="6"/>
  <c r="K46" i="6"/>
  <c r="H46" i="6"/>
  <c r="K45" i="6"/>
  <c r="H45" i="6"/>
  <c r="H44" i="6"/>
  <c r="H43" i="6"/>
  <c r="H42" i="6"/>
  <c r="H41" i="6"/>
  <c r="H40" i="6"/>
  <c r="H39" i="6"/>
  <c r="H38" i="6"/>
  <c r="H37" i="6"/>
  <c r="H36" i="6"/>
  <c r="H35" i="6"/>
  <c r="K34" i="6"/>
  <c r="H34" i="6"/>
  <c r="K33" i="6"/>
  <c r="H33" i="6"/>
  <c r="H32" i="6"/>
  <c r="H31" i="6"/>
  <c r="H30" i="6"/>
  <c r="H29" i="6"/>
  <c r="H28" i="6"/>
  <c r="H27" i="6"/>
  <c r="H26" i="6"/>
  <c r="H25" i="6"/>
  <c r="H24" i="6"/>
  <c r="H23" i="6"/>
  <c r="K22" i="6"/>
  <c r="H22" i="6"/>
  <c r="K21" i="6"/>
  <c r="H21" i="6"/>
  <c r="H20" i="6"/>
  <c r="H19" i="6"/>
  <c r="H18" i="6"/>
  <c r="H17" i="6"/>
  <c r="H16" i="6"/>
  <c r="H15" i="6"/>
  <c r="H14" i="6"/>
  <c r="K13" i="6"/>
  <c r="H13" i="6"/>
  <c r="K12" i="6"/>
  <c r="H12" i="6"/>
  <c r="H11" i="6"/>
  <c r="H10" i="6"/>
  <c r="H9" i="6"/>
  <c r="H8" i="6"/>
  <c r="H7" i="6"/>
  <c r="H6" i="6"/>
  <c r="H5" i="6"/>
  <c r="H4" i="6"/>
  <c r="H3" i="6"/>
  <c r="H2" i="6"/>
  <c r="H49" i="5"/>
  <c r="H48" i="5"/>
  <c r="H47" i="5"/>
  <c r="K46" i="5"/>
  <c r="H46" i="5"/>
  <c r="K45" i="5"/>
  <c r="H45" i="5"/>
  <c r="H44" i="5"/>
  <c r="H43" i="5"/>
  <c r="H42" i="5"/>
  <c r="H41" i="5"/>
  <c r="H40" i="5"/>
  <c r="H39" i="5"/>
  <c r="H38" i="5"/>
  <c r="H37" i="5"/>
  <c r="H36" i="5"/>
  <c r="H35" i="5"/>
  <c r="K34" i="5"/>
  <c r="H34" i="5"/>
  <c r="K33" i="5"/>
  <c r="H33" i="5"/>
  <c r="H32" i="5"/>
  <c r="H31" i="5"/>
  <c r="H30" i="5"/>
  <c r="H29" i="5"/>
  <c r="H28" i="5"/>
  <c r="H27" i="5"/>
  <c r="H26" i="5"/>
  <c r="H25" i="5"/>
  <c r="H24" i="5"/>
  <c r="H23" i="5"/>
  <c r="K22" i="5"/>
  <c r="H22" i="5"/>
  <c r="K21" i="5"/>
  <c r="H21" i="5"/>
  <c r="H20" i="5"/>
  <c r="H19" i="5"/>
  <c r="H18" i="5"/>
  <c r="H17" i="5"/>
  <c r="H16" i="5"/>
  <c r="H15" i="5"/>
  <c r="H14" i="5"/>
  <c r="K13" i="5"/>
  <c r="H13" i="5"/>
  <c r="K12" i="5"/>
  <c r="H12" i="5"/>
  <c r="H11" i="5"/>
  <c r="H10" i="5"/>
  <c r="H9" i="5"/>
  <c r="H8" i="5"/>
  <c r="H7" i="5"/>
  <c r="H6" i="5"/>
  <c r="H5" i="5"/>
  <c r="H4" i="5"/>
  <c r="H3" i="5"/>
  <c r="H2" i="5"/>
  <c r="I16" i="4"/>
  <c r="I15" i="4"/>
  <c r="L16" i="1"/>
  <c r="L15" i="1"/>
  <c r="K13" i="1"/>
  <c r="J13" i="1"/>
  <c r="P3" i="1" s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Q4" i="1"/>
  <c r="P4" i="1"/>
  <c r="K4" i="1"/>
  <c r="J4" i="1"/>
  <c r="Q3" i="1"/>
  <c r="K3" i="1"/>
  <c r="J3" i="1"/>
  <c r="Q2" i="1"/>
  <c r="K2" i="1"/>
  <c r="J2" i="1"/>
  <c r="P2" i="1" s="1"/>
  <c r="O5" i="2" l="1"/>
  <c r="O6" i="2" s="1"/>
</calcChain>
</file>

<file path=xl/comments1.xml><?xml version="1.0" encoding="utf-8"?>
<comments xmlns="http://schemas.openxmlformats.org/spreadsheetml/2006/main">
  <authors>
    <author>Piumi Abeynayaka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Piumi Abeynayaka:</t>
        </r>
        <r>
          <rPr>
            <sz val="9"/>
            <color indexed="81"/>
            <rFont val="Tahoma"/>
            <family val="2"/>
          </rPr>
          <t xml:space="preserve">
ie. Which empty tank is chosen off the shelf to have the given treatment seeded into it</t>
        </r>
      </text>
    </comment>
  </commentList>
</comments>
</file>

<file path=xl/sharedStrings.xml><?xml version="1.0" encoding="utf-8"?>
<sst xmlns="http://schemas.openxmlformats.org/spreadsheetml/2006/main" count="563" uniqueCount="123">
  <si>
    <t>Habitat</t>
  </si>
  <si>
    <t>Genotype #</t>
  </si>
  <si>
    <t>BN</t>
  </si>
  <si>
    <t>DP</t>
  </si>
  <si>
    <t>T</t>
  </si>
  <si>
    <t>C</t>
  </si>
  <si>
    <t>Disp</t>
  </si>
  <si>
    <t>CL</t>
  </si>
  <si>
    <t>DL</t>
  </si>
  <si>
    <t>LL</t>
  </si>
  <si>
    <t>SL</t>
  </si>
  <si>
    <t>GN</t>
  </si>
  <si>
    <t>Number</t>
  </si>
  <si>
    <t>Randomize order</t>
  </si>
  <si>
    <t>Random integers</t>
  </si>
  <si>
    <t>Set of 3 types</t>
  </si>
  <si>
    <t>Set of 12 types</t>
  </si>
  <si>
    <t>Rand seq</t>
  </si>
  <si>
    <t>Type</t>
  </si>
  <si>
    <t>Pond</t>
  </si>
  <si>
    <t>Lake</t>
  </si>
  <si>
    <t>Ponds</t>
  </si>
  <si>
    <t>Lakes</t>
  </si>
  <si>
    <t>low</t>
  </si>
  <si>
    <t>high</t>
  </si>
  <si>
    <t>#seeded per tank</t>
  </si>
  <si>
    <t>#tanks</t>
  </si>
  <si>
    <t>Total</t>
  </si>
  <si>
    <t>zero</t>
  </si>
  <si>
    <t>Replication of 9 types for low and high</t>
  </si>
  <si>
    <t>Replication of 3 types for low and high (and zero)</t>
  </si>
  <si>
    <t>Replication of 36 types for high</t>
  </si>
  <si>
    <t>Treatment</t>
  </si>
  <si>
    <t>Tank #</t>
  </si>
  <si>
    <t>Pair</t>
  </si>
  <si>
    <t>mono</t>
  </si>
  <si>
    <t> 1, 8, 12, 16, 18, 23, 24, 28, 29, 31, 32, 34</t>
  </si>
  <si>
    <t>Choose low div</t>
  </si>
  <si>
    <t>Choose 7</t>
  </si>
  <si>
    <t>5, 6, 7, 11, 13, 14, 15, 17, 18, 21, 22, 23</t>
  </si>
  <si>
    <t>Choose 8</t>
  </si>
  <si>
    <t>Tank 7:</t>
  </si>
  <si>
    <t>Tank 8:</t>
  </si>
  <si>
    <t>Tank</t>
  </si>
  <si>
    <t>DL24</t>
  </si>
  <si>
    <t>SL19</t>
  </si>
  <si>
    <t>BN29</t>
  </si>
  <si>
    <t>C10</t>
  </si>
  <si>
    <t>LL5</t>
  </si>
  <si>
    <t>SL25</t>
  </si>
  <si>
    <t>C6</t>
  </si>
  <si>
    <t>DL29</t>
  </si>
  <si>
    <t>T10</t>
  </si>
  <si>
    <t>CL21</t>
  </si>
  <si>
    <t>LL1</t>
  </si>
  <si>
    <t>T16</t>
  </si>
  <si>
    <t>BN14</t>
  </si>
  <si>
    <t>C18</t>
  </si>
  <si>
    <t>CL6</t>
  </si>
  <si>
    <t>CL20</t>
  </si>
  <si>
    <t>Disp9</t>
  </si>
  <si>
    <t>Disp18</t>
  </si>
  <si>
    <t>Disp40</t>
  </si>
  <si>
    <t>GN11</t>
  </si>
  <si>
    <t>GN12</t>
  </si>
  <si>
    <t>GN36</t>
  </si>
  <si>
    <t>T6</t>
  </si>
  <si>
    <t>T15</t>
  </si>
  <si>
    <t>BN26</t>
  </si>
  <si>
    <t>BN10</t>
  </si>
  <si>
    <t>BN2</t>
  </si>
  <si>
    <t>C17</t>
  </si>
  <si>
    <t>CL29</t>
  </si>
  <si>
    <t>Disp14</t>
  </si>
  <si>
    <t>DL5</t>
  </si>
  <si>
    <t>DL22</t>
  </si>
  <si>
    <t>DP3</t>
  </si>
  <si>
    <t>GN38</t>
  </si>
  <si>
    <t>LL10</t>
  </si>
  <si>
    <t>LL15</t>
  </si>
  <si>
    <t>C11</t>
  </si>
  <si>
    <t>CL28</t>
  </si>
  <si>
    <t>Disp15</t>
  </si>
  <si>
    <t>DP4</t>
  </si>
  <si>
    <t>DP9</t>
  </si>
  <si>
    <t>DP20</t>
  </si>
  <si>
    <t>DP25</t>
  </si>
  <si>
    <t>LL12</t>
  </si>
  <si>
    <t>SL8</t>
  </si>
  <si>
    <t>SL18</t>
  </si>
  <si>
    <t>mono 1</t>
  </si>
  <si>
    <t>mono 2</t>
  </si>
  <si>
    <t>mono 3</t>
  </si>
  <si>
    <t>low 1</t>
  </si>
  <si>
    <t>low 2</t>
  </si>
  <si>
    <t>low 3</t>
  </si>
  <si>
    <t>high 1</t>
  </si>
  <si>
    <t>high 2</t>
  </si>
  <si>
    <t>high 3</t>
  </si>
  <si>
    <t>Treatment:</t>
  </si>
  <si>
    <t>Assigned copper tank #:</t>
  </si>
  <si>
    <t>Assigned control tank #:</t>
  </si>
  <si>
    <t>Seeding order:</t>
  </si>
  <si>
    <t>Chosen control tank:</t>
  </si>
  <si>
    <t>Chosen copper tank:</t>
  </si>
  <si>
    <t>zero div</t>
  </si>
  <si>
    <t>low div</t>
  </si>
  <si>
    <t>high div</t>
  </si>
  <si>
    <t>Key</t>
  </si>
  <si>
    <t>BN6</t>
  </si>
  <si>
    <t>SL24</t>
  </si>
  <si>
    <t>Notes:</t>
  </si>
  <si>
    <t>Might be one short because Jack found a remaining daphnia in one vial</t>
  </si>
  <si>
    <t>Lower FLAMES level because didn't top up cylinder.</t>
  </si>
  <si>
    <t>General notes:</t>
  </si>
  <si>
    <t>BN29 are super old - some even have broods</t>
  </si>
  <si>
    <t>Might have screwed up LL5. DL5 used younger ones because old ones pregnant. Used young GN38, not old one.</t>
  </si>
  <si>
    <t>Seeded with pregnant adults.</t>
  </si>
  <si>
    <t>Seeded with older SL19</t>
  </si>
  <si>
    <t>Used young SL19.</t>
  </si>
  <si>
    <t>Used mix of old and young SL25, LL5.</t>
  </si>
  <si>
    <t>Old Tank #</t>
  </si>
  <si>
    <t>New Tank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</si>
</sst>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30" totalsRowShown="0">
  <autoFilter ref="A1:J30"/>
  <tableColumns count="10">
    <tableColumn id="1" name="Treatment:"/>
    <tableColumn id="2" name="high 3" dataDxfId="2"/>
    <tableColumn id="3" name="low 3"/>
    <tableColumn id="4" name="high 1" dataDxfId="1"/>
    <tableColumn id="5" name="high 2" dataDxfId="0"/>
    <tableColumn id="6" name="mono 3"/>
    <tableColumn id="7" name="mono 2"/>
    <tableColumn id="8" name="mono 1"/>
    <tableColumn id="9" name="low 2"/>
    <tableColumn id="10" name="low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/>
  </sheetViews>
  <sheetFormatPr defaultRowHeight="15" x14ac:dyDescent="0.25"/>
  <sheetData>
    <row r="1" spans="1:18" x14ac:dyDescent="0.25">
      <c r="A1" t="s">
        <v>13</v>
      </c>
      <c r="B1" s="3" t="s">
        <v>0</v>
      </c>
      <c r="C1" s="4" t="s">
        <v>1</v>
      </c>
      <c r="H1" t="s">
        <v>17</v>
      </c>
      <c r="I1" t="s">
        <v>14</v>
      </c>
      <c r="J1" s="3"/>
      <c r="K1" s="4" t="s">
        <v>16</v>
      </c>
      <c r="L1" t="s">
        <v>18</v>
      </c>
      <c r="N1" t="s">
        <v>12</v>
      </c>
      <c r="O1" t="s">
        <v>14</v>
      </c>
      <c r="P1" s="3"/>
      <c r="Q1" s="4" t="s">
        <v>15</v>
      </c>
      <c r="R1" t="s">
        <v>18</v>
      </c>
    </row>
    <row r="2" spans="1:18" x14ac:dyDescent="0.25">
      <c r="A2" s="1">
        <v>8</v>
      </c>
      <c r="B2" s="3" t="s">
        <v>2</v>
      </c>
      <c r="C2" s="4">
        <v>4</v>
      </c>
      <c r="H2" s="1">
        <v>1</v>
      </c>
      <c r="I2">
        <v>23</v>
      </c>
      <c r="J2" s="3" t="str">
        <f t="shared" ref="J2:J13" si="0">VLOOKUP($I$2:$I$13,$A$2:$C$49,2,FALSE)</f>
        <v>BN</v>
      </c>
      <c r="K2" s="4">
        <f t="shared" ref="K2:K13" si="1">VLOOKUP($I$2:$I$13,$A$2:$C$49,3,FALSE)</f>
        <v>14</v>
      </c>
      <c r="L2" t="s">
        <v>19</v>
      </c>
      <c r="N2">
        <v>1</v>
      </c>
      <c r="O2">
        <v>1</v>
      </c>
      <c r="P2" s="3" t="str">
        <f>VLOOKUP($O$2:$O$4,$H$2:$K$13,3,FALSE)</f>
        <v>BN</v>
      </c>
      <c r="Q2" s="4">
        <f>VLOOKUP($O$2:$O$4,$H$2:$K$13,4,FALSE)</f>
        <v>14</v>
      </c>
      <c r="R2" t="s">
        <v>19</v>
      </c>
    </row>
    <row r="3" spans="1:18" x14ac:dyDescent="0.25">
      <c r="A3" s="1">
        <v>23</v>
      </c>
      <c r="B3" s="3" t="s">
        <v>2</v>
      </c>
      <c r="C3" s="4">
        <v>14</v>
      </c>
      <c r="H3" s="1">
        <v>7</v>
      </c>
      <c r="I3">
        <v>20</v>
      </c>
      <c r="J3" s="3" t="str">
        <f t="shared" si="0"/>
        <v>BN</v>
      </c>
      <c r="K3" s="4">
        <f t="shared" si="1"/>
        <v>21</v>
      </c>
      <c r="L3" t="s">
        <v>19</v>
      </c>
      <c r="N3">
        <v>2</v>
      </c>
      <c r="O3">
        <v>3</v>
      </c>
      <c r="P3" s="3" t="str">
        <f t="shared" ref="P3:P4" si="2">VLOOKUP($O$2:$O$4,$H$2:$K$13,3,FALSE)</f>
        <v>SL</v>
      </c>
      <c r="Q3" s="4">
        <f t="shared" ref="Q3:Q4" si="3">VLOOKUP($O$2:$O$4,$H$2:$K$13,4,FALSE)</f>
        <v>14</v>
      </c>
      <c r="R3" t="s">
        <v>20</v>
      </c>
    </row>
    <row r="4" spans="1:18" x14ac:dyDescent="0.25">
      <c r="A4" s="1">
        <v>11</v>
      </c>
      <c r="B4" s="3" t="s">
        <v>2</v>
      </c>
      <c r="C4" s="4">
        <v>20</v>
      </c>
      <c r="H4" s="1">
        <v>11</v>
      </c>
      <c r="I4">
        <v>9</v>
      </c>
      <c r="J4" s="3" t="str">
        <f t="shared" si="0"/>
        <v>C</v>
      </c>
      <c r="K4" s="4">
        <f t="shared" si="1"/>
        <v>11</v>
      </c>
      <c r="L4" t="s">
        <v>19</v>
      </c>
      <c r="N4">
        <v>3</v>
      </c>
      <c r="O4">
        <v>5</v>
      </c>
      <c r="P4" s="3" t="str">
        <f t="shared" si="2"/>
        <v>DL</v>
      </c>
      <c r="Q4" s="4">
        <f t="shared" si="3"/>
        <v>5</v>
      </c>
      <c r="R4" t="s">
        <v>20</v>
      </c>
    </row>
    <row r="5" spans="1:18" x14ac:dyDescent="0.25">
      <c r="A5" s="1">
        <v>20</v>
      </c>
      <c r="B5" s="3" t="s">
        <v>2</v>
      </c>
      <c r="C5" s="4">
        <v>21</v>
      </c>
      <c r="H5" s="1">
        <v>2</v>
      </c>
      <c r="I5">
        <v>37</v>
      </c>
      <c r="J5" s="3" t="str">
        <f t="shared" si="0"/>
        <v>C</v>
      </c>
      <c r="K5" s="4">
        <f t="shared" si="1"/>
        <v>18</v>
      </c>
      <c r="L5" t="s">
        <v>19</v>
      </c>
    </row>
    <row r="6" spans="1:18" x14ac:dyDescent="0.25">
      <c r="A6" s="1">
        <v>42</v>
      </c>
      <c r="B6" s="3" t="s">
        <v>2</v>
      </c>
      <c r="C6" s="4">
        <v>26</v>
      </c>
      <c r="H6" s="1">
        <v>12</v>
      </c>
      <c r="I6">
        <v>47</v>
      </c>
      <c r="J6" s="3" t="str">
        <f t="shared" si="0"/>
        <v>C</v>
      </c>
      <c r="K6" s="4">
        <f t="shared" si="1"/>
        <v>24</v>
      </c>
      <c r="L6" t="s">
        <v>19</v>
      </c>
    </row>
    <row r="7" spans="1:18" x14ac:dyDescent="0.25">
      <c r="A7" s="1">
        <v>25</v>
      </c>
      <c r="B7" s="3" t="s">
        <v>5</v>
      </c>
      <c r="C7" s="4">
        <v>6</v>
      </c>
      <c r="H7" s="1">
        <v>4</v>
      </c>
      <c r="I7">
        <v>45</v>
      </c>
      <c r="J7" s="3" t="str">
        <f t="shared" si="0"/>
        <v>Disp</v>
      </c>
      <c r="K7" s="4">
        <f t="shared" si="1"/>
        <v>9</v>
      </c>
      <c r="L7" t="s">
        <v>19</v>
      </c>
    </row>
    <row r="8" spans="1:18" x14ac:dyDescent="0.25">
      <c r="A8" s="1">
        <v>9</v>
      </c>
      <c r="B8" s="3" t="s">
        <v>5</v>
      </c>
      <c r="C8" s="4">
        <v>11</v>
      </c>
      <c r="H8" s="1">
        <v>5</v>
      </c>
      <c r="I8">
        <v>14</v>
      </c>
      <c r="J8" s="3" t="str">
        <f t="shared" si="0"/>
        <v>DL</v>
      </c>
      <c r="K8" s="4">
        <f t="shared" si="1"/>
        <v>5</v>
      </c>
      <c r="L8" t="s">
        <v>20</v>
      </c>
    </row>
    <row r="9" spans="1:18" x14ac:dyDescent="0.25">
      <c r="A9" s="1">
        <v>29</v>
      </c>
      <c r="B9" s="3" t="s">
        <v>5</v>
      </c>
      <c r="C9" s="4">
        <v>17</v>
      </c>
      <c r="H9" s="1">
        <v>10</v>
      </c>
      <c r="I9" s="2">
        <v>3</v>
      </c>
      <c r="J9" s="3" t="str">
        <f t="shared" si="0"/>
        <v>DL</v>
      </c>
      <c r="K9" s="4">
        <f t="shared" si="1"/>
        <v>22</v>
      </c>
      <c r="L9" t="s">
        <v>20</v>
      </c>
    </row>
    <row r="10" spans="1:18" x14ac:dyDescent="0.25">
      <c r="A10" s="1">
        <v>37</v>
      </c>
      <c r="B10" s="3" t="s">
        <v>5</v>
      </c>
      <c r="C10" s="4">
        <v>18</v>
      </c>
      <c r="H10" s="1">
        <v>6</v>
      </c>
      <c r="I10">
        <v>41</v>
      </c>
      <c r="J10" s="3" t="str">
        <f t="shared" si="0"/>
        <v>GN</v>
      </c>
      <c r="K10" s="4">
        <f t="shared" si="1"/>
        <v>36</v>
      </c>
      <c r="L10" t="s">
        <v>20</v>
      </c>
    </row>
    <row r="11" spans="1:18" x14ac:dyDescent="0.25">
      <c r="A11" s="1">
        <v>47</v>
      </c>
      <c r="B11" s="3" t="s">
        <v>5</v>
      </c>
      <c r="C11" s="4">
        <v>24</v>
      </c>
      <c r="H11" s="1">
        <v>8</v>
      </c>
      <c r="I11">
        <v>22</v>
      </c>
      <c r="J11" s="3" t="str">
        <f t="shared" si="0"/>
        <v>LL</v>
      </c>
      <c r="K11" s="4">
        <f t="shared" si="1"/>
        <v>18</v>
      </c>
      <c r="L11" t="s">
        <v>20</v>
      </c>
    </row>
    <row r="12" spans="1:18" x14ac:dyDescent="0.25">
      <c r="A12" s="1">
        <v>4</v>
      </c>
      <c r="B12" s="3" t="s">
        <v>7</v>
      </c>
      <c r="C12" s="4">
        <v>6</v>
      </c>
      <c r="H12" s="1">
        <v>9</v>
      </c>
      <c r="I12">
        <v>13</v>
      </c>
      <c r="J12" s="3" t="str">
        <f t="shared" si="0"/>
        <v>SL</v>
      </c>
      <c r="K12" s="4">
        <f t="shared" si="1"/>
        <v>8</v>
      </c>
      <c r="L12" t="s">
        <v>20</v>
      </c>
    </row>
    <row r="13" spans="1:18" x14ac:dyDescent="0.25">
      <c r="A13" s="1">
        <v>40</v>
      </c>
      <c r="B13" s="3" t="s">
        <v>7</v>
      </c>
      <c r="C13" s="4">
        <v>11</v>
      </c>
      <c r="H13" s="1">
        <v>3</v>
      </c>
      <c r="I13">
        <v>6</v>
      </c>
      <c r="J13" s="3" t="str">
        <f t="shared" si="0"/>
        <v>SL</v>
      </c>
      <c r="K13" s="4">
        <f t="shared" si="1"/>
        <v>14</v>
      </c>
      <c r="L13" t="s">
        <v>20</v>
      </c>
    </row>
    <row r="14" spans="1:18" x14ac:dyDescent="0.25">
      <c r="A14" s="1">
        <v>24</v>
      </c>
      <c r="B14" s="3" t="s">
        <v>7</v>
      </c>
      <c r="C14" s="4">
        <v>12</v>
      </c>
    </row>
    <row r="15" spans="1:18" x14ac:dyDescent="0.25">
      <c r="A15" s="1">
        <v>17</v>
      </c>
      <c r="B15" s="3" t="s">
        <v>7</v>
      </c>
      <c r="C15" s="4">
        <v>21</v>
      </c>
      <c r="K15" t="s">
        <v>21</v>
      </c>
      <c r="L15">
        <f>COUNTIF($L$2:$L$13,"Pond")</f>
        <v>6</v>
      </c>
    </row>
    <row r="16" spans="1:18" x14ac:dyDescent="0.25">
      <c r="A16" s="1">
        <v>35</v>
      </c>
      <c r="B16" s="3" t="s">
        <v>7</v>
      </c>
      <c r="C16" s="4">
        <v>28</v>
      </c>
      <c r="K16" t="s">
        <v>22</v>
      </c>
      <c r="L16">
        <f>COUNTIF($L$2:$L$13,"Lake")</f>
        <v>6</v>
      </c>
    </row>
    <row r="17" spans="1:3" x14ac:dyDescent="0.25">
      <c r="A17" s="1">
        <v>45</v>
      </c>
      <c r="B17" s="3" t="s">
        <v>6</v>
      </c>
      <c r="C17" s="4">
        <v>9</v>
      </c>
    </row>
    <row r="18" spans="1:3" x14ac:dyDescent="0.25">
      <c r="A18" s="1">
        <v>27</v>
      </c>
      <c r="B18" s="3" t="s">
        <v>6</v>
      </c>
      <c r="C18" s="4">
        <v>14</v>
      </c>
    </row>
    <row r="19" spans="1:3" x14ac:dyDescent="0.25">
      <c r="A19" s="1">
        <v>26</v>
      </c>
      <c r="B19" s="3" t="s">
        <v>6</v>
      </c>
      <c r="C19" s="4">
        <v>15</v>
      </c>
    </row>
    <row r="20" spans="1:3" x14ac:dyDescent="0.25">
      <c r="A20" s="1">
        <v>48</v>
      </c>
      <c r="B20" s="3" t="s">
        <v>6</v>
      </c>
      <c r="C20" s="4">
        <v>18</v>
      </c>
    </row>
    <row r="21" spans="1:3" x14ac:dyDescent="0.25">
      <c r="A21" s="1">
        <v>7</v>
      </c>
      <c r="B21" s="3" t="s">
        <v>6</v>
      </c>
      <c r="C21" s="4">
        <v>33</v>
      </c>
    </row>
    <row r="22" spans="1:3" x14ac:dyDescent="0.25">
      <c r="A22" s="1">
        <v>14</v>
      </c>
      <c r="B22" s="3" t="s">
        <v>8</v>
      </c>
      <c r="C22" s="4">
        <v>5</v>
      </c>
    </row>
    <row r="23" spans="1:3" x14ac:dyDescent="0.25">
      <c r="A23" s="1">
        <v>21</v>
      </c>
      <c r="B23" s="3" t="s">
        <v>8</v>
      </c>
      <c r="C23" s="4">
        <v>7</v>
      </c>
    </row>
    <row r="24" spans="1:3" x14ac:dyDescent="0.25">
      <c r="A24" s="1">
        <v>2</v>
      </c>
      <c r="B24" s="3" t="s">
        <v>8</v>
      </c>
      <c r="C24" s="4">
        <v>10</v>
      </c>
    </row>
    <row r="25" spans="1:3" x14ac:dyDescent="0.25">
      <c r="A25" s="1">
        <v>3</v>
      </c>
      <c r="B25" s="3" t="s">
        <v>8</v>
      </c>
      <c r="C25" s="4">
        <v>22</v>
      </c>
    </row>
    <row r="26" spans="1:3" x14ac:dyDescent="0.25">
      <c r="A26" s="1">
        <v>1</v>
      </c>
      <c r="B26" s="3" t="s">
        <v>8</v>
      </c>
      <c r="C26" s="4">
        <v>24</v>
      </c>
    </row>
    <row r="27" spans="1:3" x14ac:dyDescent="0.25">
      <c r="A27" s="1">
        <v>15</v>
      </c>
      <c r="B27" s="3" t="s">
        <v>3</v>
      </c>
      <c r="C27" s="4">
        <v>7</v>
      </c>
    </row>
    <row r="28" spans="1:3" x14ac:dyDescent="0.25">
      <c r="A28" s="1">
        <v>18</v>
      </c>
      <c r="B28" s="3" t="s">
        <v>3</v>
      </c>
      <c r="C28" s="4">
        <v>8</v>
      </c>
    </row>
    <row r="29" spans="1:3" x14ac:dyDescent="0.25">
      <c r="A29" s="1">
        <v>39</v>
      </c>
      <c r="B29" s="3" t="s">
        <v>3</v>
      </c>
      <c r="C29" s="4">
        <v>9</v>
      </c>
    </row>
    <row r="30" spans="1:3" x14ac:dyDescent="0.25">
      <c r="A30" s="1">
        <v>32</v>
      </c>
      <c r="B30" s="3" t="s">
        <v>3</v>
      </c>
      <c r="C30" s="4">
        <v>20</v>
      </c>
    </row>
    <row r="31" spans="1:3" x14ac:dyDescent="0.25">
      <c r="A31" s="1">
        <v>5</v>
      </c>
      <c r="B31" s="3" t="s">
        <v>3</v>
      </c>
      <c r="C31" s="4">
        <v>25</v>
      </c>
    </row>
    <row r="32" spans="1:3" x14ac:dyDescent="0.25">
      <c r="A32" s="1">
        <v>33</v>
      </c>
      <c r="B32" s="3" t="s">
        <v>11</v>
      </c>
      <c r="C32" s="4">
        <v>2</v>
      </c>
    </row>
    <row r="33" spans="1:3" x14ac:dyDescent="0.25">
      <c r="A33" s="1">
        <v>38</v>
      </c>
      <c r="B33" s="3" t="s">
        <v>11</v>
      </c>
      <c r="C33" s="4">
        <v>12</v>
      </c>
    </row>
    <row r="34" spans="1:3" x14ac:dyDescent="0.25">
      <c r="A34" s="1">
        <v>41</v>
      </c>
      <c r="B34" s="3" t="s">
        <v>11</v>
      </c>
      <c r="C34" s="4">
        <v>36</v>
      </c>
    </row>
    <row r="35" spans="1:3" x14ac:dyDescent="0.25">
      <c r="A35" s="1">
        <v>31</v>
      </c>
      <c r="B35" s="3" t="s">
        <v>11</v>
      </c>
      <c r="C35" s="4">
        <v>38</v>
      </c>
    </row>
    <row r="36" spans="1:3" x14ac:dyDescent="0.25">
      <c r="A36" s="1">
        <v>46</v>
      </c>
      <c r="B36" s="3" t="s">
        <v>9</v>
      </c>
      <c r="C36" s="4">
        <v>3</v>
      </c>
    </row>
    <row r="37" spans="1:3" x14ac:dyDescent="0.25">
      <c r="A37" s="1">
        <v>34</v>
      </c>
      <c r="B37" s="3" t="s">
        <v>9</v>
      </c>
      <c r="C37" s="4">
        <v>5</v>
      </c>
    </row>
    <row r="38" spans="1:3" x14ac:dyDescent="0.25">
      <c r="A38" s="1">
        <v>19</v>
      </c>
      <c r="B38" s="3" t="s">
        <v>9</v>
      </c>
      <c r="C38" s="4">
        <v>10</v>
      </c>
    </row>
    <row r="39" spans="1:3" x14ac:dyDescent="0.25">
      <c r="A39" s="1">
        <v>44</v>
      </c>
      <c r="B39" s="3" t="s">
        <v>9</v>
      </c>
      <c r="C39" s="4">
        <v>12</v>
      </c>
    </row>
    <row r="40" spans="1:3" x14ac:dyDescent="0.25">
      <c r="A40" s="1">
        <v>22</v>
      </c>
      <c r="B40" s="3" t="s">
        <v>9</v>
      </c>
      <c r="C40" s="4">
        <v>18</v>
      </c>
    </row>
    <row r="41" spans="1:3" x14ac:dyDescent="0.25">
      <c r="A41" s="1">
        <v>13</v>
      </c>
      <c r="B41" s="3" t="s">
        <v>10</v>
      </c>
      <c r="C41" s="4">
        <v>8</v>
      </c>
    </row>
    <row r="42" spans="1:3" x14ac:dyDescent="0.25">
      <c r="A42" s="1">
        <v>12</v>
      </c>
      <c r="B42" s="3" t="s">
        <v>10</v>
      </c>
      <c r="C42" s="4">
        <v>10</v>
      </c>
    </row>
    <row r="43" spans="1:3" x14ac:dyDescent="0.25">
      <c r="A43" s="1">
        <v>6</v>
      </c>
      <c r="B43" s="3" t="s">
        <v>10</v>
      </c>
      <c r="C43" s="4">
        <v>14</v>
      </c>
    </row>
    <row r="44" spans="1:3" x14ac:dyDescent="0.25">
      <c r="A44" s="1">
        <v>10</v>
      </c>
      <c r="B44" s="3" t="s">
        <v>10</v>
      </c>
      <c r="C44" s="4">
        <v>18</v>
      </c>
    </row>
    <row r="45" spans="1:3" x14ac:dyDescent="0.25">
      <c r="A45" s="1">
        <v>16</v>
      </c>
      <c r="B45" s="3" t="s">
        <v>10</v>
      </c>
      <c r="C45" s="4">
        <v>23</v>
      </c>
    </row>
    <row r="46" spans="1:3" x14ac:dyDescent="0.25">
      <c r="A46" s="1">
        <v>28</v>
      </c>
      <c r="B46" s="3" t="s">
        <v>4</v>
      </c>
      <c r="C46" s="4">
        <v>6</v>
      </c>
    </row>
    <row r="47" spans="1:3" x14ac:dyDescent="0.25">
      <c r="A47" s="1">
        <v>43</v>
      </c>
      <c r="B47" s="3" t="s">
        <v>4</v>
      </c>
      <c r="C47" s="4">
        <v>8</v>
      </c>
    </row>
    <row r="48" spans="1:3" x14ac:dyDescent="0.25">
      <c r="A48" s="1">
        <v>30</v>
      </c>
      <c r="B48" s="3" t="s">
        <v>4</v>
      </c>
      <c r="C48" s="4">
        <v>10</v>
      </c>
    </row>
    <row r="49" spans="1:3" x14ac:dyDescent="0.25">
      <c r="A49" s="1">
        <v>36</v>
      </c>
      <c r="B49" s="3" t="s">
        <v>4</v>
      </c>
      <c r="C49" s="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/>
  </sheetViews>
  <sheetFormatPr defaultRowHeight="15" x14ac:dyDescent="0.25"/>
  <sheetData>
    <row r="1" spans="1:13" x14ac:dyDescent="0.25">
      <c r="A1" s="3" t="s">
        <v>0</v>
      </c>
      <c r="B1" s="4" t="s">
        <v>1</v>
      </c>
      <c r="G1" s="3"/>
      <c r="H1" s="4" t="s">
        <v>16</v>
      </c>
      <c r="I1" t="s">
        <v>18</v>
      </c>
      <c r="K1" s="3"/>
      <c r="L1" s="4" t="s">
        <v>15</v>
      </c>
      <c r="M1" t="s">
        <v>18</v>
      </c>
    </row>
    <row r="2" spans="1:13" x14ac:dyDescent="0.25">
      <c r="A2" s="3" t="s">
        <v>2</v>
      </c>
      <c r="B2" s="4">
        <v>2</v>
      </c>
      <c r="G2" s="3" t="s">
        <v>2</v>
      </c>
      <c r="H2" s="4">
        <v>14</v>
      </c>
      <c r="I2" t="s">
        <v>19</v>
      </c>
      <c r="K2" s="3" t="s">
        <v>2</v>
      </c>
      <c r="L2" s="4">
        <v>14</v>
      </c>
      <c r="M2" t="s">
        <v>19</v>
      </c>
    </row>
    <row r="3" spans="1:13" x14ac:dyDescent="0.25">
      <c r="A3" s="3" t="s">
        <v>2</v>
      </c>
      <c r="B3" s="4">
        <v>14</v>
      </c>
      <c r="G3" s="3" t="s">
        <v>5</v>
      </c>
      <c r="H3" s="4">
        <v>18</v>
      </c>
      <c r="I3" t="s">
        <v>19</v>
      </c>
      <c r="K3" s="3" t="s">
        <v>10</v>
      </c>
      <c r="L3" s="4">
        <v>14</v>
      </c>
      <c r="M3" t="s">
        <v>20</v>
      </c>
    </row>
    <row r="4" spans="1:13" x14ac:dyDescent="0.25">
      <c r="A4" s="3" t="s">
        <v>2</v>
      </c>
      <c r="B4" s="4">
        <v>29</v>
      </c>
      <c r="G4" s="3" t="s">
        <v>10</v>
      </c>
      <c r="H4" s="4">
        <v>14</v>
      </c>
      <c r="I4" t="s">
        <v>20</v>
      </c>
      <c r="K4" s="3" t="s">
        <v>8</v>
      </c>
      <c r="L4" s="4">
        <v>5</v>
      </c>
      <c r="M4" t="s">
        <v>20</v>
      </c>
    </row>
    <row r="5" spans="1:13" x14ac:dyDescent="0.25">
      <c r="A5" s="3" t="s">
        <v>2</v>
      </c>
      <c r="B5" s="4">
        <v>21</v>
      </c>
      <c r="G5" s="3" t="s">
        <v>6</v>
      </c>
      <c r="H5" s="4">
        <v>9</v>
      </c>
      <c r="I5" t="s">
        <v>19</v>
      </c>
    </row>
    <row r="6" spans="1:13" x14ac:dyDescent="0.25">
      <c r="A6" s="3" t="s">
        <v>2</v>
      </c>
      <c r="B6" s="4">
        <v>26</v>
      </c>
      <c r="G6" s="3" t="s">
        <v>8</v>
      </c>
      <c r="H6" s="4">
        <v>5</v>
      </c>
      <c r="I6" t="s">
        <v>20</v>
      </c>
    </row>
    <row r="7" spans="1:13" x14ac:dyDescent="0.25">
      <c r="A7" s="3" t="s">
        <v>5</v>
      </c>
      <c r="B7" s="4">
        <v>6</v>
      </c>
      <c r="G7" s="3" t="s">
        <v>11</v>
      </c>
      <c r="H7" s="4">
        <v>36</v>
      </c>
      <c r="I7" t="s">
        <v>20</v>
      </c>
    </row>
    <row r="8" spans="1:13" x14ac:dyDescent="0.25">
      <c r="A8" s="3" t="s">
        <v>5</v>
      </c>
      <c r="B8" s="4">
        <v>11</v>
      </c>
      <c r="G8" s="3" t="s">
        <v>2</v>
      </c>
      <c r="H8" s="4">
        <v>21</v>
      </c>
      <c r="I8" t="s">
        <v>19</v>
      </c>
    </row>
    <row r="9" spans="1:13" x14ac:dyDescent="0.25">
      <c r="A9" s="3" t="s">
        <v>5</v>
      </c>
      <c r="B9" s="4">
        <v>17</v>
      </c>
      <c r="G9" s="3" t="s">
        <v>9</v>
      </c>
      <c r="H9" s="4">
        <v>18</v>
      </c>
      <c r="I9" t="s">
        <v>20</v>
      </c>
    </row>
    <row r="10" spans="1:13" x14ac:dyDescent="0.25">
      <c r="A10" s="3" t="s">
        <v>5</v>
      </c>
      <c r="B10" s="4">
        <v>18</v>
      </c>
      <c r="G10" s="3" t="s">
        <v>10</v>
      </c>
      <c r="H10" s="4">
        <v>8</v>
      </c>
      <c r="I10" t="s">
        <v>20</v>
      </c>
    </row>
    <row r="11" spans="1:13" x14ac:dyDescent="0.25">
      <c r="A11" s="3" t="s">
        <v>5</v>
      </c>
      <c r="B11" s="4">
        <v>10</v>
      </c>
      <c r="G11" s="3" t="s">
        <v>8</v>
      </c>
      <c r="H11" s="4">
        <v>22</v>
      </c>
      <c r="I11" t="s">
        <v>20</v>
      </c>
    </row>
    <row r="12" spans="1:13" x14ac:dyDescent="0.25">
      <c r="A12" s="3" t="s">
        <v>7</v>
      </c>
      <c r="B12" s="4">
        <v>6</v>
      </c>
      <c r="G12" s="3" t="s">
        <v>5</v>
      </c>
      <c r="H12" s="4">
        <v>11</v>
      </c>
      <c r="I12" t="s">
        <v>19</v>
      </c>
    </row>
    <row r="13" spans="1:13" x14ac:dyDescent="0.25">
      <c r="A13" s="3" t="s">
        <v>7</v>
      </c>
      <c r="B13" s="4">
        <v>20</v>
      </c>
      <c r="G13" s="3" t="s">
        <v>5</v>
      </c>
      <c r="H13" s="4">
        <v>24</v>
      </c>
      <c r="I13" t="s">
        <v>19</v>
      </c>
    </row>
    <row r="14" spans="1:13" x14ac:dyDescent="0.25">
      <c r="A14" s="3" t="s">
        <v>7</v>
      </c>
      <c r="B14" s="4">
        <v>29</v>
      </c>
    </row>
    <row r="15" spans="1:13" x14ac:dyDescent="0.25">
      <c r="A15" s="3" t="s">
        <v>7</v>
      </c>
      <c r="B15" s="4">
        <v>21</v>
      </c>
      <c r="H15" t="s">
        <v>21</v>
      </c>
      <c r="I15">
        <f>COUNTIF($I$2:$I$13,"Pond")</f>
        <v>6</v>
      </c>
    </row>
    <row r="16" spans="1:13" x14ac:dyDescent="0.25">
      <c r="A16" s="3" t="s">
        <v>7</v>
      </c>
      <c r="B16" s="4">
        <v>28</v>
      </c>
      <c r="H16" t="s">
        <v>22</v>
      </c>
      <c r="I16">
        <f>COUNTIF($I$2:$I$13,"Lake")</f>
        <v>6</v>
      </c>
    </row>
    <row r="17" spans="1:2" x14ac:dyDescent="0.25">
      <c r="A17" s="3" t="s">
        <v>6</v>
      </c>
      <c r="B17" s="4">
        <v>9</v>
      </c>
    </row>
    <row r="18" spans="1:2" x14ac:dyDescent="0.25">
      <c r="A18" s="3" t="s">
        <v>6</v>
      </c>
      <c r="B18" s="4">
        <v>14</v>
      </c>
    </row>
    <row r="19" spans="1:2" x14ac:dyDescent="0.25">
      <c r="A19" s="3" t="s">
        <v>6</v>
      </c>
      <c r="B19" s="4">
        <v>15</v>
      </c>
    </row>
    <row r="20" spans="1:2" x14ac:dyDescent="0.25">
      <c r="A20" s="3" t="s">
        <v>6</v>
      </c>
      <c r="B20" s="4">
        <v>18</v>
      </c>
    </row>
    <row r="21" spans="1:2" x14ac:dyDescent="0.25">
      <c r="A21" s="3" t="s">
        <v>6</v>
      </c>
      <c r="B21" s="4">
        <v>40</v>
      </c>
    </row>
    <row r="22" spans="1:2" x14ac:dyDescent="0.25">
      <c r="A22" s="3" t="s">
        <v>8</v>
      </c>
      <c r="B22" s="4">
        <v>5</v>
      </c>
    </row>
    <row r="23" spans="1:2" x14ac:dyDescent="0.25">
      <c r="A23" s="3" t="s">
        <v>8</v>
      </c>
      <c r="B23" s="4">
        <v>29</v>
      </c>
    </row>
    <row r="24" spans="1:2" x14ac:dyDescent="0.25">
      <c r="A24" s="3" t="s">
        <v>8</v>
      </c>
      <c r="B24" s="4">
        <v>10</v>
      </c>
    </row>
    <row r="25" spans="1:2" x14ac:dyDescent="0.25">
      <c r="A25" s="3" t="s">
        <v>8</v>
      </c>
      <c r="B25" s="4">
        <v>22</v>
      </c>
    </row>
    <row r="26" spans="1:2" x14ac:dyDescent="0.25">
      <c r="A26" s="3" t="s">
        <v>8</v>
      </c>
      <c r="B26" s="4">
        <v>24</v>
      </c>
    </row>
    <row r="27" spans="1:2" x14ac:dyDescent="0.25">
      <c r="A27" s="3" t="s">
        <v>3</v>
      </c>
      <c r="B27" s="4">
        <v>3</v>
      </c>
    </row>
    <row r="28" spans="1:2" x14ac:dyDescent="0.25">
      <c r="A28" s="3" t="s">
        <v>3</v>
      </c>
      <c r="B28" s="4">
        <v>4</v>
      </c>
    </row>
    <row r="29" spans="1:2" x14ac:dyDescent="0.25">
      <c r="A29" s="3" t="s">
        <v>3</v>
      </c>
      <c r="B29" s="4">
        <v>9</v>
      </c>
    </row>
    <row r="30" spans="1:2" x14ac:dyDescent="0.25">
      <c r="A30" s="3" t="s">
        <v>3</v>
      </c>
      <c r="B30" s="4">
        <v>20</v>
      </c>
    </row>
    <row r="31" spans="1:2" x14ac:dyDescent="0.25">
      <c r="A31" s="3" t="s">
        <v>3</v>
      </c>
      <c r="B31" s="4">
        <v>25</v>
      </c>
    </row>
    <row r="32" spans="1:2" x14ac:dyDescent="0.25">
      <c r="A32" s="3" t="s">
        <v>11</v>
      </c>
      <c r="B32" s="4">
        <v>11</v>
      </c>
    </row>
    <row r="33" spans="1:2" x14ac:dyDescent="0.25">
      <c r="A33" s="3" t="s">
        <v>11</v>
      </c>
      <c r="B33" s="4">
        <v>12</v>
      </c>
    </row>
    <row r="34" spans="1:2" x14ac:dyDescent="0.25">
      <c r="A34" s="3" t="s">
        <v>11</v>
      </c>
      <c r="B34" s="4">
        <v>36</v>
      </c>
    </row>
    <row r="35" spans="1:2" x14ac:dyDescent="0.25">
      <c r="A35" s="3" t="s">
        <v>11</v>
      </c>
      <c r="B35" s="4">
        <v>38</v>
      </c>
    </row>
    <row r="36" spans="1:2" x14ac:dyDescent="0.25">
      <c r="A36" s="3" t="s">
        <v>9</v>
      </c>
      <c r="B36" s="4">
        <v>1</v>
      </c>
    </row>
    <row r="37" spans="1:2" x14ac:dyDescent="0.25">
      <c r="A37" s="3" t="s">
        <v>9</v>
      </c>
      <c r="B37" s="4">
        <v>5</v>
      </c>
    </row>
    <row r="38" spans="1:2" x14ac:dyDescent="0.25">
      <c r="A38" s="3" t="s">
        <v>9</v>
      </c>
      <c r="B38" s="4">
        <v>10</v>
      </c>
    </row>
    <row r="39" spans="1:2" x14ac:dyDescent="0.25">
      <c r="A39" s="3" t="s">
        <v>9</v>
      </c>
      <c r="B39" s="4">
        <v>12</v>
      </c>
    </row>
    <row r="40" spans="1:2" x14ac:dyDescent="0.25">
      <c r="A40" s="3" t="s">
        <v>9</v>
      </c>
      <c r="B40" s="4">
        <v>15</v>
      </c>
    </row>
    <row r="41" spans="1:2" x14ac:dyDescent="0.25">
      <c r="A41" s="3" t="s">
        <v>10</v>
      </c>
      <c r="B41" s="4">
        <v>8</v>
      </c>
    </row>
    <row r="42" spans="1:2" x14ac:dyDescent="0.25">
      <c r="A42" s="3" t="s">
        <v>10</v>
      </c>
      <c r="B42" s="4">
        <v>25</v>
      </c>
    </row>
    <row r="43" spans="1:2" x14ac:dyDescent="0.25">
      <c r="A43" s="3" t="s">
        <v>10</v>
      </c>
      <c r="B43" s="4">
        <v>19</v>
      </c>
    </row>
    <row r="44" spans="1:2" x14ac:dyDescent="0.25">
      <c r="A44" s="3" t="s">
        <v>10</v>
      </c>
      <c r="B44" s="4">
        <v>18</v>
      </c>
    </row>
    <row r="45" spans="1:2" x14ac:dyDescent="0.25">
      <c r="A45" s="3" t="s">
        <v>10</v>
      </c>
      <c r="B45" s="4">
        <v>23</v>
      </c>
    </row>
    <row r="46" spans="1:2" x14ac:dyDescent="0.25">
      <c r="A46" s="3" t="s">
        <v>4</v>
      </c>
      <c r="B46" s="4">
        <v>6</v>
      </c>
    </row>
    <row r="47" spans="1:2" x14ac:dyDescent="0.25">
      <c r="A47" s="3" t="s">
        <v>4</v>
      </c>
      <c r="B47" s="4">
        <v>15</v>
      </c>
    </row>
    <row r="48" spans="1:2" x14ac:dyDescent="0.25">
      <c r="A48" s="3" t="s">
        <v>4</v>
      </c>
      <c r="B48" s="4">
        <v>10</v>
      </c>
    </row>
    <row r="49" spans="1:2" x14ac:dyDescent="0.25">
      <c r="A49" s="3" t="s">
        <v>4</v>
      </c>
      <c r="B49" s="4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/>
  </sheetViews>
  <sheetFormatPr defaultRowHeight="15" x14ac:dyDescent="0.25"/>
  <sheetData>
    <row r="1" spans="1:19" x14ac:dyDescent="0.25">
      <c r="A1" t="s">
        <v>37</v>
      </c>
      <c r="B1" t="s">
        <v>38</v>
      </c>
      <c r="C1" t="s">
        <v>40</v>
      </c>
      <c r="D1" s="3" t="s">
        <v>0</v>
      </c>
      <c r="E1" s="4" t="s">
        <v>1</v>
      </c>
      <c r="F1" t="s">
        <v>18</v>
      </c>
      <c r="G1" t="s">
        <v>43</v>
      </c>
      <c r="H1" t="s">
        <v>32</v>
      </c>
      <c r="L1" s="3"/>
      <c r="M1" s="4" t="s">
        <v>33</v>
      </c>
      <c r="N1" t="s">
        <v>34</v>
      </c>
      <c r="O1" t="s">
        <v>32</v>
      </c>
      <c r="R1" s="3"/>
      <c r="S1" s="4"/>
    </row>
    <row r="2" spans="1:19" x14ac:dyDescent="0.25">
      <c r="A2" s="1">
        <v>38</v>
      </c>
      <c r="B2" s="1">
        <v>9</v>
      </c>
      <c r="C2" s="1">
        <v>13</v>
      </c>
      <c r="D2" s="3" t="s">
        <v>2</v>
      </c>
      <c r="E2" s="4">
        <v>2</v>
      </c>
      <c r="F2" t="s">
        <v>19</v>
      </c>
      <c r="G2">
        <v>8</v>
      </c>
      <c r="H2" s="1" t="str">
        <f>VLOOKUP(G2,$M$2:$O$10,3)</f>
        <v>high</v>
      </c>
      <c r="J2" s="1"/>
      <c r="K2" s="2"/>
      <c r="L2" s="3"/>
      <c r="M2" s="4">
        <v>1</v>
      </c>
      <c r="N2" s="4">
        <v>10</v>
      </c>
      <c r="O2" t="s">
        <v>35</v>
      </c>
      <c r="R2" s="3"/>
      <c r="S2" s="4"/>
    </row>
    <row r="3" spans="1:19" x14ac:dyDescent="0.25">
      <c r="A3" s="1">
        <v>30</v>
      </c>
      <c r="B3" s="1">
        <v>8</v>
      </c>
      <c r="C3" s="1"/>
      <c r="D3" s="3" t="s">
        <v>2</v>
      </c>
      <c r="E3" s="4">
        <v>14</v>
      </c>
      <c r="F3" t="s">
        <v>19</v>
      </c>
      <c r="G3">
        <v>7</v>
      </c>
      <c r="H3" s="1" t="str">
        <f t="shared" ref="H3:H49" si="0">VLOOKUP(G3,$M$2:$O$10,3)</f>
        <v>high</v>
      </c>
      <c r="J3" s="1"/>
      <c r="L3" s="3"/>
      <c r="M3" s="4">
        <v>2</v>
      </c>
      <c r="N3" s="4">
        <v>11</v>
      </c>
      <c r="O3" t="s">
        <v>35</v>
      </c>
      <c r="R3" s="3"/>
      <c r="S3" s="4"/>
    </row>
    <row r="4" spans="1:19" x14ac:dyDescent="0.25">
      <c r="A4" s="1">
        <v>31</v>
      </c>
      <c r="B4" s="1">
        <v>2</v>
      </c>
      <c r="C4" s="1">
        <v>24</v>
      </c>
      <c r="D4" s="3" t="s">
        <v>2</v>
      </c>
      <c r="E4" s="4">
        <v>21</v>
      </c>
      <c r="F4" t="s">
        <v>19</v>
      </c>
      <c r="G4">
        <v>9</v>
      </c>
      <c r="H4" s="1" t="str">
        <f t="shared" si="0"/>
        <v>high</v>
      </c>
      <c r="J4" s="1"/>
      <c r="L4" s="3"/>
      <c r="M4" s="4">
        <v>3</v>
      </c>
      <c r="N4" s="4">
        <v>12</v>
      </c>
      <c r="O4" t="s">
        <v>35</v>
      </c>
      <c r="R4" s="3"/>
      <c r="S4" s="4"/>
    </row>
    <row r="5" spans="1:19" x14ac:dyDescent="0.25">
      <c r="A5" s="1">
        <v>25</v>
      </c>
      <c r="B5" s="1">
        <v>4</v>
      </c>
      <c r="C5" s="1">
        <v>7</v>
      </c>
      <c r="D5" s="3" t="s">
        <v>2</v>
      </c>
      <c r="E5" s="4">
        <v>26</v>
      </c>
      <c r="F5" t="s">
        <v>19</v>
      </c>
      <c r="G5">
        <v>8</v>
      </c>
      <c r="H5" s="1" t="str">
        <f t="shared" si="0"/>
        <v>high</v>
      </c>
      <c r="J5" s="1"/>
      <c r="L5" s="3"/>
      <c r="M5" s="4">
        <v>4</v>
      </c>
      <c r="N5" s="4">
        <v>13</v>
      </c>
      <c r="O5" t="s">
        <v>23</v>
      </c>
    </row>
    <row r="6" spans="1:19" x14ac:dyDescent="0.25">
      <c r="A6" s="1"/>
      <c r="B6" s="1"/>
      <c r="C6" s="1"/>
      <c r="D6" s="3" t="s">
        <v>2</v>
      </c>
      <c r="E6" s="4">
        <v>29</v>
      </c>
      <c r="F6" t="s">
        <v>19</v>
      </c>
      <c r="G6">
        <v>3</v>
      </c>
      <c r="H6" s="1" t="str">
        <f t="shared" si="0"/>
        <v>mono</v>
      </c>
      <c r="J6" s="1"/>
      <c r="L6" s="3"/>
      <c r="M6" s="4">
        <v>5</v>
      </c>
      <c r="N6" s="4">
        <v>14</v>
      </c>
      <c r="O6" t="s">
        <v>23</v>
      </c>
    </row>
    <row r="7" spans="1:19" x14ac:dyDescent="0.25">
      <c r="A7" s="1">
        <v>10</v>
      </c>
      <c r="B7" s="1"/>
      <c r="C7" s="1"/>
      <c r="D7" s="3" t="s">
        <v>5</v>
      </c>
      <c r="E7" s="4">
        <v>6</v>
      </c>
      <c r="F7" t="s">
        <v>19</v>
      </c>
      <c r="G7">
        <v>5</v>
      </c>
      <c r="H7" s="1" t="str">
        <f t="shared" si="0"/>
        <v>low</v>
      </c>
      <c r="J7" s="1"/>
      <c r="L7" s="3"/>
      <c r="M7" s="4">
        <v>6</v>
      </c>
      <c r="N7" s="4">
        <v>15</v>
      </c>
      <c r="O7" t="s">
        <v>23</v>
      </c>
    </row>
    <row r="8" spans="1:19" x14ac:dyDescent="0.25">
      <c r="A8" s="1">
        <v>33</v>
      </c>
      <c r="B8" s="1"/>
      <c r="C8" s="1"/>
      <c r="D8" s="3" t="s">
        <v>5</v>
      </c>
      <c r="E8" s="4">
        <v>10</v>
      </c>
      <c r="F8" t="s">
        <v>19</v>
      </c>
      <c r="G8">
        <v>4</v>
      </c>
      <c r="H8" s="1" t="str">
        <f t="shared" si="0"/>
        <v>low</v>
      </c>
      <c r="J8" s="1"/>
      <c r="L8" s="3"/>
      <c r="M8" s="4">
        <v>7</v>
      </c>
      <c r="N8" s="4">
        <v>16</v>
      </c>
      <c r="O8" t="s">
        <v>24</v>
      </c>
    </row>
    <row r="9" spans="1:19" x14ac:dyDescent="0.25">
      <c r="A9" s="1">
        <v>37</v>
      </c>
      <c r="B9" s="1">
        <v>13</v>
      </c>
      <c r="C9" s="1">
        <v>10</v>
      </c>
      <c r="D9" s="3" t="s">
        <v>5</v>
      </c>
      <c r="E9" s="4">
        <v>11</v>
      </c>
      <c r="F9" t="s">
        <v>19</v>
      </c>
      <c r="G9">
        <v>9</v>
      </c>
      <c r="H9" s="1" t="str">
        <f t="shared" si="0"/>
        <v>high</v>
      </c>
      <c r="J9" s="1"/>
      <c r="K9" s="2"/>
      <c r="L9" s="3"/>
      <c r="M9" s="4">
        <v>8</v>
      </c>
      <c r="N9" s="4">
        <v>17</v>
      </c>
      <c r="O9" t="s">
        <v>24</v>
      </c>
    </row>
    <row r="10" spans="1:19" x14ac:dyDescent="0.25">
      <c r="A10" s="1">
        <v>11</v>
      </c>
      <c r="B10" s="1">
        <v>35</v>
      </c>
      <c r="C10" s="1">
        <v>18</v>
      </c>
      <c r="D10" s="3" t="s">
        <v>5</v>
      </c>
      <c r="E10" s="4">
        <v>17</v>
      </c>
      <c r="F10" t="s">
        <v>19</v>
      </c>
      <c r="G10">
        <v>8</v>
      </c>
      <c r="H10" s="1" t="str">
        <f t="shared" si="0"/>
        <v>high</v>
      </c>
      <c r="J10" s="1"/>
      <c r="L10" s="3"/>
      <c r="M10" s="4">
        <v>9</v>
      </c>
      <c r="N10" s="4">
        <v>18</v>
      </c>
      <c r="O10" t="s">
        <v>24</v>
      </c>
    </row>
    <row r="11" spans="1:19" x14ac:dyDescent="0.25">
      <c r="A11" s="1">
        <v>18</v>
      </c>
      <c r="B11" s="1">
        <v>32</v>
      </c>
      <c r="C11" s="1"/>
      <c r="D11" s="3" t="s">
        <v>5</v>
      </c>
      <c r="E11" s="4">
        <v>18</v>
      </c>
      <c r="F11" t="s">
        <v>19</v>
      </c>
      <c r="G11">
        <v>7</v>
      </c>
      <c r="H11" s="1" t="str">
        <f t="shared" si="0"/>
        <v>high</v>
      </c>
      <c r="J11" s="1"/>
      <c r="L11" s="3"/>
    </row>
    <row r="12" spans="1:19" x14ac:dyDescent="0.25">
      <c r="A12" s="1">
        <v>24</v>
      </c>
      <c r="B12" s="1">
        <v>16</v>
      </c>
      <c r="C12" s="1"/>
      <c r="D12" s="3" t="s">
        <v>7</v>
      </c>
      <c r="E12" s="4">
        <v>6</v>
      </c>
      <c r="F12" t="s">
        <v>20</v>
      </c>
      <c r="G12">
        <v>7</v>
      </c>
      <c r="H12" s="1" t="str">
        <f t="shared" si="0"/>
        <v>high</v>
      </c>
      <c r="J12" t="s">
        <v>19</v>
      </c>
      <c r="K12" s="1">
        <f>COUNTIF(F2:F13,J12)</f>
        <v>10</v>
      </c>
      <c r="L12" s="3"/>
    </row>
    <row r="13" spans="1:19" x14ac:dyDescent="0.25">
      <c r="A13" s="1">
        <v>39</v>
      </c>
      <c r="B13" s="1">
        <v>18</v>
      </c>
      <c r="C13" s="1"/>
      <c r="D13" s="3" t="s">
        <v>7</v>
      </c>
      <c r="E13" s="4">
        <v>20</v>
      </c>
      <c r="F13" t="s">
        <v>20</v>
      </c>
      <c r="G13">
        <v>7</v>
      </c>
      <c r="H13" s="1" t="str">
        <f t="shared" si="0"/>
        <v>high</v>
      </c>
      <c r="J13" t="s">
        <v>20</v>
      </c>
      <c r="K13" s="1">
        <f>COUNTIF(F2:F13,J13)</f>
        <v>2</v>
      </c>
      <c r="L13" s="3"/>
      <c r="M13" t="s">
        <v>41</v>
      </c>
      <c r="N13" s="2" t="s">
        <v>36</v>
      </c>
    </row>
    <row r="14" spans="1:19" x14ac:dyDescent="0.25">
      <c r="A14" s="1">
        <v>14</v>
      </c>
      <c r="B14" s="1"/>
      <c r="C14" s="1"/>
      <c r="D14" s="3" t="s">
        <v>7</v>
      </c>
      <c r="E14" s="4">
        <v>21</v>
      </c>
      <c r="F14" t="s">
        <v>20</v>
      </c>
      <c r="G14">
        <v>6</v>
      </c>
      <c r="H14" s="1" t="str">
        <f t="shared" si="0"/>
        <v>low</v>
      </c>
    </row>
    <row r="15" spans="1:19" x14ac:dyDescent="0.25">
      <c r="A15" s="1">
        <v>27</v>
      </c>
      <c r="B15" s="1">
        <v>36</v>
      </c>
      <c r="C15" s="1">
        <v>4</v>
      </c>
      <c r="D15" s="3" t="s">
        <v>7</v>
      </c>
      <c r="E15" s="4">
        <v>28</v>
      </c>
      <c r="F15" t="s">
        <v>20</v>
      </c>
      <c r="G15">
        <v>9</v>
      </c>
      <c r="H15" s="1" t="str">
        <f t="shared" si="0"/>
        <v>high</v>
      </c>
      <c r="M15" t="s">
        <v>42</v>
      </c>
      <c r="N15" s="2" t="s">
        <v>39</v>
      </c>
    </row>
    <row r="16" spans="1:19" x14ac:dyDescent="0.25">
      <c r="A16" s="1">
        <v>23</v>
      </c>
      <c r="B16" s="1">
        <v>3</v>
      </c>
      <c r="C16" s="1">
        <v>6</v>
      </c>
      <c r="D16" s="3" t="s">
        <v>7</v>
      </c>
      <c r="E16" s="4">
        <v>29</v>
      </c>
      <c r="F16" t="s">
        <v>20</v>
      </c>
      <c r="G16">
        <v>8</v>
      </c>
      <c r="H16" s="1" t="str">
        <f t="shared" si="0"/>
        <v>high</v>
      </c>
    </row>
    <row r="17" spans="1:11" x14ac:dyDescent="0.25">
      <c r="A17" s="1">
        <v>9</v>
      </c>
      <c r="B17" s="1">
        <v>24</v>
      </c>
      <c r="C17" s="1"/>
      <c r="D17" s="3" t="s">
        <v>6</v>
      </c>
      <c r="E17" s="4">
        <v>9</v>
      </c>
      <c r="F17" t="s">
        <v>19</v>
      </c>
      <c r="G17">
        <v>7</v>
      </c>
      <c r="H17" s="1" t="str">
        <f t="shared" si="0"/>
        <v>high</v>
      </c>
    </row>
    <row r="18" spans="1:11" x14ac:dyDescent="0.25">
      <c r="A18" s="1">
        <v>7</v>
      </c>
      <c r="B18" s="1">
        <v>17</v>
      </c>
      <c r="C18" s="1">
        <v>22</v>
      </c>
      <c r="D18" s="3" t="s">
        <v>6</v>
      </c>
      <c r="E18" s="4">
        <v>14</v>
      </c>
      <c r="F18" t="s">
        <v>19</v>
      </c>
      <c r="G18">
        <v>8</v>
      </c>
      <c r="H18" s="1" t="str">
        <f t="shared" si="0"/>
        <v>high</v>
      </c>
    </row>
    <row r="19" spans="1:11" x14ac:dyDescent="0.25">
      <c r="A19" s="1">
        <v>8</v>
      </c>
      <c r="B19" s="1">
        <v>6</v>
      </c>
      <c r="C19" s="1">
        <v>2</v>
      </c>
      <c r="D19" s="3" t="s">
        <v>6</v>
      </c>
      <c r="E19" s="4">
        <v>15</v>
      </c>
      <c r="F19" t="s">
        <v>19</v>
      </c>
      <c r="G19">
        <v>9</v>
      </c>
      <c r="H19" s="1" t="str">
        <f t="shared" si="0"/>
        <v>high</v>
      </c>
    </row>
    <row r="20" spans="1:11" x14ac:dyDescent="0.25">
      <c r="A20" s="1">
        <v>2</v>
      </c>
      <c r="B20" s="1">
        <v>28</v>
      </c>
      <c r="C20" s="1"/>
      <c r="D20" s="3" t="s">
        <v>6</v>
      </c>
      <c r="E20" s="4">
        <v>18</v>
      </c>
      <c r="F20" t="s">
        <v>19</v>
      </c>
      <c r="G20">
        <v>7</v>
      </c>
      <c r="H20" s="1" t="str">
        <f t="shared" si="0"/>
        <v>high</v>
      </c>
      <c r="K20" s="2"/>
    </row>
    <row r="21" spans="1:11" x14ac:dyDescent="0.25">
      <c r="A21" s="1">
        <v>6</v>
      </c>
      <c r="B21" s="1">
        <v>23</v>
      </c>
      <c r="C21" s="1"/>
      <c r="D21" s="3" t="s">
        <v>6</v>
      </c>
      <c r="E21" s="4">
        <v>40</v>
      </c>
      <c r="F21" t="s">
        <v>19</v>
      </c>
      <c r="G21">
        <v>7</v>
      </c>
      <c r="H21" s="1" t="str">
        <f t="shared" si="0"/>
        <v>high</v>
      </c>
      <c r="J21" t="s">
        <v>19</v>
      </c>
      <c r="K21" s="1">
        <f>COUNTIF(F14:F25,J21)</f>
        <v>5</v>
      </c>
    </row>
    <row r="22" spans="1:11" x14ac:dyDescent="0.25">
      <c r="A22" s="1">
        <v>45</v>
      </c>
      <c r="B22" s="1">
        <v>26</v>
      </c>
      <c r="C22" s="1">
        <v>11</v>
      </c>
      <c r="D22" s="3" t="s">
        <v>8</v>
      </c>
      <c r="E22" s="4">
        <v>5</v>
      </c>
      <c r="F22" t="s">
        <v>20</v>
      </c>
      <c r="G22">
        <v>8</v>
      </c>
      <c r="H22" s="1" t="str">
        <f t="shared" si="0"/>
        <v>high</v>
      </c>
      <c r="J22" t="s">
        <v>20</v>
      </c>
      <c r="K22" s="1">
        <f>COUNTIF(F14:F25,J22)</f>
        <v>7</v>
      </c>
    </row>
    <row r="23" spans="1:11" x14ac:dyDescent="0.25">
      <c r="A23" s="1">
        <v>16</v>
      </c>
      <c r="B23" s="1"/>
      <c r="C23" s="1"/>
      <c r="D23" s="3" t="s">
        <v>8</v>
      </c>
      <c r="E23" s="4">
        <v>7</v>
      </c>
      <c r="F23" t="s">
        <v>20</v>
      </c>
      <c r="G23">
        <v>5</v>
      </c>
      <c r="H23" s="1" t="str">
        <f t="shared" si="0"/>
        <v>low</v>
      </c>
    </row>
    <row r="24" spans="1:11" x14ac:dyDescent="0.25">
      <c r="A24" s="1">
        <v>26</v>
      </c>
      <c r="B24" s="1">
        <v>11</v>
      </c>
      <c r="C24" s="1">
        <v>15</v>
      </c>
      <c r="D24" s="3" t="s">
        <v>8</v>
      </c>
      <c r="E24" s="4">
        <v>22</v>
      </c>
      <c r="F24" t="s">
        <v>20</v>
      </c>
      <c r="G24">
        <v>8</v>
      </c>
      <c r="H24" s="1" t="str">
        <f t="shared" si="0"/>
        <v>high</v>
      </c>
    </row>
    <row r="25" spans="1:11" x14ac:dyDescent="0.25">
      <c r="A25" s="1"/>
      <c r="B25" s="1"/>
      <c r="C25" s="1"/>
      <c r="D25" s="3" t="s">
        <v>8</v>
      </c>
      <c r="E25" s="4">
        <v>24</v>
      </c>
      <c r="F25" t="s">
        <v>20</v>
      </c>
      <c r="G25">
        <v>1</v>
      </c>
      <c r="H25" s="1" t="str">
        <f t="shared" si="0"/>
        <v>mono</v>
      </c>
    </row>
    <row r="26" spans="1:11" x14ac:dyDescent="0.25">
      <c r="A26" s="1">
        <v>15</v>
      </c>
      <c r="B26" s="1">
        <v>7</v>
      </c>
      <c r="C26" s="1">
        <v>14</v>
      </c>
      <c r="D26" s="3" t="s">
        <v>8</v>
      </c>
      <c r="E26" s="4">
        <v>29</v>
      </c>
      <c r="F26" t="s">
        <v>20</v>
      </c>
      <c r="G26">
        <v>8</v>
      </c>
      <c r="H26" s="1" t="str">
        <f t="shared" si="0"/>
        <v>high</v>
      </c>
    </row>
    <row r="27" spans="1:11" x14ac:dyDescent="0.25">
      <c r="A27" s="1">
        <v>21</v>
      </c>
      <c r="B27" s="1">
        <v>19</v>
      </c>
      <c r="C27" s="1">
        <v>5</v>
      </c>
      <c r="D27" s="3" t="s">
        <v>3</v>
      </c>
      <c r="E27" s="4">
        <v>3</v>
      </c>
      <c r="F27" t="s">
        <v>19</v>
      </c>
      <c r="G27">
        <v>8</v>
      </c>
      <c r="H27" s="1" t="str">
        <f t="shared" si="0"/>
        <v>high</v>
      </c>
    </row>
    <row r="28" spans="1:11" x14ac:dyDescent="0.25">
      <c r="A28" s="1">
        <v>40</v>
      </c>
      <c r="B28" s="1">
        <v>14</v>
      </c>
      <c r="C28" s="1">
        <v>20</v>
      </c>
      <c r="D28" s="3" t="s">
        <v>3</v>
      </c>
      <c r="E28" s="4">
        <v>4</v>
      </c>
      <c r="F28" t="s">
        <v>19</v>
      </c>
      <c r="G28">
        <v>9</v>
      </c>
      <c r="H28" s="1" t="str">
        <f t="shared" si="0"/>
        <v>high</v>
      </c>
    </row>
    <row r="29" spans="1:11" x14ac:dyDescent="0.25">
      <c r="A29" s="1">
        <v>22</v>
      </c>
      <c r="B29" s="1">
        <v>22</v>
      </c>
      <c r="C29" s="1">
        <v>8</v>
      </c>
      <c r="D29" s="3" t="s">
        <v>3</v>
      </c>
      <c r="E29" s="4">
        <v>9</v>
      </c>
      <c r="F29" t="s">
        <v>19</v>
      </c>
      <c r="G29">
        <v>9</v>
      </c>
      <c r="H29" s="1" t="str">
        <f t="shared" si="0"/>
        <v>high</v>
      </c>
    </row>
    <row r="30" spans="1:11" x14ac:dyDescent="0.25">
      <c r="A30" s="1">
        <v>17</v>
      </c>
      <c r="B30" s="1">
        <v>33</v>
      </c>
      <c r="C30" s="1">
        <v>3</v>
      </c>
      <c r="D30" s="3" t="s">
        <v>3</v>
      </c>
      <c r="E30" s="4">
        <v>20</v>
      </c>
      <c r="F30" t="s">
        <v>19</v>
      </c>
      <c r="G30">
        <v>9</v>
      </c>
      <c r="H30" s="1" t="str">
        <f t="shared" si="0"/>
        <v>high</v>
      </c>
    </row>
    <row r="31" spans="1:11" x14ac:dyDescent="0.25">
      <c r="A31" s="1">
        <v>19</v>
      </c>
      <c r="B31" s="1">
        <v>15</v>
      </c>
      <c r="C31" s="1">
        <v>12</v>
      </c>
      <c r="D31" s="3" t="s">
        <v>3</v>
      </c>
      <c r="E31" s="4">
        <v>25</v>
      </c>
      <c r="F31" t="s">
        <v>19</v>
      </c>
      <c r="G31">
        <v>9</v>
      </c>
      <c r="H31" s="1" t="str">
        <f t="shared" si="0"/>
        <v>high</v>
      </c>
    </row>
    <row r="32" spans="1:11" x14ac:dyDescent="0.25">
      <c r="A32" s="1">
        <v>4</v>
      </c>
      <c r="B32" s="1">
        <v>12</v>
      </c>
      <c r="C32" s="1"/>
      <c r="D32" s="3" t="s">
        <v>11</v>
      </c>
      <c r="E32" s="4">
        <v>11</v>
      </c>
      <c r="F32" t="s">
        <v>20</v>
      </c>
      <c r="G32">
        <v>7</v>
      </c>
      <c r="H32" s="1" t="str">
        <f t="shared" si="0"/>
        <v>high</v>
      </c>
    </row>
    <row r="33" spans="1:11" x14ac:dyDescent="0.25">
      <c r="A33" s="1">
        <v>42</v>
      </c>
      <c r="B33" s="1">
        <v>1</v>
      </c>
      <c r="C33" s="1"/>
      <c r="D33" s="3" t="s">
        <v>11</v>
      </c>
      <c r="E33" s="4">
        <v>12</v>
      </c>
      <c r="F33" t="s">
        <v>20</v>
      </c>
      <c r="G33">
        <v>7</v>
      </c>
      <c r="H33" s="1" t="str">
        <f t="shared" si="0"/>
        <v>high</v>
      </c>
      <c r="J33" t="s">
        <v>19</v>
      </c>
      <c r="K33" s="1">
        <f>COUNTIF(F26:F37,J33)</f>
        <v>5</v>
      </c>
    </row>
    <row r="34" spans="1:11" x14ac:dyDescent="0.25">
      <c r="A34" s="1">
        <v>41</v>
      </c>
      <c r="B34" s="1">
        <v>29</v>
      </c>
      <c r="C34" s="1"/>
      <c r="D34" s="3" t="s">
        <v>11</v>
      </c>
      <c r="E34" s="4">
        <v>36</v>
      </c>
      <c r="F34" t="s">
        <v>20</v>
      </c>
      <c r="G34">
        <v>7</v>
      </c>
      <c r="H34" s="1" t="str">
        <f t="shared" si="0"/>
        <v>high</v>
      </c>
      <c r="J34" t="s">
        <v>20</v>
      </c>
      <c r="K34" s="1">
        <f>COUNTIF(F26:F37,J34)</f>
        <v>7</v>
      </c>
    </row>
    <row r="35" spans="1:11" x14ac:dyDescent="0.25">
      <c r="A35" s="1">
        <v>34</v>
      </c>
      <c r="B35" s="1">
        <v>20</v>
      </c>
      <c r="C35" s="1">
        <v>17</v>
      </c>
      <c r="D35" s="3" t="s">
        <v>11</v>
      </c>
      <c r="E35" s="4">
        <v>38</v>
      </c>
      <c r="F35" t="s">
        <v>20</v>
      </c>
      <c r="G35">
        <v>8</v>
      </c>
      <c r="H35" s="1" t="str">
        <f t="shared" si="0"/>
        <v>high</v>
      </c>
    </row>
    <row r="36" spans="1:11" x14ac:dyDescent="0.25">
      <c r="A36" s="1">
        <v>36</v>
      </c>
      <c r="B36" s="1"/>
      <c r="C36" s="1"/>
      <c r="D36" s="3" t="s">
        <v>9</v>
      </c>
      <c r="E36" s="4">
        <v>1</v>
      </c>
      <c r="F36" t="s">
        <v>20</v>
      </c>
      <c r="G36">
        <v>6</v>
      </c>
      <c r="H36" s="1" t="str">
        <f t="shared" si="0"/>
        <v>low</v>
      </c>
    </row>
    <row r="37" spans="1:11" x14ac:dyDescent="0.25">
      <c r="A37" s="1">
        <v>13</v>
      </c>
      <c r="B37" s="1"/>
      <c r="C37" s="1"/>
      <c r="D37" s="3" t="s">
        <v>9</v>
      </c>
      <c r="E37" s="4">
        <v>5</v>
      </c>
      <c r="F37" t="s">
        <v>20</v>
      </c>
      <c r="G37">
        <v>4</v>
      </c>
      <c r="H37" s="1" t="str">
        <f t="shared" si="0"/>
        <v>low</v>
      </c>
    </row>
    <row r="38" spans="1:11" x14ac:dyDescent="0.25">
      <c r="A38" s="1">
        <v>28</v>
      </c>
      <c r="B38" s="1">
        <v>5</v>
      </c>
      <c r="C38" s="1">
        <v>23</v>
      </c>
      <c r="D38" s="3" t="s">
        <v>9</v>
      </c>
      <c r="E38" s="4">
        <v>10</v>
      </c>
      <c r="F38" t="s">
        <v>20</v>
      </c>
      <c r="G38">
        <v>8</v>
      </c>
      <c r="H38" s="1" t="str">
        <f t="shared" si="0"/>
        <v>high</v>
      </c>
    </row>
    <row r="39" spans="1:11" x14ac:dyDescent="0.25">
      <c r="A39" s="1">
        <v>29</v>
      </c>
      <c r="B39" s="1">
        <v>25</v>
      </c>
      <c r="C39" s="1">
        <v>16</v>
      </c>
      <c r="D39" s="3" t="s">
        <v>9</v>
      </c>
      <c r="E39" s="4">
        <v>12</v>
      </c>
      <c r="F39" t="s">
        <v>20</v>
      </c>
      <c r="G39">
        <v>9</v>
      </c>
      <c r="H39" s="1" t="str">
        <f t="shared" si="0"/>
        <v>high</v>
      </c>
    </row>
    <row r="40" spans="1:11" x14ac:dyDescent="0.25">
      <c r="A40" s="1">
        <v>32</v>
      </c>
      <c r="B40" s="1">
        <v>10</v>
      </c>
      <c r="C40" s="1">
        <v>21</v>
      </c>
      <c r="D40" s="3" t="s">
        <v>9</v>
      </c>
      <c r="E40" s="4">
        <v>15</v>
      </c>
      <c r="F40" t="s">
        <v>20</v>
      </c>
      <c r="G40">
        <v>8</v>
      </c>
      <c r="H40" s="1" t="str">
        <f t="shared" si="0"/>
        <v>high</v>
      </c>
    </row>
    <row r="41" spans="1:11" x14ac:dyDescent="0.25">
      <c r="A41" s="1">
        <v>1</v>
      </c>
      <c r="B41" s="1">
        <v>21</v>
      </c>
      <c r="C41" s="1">
        <v>9</v>
      </c>
      <c r="D41" s="3" t="s">
        <v>10</v>
      </c>
      <c r="E41" s="4">
        <v>8</v>
      </c>
      <c r="F41" t="s">
        <v>20</v>
      </c>
      <c r="G41">
        <v>9</v>
      </c>
      <c r="H41" s="1" t="str">
        <f t="shared" si="0"/>
        <v>high</v>
      </c>
    </row>
    <row r="42" spans="1:11" x14ac:dyDescent="0.25">
      <c r="A42" s="1">
        <v>44</v>
      </c>
      <c r="B42" s="1">
        <v>27</v>
      </c>
      <c r="C42" s="1">
        <v>19</v>
      </c>
      <c r="D42" s="3" t="s">
        <v>10</v>
      </c>
      <c r="E42" s="4">
        <v>18</v>
      </c>
      <c r="F42" t="s">
        <v>20</v>
      </c>
      <c r="G42">
        <v>9</v>
      </c>
      <c r="H42" s="1" t="str">
        <f t="shared" si="0"/>
        <v>high</v>
      </c>
    </row>
    <row r="43" spans="1:11" x14ac:dyDescent="0.25">
      <c r="A43" s="1"/>
      <c r="B43" s="1"/>
      <c r="C43" s="1"/>
      <c r="D43" s="3" t="s">
        <v>10</v>
      </c>
      <c r="E43" s="4">
        <v>19</v>
      </c>
      <c r="F43" t="s">
        <v>20</v>
      </c>
      <c r="G43">
        <v>2</v>
      </c>
      <c r="H43" s="1" t="str">
        <f t="shared" si="0"/>
        <v>mono</v>
      </c>
    </row>
    <row r="44" spans="1:11" x14ac:dyDescent="0.25">
      <c r="A44" s="1">
        <v>5</v>
      </c>
      <c r="B44" s="1">
        <v>30</v>
      </c>
      <c r="C44" s="1">
        <v>1</v>
      </c>
      <c r="D44" s="3" t="s">
        <v>10</v>
      </c>
      <c r="E44" s="4">
        <v>23</v>
      </c>
      <c r="F44" t="s">
        <v>20</v>
      </c>
      <c r="G44">
        <v>9</v>
      </c>
      <c r="H44" s="1" t="str">
        <f t="shared" si="0"/>
        <v>high</v>
      </c>
    </row>
    <row r="45" spans="1:11" x14ac:dyDescent="0.25">
      <c r="A45" s="1">
        <v>20</v>
      </c>
      <c r="B45" s="1"/>
      <c r="C45" s="1"/>
      <c r="D45" s="3" t="s">
        <v>10</v>
      </c>
      <c r="E45" s="4">
        <v>25</v>
      </c>
      <c r="F45" t="s">
        <v>20</v>
      </c>
      <c r="G45">
        <v>4</v>
      </c>
      <c r="H45" s="1" t="str">
        <f t="shared" si="0"/>
        <v>low</v>
      </c>
      <c r="J45" t="s">
        <v>19</v>
      </c>
      <c r="K45" s="1">
        <f>COUNTIF(F38:F49,J45)</f>
        <v>4</v>
      </c>
    </row>
    <row r="46" spans="1:11" x14ac:dyDescent="0.25">
      <c r="A46" s="1">
        <v>3</v>
      </c>
      <c r="B46" s="1">
        <v>34</v>
      </c>
      <c r="C46" s="1"/>
      <c r="D46" s="3" t="s">
        <v>4</v>
      </c>
      <c r="E46" s="4">
        <v>6</v>
      </c>
      <c r="F46" t="s">
        <v>19</v>
      </c>
      <c r="G46">
        <v>7</v>
      </c>
      <c r="H46" s="1" t="str">
        <f t="shared" si="0"/>
        <v>high</v>
      </c>
      <c r="J46" t="s">
        <v>20</v>
      </c>
      <c r="K46" s="1">
        <f>COUNTIF(F38:F49,J46)</f>
        <v>8</v>
      </c>
    </row>
    <row r="47" spans="1:11" x14ac:dyDescent="0.25">
      <c r="A47" s="1">
        <v>43</v>
      </c>
      <c r="B47" s="1"/>
      <c r="C47" s="1"/>
      <c r="D47" s="3" t="s">
        <v>4</v>
      </c>
      <c r="E47" s="4">
        <v>10</v>
      </c>
      <c r="F47" t="s">
        <v>19</v>
      </c>
      <c r="G47">
        <v>5</v>
      </c>
      <c r="H47" s="1" t="str">
        <f t="shared" si="0"/>
        <v>low</v>
      </c>
    </row>
    <row r="48" spans="1:11" x14ac:dyDescent="0.25">
      <c r="A48" s="1">
        <v>12</v>
      </c>
      <c r="B48" s="1">
        <v>31</v>
      </c>
      <c r="C48" s="1"/>
      <c r="D48" s="3" t="s">
        <v>4</v>
      </c>
      <c r="E48" s="4">
        <v>15</v>
      </c>
      <c r="F48" t="s">
        <v>19</v>
      </c>
      <c r="G48">
        <v>7</v>
      </c>
      <c r="H48" s="1" t="str">
        <f t="shared" si="0"/>
        <v>high</v>
      </c>
    </row>
    <row r="49" spans="1:8" x14ac:dyDescent="0.25">
      <c r="A49" s="1">
        <v>35</v>
      </c>
      <c r="B49" s="1"/>
      <c r="C49" s="1"/>
      <c r="D49" s="3" t="s">
        <v>4</v>
      </c>
      <c r="E49" s="4">
        <v>16</v>
      </c>
      <c r="F49" t="s">
        <v>19</v>
      </c>
      <c r="G49">
        <v>6</v>
      </c>
      <c r="H49" s="1" t="str">
        <f t="shared" si="0"/>
        <v>low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27" workbookViewId="0">
      <selection activeCell="D1" sqref="D1:G49"/>
    </sheetView>
  </sheetViews>
  <sheetFormatPr defaultRowHeight="15" x14ac:dyDescent="0.25"/>
  <sheetData>
    <row r="1" spans="1:19" x14ac:dyDescent="0.25">
      <c r="A1" t="s">
        <v>37</v>
      </c>
      <c r="B1" t="s">
        <v>38</v>
      </c>
      <c r="C1" t="s">
        <v>40</v>
      </c>
      <c r="D1" s="3" t="s">
        <v>0</v>
      </c>
      <c r="E1" s="4" t="s">
        <v>1</v>
      </c>
      <c r="F1" t="s">
        <v>18</v>
      </c>
      <c r="G1" t="s">
        <v>43</v>
      </c>
      <c r="H1" t="s">
        <v>32</v>
      </c>
      <c r="L1" s="3"/>
      <c r="M1" s="4" t="s">
        <v>33</v>
      </c>
      <c r="N1" t="s">
        <v>34</v>
      </c>
      <c r="O1" t="s">
        <v>32</v>
      </c>
      <c r="R1" s="3"/>
      <c r="S1" s="4"/>
    </row>
    <row r="2" spans="1:19" x14ac:dyDescent="0.25">
      <c r="A2" s="1"/>
      <c r="B2" s="1"/>
      <c r="C2" s="1"/>
      <c r="D2" s="3" t="s">
        <v>8</v>
      </c>
      <c r="E2" s="4">
        <v>24</v>
      </c>
      <c r="F2" t="s">
        <v>20</v>
      </c>
      <c r="G2">
        <v>1</v>
      </c>
      <c r="H2" s="1" t="str">
        <f>VLOOKUP(G2,$M$2:$O$10,3)</f>
        <v>mono</v>
      </c>
      <c r="J2" s="1"/>
      <c r="K2" s="2"/>
      <c r="L2" s="3"/>
      <c r="M2" s="4">
        <v>1</v>
      </c>
      <c r="N2" s="4">
        <v>10</v>
      </c>
      <c r="O2" t="s">
        <v>35</v>
      </c>
      <c r="R2" s="3"/>
      <c r="S2" s="4"/>
    </row>
    <row r="3" spans="1:19" x14ac:dyDescent="0.25">
      <c r="A3" s="1"/>
      <c r="B3" s="1"/>
      <c r="C3" s="1"/>
      <c r="D3" s="3" t="s">
        <v>10</v>
      </c>
      <c r="E3" s="4">
        <v>19</v>
      </c>
      <c r="F3" t="s">
        <v>20</v>
      </c>
      <c r="G3">
        <v>2</v>
      </c>
      <c r="H3" s="1" t="str">
        <f t="shared" ref="H3:H49" si="0">VLOOKUP(G3,$M$2:$O$10,3)</f>
        <v>mono</v>
      </c>
      <c r="J3" s="1"/>
      <c r="L3" s="3"/>
      <c r="M3" s="4">
        <v>2</v>
      </c>
      <c r="N3" s="4">
        <v>11</v>
      </c>
      <c r="O3" t="s">
        <v>35</v>
      </c>
      <c r="R3" s="3"/>
      <c r="S3" s="4"/>
    </row>
    <row r="4" spans="1:19" x14ac:dyDescent="0.25">
      <c r="A4" s="1"/>
      <c r="B4" s="1"/>
      <c r="C4" s="1"/>
      <c r="D4" s="3" t="s">
        <v>2</v>
      </c>
      <c r="E4" s="4">
        <v>29</v>
      </c>
      <c r="F4" t="s">
        <v>19</v>
      </c>
      <c r="G4">
        <v>3</v>
      </c>
      <c r="H4" s="1" t="str">
        <f t="shared" si="0"/>
        <v>mono</v>
      </c>
      <c r="J4" s="1"/>
      <c r="L4" s="3"/>
      <c r="M4" s="4">
        <v>3</v>
      </c>
      <c r="N4" s="4">
        <v>12</v>
      </c>
      <c r="O4" t="s">
        <v>35</v>
      </c>
      <c r="R4" s="3"/>
      <c r="S4" s="4"/>
    </row>
    <row r="5" spans="1:19" x14ac:dyDescent="0.25">
      <c r="A5" s="1">
        <v>33</v>
      </c>
      <c r="B5" s="1"/>
      <c r="C5" s="1"/>
      <c r="D5" s="3" t="s">
        <v>5</v>
      </c>
      <c r="E5" s="4">
        <v>10</v>
      </c>
      <c r="F5" t="s">
        <v>19</v>
      </c>
      <c r="G5">
        <v>4</v>
      </c>
      <c r="H5" s="1" t="str">
        <f t="shared" si="0"/>
        <v>low</v>
      </c>
      <c r="J5" s="1"/>
      <c r="L5" s="3"/>
      <c r="M5" s="4">
        <v>4</v>
      </c>
      <c r="N5" s="4">
        <v>13</v>
      </c>
      <c r="O5" t="s">
        <v>23</v>
      </c>
    </row>
    <row r="6" spans="1:19" x14ac:dyDescent="0.25">
      <c r="A6" s="1">
        <v>13</v>
      </c>
      <c r="B6" s="1"/>
      <c r="C6" s="1"/>
      <c r="D6" s="3" t="s">
        <v>9</v>
      </c>
      <c r="E6" s="4">
        <v>5</v>
      </c>
      <c r="F6" t="s">
        <v>20</v>
      </c>
      <c r="G6">
        <v>4</v>
      </c>
      <c r="H6" s="1" t="str">
        <f t="shared" si="0"/>
        <v>low</v>
      </c>
      <c r="J6" s="1"/>
      <c r="L6" s="3"/>
      <c r="M6" s="4">
        <v>5</v>
      </c>
      <c r="N6" s="4">
        <v>14</v>
      </c>
      <c r="O6" t="s">
        <v>23</v>
      </c>
    </row>
    <row r="7" spans="1:19" x14ac:dyDescent="0.25">
      <c r="A7" s="1">
        <v>20</v>
      </c>
      <c r="B7" s="1"/>
      <c r="C7" s="1"/>
      <c r="D7" s="3" t="s">
        <v>10</v>
      </c>
      <c r="E7" s="4">
        <v>25</v>
      </c>
      <c r="F7" t="s">
        <v>20</v>
      </c>
      <c r="G7">
        <v>4</v>
      </c>
      <c r="H7" s="1" t="str">
        <f t="shared" si="0"/>
        <v>low</v>
      </c>
      <c r="J7" s="1"/>
      <c r="L7" s="3"/>
      <c r="M7" s="4">
        <v>6</v>
      </c>
      <c r="N7" s="4">
        <v>15</v>
      </c>
      <c r="O7" t="s">
        <v>23</v>
      </c>
    </row>
    <row r="8" spans="1:19" x14ac:dyDescent="0.25">
      <c r="A8" s="1">
        <v>10</v>
      </c>
      <c r="B8" s="1"/>
      <c r="C8" s="1"/>
      <c r="D8" s="3" t="s">
        <v>5</v>
      </c>
      <c r="E8" s="4">
        <v>6</v>
      </c>
      <c r="F8" t="s">
        <v>19</v>
      </c>
      <c r="G8">
        <v>5</v>
      </c>
      <c r="H8" s="1" t="str">
        <f t="shared" si="0"/>
        <v>low</v>
      </c>
      <c r="J8" s="1"/>
      <c r="L8" s="3"/>
      <c r="M8" s="4">
        <v>7</v>
      </c>
      <c r="N8" s="4">
        <v>16</v>
      </c>
      <c r="O8" t="s">
        <v>24</v>
      </c>
    </row>
    <row r="9" spans="1:19" x14ac:dyDescent="0.25">
      <c r="A9" s="1">
        <v>16</v>
      </c>
      <c r="B9" s="1"/>
      <c r="C9" s="1"/>
      <c r="D9" s="3" t="s">
        <v>8</v>
      </c>
      <c r="E9" s="4">
        <v>29</v>
      </c>
      <c r="F9" t="s">
        <v>20</v>
      </c>
      <c r="G9">
        <v>5</v>
      </c>
      <c r="H9" s="1" t="str">
        <f t="shared" si="0"/>
        <v>low</v>
      </c>
      <c r="J9" s="1"/>
      <c r="K9" s="2"/>
      <c r="L9" s="3"/>
      <c r="M9" s="4">
        <v>8</v>
      </c>
      <c r="N9" s="4">
        <v>17</v>
      </c>
      <c r="O9" t="s">
        <v>24</v>
      </c>
    </row>
    <row r="10" spans="1:19" x14ac:dyDescent="0.25">
      <c r="A10" s="1">
        <v>43</v>
      </c>
      <c r="B10" s="1"/>
      <c r="C10" s="1"/>
      <c r="D10" s="3" t="s">
        <v>4</v>
      </c>
      <c r="E10" s="4">
        <v>10</v>
      </c>
      <c r="F10" t="s">
        <v>19</v>
      </c>
      <c r="G10">
        <v>5</v>
      </c>
      <c r="H10" s="1" t="str">
        <f t="shared" si="0"/>
        <v>low</v>
      </c>
      <c r="J10" s="1"/>
      <c r="L10" s="3"/>
      <c r="M10" s="4">
        <v>9</v>
      </c>
      <c r="N10" s="4">
        <v>18</v>
      </c>
      <c r="O10" t="s">
        <v>24</v>
      </c>
    </row>
    <row r="11" spans="1:19" x14ac:dyDescent="0.25">
      <c r="A11" s="1">
        <v>14</v>
      </c>
      <c r="B11" s="1"/>
      <c r="C11" s="1"/>
      <c r="D11" s="3" t="s">
        <v>7</v>
      </c>
      <c r="E11" s="4">
        <v>21</v>
      </c>
      <c r="F11" t="s">
        <v>20</v>
      </c>
      <c r="G11">
        <v>6</v>
      </c>
      <c r="H11" s="1" t="str">
        <f t="shared" si="0"/>
        <v>low</v>
      </c>
      <c r="J11" s="1"/>
      <c r="L11" s="3"/>
    </row>
    <row r="12" spans="1:19" x14ac:dyDescent="0.25">
      <c r="A12" s="1">
        <v>36</v>
      </c>
      <c r="B12" s="1"/>
      <c r="C12" s="1"/>
      <c r="D12" s="3" t="s">
        <v>9</v>
      </c>
      <c r="E12" s="4">
        <v>1</v>
      </c>
      <c r="F12" t="s">
        <v>20</v>
      </c>
      <c r="G12">
        <v>6</v>
      </c>
      <c r="H12" s="1" t="str">
        <f t="shared" si="0"/>
        <v>low</v>
      </c>
      <c r="J12" t="s">
        <v>19</v>
      </c>
      <c r="K12" s="1">
        <f>COUNTIF(F2:F13,J12)</f>
        <v>5</v>
      </c>
      <c r="L12" s="3"/>
    </row>
    <row r="13" spans="1:19" x14ac:dyDescent="0.25">
      <c r="A13" s="1">
        <v>35</v>
      </c>
      <c r="B13" s="1"/>
      <c r="C13" s="1"/>
      <c r="D13" s="3" t="s">
        <v>4</v>
      </c>
      <c r="E13" s="4">
        <v>16</v>
      </c>
      <c r="F13" t="s">
        <v>19</v>
      </c>
      <c r="G13">
        <v>6</v>
      </c>
      <c r="H13" s="1" t="str">
        <f t="shared" si="0"/>
        <v>low</v>
      </c>
      <c r="J13" t="s">
        <v>20</v>
      </c>
      <c r="K13" s="1">
        <f>COUNTIF(F2:F13,J13)</f>
        <v>7</v>
      </c>
      <c r="L13" s="3"/>
      <c r="M13" t="s">
        <v>41</v>
      </c>
      <c r="N13" s="2" t="s">
        <v>36</v>
      </c>
    </row>
    <row r="14" spans="1:19" x14ac:dyDescent="0.25">
      <c r="A14" s="1">
        <v>30</v>
      </c>
      <c r="B14" s="1">
        <v>8</v>
      </c>
      <c r="C14" s="1"/>
      <c r="D14" s="3" t="s">
        <v>2</v>
      </c>
      <c r="E14" s="4">
        <v>14</v>
      </c>
      <c r="F14" t="s">
        <v>19</v>
      </c>
      <c r="G14">
        <v>7</v>
      </c>
      <c r="H14" s="1" t="str">
        <f t="shared" si="0"/>
        <v>high</v>
      </c>
    </row>
    <row r="15" spans="1:19" x14ac:dyDescent="0.25">
      <c r="A15" s="1">
        <v>18</v>
      </c>
      <c r="B15" s="1">
        <v>32</v>
      </c>
      <c r="C15" s="1"/>
      <c r="D15" s="3" t="s">
        <v>5</v>
      </c>
      <c r="E15" s="4">
        <v>18</v>
      </c>
      <c r="F15" t="s">
        <v>19</v>
      </c>
      <c r="G15">
        <v>7</v>
      </c>
      <c r="H15" s="1" t="str">
        <f t="shared" si="0"/>
        <v>high</v>
      </c>
      <c r="M15" t="s">
        <v>42</v>
      </c>
      <c r="N15" s="2" t="s">
        <v>39</v>
      </c>
    </row>
    <row r="16" spans="1:19" x14ac:dyDescent="0.25">
      <c r="A16" s="1">
        <v>24</v>
      </c>
      <c r="B16" s="1">
        <v>16</v>
      </c>
      <c r="C16" s="1"/>
      <c r="D16" s="3" t="s">
        <v>7</v>
      </c>
      <c r="E16" s="4">
        <v>6</v>
      </c>
      <c r="F16" t="s">
        <v>20</v>
      </c>
      <c r="G16">
        <v>7</v>
      </c>
      <c r="H16" s="1" t="str">
        <f t="shared" si="0"/>
        <v>high</v>
      </c>
    </row>
    <row r="17" spans="1:11" x14ac:dyDescent="0.25">
      <c r="A17" s="1">
        <v>39</v>
      </c>
      <c r="B17" s="1">
        <v>18</v>
      </c>
      <c r="C17" s="1"/>
      <c r="D17" s="3" t="s">
        <v>7</v>
      </c>
      <c r="E17" s="4">
        <v>20</v>
      </c>
      <c r="F17" t="s">
        <v>20</v>
      </c>
      <c r="G17">
        <v>7</v>
      </c>
      <c r="H17" s="1" t="str">
        <f t="shared" si="0"/>
        <v>high</v>
      </c>
    </row>
    <row r="18" spans="1:11" x14ac:dyDescent="0.25">
      <c r="A18" s="1">
        <v>9</v>
      </c>
      <c r="B18" s="1">
        <v>24</v>
      </c>
      <c r="C18" s="1"/>
      <c r="D18" s="3" t="s">
        <v>6</v>
      </c>
      <c r="E18" s="4">
        <v>9</v>
      </c>
      <c r="F18" t="s">
        <v>19</v>
      </c>
      <c r="G18">
        <v>7</v>
      </c>
      <c r="H18" s="1" t="str">
        <f t="shared" si="0"/>
        <v>high</v>
      </c>
    </row>
    <row r="19" spans="1:11" x14ac:dyDescent="0.25">
      <c r="A19" s="1">
        <v>2</v>
      </c>
      <c r="B19" s="1">
        <v>28</v>
      </c>
      <c r="C19" s="1"/>
      <c r="D19" s="3" t="s">
        <v>6</v>
      </c>
      <c r="E19" s="4">
        <v>18</v>
      </c>
      <c r="F19" t="s">
        <v>19</v>
      </c>
      <c r="G19">
        <v>7</v>
      </c>
      <c r="H19" s="1" t="str">
        <f t="shared" si="0"/>
        <v>high</v>
      </c>
    </row>
    <row r="20" spans="1:11" x14ac:dyDescent="0.25">
      <c r="A20" s="1">
        <v>6</v>
      </c>
      <c r="B20" s="1">
        <v>23</v>
      </c>
      <c r="C20" s="1"/>
      <c r="D20" s="3" t="s">
        <v>6</v>
      </c>
      <c r="E20" s="4">
        <v>40</v>
      </c>
      <c r="F20" t="s">
        <v>19</v>
      </c>
      <c r="G20">
        <v>7</v>
      </c>
      <c r="H20" s="1" t="str">
        <f t="shared" si="0"/>
        <v>high</v>
      </c>
      <c r="K20" s="2"/>
    </row>
    <row r="21" spans="1:11" x14ac:dyDescent="0.25">
      <c r="A21" s="1">
        <v>4</v>
      </c>
      <c r="B21" s="1">
        <v>12</v>
      </c>
      <c r="C21" s="1"/>
      <c r="D21" s="3" t="s">
        <v>11</v>
      </c>
      <c r="E21" s="4">
        <v>11</v>
      </c>
      <c r="F21" t="s">
        <v>20</v>
      </c>
      <c r="G21">
        <v>7</v>
      </c>
      <c r="H21" s="1" t="str">
        <f t="shared" si="0"/>
        <v>high</v>
      </c>
      <c r="J21" t="s">
        <v>19</v>
      </c>
      <c r="K21" s="1">
        <f>COUNTIF(F14:F25,J21)</f>
        <v>7</v>
      </c>
    </row>
    <row r="22" spans="1:11" x14ac:dyDescent="0.25">
      <c r="A22" s="1">
        <v>42</v>
      </c>
      <c r="B22" s="1">
        <v>1</v>
      </c>
      <c r="C22" s="1"/>
      <c r="D22" s="3" t="s">
        <v>11</v>
      </c>
      <c r="E22" s="4">
        <v>12</v>
      </c>
      <c r="F22" t="s">
        <v>20</v>
      </c>
      <c r="G22">
        <v>7</v>
      </c>
      <c r="H22" s="1" t="str">
        <f t="shared" si="0"/>
        <v>high</v>
      </c>
      <c r="J22" t="s">
        <v>20</v>
      </c>
      <c r="K22" s="1">
        <f>COUNTIF(F14:F25,J22)</f>
        <v>5</v>
      </c>
    </row>
    <row r="23" spans="1:11" x14ac:dyDescent="0.25">
      <c r="A23" s="1">
        <v>41</v>
      </c>
      <c r="B23" s="1">
        <v>29</v>
      </c>
      <c r="C23" s="1"/>
      <c r="D23" s="3" t="s">
        <v>11</v>
      </c>
      <c r="E23" s="4">
        <v>36</v>
      </c>
      <c r="F23" t="s">
        <v>20</v>
      </c>
      <c r="G23">
        <v>7</v>
      </c>
      <c r="H23" s="1" t="str">
        <f t="shared" si="0"/>
        <v>high</v>
      </c>
    </row>
    <row r="24" spans="1:11" x14ac:dyDescent="0.25">
      <c r="A24" s="1">
        <v>3</v>
      </c>
      <c r="B24" s="1">
        <v>34</v>
      </c>
      <c r="C24" s="1"/>
      <c r="D24" s="3" t="s">
        <v>4</v>
      </c>
      <c r="E24" s="4">
        <v>6</v>
      </c>
      <c r="F24" t="s">
        <v>19</v>
      </c>
      <c r="G24">
        <v>7</v>
      </c>
      <c r="H24" s="1" t="str">
        <f t="shared" si="0"/>
        <v>high</v>
      </c>
    </row>
    <row r="25" spans="1:11" x14ac:dyDescent="0.25">
      <c r="A25" s="1">
        <v>12</v>
      </c>
      <c r="B25" s="1">
        <v>31</v>
      </c>
      <c r="C25" s="1"/>
      <c r="D25" s="3" t="s">
        <v>4</v>
      </c>
      <c r="E25" s="4">
        <v>15</v>
      </c>
      <c r="F25" t="s">
        <v>19</v>
      </c>
      <c r="G25">
        <v>7</v>
      </c>
      <c r="H25" s="1" t="str">
        <f t="shared" si="0"/>
        <v>high</v>
      </c>
    </row>
    <row r="26" spans="1:11" x14ac:dyDescent="0.25">
      <c r="A26" s="1">
        <v>38</v>
      </c>
      <c r="B26" s="1">
        <v>9</v>
      </c>
      <c r="C26" s="1">
        <v>13</v>
      </c>
      <c r="D26" s="3" t="s">
        <v>2</v>
      </c>
      <c r="E26" s="4">
        <v>2</v>
      </c>
      <c r="F26" t="s">
        <v>19</v>
      </c>
      <c r="G26">
        <v>8</v>
      </c>
      <c r="H26" s="1" t="str">
        <f t="shared" si="0"/>
        <v>high</v>
      </c>
    </row>
    <row r="27" spans="1:11" x14ac:dyDescent="0.25">
      <c r="A27" s="1">
        <v>25</v>
      </c>
      <c r="B27" s="1">
        <v>4</v>
      </c>
      <c r="C27" s="1">
        <v>7</v>
      </c>
      <c r="D27" s="3" t="s">
        <v>2</v>
      </c>
      <c r="E27" s="4">
        <v>26</v>
      </c>
      <c r="F27" t="s">
        <v>19</v>
      </c>
      <c r="G27">
        <v>8</v>
      </c>
      <c r="H27" s="1" t="str">
        <f t="shared" si="0"/>
        <v>high</v>
      </c>
    </row>
    <row r="28" spans="1:11" x14ac:dyDescent="0.25">
      <c r="A28" s="1">
        <v>15</v>
      </c>
      <c r="B28" s="1">
        <v>7</v>
      </c>
      <c r="C28" s="1">
        <v>14</v>
      </c>
      <c r="D28" s="3" t="s">
        <v>2</v>
      </c>
      <c r="E28" s="4">
        <v>10</v>
      </c>
      <c r="F28" t="s">
        <v>19</v>
      </c>
      <c r="G28">
        <v>8</v>
      </c>
      <c r="H28" s="1" t="str">
        <f t="shared" si="0"/>
        <v>high</v>
      </c>
    </row>
    <row r="29" spans="1:11" x14ac:dyDescent="0.25">
      <c r="A29" s="1">
        <v>11</v>
      </c>
      <c r="B29" s="1">
        <v>35</v>
      </c>
      <c r="C29" s="1">
        <v>18</v>
      </c>
      <c r="D29" s="3" t="s">
        <v>5</v>
      </c>
      <c r="E29" s="4">
        <v>17</v>
      </c>
      <c r="F29" t="s">
        <v>19</v>
      </c>
      <c r="G29">
        <v>8</v>
      </c>
      <c r="H29" s="1" t="str">
        <f t="shared" si="0"/>
        <v>high</v>
      </c>
    </row>
    <row r="30" spans="1:11" x14ac:dyDescent="0.25">
      <c r="A30" s="1">
        <v>23</v>
      </c>
      <c r="B30" s="1">
        <v>3</v>
      </c>
      <c r="C30" s="1">
        <v>6</v>
      </c>
      <c r="D30" s="3" t="s">
        <v>7</v>
      </c>
      <c r="E30" s="4">
        <v>29</v>
      </c>
      <c r="F30" t="s">
        <v>20</v>
      </c>
      <c r="G30">
        <v>8</v>
      </c>
      <c r="H30" s="1" t="str">
        <f t="shared" si="0"/>
        <v>high</v>
      </c>
    </row>
    <row r="31" spans="1:11" x14ac:dyDescent="0.25">
      <c r="A31" s="1">
        <v>7</v>
      </c>
      <c r="B31" s="1">
        <v>17</v>
      </c>
      <c r="C31" s="1">
        <v>22</v>
      </c>
      <c r="D31" s="3" t="s">
        <v>6</v>
      </c>
      <c r="E31" s="4">
        <v>14</v>
      </c>
      <c r="F31" t="s">
        <v>19</v>
      </c>
      <c r="G31">
        <v>8</v>
      </c>
      <c r="H31" s="1" t="str">
        <f t="shared" si="0"/>
        <v>high</v>
      </c>
    </row>
    <row r="32" spans="1:11" x14ac:dyDescent="0.25">
      <c r="A32" s="1">
        <v>45</v>
      </c>
      <c r="B32" s="1">
        <v>26</v>
      </c>
      <c r="C32" s="1">
        <v>11</v>
      </c>
      <c r="D32" s="3" t="s">
        <v>8</v>
      </c>
      <c r="E32" s="4">
        <v>5</v>
      </c>
      <c r="F32" t="s">
        <v>20</v>
      </c>
      <c r="G32">
        <v>8</v>
      </c>
      <c r="H32" s="1" t="str">
        <f t="shared" si="0"/>
        <v>high</v>
      </c>
    </row>
    <row r="33" spans="1:11" x14ac:dyDescent="0.25">
      <c r="A33" s="1">
        <v>26</v>
      </c>
      <c r="B33" s="1">
        <v>11</v>
      </c>
      <c r="C33" s="1">
        <v>15</v>
      </c>
      <c r="D33" s="3" t="s">
        <v>8</v>
      </c>
      <c r="E33" s="4">
        <v>22</v>
      </c>
      <c r="F33" t="s">
        <v>20</v>
      </c>
      <c r="G33">
        <v>8</v>
      </c>
      <c r="H33" s="1" t="str">
        <f t="shared" si="0"/>
        <v>high</v>
      </c>
      <c r="J33" t="s">
        <v>19</v>
      </c>
      <c r="K33" s="1">
        <f>COUNTIF(F26:F37,J33)</f>
        <v>6</v>
      </c>
    </row>
    <row r="34" spans="1:11" x14ac:dyDescent="0.25">
      <c r="A34" s="1">
        <v>21</v>
      </c>
      <c r="B34" s="1">
        <v>19</v>
      </c>
      <c r="C34" s="1">
        <v>5</v>
      </c>
      <c r="D34" s="3" t="s">
        <v>3</v>
      </c>
      <c r="E34" s="4">
        <v>3</v>
      </c>
      <c r="F34" t="s">
        <v>19</v>
      </c>
      <c r="G34">
        <v>8</v>
      </c>
      <c r="H34" s="1" t="str">
        <f t="shared" si="0"/>
        <v>high</v>
      </c>
      <c r="J34" t="s">
        <v>20</v>
      </c>
      <c r="K34" s="1">
        <f>COUNTIF(F26:F37,J34)</f>
        <v>6</v>
      </c>
    </row>
    <row r="35" spans="1:11" x14ac:dyDescent="0.25">
      <c r="A35" s="1">
        <v>34</v>
      </c>
      <c r="B35" s="1">
        <v>20</v>
      </c>
      <c r="C35" s="1">
        <v>17</v>
      </c>
      <c r="D35" s="3" t="s">
        <v>11</v>
      </c>
      <c r="E35" s="4">
        <v>38</v>
      </c>
      <c r="F35" t="s">
        <v>20</v>
      </c>
      <c r="G35">
        <v>8</v>
      </c>
      <c r="H35" s="1" t="str">
        <f t="shared" si="0"/>
        <v>high</v>
      </c>
    </row>
    <row r="36" spans="1:11" x14ac:dyDescent="0.25">
      <c r="A36" s="1">
        <v>28</v>
      </c>
      <c r="B36" s="1">
        <v>5</v>
      </c>
      <c r="C36" s="1">
        <v>23</v>
      </c>
      <c r="D36" s="3" t="s">
        <v>9</v>
      </c>
      <c r="E36" s="4">
        <v>10</v>
      </c>
      <c r="F36" t="s">
        <v>20</v>
      </c>
      <c r="G36">
        <v>8</v>
      </c>
      <c r="H36" s="1" t="str">
        <f t="shared" si="0"/>
        <v>high</v>
      </c>
    </row>
    <row r="37" spans="1:11" x14ac:dyDescent="0.25">
      <c r="A37" s="1">
        <v>32</v>
      </c>
      <c r="B37" s="1">
        <v>10</v>
      </c>
      <c r="C37" s="1">
        <v>21</v>
      </c>
      <c r="D37" s="3" t="s">
        <v>9</v>
      </c>
      <c r="E37" s="4">
        <v>15</v>
      </c>
      <c r="F37" t="s">
        <v>20</v>
      </c>
      <c r="G37">
        <v>8</v>
      </c>
      <c r="H37" s="1" t="str">
        <f t="shared" si="0"/>
        <v>high</v>
      </c>
    </row>
    <row r="38" spans="1:11" x14ac:dyDescent="0.25">
      <c r="A38" s="1">
        <v>31</v>
      </c>
      <c r="B38" s="1">
        <v>2</v>
      </c>
      <c r="C38" s="1">
        <v>24</v>
      </c>
      <c r="D38" s="3" t="s">
        <v>2</v>
      </c>
      <c r="E38" s="4">
        <v>21</v>
      </c>
      <c r="F38" t="s">
        <v>19</v>
      </c>
      <c r="G38">
        <v>9</v>
      </c>
      <c r="H38" s="1" t="str">
        <f t="shared" si="0"/>
        <v>high</v>
      </c>
    </row>
    <row r="39" spans="1:11" x14ac:dyDescent="0.25">
      <c r="A39" s="1">
        <v>37</v>
      </c>
      <c r="B39" s="1">
        <v>13</v>
      </c>
      <c r="C39" s="1">
        <v>10</v>
      </c>
      <c r="D39" s="3" t="s">
        <v>5</v>
      </c>
      <c r="E39" s="4">
        <v>11</v>
      </c>
      <c r="F39" t="s">
        <v>19</v>
      </c>
      <c r="G39">
        <v>9</v>
      </c>
      <c r="H39" s="1" t="str">
        <f t="shared" si="0"/>
        <v>high</v>
      </c>
    </row>
    <row r="40" spans="1:11" x14ac:dyDescent="0.25">
      <c r="A40" s="1">
        <v>27</v>
      </c>
      <c r="B40" s="1">
        <v>36</v>
      </c>
      <c r="C40" s="1">
        <v>4</v>
      </c>
      <c r="D40" s="3" t="s">
        <v>7</v>
      </c>
      <c r="E40" s="4">
        <v>28</v>
      </c>
      <c r="F40" t="s">
        <v>20</v>
      </c>
      <c r="G40">
        <v>9</v>
      </c>
      <c r="H40" s="1" t="str">
        <f t="shared" si="0"/>
        <v>high</v>
      </c>
    </row>
    <row r="41" spans="1:11" x14ac:dyDescent="0.25">
      <c r="A41" s="1">
        <v>8</v>
      </c>
      <c r="B41" s="1">
        <v>6</v>
      </c>
      <c r="C41" s="1">
        <v>2</v>
      </c>
      <c r="D41" s="3" t="s">
        <v>6</v>
      </c>
      <c r="E41" s="4">
        <v>15</v>
      </c>
      <c r="F41" t="s">
        <v>19</v>
      </c>
      <c r="G41">
        <v>9</v>
      </c>
      <c r="H41" s="1" t="str">
        <f t="shared" si="0"/>
        <v>high</v>
      </c>
    </row>
    <row r="42" spans="1:11" x14ac:dyDescent="0.25">
      <c r="A42" s="1">
        <v>40</v>
      </c>
      <c r="B42" s="1">
        <v>14</v>
      </c>
      <c r="C42" s="1">
        <v>20</v>
      </c>
      <c r="D42" s="3" t="s">
        <v>3</v>
      </c>
      <c r="E42" s="4">
        <v>4</v>
      </c>
      <c r="F42" t="s">
        <v>19</v>
      </c>
      <c r="G42">
        <v>9</v>
      </c>
      <c r="H42" s="1" t="str">
        <f t="shared" si="0"/>
        <v>high</v>
      </c>
    </row>
    <row r="43" spans="1:11" x14ac:dyDescent="0.25">
      <c r="A43" s="1">
        <v>22</v>
      </c>
      <c r="B43" s="1">
        <v>22</v>
      </c>
      <c r="C43" s="1">
        <v>8</v>
      </c>
      <c r="D43" s="3" t="s">
        <v>3</v>
      </c>
      <c r="E43" s="4">
        <v>9</v>
      </c>
      <c r="F43" t="s">
        <v>19</v>
      </c>
      <c r="G43">
        <v>9</v>
      </c>
      <c r="H43" s="1" t="str">
        <f t="shared" si="0"/>
        <v>high</v>
      </c>
    </row>
    <row r="44" spans="1:11" x14ac:dyDescent="0.25">
      <c r="A44" s="1">
        <v>17</v>
      </c>
      <c r="B44" s="1">
        <v>33</v>
      </c>
      <c r="C44" s="1">
        <v>3</v>
      </c>
      <c r="D44" s="3" t="s">
        <v>3</v>
      </c>
      <c r="E44" s="4">
        <v>20</v>
      </c>
      <c r="F44" t="s">
        <v>19</v>
      </c>
      <c r="G44">
        <v>9</v>
      </c>
      <c r="H44" s="1" t="str">
        <f t="shared" si="0"/>
        <v>high</v>
      </c>
    </row>
    <row r="45" spans="1:11" x14ac:dyDescent="0.25">
      <c r="A45" s="1">
        <v>19</v>
      </c>
      <c r="B45" s="1">
        <v>15</v>
      </c>
      <c r="C45" s="1">
        <v>12</v>
      </c>
      <c r="D45" s="3" t="s">
        <v>3</v>
      </c>
      <c r="E45" s="4">
        <v>25</v>
      </c>
      <c r="F45" t="s">
        <v>19</v>
      </c>
      <c r="G45">
        <v>9</v>
      </c>
      <c r="H45" s="1" t="str">
        <f t="shared" si="0"/>
        <v>high</v>
      </c>
      <c r="J45" t="s">
        <v>19</v>
      </c>
      <c r="K45" s="1">
        <f>COUNTIF(F38:F49,J45)</f>
        <v>7</v>
      </c>
    </row>
    <row r="46" spans="1:11" x14ac:dyDescent="0.25">
      <c r="A46" s="1">
        <v>29</v>
      </c>
      <c r="B46" s="1">
        <v>25</v>
      </c>
      <c r="C46" s="1">
        <v>16</v>
      </c>
      <c r="D46" s="3" t="s">
        <v>9</v>
      </c>
      <c r="E46" s="4">
        <v>12</v>
      </c>
      <c r="F46" t="s">
        <v>20</v>
      </c>
      <c r="G46">
        <v>9</v>
      </c>
      <c r="H46" s="1" t="str">
        <f t="shared" si="0"/>
        <v>high</v>
      </c>
      <c r="J46" t="s">
        <v>20</v>
      </c>
      <c r="K46" s="1">
        <f>COUNTIF(F38:F49,J46)</f>
        <v>5</v>
      </c>
    </row>
    <row r="47" spans="1:11" x14ac:dyDescent="0.25">
      <c r="A47" s="1">
        <v>1</v>
      </c>
      <c r="B47" s="1">
        <v>21</v>
      </c>
      <c r="C47" s="1">
        <v>9</v>
      </c>
      <c r="D47" s="3" t="s">
        <v>10</v>
      </c>
      <c r="E47" s="4">
        <v>8</v>
      </c>
      <c r="F47" t="s">
        <v>20</v>
      </c>
      <c r="G47">
        <v>9</v>
      </c>
      <c r="H47" s="1" t="str">
        <f t="shared" si="0"/>
        <v>high</v>
      </c>
    </row>
    <row r="48" spans="1:11" x14ac:dyDescent="0.25">
      <c r="A48" s="1">
        <v>44</v>
      </c>
      <c r="B48" s="1">
        <v>27</v>
      </c>
      <c r="C48" s="1">
        <v>19</v>
      </c>
      <c r="D48" s="3" t="s">
        <v>10</v>
      </c>
      <c r="E48" s="4">
        <v>18</v>
      </c>
      <c r="F48" t="s">
        <v>20</v>
      </c>
      <c r="G48">
        <v>9</v>
      </c>
      <c r="H48" s="1" t="str">
        <f t="shared" si="0"/>
        <v>high</v>
      </c>
    </row>
    <row r="49" spans="1:11" x14ac:dyDescent="0.25">
      <c r="A49" s="1">
        <v>5</v>
      </c>
      <c r="B49" s="1">
        <v>30</v>
      </c>
      <c r="C49" s="1">
        <v>1</v>
      </c>
      <c r="D49" s="3" t="s">
        <v>10</v>
      </c>
      <c r="E49" s="4">
        <v>23</v>
      </c>
      <c r="F49" t="s">
        <v>20</v>
      </c>
      <c r="G49">
        <v>9</v>
      </c>
      <c r="H49" s="1" t="str">
        <f t="shared" si="0"/>
        <v>high</v>
      </c>
    </row>
    <row r="50" spans="1:11" x14ac:dyDescent="0.25">
      <c r="J50" t="s">
        <v>19</v>
      </c>
      <c r="K50" s="1">
        <f>COUNTIF(F$2:F$49,J50)</f>
        <v>25</v>
      </c>
    </row>
    <row r="51" spans="1:11" x14ac:dyDescent="0.25">
      <c r="J51" t="s">
        <v>20</v>
      </c>
      <c r="K51" s="1">
        <f>COUNTIF(F$2:F$49,J51)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M12" sqref="M12"/>
    </sheetView>
  </sheetViews>
  <sheetFormatPr defaultRowHeight="15" x14ac:dyDescent="0.25"/>
  <cols>
    <col min="1" max="1" width="21.42578125" customWidth="1"/>
    <col min="6" max="8" width="9.7109375" customWidth="1"/>
  </cols>
  <sheetData>
    <row r="1" spans="1:19" x14ac:dyDescent="0.25">
      <c r="A1" t="s">
        <v>99</v>
      </c>
      <c r="B1" t="s">
        <v>98</v>
      </c>
      <c r="C1" t="s">
        <v>95</v>
      </c>
      <c r="D1" t="s">
        <v>96</v>
      </c>
      <c r="E1" t="s">
        <v>97</v>
      </c>
      <c r="F1" t="s">
        <v>92</v>
      </c>
      <c r="G1" t="s">
        <v>91</v>
      </c>
      <c r="H1" t="s">
        <v>90</v>
      </c>
      <c r="I1" t="s">
        <v>94</v>
      </c>
      <c r="J1" t="s">
        <v>93</v>
      </c>
      <c r="P1" t="s">
        <v>121</v>
      </c>
      <c r="Q1" t="s">
        <v>122</v>
      </c>
    </row>
    <row r="2" spans="1:19" x14ac:dyDescent="0.25">
      <c r="A2" t="s">
        <v>101</v>
      </c>
      <c r="B2" s="1">
        <v>13</v>
      </c>
      <c r="C2" s="1">
        <v>8</v>
      </c>
      <c r="D2" s="1">
        <v>14</v>
      </c>
      <c r="E2" s="1">
        <v>6</v>
      </c>
      <c r="F2" s="1">
        <v>18</v>
      </c>
      <c r="G2" s="1">
        <v>12</v>
      </c>
      <c r="H2" s="1">
        <v>10</v>
      </c>
      <c r="I2" s="1">
        <v>2</v>
      </c>
      <c r="J2" s="1">
        <v>3</v>
      </c>
      <c r="P2" s="12">
        <v>1</v>
      </c>
      <c r="Q2">
        <v>18</v>
      </c>
    </row>
    <row r="3" spans="1:19" x14ac:dyDescent="0.25">
      <c r="A3" t="s">
        <v>100</v>
      </c>
      <c r="B3" s="1">
        <v>1</v>
      </c>
      <c r="C3" s="1">
        <v>11</v>
      </c>
      <c r="D3" s="1">
        <v>7</v>
      </c>
      <c r="E3" s="1">
        <v>16</v>
      </c>
      <c r="F3" s="1">
        <v>15</v>
      </c>
      <c r="G3" s="1">
        <v>4</v>
      </c>
      <c r="H3" s="1">
        <v>5</v>
      </c>
      <c r="I3" s="1">
        <v>9</v>
      </c>
      <c r="J3" s="1">
        <v>17</v>
      </c>
      <c r="L3" s="1"/>
      <c r="M3" s="1"/>
      <c r="N3" s="1"/>
      <c r="O3" s="1"/>
      <c r="P3" s="12">
        <v>2</v>
      </c>
      <c r="Q3">
        <v>5</v>
      </c>
      <c r="R3" s="1"/>
      <c r="S3" s="1"/>
    </row>
    <row r="4" spans="1:19" x14ac:dyDescent="0.25">
      <c r="A4" t="s">
        <v>102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L4" s="1"/>
      <c r="M4" s="1"/>
      <c r="N4" s="1"/>
      <c r="O4" s="1"/>
      <c r="P4" s="12">
        <v>3</v>
      </c>
      <c r="Q4">
        <v>4</v>
      </c>
      <c r="R4" s="1"/>
      <c r="S4" s="1"/>
    </row>
    <row r="5" spans="1:19" x14ac:dyDescent="0.25">
      <c r="A5" t="s">
        <v>103</v>
      </c>
      <c r="B5" s="1">
        <v>3</v>
      </c>
      <c r="C5" s="1">
        <v>8</v>
      </c>
      <c r="D5" s="1">
        <v>12</v>
      </c>
      <c r="E5" s="1">
        <v>17</v>
      </c>
      <c r="F5" s="1">
        <v>15</v>
      </c>
      <c r="G5" s="1">
        <v>9</v>
      </c>
      <c r="H5" s="1">
        <v>13</v>
      </c>
      <c r="I5" s="1">
        <v>18</v>
      </c>
      <c r="J5" s="1">
        <v>5</v>
      </c>
      <c r="L5" s="1"/>
      <c r="M5" s="1"/>
      <c r="N5" s="1"/>
      <c r="O5" s="1"/>
      <c r="P5" s="12">
        <v>4</v>
      </c>
      <c r="Q5">
        <v>11</v>
      </c>
      <c r="R5" s="1"/>
      <c r="S5" s="1"/>
    </row>
    <row r="6" spans="1:19" x14ac:dyDescent="0.25">
      <c r="A6" t="s">
        <v>104</v>
      </c>
      <c r="B6" s="1">
        <v>10</v>
      </c>
      <c r="C6" s="1">
        <v>6</v>
      </c>
      <c r="D6" s="1">
        <v>7</v>
      </c>
      <c r="E6" s="1">
        <v>2</v>
      </c>
      <c r="F6" s="1">
        <v>1</v>
      </c>
      <c r="G6" s="1">
        <v>11</v>
      </c>
      <c r="H6" s="1">
        <v>14</v>
      </c>
      <c r="I6" s="1">
        <v>4</v>
      </c>
      <c r="J6" s="1">
        <v>16</v>
      </c>
      <c r="L6" s="1"/>
      <c r="M6" s="1" t="s">
        <v>108</v>
      </c>
      <c r="N6" s="1"/>
      <c r="O6" s="1"/>
      <c r="P6" s="12">
        <v>5</v>
      </c>
      <c r="Q6">
        <v>10</v>
      </c>
      <c r="R6" s="1"/>
      <c r="S6" s="1"/>
    </row>
    <row r="7" spans="1:19" x14ac:dyDescent="0.25">
      <c r="B7" s="6" t="s">
        <v>44</v>
      </c>
      <c r="C7" s="6" t="s">
        <v>44</v>
      </c>
      <c r="D7" s="6" t="s">
        <v>44</v>
      </c>
      <c r="E7" s="6" t="s">
        <v>44</v>
      </c>
      <c r="F7" s="6" t="s">
        <v>46</v>
      </c>
      <c r="G7" s="6" t="s">
        <v>45</v>
      </c>
      <c r="H7" s="6" t="s">
        <v>44</v>
      </c>
      <c r="I7" s="6" t="s">
        <v>44</v>
      </c>
      <c r="J7" s="6" t="s">
        <v>44</v>
      </c>
      <c r="M7" s="9" t="s">
        <v>105</v>
      </c>
      <c r="O7" s="1"/>
      <c r="P7" s="12">
        <v>6</v>
      </c>
      <c r="Q7">
        <v>8</v>
      </c>
    </row>
    <row r="8" spans="1:19" x14ac:dyDescent="0.25">
      <c r="B8" s="6" t="s">
        <v>45</v>
      </c>
      <c r="C8" s="6" t="s">
        <v>45</v>
      </c>
      <c r="D8" s="6" t="s">
        <v>45</v>
      </c>
      <c r="E8" s="6" t="s">
        <v>45</v>
      </c>
      <c r="F8" s="6"/>
      <c r="G8" s="6"/>
      <c r="H8" s="6"/>
      <c r="I8" s="6" t="s">
        <v>45</v>
      </c>
      <c r="J8" s="6" t="s">
        <v>45</v>
      </c>
      <c r="M8" s="10" t="s">
        <v>106</v>
      </c>
      <c r="N8" s="1"/>
      <c r="O8" s="1"/>
      <c r="P8" s="12">
        <v>7</v>
      </c>
      <c r="Q8">
        <v>16</v>
      </c>
    </row>
    <row r="9" spans="1:19" x14ac:dyDescent="0.25">
      <c r="B9" s="6" t="s">
        <v>46</v>
      </c>
      <c r="C9" s="6" t="s">
        <v>46</v>
      </c>
      <c r="D9" s="6" t="s">
        <v>46</v>
      </c>
      <c r="E9" s="6" t="s">
        <v>46</v>
      </c>
      <c r="F9" s="6"/>
      <c r="G9" s="6"/>
      <c r="H9" s="6"/>
      <c r="I9" s="6" t="s">
        <v>46</v>
      </c>
      <c r="J9" s="6" t="s">
        <v>46</v>
      </c>
      <c r="M9" s="11" t="s">
        <v>107</v>
      </c>
      <c r="N9" s="1"/>
      <c r="O9" s="1"/>
      <c r="P9" s="12">
        <v>8</v>
      </c>
      <c r="Q9">
        <v>6</v>
      </c>
    </row>
    <row r="10" spans="1:19" x14ac:dyDescent="0.25">
      <c r="B10" s="8" t="s">
        <v>47</v>
      </c>
      <c r="C10" s="8" t="s">
        <v>53</v>
      </c>
      <c r="D10" s="8" t="s">
        <v>47</v>
      </c>
      <c r="E10" s="8" t="s">
        <v>47</v>
      </c>
      <c r="F10" s="8"/>
      <c r="G10" s="8"/>
      <c r="H10" s="8"/>
      <c r="I10" s="8" t="s">
        <v>50</v>
      </c>
      <c r="J10" s="8" t="s">
        <v>47</v>
      </c>
      <c r="N10" s="1"/>
      <c r="O10" s="1"/>
      <c r="P10" s="12">
        <v>9</v>
      </c>
      <c r="Q10">
        <v>14</v>
      </c>
    </row>
    <row r="11" spans="1:19" x14ac:dyDescent="0.25">
      <c r="B11" s="8" t="s">
        <v>48</v>
      </c>
      <c r="C11" s="8" t="s">
        <v>54</v>
      </c>
      <c r="D11" s="8" t="s">
        <v>48</v>
      </c>
      <c r="E11" s="8" t="s">
        <v>48</v>
      </c>
      <c r="F11" s="8"/>
      <c r="G11" s="8"/>
      <c r="H11" s="8"/>
      <c r="I11" s="8" t="s">
        <v>51</v>
      </c>
      <c r="J11" s="8" t="s">
        <v>48</v>
      </c>
      <c r="N11" s="1"/>
      <c r="O11" s="1"/>
      <c r="P11" s="12">
        <v>10</v>
      </c>
      <c r="Q11">
        <v>1</v>
      </c>
    </row>
    <row r="12" spans="1:19" x14ac:dyDescent="0.25">
      <c r="B12" s="8" t="s">
        <v>49</v>
      </c>
      <c r="C12" s="8" t="s">
        <v>55</v>
      </c>
      <c r="D12" s="8" t="s">
        <v>49</v>
      </c>
      <c r="E12" s="8" t="s">
        <v>49</v>
      </c>
      <c r="F12" s="8"/>
      <c r="G12" s="8"/>
      <c r="H12" s="8"/>
      <c r="I12" s="8" t="s">
        <v>52</v>
      </c>
      <c r="J12" s="8" t="s">
        <v>49</v>
      </c>
      <c r="N12" s="1"/>
      <c r="O12" s="1"/>
      <c r="P12" s="12">
        <v>11</v>
      </c>
      <c r="Q12">
        <v>15</v>
      </c>
    </row>
    <row r="13" spans="1:19" x14ac:dyDescent="0.25">
      <c r="B13" s="8" t="s">
        <v>50</v>
      </c>
      <c r="C13" s="8"/>
      <c r="D13" s="8" t="s">
        <v>50</v>
      </c>
      <c r="E13" s="8" t="s">
        <v>50</v>
      </c>
      <c r="F13" s="8"/>
      <c r="G13" s="8"/>
      <c r="H13" s="8"/>
      <c r="I13" s="8"/>
      <c r="J13" s="8"/>
      <c r="N13" s="1"/>
      <c r="O13" s="1"/>
      <c r="P13" s="12">
        <v>12</v>
      </c>
      <c r="Q13">
        <v>2</v>
      </c>
    </row>
    <row r="14" spans="1:19" x14ac:dyDescent="0.25">
      <c r="B14" s="8" t="s">
        <v>51</v>
      </c>
      <c r="C14" s="8"/>
      <c r="D14" s="8" t="s">
        <v>51</v>
      </c>
      <c r="E14" s="8" t="s">
        <v>51</v>
      </c>
      <c r="F14" s="8"/>
      <c r="G14" s="8"/>
      <c r="H14" s="8"/>
      <c r="I14" s="8"/>
      <c r="J14" s="8"/>
      <c r="N14" s="1"/>
      <c r="O14" s="1"/>
      <c r="P14" s="12">
        <v>13</v>
      </c>
      <c r="Q14">
        <v>9</v>
      </c>
    </row>
    <row r="15" spans="1:19" x14ac:dyDescent="0.25">
      <c r="B15" s="8" t="s">
        <v>52</v>
      </c>
      <c r="C15" s="8"/>
      <c r="D15" s="8" t="s">
        <v>52</v>
      </c>
      <c r="E15" s="8" t="s">
        <v>52</v>
      </c>
      <c r="F15" s="8"/>
      <c r="G15" s="8"/>
      <c r="H15" s="8"/>
      <c r="I15" s="8"/>
      <c r="J15" s="8"/>
      <c r="N15" s="1"/>
      <c r="O15" s="1"/>
      <c r="P15" s="12">
        <v>14</v>
      </c>
      <c r="Q15">
        <v>7</v>
      </c>
    </row>
    <row r="16" spans="1:19" x14ac:dyDescent="0.25">
      <c r="B16" s="8" t="s">
        <v>53</v>
      </c>
      <c r="C16" s="8"/>
      <c r="D16" s="8" t="s">
        <v>53</v>
      </c>
      <c r="E16" s="8" t="s">
        <v>53</v>
      </c>
      <c r="F16" s="8"/>
      <c r="G16" s="8"/>
      <c r="H16" s="8"/>
      <c r="I16" s="8"/>
      <c r="J16" s="8"/>
      <c r="N16" s="1"/>
      <c r="O16" s="1"/>
      <c r="P16" s="12">
        <v>15</v>
      </c>
      <c r="Q16">
        <v>12</v>
      </c>
    </row>
    <row r="17" spans="1:17" x14ac:dyDescent="0.25">
      <c r="B17" s="8" t="s">
        <v>54</v>
      </c>
      <c r="C17" s="8"/>
      <c r="D17" s="8" t="s">
        <v>54</v>
      </c>
      <c r="E17" s="8" t="s">
        <v>54</v>
      </c>
      <c r="F17" s="8"/>
      <c r="G17" s="8"/>
      <c r="H17" s="8"/>
      <c r="I17" s="8"/>
      <c r="J17" s="8"/>
      <c r="O17" s="1"/>
      <c r="P17" s="12">
        <v>16</v>
      </c>
      <c r="Q17">
        <v>17</v>
      </c>
    </row>
    <row r="18" spans="1:17" x14ac:dyDescent="0.25">
      <c r="B18" s="8" t="s">
        <v>55</v>
      </c>
      <c r="C18" s="8"/>
      <c r="D18" s="8" t="s">
        <v>55</v>
      </c>
      <c r="E18" s="8" t="s">
        <v>55</v>
      </c>
      <c r="F18" s="8"/>
      <c r="G18" s="8"/>
      <c r="H18" s="8"/>
      <c r="I18" s="8"/>
      <c r="J18" s="8"/>
      <c r="O18" s="1"/>
      <c r="P18" s="12">
        <v>17</v>
      </c>
      <c r="Q18">
        <v>13</v>
      </c>
    </row>
    <row r="19" spans="1:17" x14ac:dyDescent="0.25">
      <c r="B19" s="7" t="s">
        <v>109</v>
      </c>
      <c r="C19" s="7"/>
      <c r="D19" s="7" t="s">
        <v>56</v>
      </c>
      <c r="E19" s="7" t="s">
        <v>70</v>
      </c>
      <c r="F19" s="5"/>
      <c r="G19" s="5"/>
      <c r="H19" s="5"/>
      <c r="I19" s="5"/>
      <c r="J19" s="5"/>
      <c r="O19" s="1"/>
      <c r="P19" s="12">
        <v>18</v>
      </c>
      <c r="Q19">
        <v>3</v>
      </c>
    </row>
    <row r="20" spans="1:17" x14ac:dyDescent="0.25">
      <c r="B20" s="7" t="s">
        <v>80</v>
      </c>
      <c r="C20" s="7"/>
      <c r="D20" s="7" t="s">
        <v>57</v>
      </c>
      <c r="E20" s="7" t="s">
        <v>69</v>
      </c>
      <c r="F20" s="5"/>
      <c r="G20" s="5"/>
      <c r="H20" s="5"/>
      <c r="I20" s="5"/>
      <c r="J20" s="5"/>
      <c r="O20" s="1"/>
      <c r="Q20" s="1"/>
    </row>
    <row r="21" spans="1:17" x14ac:dyDescent="0.25">
      <c r="B21" s="7" t="s">
        <v>81</v>
      </c>
      <c r="C21" s="7"/>
      <c r="D21" s="7" t="s">
        <v>58</v>
      </c>
      <c r="E21" s="7" t="s">
        <v>68</v>
      </c>
      <c r="F21" s="5"/>
      <c r="G21" s="5"/>
      <c r="H21" s="5"/>
      <c r="I21" s="5"/>
      <c r="J21" s="5"/>
      <c r="O21" s="1"/>
      <c r="Q21" s="1"/>
    </row>
    <row r="22" spans="1:17" x14ac:dyDescent="0.25">
      <c r="B22" s="7" t="s">
        <v>82</v>
      </c>
      <c r="C22" s="7"/>
      <c r="D22" s="7" t="s">
        <v>59</v>
      </c>
      <c r="E22" s="7" t="s">
        <v>71</v>
      </c>
      <c r="F22" s="5"/>
      <c r="G22" s="5"/>
      <c r="H22" s="5"/>
      <c r="I22" s="5"/>
      <c r="J22" s="5"/>
      <c r="O22" s="1"/>
      <c r="Q22" s="1"/>
    </row>
    <row r="23" spans="1:17" x14ac:dyDescent="0.25">
      <c r="B23" s="7" t="s">
        <v>83</v>
      </c>
      <c r="C23" s="7"/>
      <c r="D23" s="7" t="s">
        <v>60</v>
      </c>
      <c r="E23" s="7" t="s">
        <v>72</v>
      </c>
      <c r="F23" s="5"/>
      <c r="G23" s="5"/>
      <c r="H23" s="5"/>
      <c r="I23" s="5"/>
      <c r="J23" s="5"/>
      <c r="O23" s="1"/>
      <c r="Q23" s="1"/>
    </row>
    <row r="24" spans="1:17" x14ac:dyDescent="0.25">
      <c r="B24" s="7" t="s">
        <v>84</v>
      </c>
      <c r="C24" s="7"/>
      <c r="D24" s="7" t="s">
        <v>61</v>
      </c>
      <c r="E24" s="7" t="s">
        <v>73</v>
      </c>
      <c r="F24" s="5"/>
      <c r="G24" s="5"/>
      <c r="H24" s="5"/>
      <c r="I24" s="5"/>
      <c r="J24" s="5"/>
      <c r="O24" s="1"/>
      <c r="Q24" s="1"/>
    </row>
    <row r="25" spans="1:17" x14ac:dyDescent="0.25">
      <c r="B25" s="7" t="s">
        <v>85</v>
      </c>
      <c r="C25" s="7"/>
      <c r="D25" s="7" t="s">
        <v>62</v>
      </c>
      <c r="E25" s="7" t="s">
        <v>74</v>
      </c>
      <c r="F25" s="5"/>
      <c r="G25" s="5"/>
      <c r="H25" s="5"/>
      <c r="I25" s="5"/>
      <c r="J25" s="5"/>
      <c r="Q25" s="1"/>
    </row>
    <row r="26" spans="1:17" x14ac:dyDescent="0.25">
      <c r="B26" s="7" t="s">
        <v>86</v>
      </c>
      <c r="C26" s="7"/>
      <c r="D26" s="7" t="s">
        <v>63</v>
      </c>
      <c r="E26" s="7" t="s">
        <v>75</v>
      </c>
      <c r="F26" s="5"/>
      <c r="G26" s="5"/>
      <c r="H26" s="5"/>
      <c r="I26" s="5"/>
      <c r="J26" s="5"/>
      <c r="Q26" s="1"/>
    </row>
    <row r="27" spans="1:17" x14ac:dyDescent="0.25">
      <c r="B27" s="7" t="s">
        <v>87</v>
      </c>
      <c r="C27" s="7"/>
      <c r="D27" s="7" t="s">
        <v>64</v>
      </c>
      <c r="E27" s="7" t="s">
        <v>76</v>
      </c>
      <c r="F27" s="5"/>
      <c r="G27" s="5"/>
      <c r="H27" s="5"/>
      <c r="I27" s="5"/>
      <c r="J27" s="5"/>
    </row>
    <row r="28" spans="1:17" x14ac:dyDescent="0.25">
      <c r="B28" s="7" t="s">
        <v>88</v>
      </c>
      <c r="C28" s="7"/>
      <c r="D28" s="7" t="s">
        <v>65</v>
      </c>
      <c r="E28" s="7" t="s">
        <v>77</v>
      </c>
      <c r="F28" s="5"/>
      <c r="G28" s="5"/>
      <c r="H28" s="5"/>
      <c r="I28" s="5"/>
      <c r="J28" s="5"/>
    </row>
    <row r="29" spans="1:17" x14ac:dyDescent="0.25">
      <c r="B29" s="7" t="s">
        <v>89</v>
      </c>
      <c r="C29" s="7"/>
      <c r="D29" s="7" t="s">
        <v>66</v>
      </c>
      <c r="E29" s="7" t="s">
        <v>78</v>
      </c>
      <c r="F29" s="5"/>
      <c r="G29" s="5"/>
      <c r="H29" s="5"/>
      <c r="I29" s="5"/>
      <c r="J29" s="5"/>
    </row>
    <row r="30" spans="1:17" x14ac:dyDescent="0.25">
      <c r="B30" s="7" t="s">
        <v>110</v>
      </c>
      <c r="C30" s="7"/>
      <c r="D30" s="7" t="s">
        <v>67</v>
      </c>
      <c r="E30" s="7" t="s">
        <v>79</v>
      </c>
      <c r="F30" s="5"/>
      <c r="G30" s="5"/>
      <c r="H30" s="5"/>
      <c r="I30" s="5"/>
      <c r="J30" s="5"/>
    </row>
    <row r="32" spans="1:17" x14ac:dyDescent="0.25">
      <c r="A32" t="s">
        <v>111</v>
      </c>
      <c r="B32" t="s">
        <v>112</v>
      </c>
      <c r="D32" t="s">
        <v>113</v>
      </c>
      <c r="E32" t="s">
        <v>116</v>
      </c>
      <c r="F32" t="s">
        <v>117</v>
      </c>
      <c r="G32" t="s">
        <v>118</v>
      </c>
      <c r="I32" t="s">
        <v>119</v>
      </c>
      <c r="J32" t="s">
        <v>120</v>
      </c>
    </row>
    <row r="34" spans="1:2" x14ac:dyDescent="0.25">
      <c r="A34" t="s">
        <v>114</v>
      </c>
      <c r="B34" t="s">
        <v>115</v>
      </c>
    </row>
  </sheetData>
  <sortState columnSort="1" ref="B1:K30">
    <sortCondition ref="A4:J4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sheetData>
    <row r="1" spans="1:15" x14ac:dyDescent="0.25">
      <c r="A1" t="s">
        <v>31</v>
      </c>
      <c r="F1" t="s">
        <v>29</v>
      </c>
      <c r="K1" t="s">
        <v>30</v>
      </c>
    </row>
    <row r="2" spans="1:15" x14ac:dyDescent="0.25">
      <c r="B2" t="s">
        <v>23</v>
      </c>
      <c r="C2" t="s">
        <v>24</v>
      </c>
      <c r="G2" t="s">
        <v>23</v>
      </c>
      <c r="H2" t="s">
        <v>24</v>
      </c>
      <c r="L2" t="s">
        <v>28</v>
      </c>
      <c r="M2" t="s">
        <v>23</v>
      </c>
      <c r="N2" t="s">
        <v>24</v>
      </c>
    </row>
    <row r="3" spans="1:15" x14ac:dyDescent="0.25">
      <c r="A3" t="s">
        <v>25</v>
      </c>
      <c r="B3">
        <v>0</v>
      </c>
      <c r="C3">
        <f>48/24</f>
        <v>2</v>
      </c>
      <c r="F3" t="s">
        <v>25</v>
      </c>
      <c r="G3">
        <f>48/6</f>
        <v>8</v>
      </c>
      <c r="H3">
        <f>48/24</f>
        <v>2</v>
      </c>
      <c r="K3" t="s">
        <v>25</v>
      </c>
      <c r="L3">
        <f>48</f>
        <v>48</v>
      </c>
      <c r="M3">
        <f>48/6</f>
        <v>8</v>
      </c>
      <c r="N3">
        <f>48/24</f>
        <v>2</v>
      </c>
    </row>
    <row r="4" spans="1:15" x14ac:dyDescent="0.25">
      <c r="A4" t="s">
        <v>26</v>
      </c>
      <c r="B4">
        <v>0</v>
      </c>
      <c r="C4">
        <v>2</v>
      </c>
      <c r="F4" t="s">
        <v>26</v>
      </c>
      <c r="G4">
        <v>2</v>
      </c>
      <c r="H4">
        <v>6</v>
      </c>
      <c r="K4" t="s">
        <v>26</v>
      </c>
      <c r="L4">
        <v>2</v>
      </c>
      <c r="M4">
        <v>6</v>
      </c>
      <c r="N4">
        <v>6</v>
      </c>
    </row>
    <row r="5" spans="1:15" x14ac:dyDescent="0.25">
      <c r="A5" t="s">
        <v>27</v>
      </c>
      <c r="B5">
        <f>B3*B4</f>
        <v>0</v>
      </c>
      <c r="C5">
        <f>C3*C4</f>
        <v>4</v>
      </c>
      <c r="D5">
        <f>SUM(B5:C5)</f>
        <v>4</v>
      </c>
      <c r="F5" t="s">
        <v>27</v>
      </c>
      <c r="G5">
        <f>G3*G4</f>
        <v>16</v>
      </c>
      <c r="H5">
        <f>H3*H4</f>
        <v>12</v>
      </c>
      <c r="I5">
        <f>SUM(G5:H5)</f>
        <v>28</v>
      </c>
      <c r="K5" t="s">
        <v>27</v>
      </c>
      <c r="L5">
        <f>L3*L4</f>
        <v>96</v>
      </c>
      <c r="M5">
        <f>M3*M4</f>
        <v>48</v>
      </c>
      <c r="N5">
        <f>N3*N4</f>
        <v>12</v>
      </c>
      <c r="O5">
        <f>SUM(M5:N5)</f>
        <v>60</v>
      </c>
    </row>
    <row r="6" spans="1:15" x14ac:dyDescent="0.25">
      <c r="D6">
        <f>D5*36</f>
        <v>144</v>
      </c>
      <c r="I6">
        <f>I5*9</f>
        <v>252</v>
      </c>
      <c r="O6">
        <f>O5*3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Selection v1</vt:lpstr>
      <vt:lpstr>Selection v2</vt:lpstr>
      <vt:lpstr>Selection v3</vt:lpstr>
      <vt:lpstr>Selection v4</vt:lpstr>
      <vt:lpstr>Seeding guide</vt:lpstr>
      <vt:lpstr>Replication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Piumi Abeynayaka</dc:creator>
  <cp:lastModifiedBy>Piumi Abeynayaka</cp:lastModifiedBy>
  <dcterms:created xsi:type="dcterms:W3CDTF">2013-12-24T20:56:33Z</dcterms:created>
  <dcterms:modified xsi:type="dcterms:W3CDTF">2014-03-26T19:44:17Z</dcterms:modified>
</cp:coreProperties>
</file>