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 firstSheet="9" activeTab="9"/>
  </bookViews>
  <sheets>
    <sheet name="Table 01" sheetId="39" r:id="rId1"/>
    <sheet name="Table 02" sheetId="41" r:id="rId2"/>
    <sheet name="Table 03" sheetId="42" r:id="rId3"/>
    <sheet name="Table 04" sheetId="15" r:id="rId4"/>
    <sheet name="Table 05" sheetId="43" r:id="rId5"/>
    <sheet name="Table 06" sheetId="46" r:id="rId6"/>
    <sheet name="Table 07" sheetId="47" r:id="rId7"/>
    <sheet name="Table 08" sheetId="48" r:id="rId8"/>
    <sheet name="Table 09" sheetId="49" r:id="rId9"/>
    <sheet name="Table 12" sheetId="76" r:id="rId10"/>
  </sheets>
  <calcPr calcId="144525"/>
</workbook>
</file>

<file path=xl/calcChain.xml><?xml version="1.0" encoding="utf-8"?>
<calcChain xmlns="http://schemas.openxmlformats.org/spreadsheetml/2006/main">
  <c r="G29" i="47" l="1"/>
  <c r="E29" i="47"/>
  <c r="C29" i="47"/>
  <c r="G28" i="47"/>
  <c r="E28" i="47"/>
  <c r="C28" i="47"/>
  <c r="G27" i="47"/>
  <c r="E27" i="47"/>
  <c r="C27" i="47"/>
  <c r="G26" i="47"/>
  <c r="E26" i="47"/>
  <c r="C26" i="47"/>
  <c r="G25" i="47"/>
  <c r="E25" i="47"/>
  <c r="C25" i="47"/>
  <c r="G24" i="47"/>
  <c r="E24" i="47"/>
  <c r="C24" i="47"/>
  <c r="G23" i="47"/>
  <c r="E23" i="47"/>
  <c r="C23" i="47"/>
  <c r="G22" i="47"/>
  <c r="E22" i="47"/>
  <c r="C22" i="47"/>
  <c r="G21" i="47"/>
  <c r="E21" i="47"/>
  <c r="C21" i="47"/>
  <c r="G20" i="47"/>
  <c r="E20" i="47"/>
  <c r="C20" i="47"/>
  <c r="G19" i="47"/>
  <c r="E19" i="47"/>
  <c r="C19" i="47"/>
  <c r="G18" i="47"/>
  <c r="E18" i="47"/>
  <c r="C18" i="47"/>
  <c r="G17" i="47"/>
  <c r="E17" i="47"/>
  <c r="C17" i="47"/>
  <c r="G16" i="47"/>
  <c r="E16" i="47"/>
  <c r="C16" i="47"/>
  <c r="G15" i="47"/>
  <c r="E15" i="47"/>
  <c r="C15" i="47"/>
  <c r="G14" i="47"/>
  <c r="E14" i="47"/>
  <c r="C14" i="47"/>
  <c r="G13" i="47"/>
  <c r="E13" i="47"/>
  <c r="C13" i="47"/>
  <c r="G12" i="47"/>
  <c r="E12" i="47"/>
  <c r="C12" i="47"/>
  <c r="G11" i="47"/>
  <c r="E11" i="47"/>
  <c r="C11" i="47"/>
  <c r="G10" i="47"/>
  <c r="E10" i="47"/>
  <c r="C10" i="47"/>
  <c r="G9" i="47"/>
  <c r="E9" i="47"/>
  <c r="C9" i="47"/>
  <c r="G8" i="47"/>
  <c r="E8" i="47"/>
  <c r="C8" i="47"/>
  <c r="G7" i="47"/>
  <c r="E7" i="47"/>
  <c r="C7" i="47"/>
  <c r="G6" i="47"/>
  <c r="E6" i="47"/>
  <c r="C6" i="47"/>
  <c r="G5" i="47"/>
  <c r="E5" i="47"/>
  <c r="C5" i="47"/>
  <c r="G4" i="47"/>
  <c r="E4" i="47"/>
  <c r="C4" i="47"/>
  <c r="P35" i="39" l="1"/>
  <c r="O35" i="39"/>
  <c r="N35" i="39"/>
  <c r="M35" i="39"/>
  <c r="L35" i="39"/>
  <c r="K35" i="39"/>
  <c r="J35" i="39"/>
  <c r="I35" i="39"/>
  <c r="H35" i="39"/>
  <c r="G35" i="39"/>
  <c r="F35" i="39"/>
  <c r="O32" i="39"/>
  <c r="N32" i="39"/>
  <c r="M32" i="39"/>
  <c r="L32" i="39"/>
  <c r="K32" i="39"/>
  <c r="J32" i="39"/>
  <c r="I32" i="39"/>
  <c r="H32" i="39"/>
  <c r="G32" i="39"/>
  <c r="F32" i="39"/>
  <c r="O29" i="39"/>
  <c r="N29" i="39"/>
  <c r="M29" i="39"/>
  <c r="L29" i="39"/>
  <c r="K29" i="39"/>
  <c r="J29" i="39"/>
  <c r="I29" i="39"/>
  <c r="H29" i="39"/>
  <c r="G29" i="39"/>
  <c r="F29" i="39"/>
  <c r="P32" i="39"/>
  <c r="P29" i="39"/>
  <c r="P26" i="39"/>
  <c r="O26" i="39"/>
  <c r="N26" i="39"/>
  <c r="M26" i="39"/>
  <c r="L26" i="39"/>
  <c r="K26" i="39"/>
  <c r="J26" i="39"/>
  <c r="I26" i="39"/>
  <c r="H26" i="39"/>
  <c r="G26" i="39"/>
  <c r="F26" i="39"/>
  <c r="E35" i="39"/>
  <c r="E32" i="39"/>
  <c r="E29" i="39"/>
  <c r="E26" i="39"/>
  <c r="P16" i="39"/>
  <c r="P12" i="39"/>
  <c r="P8" i="39"/>
  <c r="P4" i="39"/>
  <c r="O4" i="39"/>
  <c r="O8" i="39"/>
  <c r="O12" i="39"/>
  <c r="N12" i="39"/>
  <c r="N8" i="39"/>
  <c r="N4" i="39"/>
  <c r="M12" i="39"/>
  <c r="M8" i="39"/>
  <c r="M4" i="39"/>
  <c r="L12" i="39"/>
  <c r="L8" i="39"/>
  <c r="L4" i="39"/>
  <c r="K12" i="39"/>
  <c r="K8" i="39"/>
  <c r="K4" i="39"/>
  <c r="J12" i="39"/>
  <c r="J8" i="39"/>
  <c r="J4" i="39"/>
  <c r="I12" i="39"/>
  <c r="I8" i="39"/>
  <c r="I4" i="39"/>
  <c r="H12" i="39"/>
  <c r="H8" i="39"/>
  <c r="H4" i="39"/>
  <c r="G12" i="39"/>
  <c r="G8" i="39"/>
  <c r="G4" i="39"/>
  <c r="F12" i="39"/>
  <c r="F8" i="39"/>
  <c r="F4" i="39"/>
  <c r="P22" i="39"/>
  <c r="O22" i="39"/>
  <c r="N22" i="39"/>
  <c r="M22" i="39"/>
  <c r="L22" i="39"/>
  <c r="K22" i="39"/>
  <c r="J22" i="39"/>
  <c r="I22" i="39"/>
  <c r="H22" i="39"/>
  <c r="G22" i="39"/>
  <c r="F22" i="39"/>
  <c r="E22" i="39"/>
  <c r="O16" i="39"/>
  <c r="N16" i="39"/>
  <c r="M16" i="39"/>
  <c r="L16" i="39"/>
  <c r="K16" i="39"/>
  <c r="J16" i="39"/>
  <c r="I16" i="39"/>
  <c r="H16" i="39"/>
  <c r="G16" i="39"/>
  <c r="F16" i="39"/>
  <c r="E16" i="39"/>
  <c r="E12" i="39"/>
  <c r="E8" i="39"/>
  <c r="E4" i="39"/>
  <c r="D35" i="39"/>
  <c r="D32" i="39"/>
  <c r="D29" i="39"/>
  <c r="D26" i="39"/>
  <c r="D22" i="39"/>
  <c r="D16" i="39"/>
  <c r="D12" i="39"/>
  <c r="D8" i="39"/>
  <c r="D4" i="39"/>
  <c r="C35" i="39"/>
  <c r="C32" i="39"/>
  <c r="C29" i="39"/>
  <c r="C26" i="39"/>
  <c r="C22" i="39"/>
  <c r="C16" i="39"/>
  <c r="C12" i="39"/>
  <c r="C8" i="39"/>
  <c r="C4" i="39"/>
  <c r="B35" i="39"/>
  <c r="B32" i="39"/>
  <c r="B29" i="39"/>
  <c r="B26" i="39"/>
  <c r="B22" i="39"/>
  <c r="B16" i="39"/>
  <c r="B12" i="39"/>
  <c r="B8" i="39"/>
  <c r="B4" i="39"/>
  <c r="Q6" i="39"/>
  <c r="Q7" i="39"/>
  <c r="Q9" i="39"/>
  <c r="Q10" i="39"/>
  <c r="Q11" i="39"/>
  <c r="Q13" i="39"/>
  <c r="Q14" i="39"/>
  <c r="Q15" i="39"/>
  <c r="Q17" i="39"/>
  <c r="Q18" i="39"/>
  <c r="Q19" i="39"/>
  <c r="Q20" i="39"/>
  <c r="Q21" i="39"/>
  <c r="Q23" i="39"/>
  <c r="Q24" i="39"/>
  <c r="Q25" i="39"/>
  <c r="Q27" i="39"/>
  <c r="Q28" i="39"/>
  <c r="Q30" i="39"/>
  <c r="Q31" i="39"/>
  <c r="Q33" i="39"/>
  <c r="Q34" i="39"/>
  <c r="Q36" i="39"/>
  <c r="Q37" i="39"/>
  <c r="Q5" i="39"/>
  <c r="Q4" i="39" s="1"/>
  <c r="Q12" i="39" l="1"/>
  <c r="Q8" i="39"/>
  <c r="Q32" i="39"/>
  <c r="Q29" i="39"/>
  <c r="Q26" i="39"/>
  <c r="Q16" i="39"/>
  <c r="Q22" i="39"/>
  <c r="C36" i="15" l="1"/>
  <c r="D36" i="15"/>
  <c r="C30" i="15"/>
  <c r="C4" i="15" s="1"/>
  <c r="C33" i="15"/>
  <c r="D30" i="15"/>
  <c r="D33" i="15"/>
  <c r="B30" i="15"/>
  <c r="B4" i="15" s="1"/>
  <c r="B33" i="15"/>
  <c r="D4" i="15" l="1"/>
  <c r="I36" i="15"/>
  <c r="H36" i="15"/>
  <c r="I33" i="15"/>
  <c r="H33" i="15"/>
  <c r="I30" i="15"/>
  <c r="H30" i="15"/>
  <c r="I27" i="15"/>
  <c r="H27" i="15"/>
  <c r="I23" i="15"/>
  <c r="H23" i="15"/>
  <c r="I17" i="15"/>
  <c r="H17" i="15"/>
  <c r="I13" i="15"/>
  <c r="H13" i="15"/>
  <c r="I9" i="15"/>
  <c r="H9" i="15"/>
  <c r="I5" i="15"/>
  <c r="I4" i="15" s="1"/>
  <c r="H5" i="15"/>
  <c r="J32" i="15"/>
  <c r="J34" i="15"/>
  <c r="J35" i="15"/>
  <c r="J37" i="15"/>
  <c r="J38" i="15"/>
  <c r="J16" i="15"/>
  <c r="J18" i="15"/>
  <c r="J19" i="15"/>
  <c r="J20" i="15"/>
  <c r="J21" i="15"/>
  <c r="J22" i="15"/>
  <c r="J24" i="15"/>
  <c r="J25" i="15"/>
  <c r="J26" i="15"/>
  <c r="J28" i="15"/>
  <c r="J29" i="15"/>
  <c r="J31" i="15"/>
  <c r="J10" i="15"/>
  <c r="J11" i="15"/>
  <c r="J12" i="15"/>
  <c r="J14" i="15"/>
  <c r="J15" i="15"/>
  <c r="J7" i="15"/>
  <c r="J8" i="15"/>
  <c r="J6" i="15"/>
  <c r="G36" i="15"/>
  <c r="G33" i="15"/>
  <c r="G30" i="15"/>
  <c r="G27" i="15"/>
  <c r="G23" i="15"/>
  <c r="G17" i="15"/>
  <c r="G13" i="15"/>
  <c r="G9" i="15"/>
  <c r="G5" i="15"/>
  <c r="F36" i="15"/>
  <c r="F33" i="15"/>
  <c r="F30" i="15"/>
  <c r="F27" i="15"/>
  <c r="F23" i="15"/>
  <c r="F17" i="15"/>
  <c r="F13" i="15"/>
  <c r="F9" i="15"/>
  <c r="F5" i="15"/>
  <c r="E36" i="15"/>
  <c r="E33" i="15"/>
  <c r="E30" i="15"/>
  <c r="E27" i="15"/>
  <c r="E23" i="15"/>
  <c r="E17" i="15"/>
  <c r="E13" i="15"/>
  <c r="E9" i="15"/>
  <c r="E5" i="15"/>
  <c r="E4" i="15" l="1"/>
  <c r="H4" i="15"/>
  <c r="F4" i="15"/>
  <c r="G4" i="15"/>
  <c r="J36" i="15"/>
  <c r="J30" i="15"/>
  <c r="J33" i="15"/>
  <c r="J27" i="15"/>
  <c r="J13" i="15"/>
  <c r="J23" i="15"/>
  <c r="J17" i="15"/>
  <c r="J9" i="15"/>
  <c r="J5" i="15"/>
  <c r="D3" i="49"/>
  <c r="C3" i="49"/>
  <c r="B3" i="49"/>
  <c r="J4" i="15" l="1"/>
  <c r="Q35" i="39"/>
</calcChain>
</file>

<file path=xl/sharedStrings.xml><?xml version="1.0" encoding="utf-8"?>
<sst xmlns="http://schemas.openxmlformats.org/spreadsheetml/2006/main" count="251" uniqueCount="128">
  <si>
    <t>Total</t>
  </si>
  <si>
    <t>District</t>
  </si>
  <si>
    <t>Colombo</t>
  </si>
  <si>
    <t>Gampaha</t>
  </si>
  <si>
    <t>Kalutara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</si>
  <si>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</si>
  <si>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</si>
  <si>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</si>
  <si>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</si>
  <si>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</si>
  <si>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</si>
  <si>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</si>
  <si>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</si>
  <si>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Mullaitivu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</si>
  <si>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</si>
  <si>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</si>
  <si>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</si>
  <si>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</si>
  <si>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</si>
  <si>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</si>
  <si>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</si>
  <si>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</si>
  <si>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</si>
  <si>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</si>
  <si>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</si>
  <si>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Female</t>
  </si>
  <si>
    <t xml:space="preserve">Kandy </t>
  </si>
  <si>
    <t>Mullativu</t>
  </si>
  <si>
    <t>Killinochchi</t>
  </si>
  <si>
    <t>Rathnapura</t>
  </si>
  <si>
    <t>Male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</si>
  <si>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</si>
  <si>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</si>
  <si>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</si>
  <si>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</si>
  <si>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</si>
  <si>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</si>
  <si>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</si>
  <si>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</si>
  <si>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</si>
  <si>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</si>
  <si>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Special education</t>
  </si>
  <si>
    <t>Grade</t>
  </si>
  <si>
    <t xml:space="preserve">Grade 12 </t>
  </si>
  <si>
    <t xml:space="preserve"> Grade 13 </t>
  </si>
  <si>
    <t>Number</t>
  </si>
  <si>
    <t>%</t>
  </si>
  <si>
    <t>Sri Lanka</t>
  </si>
  <si>
    <t>Technology</t>
  </si>
  <si>
    <t>Grade 11-1st</t>
  </si>
  <si>
    <t>Grade 11 -2nd</t>
  </si>
  <si>
    <t>Province / District</t>
  </si>
  <si>
    <t>Sinhala medium only</t>
  </si>
  <si>
    <t>Tamil medium only</t>
  </si>
  <si>
    <t>Stream</t>
  </si>
  <si>
    <t>Commerce</t>
  </si>
  <si>
    <t>Other</t>
  </si>
  <si>
    <t>Types of school</t>
  </si>
  <si>
    <t>Sinhala schools</t>
  </si>
  <si>
    <t>Tamil schools</t>
  </si>
  <si>
    <t>Muslim schools</t>
  </si>
  <si>
    <t>Ethnicity</t>
  </si>
  <si>
    <t>Types of schools</t>
  </si>
  <si>
    <t>STRs</t>
  </si>
  <si>
    <t xml:space="preserve">Stream at least one Stream having schools are classified as 1C Schools </t>
  </si>
  <si>
    <t xml:space="preserve"> Bilingual *</t>
  </si>
  <si>
    <t>Government schools only</t>
  </si>
  <si>
    <t>Gamapaha</t>
  </si>
  <si>
    <t>Arts</t>
  </si>
  <si>
    <t>Note  : Include government schools, private schools and special schools</t>
  </si>
  <si>
    <t>Table 04: Students of all schools by  province/district, sex and year</t>
  </si>
  <si>
    <t>Table 06: Students of the government schools by ethnicity and sex  2020</t>
  </si>
  <si>
    <t>Table 07: Teachers of all schools by district and sex 2020</t>
  </si>
  <si>
    <t>Table 08: Teacher of government schools by type of schools and sex  2020</t>
  </si>
  <si>
    <t>Note: Include government school and private school  -2008 and 2015</t>
  </si>
  <si>
    <t xml:space="preserve">           Include government school, private school and special school -2020</t>
  </si>
  <si>
    <t xml:space="preserve">of a National College of Education /teachers having 2-year diploma in Science/Mathematics </t>
  </si>
  <si>
    <t>Table 01: Students of government school enrollment by province/ district and grade 2020</t>
  </si>
  <si>
    <t>Table 03: Students of governmet school enrollment  by A/L  stream  by sex 2020</t>
  </si>
  <si>
    <t xml:space="preserve">Table 02: Students of government school enrollment by grade and medium (Sinhala, English, Tamil) of study 2020 </t>
  </si>
  <si>
    <t>Table 12: Students teacher ratios  (STRs) by types of schools  and  year</t>
  </si>
  <si>
    <t>Table 09: Teachers of government schools by appointment classification and sex 2020</t>
  </si>
  <si>
    <t>Source: School census 2020, Ministry of education</t>
  </si>
  <si>
    <t>Note: * Include both sinhala-english &amp; tamil-english</t>
  </si>
  <si>
    <t>Source: School census 2020, Ministry of eduacation</t>
  </si>
  <si>
    <t>Source: School census 2008, 2015, and 2020. Ministry of education</t>
  </si>
  <si>
    <t>Source: School census 2015 and 2020, Ministry of education</t>
  </si>
  <si>
    <t>Source: School census 2020, Ministry of education.</t>
  </si>
  <si>
    <t xml:space="preserve">Source: School census 2020, Ministry of education </t>
  </si>
  <si>
    <t>Source: School census 2020 , Ministry of education</t>
  </si>
  <si>
    <t>Source : School census 2015 and 2020, Ministry of education</t>
  </si>
  <si>
    <r>
      <t xml:space="preserve">1AB </t>
    </r>
    <r>
      <rPr>
        <sz val="10"/>
        <color rgb="FF000000"/>
        <rFont val="Cambria"/>
        <family val="1"/>
      </rPr>
      <t xml:space="preserve">- Schools having Advanced Level Science (Bio Science and/ or Physical Science) stream classes </t>
    </r>
  </si>
  <si>
    <r>
      <t xml:space="preserve">1C </t>
    </r>
    <r>
      <rPr>
        <sz val="10"/>
        <color rgb="FF000000"/>
        <rFont val="Cambria"/>
        <family val="1"/>
      </rPr>
      <t xml:space="preserve">- Schools having Advanced Level classes other than Science (Arts and/or Commerce and/or Technology streams and/ or Vocational) </t>
    </r>
  </si>
  <si>
    <r>
      <t xml:space="preserve">Type 2 </t>
    </r>
    <r>
      <rPr>
        <sz val="10"/>
        <color rgb="FF000000"/>
        <rFont val="Cambria"/>
        <family val="1"/>
      </rPr>
      <t xml:space="preserve">- Schools having classes only up to grade 11 (Grade 1-11 or grade 6-11) </t>
    </r>
  </si>
  <si>
    <r>
      <t xml:space="preserve">Type 3 </t>
    </r>
    <r>
      <rPr>
        <sz val="10"/>
        <color theme="1"/>
        <rFont val="Cambria"/>
        <family val="1"/>
      </rPr>
      <t>- Schools having classes from grade 1-5 or grade 1-8</t>
    </r>
  </si>
  <si>
    <r>
      <t xml:space="preserve">Graduate teachers </t>
    </r>
    <r>
      <rPr>
        <sz val="11.5"/>
        <color rgb="FF000000"/>
        <rFont val="Cambria"/>
        <family val="1"/>
      </rPr>
      <t xml:space="preserve">– Basic degree, Postgraduate diploma, Postgraduate degree holders </t>
    </r>
  </si>
  <si>
    <r>
      <t xml:space="preserve">Trained teachers </t>
    </r>
    <r>
      <rPr>
        <sz val="11.5"/>
        <color rgb="FF000000"/>
        <rFont val="Cambria"/>
        <family val="1"/>
      </rPr>
      <t>– Teachers qualified with a teacher-training certificate from a Training college/National Diploma holders</t>
    </r>
  </si>
  <si>
    <r>
      <t xml:space="preserve">Untrained </t>
    </r>
    <r>
      <rPr>
        <sz val="11.5"/>
        <color rgb="FF000000"/>
        <rFont val="Cambria"/>
        <family val="1"/>
      </rPr>
      <t xml:space="preserve">– Untrained teachers and 2-3 years other diploma holders and has absorbed in Sri Lanka Teacher Service (SLTS) </t>
    </r>
  </si>
  <si>
    <r>
      <t xml:space="preserve">Trainee </t>
    </r>
    <r>
      <rPr>
        <sz val="11.5"/>
        <color rgb="FF000000"/>
        <rFont val="Cambria"/>
        <family val="1"/>
      </rPr>
      <t xml:space="preserve">– Teachers not absorbed in the Sri Lanka Teacher Service </t>
    </r>
  </si>
  <si>
    <r>
      <t xml:space="preserve">Other </t>
    </r>
    <r>
      <rPr>
        <sz val="11.5"/>
        <color theme="1"/>
        <rFont val="Cambria"/>
        <family val="1"/>
      </rPr>
      <t>– Teachers paid by other government institutes and teachers paid by non-government institutes/organizations</t>
    </r>
  </si>
  <si>
    <r>
      <t>Grade 11-1</t>
    </r>
    <r>
      <rPr>
        <vertAlign val="superscript"/>
        <sz val="11"/>
        <color rgb="FF000000"/>
        <rFont val="Cambria"/>
        <family val="1"/>
      </rPr>
      <t>st</t>
    </r>
  </si>
  <si>
    <t>Graduate teachers</t>
  </si>
  <si>
    <t>Trained teachers</t>
  </si>
  <si>
    <t>Trainee teachers</t>
  </si>
  <si>
    <t>Untrained teachers</t>
  </si>
  <si>
    <t>Other teachers</t>
  </si>
  <si>
    <t>Total teachers</t>
  </si>
  <si>
    <t>Appoinment classification</t>
  </si>
  <si>
    <t>1 AB school</t>
  </si>
  <si>
    <t>1 C schools</t>
  </si>
  <si>
    <t>Type 2 schools</t>
  </si>
  <si>
    <t>Type 3 schools</t>
  </si>
  <si>
    <t>Western province</t>
  </si>
  <si>
    <t>Central province</t>
  </si>
  <si>
    <t>Southern province</t>
  </si>
  <si>
    <t>Northern province</t>
  </si>
  <si>
    <t>Eastern province</t>
  </si>
  <si>
    <t>North western province</t>
  </si>
  <si>
    <t>North central province</t>
  </si>
  <si>
    <t>Uva province</t>
  </si>
  <si>
    <t>Sabaragamuwa province</t>
  </si>
  <si>
    <t>Bio science</t>
  </si>
  <si>
    <t>Physical science</t>
  </si>
  <si>
    <t>1 AB schools</t>
  </si>
  <si>
    <t>Grade 11 repeaters</t>
  </si>
  <si>
    <t>Table 05: Students of  govrnment schools by type of school, sex and year</t>
  </si>
  <si>
    <t>Both sexes</t>
  </si>
  <si>
    <r>
      <t>Student Teacher Ratio (STR)</t>
    </r>
    <r>
      <rPr>
        <sz val="10"/>
        <color rgb="FF000000"/>
        <rFont val="Cambria"/>
        <family val="1"/>
        <scheme val="major"/>
      </rPr>
      <t xml:space="preserve"> = Number of Students/ Number of Teachers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</si>
</sst>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mbria"/>
      <family val="1"/>
      <scheme val="major"/>
    </font>
    <font>
      <b/>
      <sz val="11.5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b/>
      <sz val="10"/>
      <color theme="1"/>
      <name val="Cambria"/>
      <family val="1"/>
    </font>
    <font>
      <b/>
      <sz val="11.5"/>
      <color rgb="FF000000"/>
      <name val="Cambria"/>
      <family val="1"/>
    </font>
    <font>
      <sz val="11.5"/>
      <color rgb="FF000000"/>
      <name val="Cambria"/>
      <family val="1"/>
    </font>
    <font>
      <b/>
      <sz val="11.5"/>
      <color theme="1"/>
      <name val="Cambria"/>
      <family val="1"/>
    </font>
    <font>
      <sz val="11.5"/>
      <color theme="1"/>
      <name val="Cambria"/>
      <family val="1"/>
    </font>
    <font>
      <sz val="11"/>
      <color rgb="FF000000"/>
      <name val="Cambria"/>
      <family val="1"/>
    </font>
    <font>
      <vertAlign val="superscript"/>
      <sz val="11"/>
      <color rgb="FF000000"/>
      <name val="Cambria"/>
      <family val="1"/>
    </font>
    <font>
      <b/>
      <sz val="11"/>
      <color rgb="FF000000"/>
      <name val="Cambria"/>
      <family val="1"/>
    </font>
    <font>
      <b/>
      <sz val="10"/>
      <color rgb="FF000000"/>
      <name val="Cambria"/>
      <family val="1"/>
      <scheme val="major"/>
    </font>
    <font>
      <sz val="10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3" fontId="0" fillId="0" borderId="0" xfId="0" applyNumberFormat="1"/>
    <xf numFmtId="0" fontId="1" fillId="0" borderId="0" xfId="0" applyFont="1" applyBorder="1"/>
    <xf numFmtId="3" fontId="0" fillId="0" borderId="0" xfId="0" applyNumberFormat="1" applyBorder="1"/>
    <xf numFmtId="0" fontId="5" fillId="0" borderId="2" xfId="0" applyFont="1" applyFill="1" applyBorder="1" applyAlignment="1">
      <alignment vertical="center"/>
    </xf>
    <xf numFmtId="0" fontId="6" fillId="0" borderId="0" xfId="0" applyFont="1"/>
    <xf numFmtId="43" fontId="2" fillId="0" borderId="0" xfId="0" applyNumberFormat="1" applyFont="1"/>
    <xf numFmtId="0" fontId="7" fillId="0" borderId="0" xfId="0" applyFont="1"/>
    <xf numFmtId="0" fontId="7" fillId="0" borderId="0" xfId="0" applyFont="1" applyFill="1" applyBorder="1"/>
    <xf numFmtId="0" fontId="8" fillId="0" borderId="0" xfId="0" applyFont="1"/>
    <xf numFmtId="0" fontId="9" fillId="0" borderId="0" xfId="0" applyFont="1"/>
    <xf numFmtId="3" fontId="9" fillId="0" borderId="4" xfId="0" applyNumberFormat="1" applyFont="1" applyBorder="1"/>
    <xf numFmtId="3" fontId="9" fillId="0" borderId="6" xfId="0" applyNumberFormat="1" applyFont="1" applyBorder="1"/>
    <xf numFmtId="0" fontId="10" fillId="0" borderId="0" xfId="0" applyFont="1"/>
    <xf numFmtId="0" fontId="11" fillId="0" borderId="0" xfId="0" applyFont="1"/>
    <xf numFmtId="0" fontId="8" fillId="0" borderId="0" xfId="0" applyFont="1" applyFill="1"/>
    <xf numFmtId="0" fontId="12" fillId="0" borderId="2" xfId="0" applyFont="1" applyFill="1" applyBorder="1" applyAlignment="1">
      <alignment vertical="center"/>
    </xf>
    <xf numFmtId="0" fontId="9" fillId="0" borderId="0" xfId="0" applyFont="1" applyBorder="1"/>
    <xf numFmtId="0" fontId="10" fillId="0" borderId="1" xfId="0" applyFont="1" applyFill="1" applyBorder="1"/>
    <xf numFmtId="0" fontId="10" fillId="0" borderId="0" xfId="0" applyFont="1" applyBorder="1"/>
    <xf numFmtId="3" fontId="10" fillId="0" borderId="0" xfId="0" applyNumberFormat="1" applyFont="1" applyBorder="1"/>
    <xf numFmtId="0" fontId="10" fillId="0" borderId="0" xfId="0" applyFont="1" applyFill="1" applyBorder="1"/>
    <xf numFmtId="0" fontId="9" fillId="0" borderId="0" xfId="0" applyFont="1" applyFill="1" applyBorder="1"/>
    <xf numFmtId="165" fontId="10" fillId="0" borderId="0" xfId="0" applyNumberFormat="1" applyFont="1" applyBorder="1"/>
    <xf numFmtId="1" fontId="10" fillId="0" borderId="0" xfId="0" applyNumberFormat="1" applyFont="1" applyBorder="1"/>
    <xf numFmtId="0" fontId="10" fillId="0" borderId="0" xfId="0" applyFont="1" applyAlignment="1">
      <alignment horizontal="left"/>
    </xf>
    <xf numFmtId="0" fontId="10" fillId="0" borderId="2" xfId="0" applyFont="1" applyFill="1" applyBorder="1"/>
    <xf numFmtId="3" fontId="9" fillId="0" borderId="0" xfId="0" applyNumberFormat="1" applyFont="1" applyBorder="1"/>
    <xf numFmtId="0" fontId="9" fillId="0" borderId="4" xfId="0" applyFont="1" applyBorder="1"/>
    <xf numFmtId="0" fontId="9" fillId="0" borderId="9" xfId="0" applyFont="1" applyBorder="1"/>
    <xf numFmtId="3" fontId="9" fillId="0" borderId="9" xfId="0" applyNumberFormat="1" applyFont="1" applyBorder="1"/>
    <xf numFmtId="0" fontId="8" fillId="0" borderId="10" xfId="0" applyFont="1" applyBorder="1"/>
    <xf numFmtId="3" fontId="8" fillId="0" borderId="10" xfId="0" applyNumberFormat="1" applyFont="1" applyBorder="1"/>
    <xf numFmtId="165" fontId="9" fillId="0" borderId="0" xfId="0" applyNumberFormat="1" applyFont="1" applyBorder="1"/>
    <xf numFmtId="165" fontId="9" fillId="0" borderId="4" xfId="0" applyNumberFormat="1" applyFont="1" applyFill="1" applyBorder="1"/>
    <xf numFmtId="165" fontId="9" fillId="0" borderId="4" xfId="0" applyNumberFormat="1" applyFont="1" applyBorder="1"/>
    <xf numFmtId="165" fontId="9" fillId="0" borderId="9" xfId="0" applyNumberFormat="1" applyFont="1" applyBorder="1"/>
    <xf numFmtId="0" fontId="9" fillId="0" borderId="6" xfId="0" applyFont="1" applyBorder="1"/>
    <xf numFmtId="0" fontId="9" fillId="0" borderId="5" xfId="0" applyFont="1" applyBorder="1" applyAlignment="1">
      <alignment horizontal="center"/>
    </xf>
    <xf numFmtId="3" fontId="19" fillId="0" borderId="0" xfId="0" applyNumberFormat="1" applyFont="1" applyBorder="1" applyAlignment="1">
      <alignment vertical="center"/>
    </xf>
    <xf numFmtId="3" fontId="19" fillId="0" borderId="4" xfId="0" applyNumberFormat="1" applyFont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0" fontId="9" fillId="0" borderId="11" xfId="0" applyFont="1" applyBorder="1"/>
    <xf numFmtId="3" fontId="9" fillId="0" borderId="4" xfId="0" applyNumberFormat="1" applyFont="1" applyFill="1" applyBorder="1"/>
    <xf numFmtId="164" fontId="9" fillId="0" borderId="4" xfId="0" applyNumberFormat="1" applyFont="1" applyBorder="1"/>
    <xf numFmtId="0" fontId="9" fillId="0" borderId="12" xfId="0" applyFont="1" applyBorder="1"/>
    <xf numFmtId="3" fontId="9" fillId="0" borderId="9" xfId="0" applyNumberFormat="1" applyFont="1" applyFill="1" applyBorder="1"/>
    <xf numFmtId="165" fontId="9" fillId="0" borderId="6" xfId="0" applyNumberFormat="1" applyFont="1" applyBorder="1"/>
    <xf numFmtId="164" fontId="9" fillId="0" borderId="6" xfId="0" applyNumberFormat="1" applyFont="1" applyBorder="1"/>
    <xf numFmtId="0" fontId="9" fillId="0" borderId="0" xfId="0" applyFont="1" applyBorder="1" applyAlignment="1"/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9" xfId="0" applyFont="1" applyBorder="1" applyAlignment="1"/>
    <xf numFmtId="0" fontId="9" fillId="0" borderId="4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3" fontId="9" fillId="0" borderId="0" xfId="0" applyNumberFormat="1" applyFont="1" applyFill="1" applyBorder="1"/>
    <xf numFmtId="3" fontId="9" fillId="0" borderId="6" xfId="0" applyNumberFormat="1" applyFont="1" applyFill="1" applyBorder="1"/>
    <xf numFmtId="3" fontId="8" fillId="0" borderId="14" xfId="0" applyNumberFormat="1" applyFont="1" applyBorder="1"/>
    <xf numFmtId="0" fontId="8" fillId="0" borderId="14" xfId="0" applyFont="1" applyBorder="1"/>
    <xf numFmtId="0" fontId="8" fillId="0" borderId="4" xfId="0" applyFont="1" applyBorder="1"/>
    <xf numFmtId="3" fontId="8" fillId="0" borderId="4" xfId="0" applyNumberFormat="1" applyFont="1" applyBorder="1"/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center"/>
    </xf>
    <xf numFmtId="3" fontId="21" fillId="0" borderId="10" xfId="0" applyNumberFormat="1" applyFont="1" applyBorder="1" applyAlignment="1">
      <alignment horizontal="right" vertical="center"/>
    </xf>
    <xf numFmtId="3" fontId="21" fillId="0" borderId="10" xfId="0" applyNumberFormat="1" applyFont="1" applyBorder="1" applyAlignment="1">
      <alignment horizontal="right" vertical="center" wrapText="1"/>
    </xf>
    <xf numFmtId="0" fontId="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3" fontId="8" fillId="0" borderId="10" xfId="0" applyNumberFormat="1" applyFont="1" applyBorder="1" applyAlignment="1">
      <alignment horizontal="center" wrapText="1"/>
    </xf>
    <xf numFmtId="165" fontId="8" fillId="0" borderId="10" xfId="0" applyNumberFormat="1" applyFont="1" applyBorder="1" applyAlignment="1">
      <alignment horizontal="right" wrapText="1"/>
    </xf>
    <xf numFmtId="3" fontId="8" fillId="0" borderId="10" xfId="0" applyNumberFormat="1" applyFont="1" applyBorder="1" applyAlignment="1">
      <alignment horizontal="right" wrapText="1"/>
    </xf>
    <xf numFmtId="3" fontId="8" fillId="0" borderId="10" xfId="0" applyNumberFormat="1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9" fillId="0" borderId="14" xfId="0" applyFont="1" applyBorder="1"/>
    <xf numFmtId="3" fontId="9" fillId="0" borderId="14" xfId="0" applyNumberFormat="1" applyFont="1" applyBorder="1"/>
    <xf numFmtId="0" fontId="8" fillId="0" borderId="13" xfId="0" applyFont="1" applyBorder="1" applyAlignment="1">
      <alignment horizontal="left" vertical="center"/>
    </xf>
    <xf numFmtId="3" fontId="8" fillId="0" borderId="13" xfId="0" applyNumberFormat="1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3" fontId="9" fillId="0" borderId="14" xfId="0" applyNumberFormat="1" applyFont="1" applyFill="1" applyBorder="1"/>
    <xf numFmtId="0" fontId="8" fillId="0" borderId="13" xfId="0" applyFont="1" applyBorder="1" applyAlignment="1">
      <alignment horizontal="center"/>
    </xf>
    <xf numFmtId="3" fontId="8" fillId="0" borderId="14" xfId="0" applyNumberFormat="1" applyFont="1" applyFill="1" applyBorder="1"/>
    <xf numFmtId="165" fontId="8" fillId="0" borderId="14" xfId="0" applyNumberFormat="1" applyFont="1" applyBorder="1"/>
    <xf numFmtId="164" fontId="8" fillId="0" borderId="14" xfId="0" applyNumberFormat="1" applyFont="1" applyBorder="1"/>
    <xf numFmtId="0" fontId="9" fillId="0" borderId="8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8" fillId="0" borderId="14" xfId="0" applyFont="1" applyBorder="1" applyAlignment="1"/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/>
    <xf numFmtId="0" fontId="8" fillId="0" borderId="14" xfId="0" applyFont="1" applyBorder="1" applyAlignment="1">
      <alignment horizontal="left" vertical="center"/>
    </xf>
    <xf numFmtId="164" fontId="8" fillId="0" borderId="14" xfId="0" applyNumberFormat="1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9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wrapText="1"/>
    </xf>
    <xf numFmtId="0" fontId="22" fillId="0" borderId="0" xfId="0" applyFont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T19" sqref="T19"/>
    </sheetView>
  </sheetViews>
  <sheetFormatPr defaultRowHeight="15" x14ac:dyDescent="0.25"/>
  <cols>
    <col min="1" max="1" width="25.42578125" customWidth="1"/>
    <col min="2" max="11" width="9.42578125" bestFit="1" customWidth="1"/>
    <col min="12" max="12" width="10.42578125" customWidth="1"/>
    <col min="13" max="13" width="10.28515625" customWidth="1"/>
    <col min="14" max="14" width="9.140625" customWidth="1"/>
    <col min="15" max="15" width="9.42578125" bestFit="1" customWidth="1"/>
    <col min="16" max="16" width="11" customWidth="1"/>
    <col min="17" max="17" width="11.140625" bestFit="1" customWidth="1"/>
  </cols>
  <sheetData>
    <row r="1" spans="1:17" ht="15.75" thickBot="1" x14ac:dyDescent="0.3">
      <c r="A1" s="12" t="s">
        <v>77</v>
      </c>
      <c r="B1" s="13"/>
      <c r="C1" s="13"/>
      <c r="D1" s="13"/>
      <c r="E1" s="13"/>
      <c r="F1" s="13"/>
      <c r="G1" s="13"/>
      <c r="H1" s="13"/>
    </row>
    <row r="2" spans="1:17" ht="32.25" thickTop="1" thickBot="1" x14ac:dyDescent="0.3">
      <c r="A2" s="74" t="s">
        <v>51</v>
      </c>
      <c r="B2" s="75" t="s">
        <v>31</v>
      </c>
      <c r="C2" s="75" t="s">
        <v>32</v>
      </c>
      <c r="D2" s="75" t="s">
        <v>33</v>
      </c>
      <c r="E2" s="75" t="s">
        <v>34</v>
      </c>
      <c r="F2" s="75" t="s">
        <v>35</v>
      </c>
      <c r="G2" s="75" t="s">
        <v>36</v>
      </c>
      <c r="H2" s="75" t="s">
        <v>37</v>
      </c>
      <c r="I2" s="75" t="s">
        <v>38</v>
      </c>
      <c r="J2" s="75" t="s">
        <v>39</v>
      </c>
      <c r="K2" s="75" t="s">
        <v>40</v>
      </c>
      <c r="L2" s="76" t="s">
        <v>100</v>
      </c>
      <c r="M2" s="76" t="s">
        <v>124</v>
      </c>
      <c r="N2" s="75" t="s">
        <v>43</v>
      </c>
      <c r="O2" s="75" t="s">
        <v>44</v>
      </c>
      <c r="P2" s="76" t="s">
        <v>41</v>
      </c>
      <c r="Q2" s="75" t="s">
        <v>0</v>
      </c>
    </row>
    <row r="3" spans="1:17" x14ac:dyDescent="0.25">
      <c r="A3" s="71" t="s">
        <v>47</v>
      </c>
      <c r="B3" s="72">
        <v>319405</v>
      </c>
      <c r="C3" s="72">
        <v>333128</v>
      </c>
      <c r="D3" s="72">
        <v>329172</v>
      </c>
      <c r="E3" s="72">
        <v>333714</v>
      </c>
      <c r="F3" s="72">
        <v>325228</v>
      </c>
      <c r="G3" s="72">
        <v>331910</v>
      </c>
      <c r="H3" s="72">
        <v>345307</v>
      </c>
      <c r="I3" s="72">
        <v>344391</v>
      </c>
      <c r="J3" s="72">
        <v>335829</v>
      </c>
      <c r="K3" s="72">
        <v>321885</v>
      </c>
      <c r="L3" s="73">
        <v>305566</v>
      </c>
      <c r="M3" s="73">
        <v>9534</v>
      </c>
      <c r="N3" s="72">
        <v>218191</v>
      </c>
      <c r="O3" s="72">
        <v>202923</v>
      </c>
      <c r="P3" s="73">
        <v>7502</v>
      </c>
      <c r="Q3" s="72">
        <v>4063685</v>
      </c>
    </row>
    <row r="4" spans="1:17" x14ac:dyDescent="0.25">
      <c r="A4" s="70" t="s">
        <v>112</v>
      </c>
      <c r="B4" s="35">
        <f t="shared" ref="B4:Q4" si="0">B5+B6+B7</f>
        <v>68512</v>
      </c>
      <c r="C4" s="35">
        <f t="shared" si="0"/>
        <v>71603</v>
      </c>
      <c r="D4" s="35">
        <f t="shared" si="0"/>
        <v>71457</v>
      </c>
      <c r="E4" s="35">
        <f t="shared" si="0"/>
        <v>73126</v>
      </c>
      <c r="F4" s="35">
        <f t="shared" si="0"/>
        <v>71412</v>
      </c>
      <c r="G4" s="35">
        <f t="shared" si="0"/>
        <v>75830</v>
      </c>
      <c r="H4" s="35">
        <f t="shared" si="0"/>
        <v>80316</v>
      </c>
      <c r="I4" s="35">
        <f t="shared" si="0"/>
        <v>79101</v>
      </c>
      <c r="J4" s="35">
        <f t="shared" si="0"/>
        <v>78238</v>
      </c>
      <c r="K4" s="35">
        <f t="shared" si="0"/>
        <v>76800</v>
      </c>
      <c r="L4" s="35">
        <f t="shared" si="0"/>
        <v>74258</v>
      </c>
      <c r="M4" s="34">
        <f t="shared" si="0"/>
        <v>557</v>
      </c>
      <c r="N4" s="35">
        <f t="shared" si="0"/>
        <v>54323</v>
      </c>
      <c r="O4" s="35">
        <f t="shared" si="0"/>
        <v>51149</v>
      </c>
      <c r="P4" s="35">
        <f t="shared" si="0"/>
        <v>1195</v>
      </c>
      <c r="Q4" s="35">
        <f t="shared" si="0"/>
        <v>927877</v>
      </c>
    </row>
    <row r="5" spans="1:17" x14ac:dyDescent="0.25">
      <c r="A5" s="31" t="s">
        <v>2</v>
      </c>
      <c r="B5" s="14">
        <v>24687</v>
      </c>
      <c r="C5" s="14">
        <v>25994</v>
      </c>
      <c r="D5" s="14">
        <v>25909</v>
      </c>
      <c r="E5" s="14">
        <v>26786</v>
      </c>
      <c r="F5" s="14">
        <v>26496</v>
      </c>
      <c r="G5" s="14">
        <v>29775</v>
      </c>
      <c r="H5" s="14">
        <v>31491</v>
      </c>
      <c r="I5" s="14">
        <v>30949</v>
      </c>
      <c r="J5" s="14">
        <v>30785</v>
      </c>
      <c r="K5" s="14">
        <v>30357</v>
      </c>
      <c r="L5" s="14">
        <v>29753</v>
      </c>
      <c r="M5" s="31">
        <v>131</v>
      </c>
      <c r="N5" s="14">
        <v>23250</v>
      </c>
      <c r="O5" s="14">
        <v>21724</v>
      </c>
      <c r="P5" s="31">
        <v>340</v>
      </c>
      <c r="Q5" s="14">
        <f>B5+C5+D5+E5+F5+G5+H5+I5+J5+K5+L5+M5+N5+O5+P5</f>
        <v>358427</v>
      </c>
    </row>
    <row r="6" spans="1:17" x14ac:dyDescent="0.25">
      <c r="A6" s="31" t="s">
        <v>3</v>
      </c>
      <c r="B6" s="14">
        <v>26351</v>
      </c>
      <c r="C6" s="14">
        <v>27392</v>
      </c>
      <c r="D6" s="14">
        <v>27587</v>
      </c>
      <c r="E6" s="14">
        <v>28112</v>
      </c>
      <c r="F6" s="14">
        <v>27292</v>
      </c>
      <c r="G6" s="14">
        <v>28203</v>
      </c>
      <c r="H6" s="14">
        <v>29766</v>
      </c>
      <c r="I6" s="14">
        <v>29287</v>
      </c>
      <c r="J6" s="14">
        <v>28786</v>
      </c>
      <c r="K6" s="14">
        <v>28388</v>
      </c>
      <c r="L6" s="14">
        <v>27606</v>
      </c>
      <c r="M6" s="31">
        <v>50</v>
      </c>
      <c r="N6" s="14">
        <v>19202</v>
      </c>
      <c r="O6" s="14">
        <v>18135</v>
      </c>
      <c r="P6" s="31">
        <v>512</v>
      </c>
      <c r="Q6" s="14">
        <f t="shared" ref="Q6:Q37" si="1">B6+C6+D6+E6+F6+G6+H6+I6+J6+K6+L6+M6+N6+O6+P6</f>
        <v>346669</v>
      </c>
    </row>
    <row r="7" spans="1:17" x14ac:dyDescent="0.25">
      <c r="A7" s="31" t="s">
        <v>4</v>
      </c>
      <c r="B7" s="14">
        <v>17474</v>
      </c>
      <c r="C7" s="14">
        <v>18217</v>
      </c>
      <c r="D7" s="14">
        <v>17961</v>
      </c>
      <c r="E7" s="14">
        <v>18228</v>
      </c>
      <c r="F7" s="14">
        <v>17624</v>
      </c>
      <c r="G7" s="14">
        <v>17852</v>
      </c>
      <c r="H7" s="14">
        <v>19059</v>
      </c>
      <c r="I7" s="14">
        <v>18865</v>
      </c>
      <c r="J7" s="14">
        <v>18667</v>
      </c>
      <c r="K7" s="14">
        <v>18055</v>
      </c>
      <c r="L7" s="14">
        <v>16899</v>
      </c>
      <c r="M7" s="31">
        <v>376</v>
      </c>
      <c r="N7" s="14">
        <v>11871</v>
      </c>
      <c r="O7" s="14">
        <v>11290</v>
      </c>
      <c r="P7" s="31">
        <v>343</v>
      </c>
      <c r="Q7" s="14">
        <f t="shared" si="1"/>
        <v>222781</v>
      </c>
    </row>
    <row r="8" spans="1:17" x14ac:dyDescent="0.25">
      <c r="A8" s="68" t="s">
        <v>113</v>
      </c>
      <c r="B8" s="69">
        <f t="shared" ref="B8:P8" si="2">B9+B10+B11</f>
        <v>42807</v>
      </c>
      <c r="C8" s="69">
        <f t="shared" si="2"/>
        <v>45574</v>
      </c>
      <c r="D8" s="69">
        <f t="shared" si="2"/>
        <v>44568</v>
      </c>
      <c r="E8" s="69">
        <f t="shared" si="2"/>
        <v>43843</v>
      </c>
      <c r="F8" s="69">
        <f t="shared" si="2"/>
        <v>42997</v>
      </c>
      <c r="G8" s="69">
        <f t="shared" si="2"/>
        <v>43658</v>
      </c>
      <c r="H8" s="69">
        <f t="shared" si="2"/>
        <v>45125</v>
      </c>
      <c r="I8" s="69">
        <f t="shared" si="2"/>
        <v>44835</v>
      </c>
      <c r="J8" s="69">
        <f t="shared" si="2"/>
        <v>43909</v>
      </c>
      <c r="K8" s="69">
        <f t="shared" si="2"/>
        <v>42073</v>
      </c>
      <c r="L8" s="69">
        <f t="shared" si="2"/>
        <v>41142</v>
      </c>
      <c r="M8" s="68">
        <f t="shared" si="2"/>
        <v>651</v>
      </c>
      <c r="N8" s="69">
        <f t="shared" si="2"/>
        <v>29080</v>
      </c>
      <c r="O8" s="69">
        <f t="shared" si="2"/>
        <v>26831</v>
      </c>
      <c r="P8" s="68">
        <f t="shared" si="2"/>
        <v>880</v>
      </c>
      <c r="Q8" s="69">
        <f t="shared" si="1"/>
        <v>537973</v>
      </c>
    </row>
    <row r="9" spans="1:17" x14ac:dyDescent="0.25">
      <c r="A9" s="31" t="s">
        <v>26</v>
      </c>
      <c r="B9" s="14">
        <v>21730</v>
      </c>
      <c r="C9" s="14">
        <v>22991</v>
      </c>
      <c r="D9" s="14">
        <v>21844</v>
      </c>
      <c r="E9" s="14">
        <v>21822</v>
      </c>
      <c r="F9" s="14">
        <v>21767</v>
      </c>
      <c r="G9" s="14">
        <v>22131</v>
      </c>
      <c r="H9" s="14">
        <v>22917</v>
      </c>
      <c r="I9" s="14">
        <v>22654</v>
      </c>
      <c r="J9" s="14">
        <v>22066</v>
      </c>
      <c r="K9" s="14">
        <v>21552</v>
      </c>
      <c r="L9" s="14">
        <v>21385</v>
      </c>
      <c r="M9" s="31">
        <v>270</v>
      </c>
      <c r="N9" s="14">
        <v>16175</v>
      </c>
      <c r="O9" s="14">
        <v>15191</v>
      </c>
      <c r="P9" s="31">
        <v>442</v>
      </c>
      <c r="Q9" s="14">
        <f t="shared" si="1"/>
        <v>274937</v>
      </c>
    </row>
    <row r="10" spans="1:17" x14ac:dyDescent="0.25">
      <c r="A10" s="31" t="s">
        <v>5</v>
      </c>
      <c r="B10" s="14">
        <v>8557</v>
      </c>
      <c r="C10" s="14">
        <v>8739</v>
      </c>
      <c r="D10" s="14">
        <v>9002</v>
      </c>
      <c r="E10" s="14">
        <v>8734</v>
      </c>
      <c r="F10" s="14">
        <v>8326</v>
      </c>
      <c r="G10" s="14">
        <v>8264</v>
      </c>
      <c r="H10" s="14">
        <v>8624</v>
      </c>
      <c r="I10" s="14">
        <v>8313</v>
      </c>
      <c r="J10" s="14">
        <v>8036</v>
      </c>
      <c r="K10" s="14">
        <v>7757</v>
      </c>
      <c r="L10" s="14">
        <v>7839</v>
      </c>
      <c r="M10" s="31">
        <v>103</v>
      </c>
      <c r="N10" s="14">
        <v>5540</v>
      </c>
      <c r="O10" s="14">
        <v>4968</v>
      </c>
      <c r="P10" s="31">
        <v>181</v>
      </c>
      <c r="Q10" s="14">
        <f t="shared" si="1"/>
        <v>102983</v>
      </c>
    </row>
    <row r="11" spans="1:17" x14ac:dyDescent="0.25">
      <c r="A11" s="31" t="s">
        <v>6</v>
      </c>
      <c r="B11" s="14">
        <v>12520</v>
      </c>
      <c r="C11" s="14">
        <v>13844</v>
      </c>
      <c r="D11" s="14">
        <v>13722</v>
      </c>
      <c r="E11" s="14">
        <v>13287</v>
      </c>
      <c r="F11" s="14">
        <v>12904</v>
      </c>
      <c r="G11" s="14">
        <v>13263</v>
      </c>
      <c r="H11" s="14">
        <v>13584</v>
      </c>
      <c r="I11" s="14">
        <v>13868</v>
      </c>
      <c r="J11" s="14">
        <v>13807</v>
      </c>
      <c r="K11" s="14">
        <v>12764</v>
      </c>
      <c r="L11" s="14">
        <v>11918</v>
      </c>
      <c r="M11" s="31">
        <v>278</v>
      </c>
      <c r="N11" s="14">
        <v>7365</v>
      </c>
      <c r="O11" s="14">
        <v>6672</v>
      </c>
      <c r="P11" s="31">
        <v>257</v>
      </c>
      <c r="Q11" s="14">
        <f t="shared" si="1"/>
        <v>160053</v>
      </c>
    </row>
    <row r="12" spans="1:17" x14ac:dyDescent="0.25">
      <c r="A12" s="68" t="s">
        <v>114</v>
      </c>
      <c r="B12" s="69">
        <f t="shared" ref="B12:P12" si="3">B13+B14+B15</f>
        <v>41020</v>
      </c>
      <c r="C12" s="69">
        <f t="shared" si="3"/>
        <v>41846</v>
      </c>
      <c r="D12" s="69">
        <f t="shared" si="3"/>
        <v>42260</v>
      </c>
      <c r="E12" s="69">
        <f t="shared" si="3"/>
        <v>42269</v>
      </c>
      <c r="F12" s="69">
        <f t="shared" si="3"/>
        <v>40535</v>
      </c>
      <c r="G12" s="69">
        <f t="shared" si="3"/>
        <v>41736</v>
      </c>
      <c r="H12" s="69">
        <f t="shared" si="3"/>
        <v>44065</v>
      </c>
      <c r="I12" s="69">
        <f t="shared" si="3"/>
        <v>43375</v>
      </c>
      <c r="J12" s="69">
        <f t="shared" si="3"/>
        <v>43121</v>
      </c>
      <c r="K12" s="69">
        <f t="shared" si="3"/>
        <v>40832</v>
      </c>
      <c r="L12" s="69">
        <f t="shared" si="3"/>
        <v>38930</v>
      </c>
      <c r="M12" s="68">
        <f t="shared" si="3"/>
        <v>901</v>
      </c>
      <c r="N12" s="69">
        <f t="shared" si="3"/>
        <v>28725</v>
      </c>
      <c r="O12" s="69">
        <f t="shared" si="3"/>
        <v>26867</v>
      </c>
      <c r="P12" s="68">
        <f t="shared" si="3"/>
        <v>915</v>
      </c>
      <c r="Q12" s="69">
        <f t="shared" si="1"/>
        <v>517397</v>
      </c>
    </row>
    <row r="13" spans="1:17" x14ac:dyDescent="0.25">
      <c r="A13" s="31" t="s">
        <v>7</v>
      </c>
      <c r="B13" s="14">
        <v>16610</v>
      </c>
      <c r="C13" s="14">
        <v>17081</v>
      </c>
      <c r="D13" s="14">
        <v>17132</v>
      </c>
      <c r="E13" s="14">
        <v>17349</v>
      </c>
      <c r="F13" s="14">
        <v>16659</v>
      </c>
      <c r="G13" s="14">
        <v>17599</v>
      </c>
      <c r="H13" s="14">
        <v>18689</v>
      </c>
      <c r="I13" s="14">
        <v>18433</v>
      </c>
      <c r="J13" s="14">
        <v>18535</v>
      </c>
      <c r="K13" s="14">
        <v>17269</v>
      </c>
      <c r="L13" s="14">
        <v>16870</v>
      </c>
      <c r="M13" s="31">
        <v>175</v>
      </c>
      <c r="N13" s="14">
        <v>12080</v>
      </c>
      <c r="O13" s="14">
        <v>11329</v>
      </c>
      <c r="P13" s="31">
        <v>329</v>
      </c>
      <c r="Q13" s="14">
        <f t="shared" si="1"/>
        <v>216139</v>
      </c>
    </row>
    <row r="14" spans="1:17" x14ac:dyDescent="0.25">
      <c r="A14" s="31" t="s">
        <v>8</v>
      </c>
      <c r="B14" s="14">
        <v>12593</v>
      </c>
      <c r="C14" s="14">
        <v>13020</v>
      </c>
      <c r="D14" s="14">
        <v>13364</v>
      </c>
      <c r="E14" s="14">
        <v>13281</v>
      </c>
      <c r="F14" s="14">
        <v>12890</v>
      </c>
      <c r="G14" s="14">
        <v>13028</v>
      </c>
      <c r="H14" s="14">
        <v>13827</v>
      </c>
      <c r="I14" s="14">
        <v>13866</v>
      </c>
      <c r="J14" s="14">
        <v>13645</v>
      </c>
      <c r="K14" s="14">
        <v>13059</v>
      </c>
      <c r="L14" s="14">
        <v>12039</v>
      </c>
      <c r="M14" s="31">
        <v>345</v>
      </c>
      <c r="N14" s="14">
        <v>9232</v>
      </c>
      <c r="O14" s="14">
        <v>8579</v>
      </c>
      <c r="P14" s="31">
        <v>343</v>
      </c>
      <c r="Q14" s="14">
        <f t="shared" si="1"/>
        <v>163111</v>
      </c>
    </row>
    <row r="15" spans="1:17" x14ac:dyDescent="0.25">
      <c r="A15" s="31" t="s">
        <v>9</v>
      </c>
      <c r="B15" s="14">
        <v>11817</v>
      </c>
      <c r="C15" s="14">
        <v>11745</v>
      </c>
      <c r="D15" s="14">
        <v>11764</v>
      </c>
      <c r="E15" s="14">
        <v>11639</v>
      </c>
      <c r="F15" s="14">
        <v>10986</v>
      </c>
      <c r="G15" s="14">
        <v>11109</v>
      </c>
      <c r="H15" s="14">
        <v>11549</v>
      </c>
      <c r="I15" s="14">
        <v>11076</v>
      </c>
      <c r="J15" s="14">
        <v>10941</v>
      </c>
      <c r="K15" s="14">
        <v>10504</v>
      </c>
      <c r="L15" s="14">
        <v>10021</v>
      </c>
      <c r="M15" s="31">
        <v>381</v>
      </c>
      <c r="N15" s="14">
        <v>7413</v>
      </c>
      <c r="O15" s="14">
        <v>6959</v>
      </c>
      <c r="P15" s="31">
        <v>243</v>
      </c>
      <c r="Q15" s="14">
        <f t="shared" si="1"/>
        <v>138147</v>
      </c>
    </row>
    <row r="16" spans="1:17" x14ac:dyDescent="0.25">
      <c r="A16" s="68" t="s">
        <v>115</v>
      </c>
      <c r="B16" s="69">
        <f t="shared" ref="B16:P16" si="4">B17+B18+B19+B20+B21</f>
        <v>16374</v>
      </c>
      <c r="C16" s="69">
        <f t="shared" si="4"/>
        <v>18443</v>
      </c>
      <c r="D16" s="69">
        <f t="shared" si="4"/>
        <v>17612</v>
      </c>
      <c r="E16" s="69">
        <f t="shared" si="4"/>
        <v>18226</v>
      </c>
      <c r="F16" s="69">
        <f t="shared" si="4"/>
        <v>18179</v>
      </c>
      <c r="G16" s="69">
        <f t="shared" si="4"/>
        <v>17172</v>
      </c>
      <c r="H16" s="69">
        <f t="shared" si="4"/>
        <v>18175</v>
      </c>
      <c r="I16" s="69">
        <f t="shared" si="4"/>
        <v>19971</v>
      </c>
      <c r="J16" s="69">
        <f t="shared" si="4"/>
        <v>19040</v>
      </c>
      <c r="K16" s="69">
        <f t="shared" si="4"/>
        <v>18464</v>
      </c>
      <c r="L16" s="69">
        <f t="shared" si="4"/>
        <v>17251</v>
      </c>
      <c r="M16" s="69">
        <f t="shared" si="4"/>
        <v>2281</v>
      </c>
      <c r="N16" s="69">
        <f t="shared" si="4"/>
        <v>10887</v>
      </c>
      <c r="O16" s="69">
        <f t="shared" si="4"/>
        <v>10453</v>
      </c>
      <c r="P16" s="68">
        <f t="shared" si="4"/>
        <v>805</v>
      </c>
      <c r="Q16" s="69">
        <f t="shared" si="1"/>
        <v>223333</v>
      </c>
    </row>
    <row r="17" spans="1:17" x14ac:dyDescent="0.25">
      <c r="A17" s="31" t="s">
        <v>10</v>
      </c>
      <c r="B17" s="14">
        <v>7689</v>
      </c>
      <c r="C17" s="14">
        <v>8576</v>
      </c>
      <c r="D17" s="14">
        <v>7928</v>
      </c>
      <c r="E17" s="14">
        <v>8375</v>
      </c>
      <c r="F17" s="14">
        <v>7952</v>
      </c>
      <c r="G17" s="14">
        <v>7681</v>
      </c>
      <c r="H17" s="14">
        <v>8020</v>
      </c>
      <c r="I17" s="14">
        <v>8641</v>
      </c>
      <c r="J17" s="14">
        <v>9099</v>
      </c>
      <c r="K17" s="14">
        <v>8876</v>
      </c>
      <c r="L17" s="14">
        <v>8522</v>
      </c>
      <c r="M17" s="14">
        <v>1111</v>
      </c>
      <c r="N17" s="14">
        <v>5403</v>
      </c>
      <c r="O17" s="14">
        <v>5230</v>
      </c>
      <c r="P17" s="31">
        <v>309</v>
      </c>
      <c r="Q17" s="14">
        <f t="shared" si="1"/>
        <v>103412</v>
      </c>
    </row>
    <row r="18" spans="1:17" x14ac:dyDescent="0.25">
      <c r="A18" s="31" t="s">
        <v>11</v>
      </c>
      <c r="B18" s="14">
        <v>2029</v>
      </c>
      <c r="C18" s="14">
        <v>2153</v>
      </c>
      <c r="D18" s="14">
        <v>2262</v>
      </c>
      <c r="E18" s="14">
        <v>2230</v>
      </c>
      <c r="F18" s="14">
        <v>2137</v>
      </c>
      <c r="G18" s="14">
        <v>2121</v>
      </c>
      <c r="H18" s="14">
        <v>2156</v>
      </c>
      <c r="I18" s="14">
        <v>2387</v>
      </c>
      <c r="J18" s="14">
        <v>2058</v>
      </c>
      <c r="K18" s="14">
        <v>2078</v>
      </c>
      <c r="L18" s="14">
        <v>1812</v>
      </c>
      <c r="M18" s="31">
        <v>360</v>
      </c>
      <c r="N18" s="14">
        <v>1267</v>
      </c>
      <c r="O18" s="14">
        <v>1240</v>
      </c>
      <c r="P18" s="31">
        <v>68</v>
      </c>
      <c r="Q18" s="14">
        <f t="shared" si="1"/>
        <v>26358</v>
      </c>
    </row>
    <row r="19" spans="1:17" x14ac:dyDescent="0.25">
      <c r="A19" s="31" t="s">
        <v>12</v>
      </c>
      <c r="B19" s="14">
        <v>2821</v>
      </c>
      <c r="C19" s="14">
        <v>3265</v>
      </c>
      <c r="D19" s="14">
        <v>2957</v>
      </c>
      <c r="E19" s="14">
        <v>3119</v>
      </c>
      <c r="F19" s="14">
        <v>3059</v>
      </c>
      <c r="G19" s="14">
        <v>2829</v>
      </c>
      <c r="H19" s="14">
        <v>2956</v>
      </c>
      <c r="I19" s="14">
        <v>3116</v>
      </c>
      <c r="J19" s="14">
        <v>2942</v>
      </c>
      <c r="K19" s="14">
        <v>2827</v>
      </c>
      <c r="L19" s="14">
        <v>2656</v>
      </c>
      <c r="M19" s="31">
        <v>181</v>
      </c>
      <c r="N19" s="14">
        <v>1609</v>
      </c>
      <c r="O19" s="14">
        <v>1592</v>
      </c>
      <c r="P19" s="31">
        <v>114</v>
      </c>
      <c r="Q19" s="14">
        <f t="shared" si="1"/>
        <v>36043</v>
      </c>
    </row>
    <row r="20" spans="1:17" x14ac:dyDescent="0.25">
      <c r="A20" s="31" t="s">
        <v>27</v>
      </c>
      <c r="B20" s="14">
        <v>2038</v>
      </c>
      <c r="C20" s="14">
        <v>2264</v>
      </c>
      <c r="D20" s="14">
        <v>2196</v>
      </c>
      <c r="E20" s="14">
        <v>2160</v>
      </c>
      <c r="F20" s="14">
        <v>2444</v>
      </c>
      <c r="G20" s="14">
        <v>2174</v>
      </c>
      <c r="H20" s="14">
        <v>2260</v>
      </c>
      <c r="I20" s="14">
        <v>2691</v>
      </c>
      <c r="J20" s="14">
        <v>2367</v>
      </c>
      <c r="K20" s="14">
        <v>2162</v>
      </c>
      <c r="L20" s="14">
        <v>1840</v>
      </c>
      <c r="M20" s="31">
        <v>311</v>
      </c>
      <c r="N20" s="14">
        <v>1126</v>
      </c>
      <c r="O20" s="14">
        <v>1083</v>
      </c>
      <c r="P20" s="31">
        <v>104</v>
      </c>
      <c r="Q20" s="14">
        <f t="shared" si="1"/>
        <v>27220</v>
      </c>
    </row>
    <row r="21" spans="1:17" x14ac:dyDescent="0.25">
      <c r="A21" s="31" t="s">
        <v>28</v>
      </c>
      <c r="B21" s="14">
        <v>1797</v>
      </c>
      <c r="C21" s="14">
        <v>2185</v>
      </c>
      <c r="D21" s="14">
        <v>2269</v>
      </c>
      <c r="E21" s="14">
        <v>2342</v>
      </c>
      <c r="F21" s="14">
        <v>2587</v>
      </c>
      <c r="G21" s="14">
        <v>2367</v>
      </c>
      <c r="H21" s="14">
        <v>2783</v>
      </c>
      <c r="I21" s="14">
        <v>3136</v>
      </c>
      <c r="J21" s="14">
        <v>2574</v>
      </c>
      <c r="K21" s="14">
        <v>2521</v>
      </c>
      <c r="L21" s="14">
        <v>2421</v>
      </c>
      <c r="M21" s="31">
        <v>318</v>
      </c>
      <c r="N21" s="14">
        <v>1482</v>
      </c>
      <c r="O21" s="14">
        <v>1308</v>
      </c>
      <c r="P21" s="31">
        <v>210</v>
      </c>
      <c r="Q21" s="14">
        <f t="shared" si="1"/>
        <v>30300</v>
      </c>
    </row>
    <row r="22" spans="1:17" x14ac:dyDescent="0.25">
      <c r="A22" s="68" t="s">
        <v>116</v>
      </c>
      <c r="B22" s="69">
        <f t="shared" ref="B22:P22" si="5">B23+B24+B25</f>
        <v>30650</v>
      </c>
      <c r="C22" s="69">
        <f t="shared" si="5"/>
        <v>31577</v>
      </c>
      <c r="D22" s="69">
        <f t="shared" si="5"/>
        <v>30200</v>
      </c>
      <c r="E22" s="69">
        <f t="shared" si="5"/>
        <v>31976</v>
      </c>
      <c r="F22" s="69">
        <f t="shared" si="5"/>
        <v>31547</v>
      </c>
      <c r="G22" s="69">
        <f t="shared" si="5"/>
        <v>31684</v>
      </c>
      <c r="H22" s="69">
        <f t="shared" si="5"/>
        <v>32980</v>
      </c>
      <c r="I22" s="69">
        <f t="shared" si="5"/>
        <v>33367</v>
      </c>
      <c r="J22" s="69">
        <f t="shared" si="5"/>
        <v>32924</v>
      </c>
      <c r="K22" s="69">
        <f t="shared" si="5"/>
        <v>30083</v>
      </c>
      <c r="L22" s="69">
        <f t="shared" si="5"/>
        <v>25149</v>
      </c>
      <c r="M22" s="69">
        <f t="shared" si="5"/>
        <v>2679</v>
      </c>
      <c r="N22" s="69">
        <f t="shared" si="5"/>
        <v>17093</v>
      </c>
      <c r="O22" s="69">
        <f t="shared" si="5"/>
        <v>15982</v>
      </c>
      <c r="P22" s="68">
        <f t="shared" si="5"/>
        <v>950</v>
      </c>
      <c r="Q22" s="69">
        <f t="shared" si="1"/>
        <v>378841</v>
      </c>
    </row>
    <row r="23" spans="1:17" x14ac:dyDescent="0.25">
      <c r="A23" s="31" t="s">
        <v>14</v>
      </c>
      <c r="B23" s="14">
        <v>9691</v>
      </c>
      <c r="C23" s="14">
        <v>10451</v>
      </c>
      <c r="D23" s="14">
        <v>9602</v>
      </c>
      <c r="E23" s="14">
        <v>10239</v>
      </c>
      <c r="F23" s="14">
        <v>9933</v>
      </c>
      <c r="G23" s="14">
        <v>10043</v>
      </c>
      <c r="H23" s="14">
        <v>10885</v>
      </c>
      <c r="I23" s="14">
        <v>10943</v>
      </c>
      <c r="J23" s="14">
        <v>10993</v>
      </c>
      <c r="K23" s="14">
        <v>10400</v>
      </c>
      <c r="L23" s="14">
        <v>8338</v>
      </c>
      <c r="M23" s="14">
        <v>1036</v>
      </c>
      <c r="N23" s="14">
        <v>5520</v>
      </c>
      <c r="O23" s="14">
        <v>5247</v>
      </c>
      <c r="P23" s="31">
        <v>167</v>
      </c>
      <c r="Q23" s="14">
        <f t="shared" si="1"/>
        <v>123488</v>
      </c>
    </row>
    <row r="24" spans="1:17" x14ac:dyDescent="0.25">
      <c r="A24" s="31" t="s">
        <v>15</v>
      </c>
      <c r="B24" s="14">
        <v>12832</v>
      </c>
      <c r="C24" s="14">
        <v>13157</v>
      </c>
      <c r="D24" s="14">
        <v>12904</v>
      </c>
      <c r="E24" s="14">
        <v>13412</v>
      </c>
      <c r="F24" s="14">
        <v>13431</v>
      </c>
      <c r="G24" s="14">
        <v>13393</v>
      </c>
      <c r="H24" s="14">
        <v>13594</v>
      </c>
      <c r="I24" s="14">
        <v>13853</v>
      </c>
      <c r="J24" s="14">
        <v>13731</v>
      </c>
      <c r="K24" s="14">
        <v>12560</v>
      </c>
      <c r="L24" s="14">
        <v>10718</v>
      </c>
      <c r="M24" s="14">
        <v>1061</v>
      </c>
      <c r="N24" s="14">
        <v>7554</v>
      </c>
      <c r="O24" s="14">
        <v>7002</v>
      </c>
      <c r="P24" s="31">
        <v>558</v>
      </c>
      <c r="Q24" s="14">
        <f t="shared" si="1"/>
        <v>159760</v>
      </c>
    </row>
    <row r="25" spans="1:17" x14ac:dyDescent="0.25">
      <c r="A25" s="31" t="s">
        <v>16</v>
      </c>
      <c r="B25" s="14">
        <v>8127</v>
      </c>
      <c r="C25" s="14">
        <v>7969</v>
      </c>
      <c r="D25" s="14">
        <v>7694</v>
      </c>
      <c r="E25" s="14">
        <v>8325</v>
      </c>
      <c r="F25" s="14">
        <v>8183</v>
      </c>
      <c r="G25" s="14">
        <v>8248</v>
      </c>
      <c r="H25" s="14">
        <v>8501</v>
      </c>
      <c r="I25" s="14">
        <v>8571</v>
      </c>
      <c r="J25" s="14">
        <v>8200</v>
      </c>
      <c r="K25" s="14">
        <v>7123</v>
      </c>
      <c r="L25" s="14">
        <v>6093</v>
      </c>
      <c r="M25" s="31">
        <v>582</v>
      </c>
      <c r="N25" s="14">
        <v>4019</v>
      </c>
      <c r="O25" s="14">
        <v>3733</v>
      </c>
      <c r="P25" s="31">
        <v>225</v>
      </c>
      <c r="Q25" s="14">
        <f t="shared" si="1"/>
        <v>95593</v>
      </c>
    </row>
    <row r="26" spans="1:17" x14ac:dyDescent="0.25">
      <c r="A26" s="68" t="s">
        <v>117</v>
      </c>
      <c r="B26" s="69">
        <f t="shared" ref="B26:P26" si="6">B27+B28</f>
        <v>40482</v>
      </c>
      <c r="C26" s="69">
        <f t="shared" si="6"/>
        <v>41400</v>
      </c>
      <c r="D26" s="69">
        <f t="shared" si="6"/>
        <v>41767</v>
      </c>
      <c r="E26" s="69">
        <f t="shared" si="6"/>
        <v>42316</v>
      </c>
      <c r="F26" s="69">
        <f t="shared" si="6"/>
        <v>40999</v>
      </c>
      <c r="G26" s="69">
        <f t="shared" si="6"/>
        <v>41778</v>
      </c>
      <c r="H26" s="69">
        <f t="shared" si="6"/>
        <v>43147</v>
      </c>
      <c r="I26" s="69">
        <f t="shared" si="6"/>
        <v>42155</v>
      </c>
      <c r="J26" s="69">
        <f t="shared" si="6"/>
        <v>40461</v>
      </c>
      <c r="K26" s="69">
        <f t="shared" si="6"/>
        <v>39234</v>
      </c>
      <c r="L26" s="69">
        <f t="shared" si="6"/>
        <v>36955</v>
      </c>
      <c r="M26" s="68">
        <f t="shared" si="6"/>
        <v>841</v>
      </c>
      <c r="N26" s="69">
        <f t="shared" si="6"/>
        <v>26364</v>
      </c>
      <c r="O26" s="69">
        <f t="shared" si="6"/>
        <v>24234</v>
      </c>
      <c r="P26" s="69">
        <f t="shared" si="6"/>
        <v>1020</v>
      </c>
      <c r="Q26" s="69">
        <f t="shared" si="1"/>
        <v>503153</v>
      </c>
    </row>
    <row r="27" spans="1:17" x14ac:dyDescent="0.25">
      <c r="A27" s="31" t="s">
        <v>17</v>
      </c>
      <c r="B27" s="14">
        <v>26840</v>
      </c>
      <c r="C27" s="14">
        <v>27276</v>
      </c>
      <c r="D27" s="14">
        <v>27832</v>
      </c>
      <c r="E27" s="14">
        <v>27927</v>
      </c>
      <c r="F27" s="14">
        <v>27350</v>
      </c>
      <c r="G27" s="14">
        <v>27577</v>
      </c>
      <c r="H27" s="14">
        <v>28354</v>
      </c>
      <c r="I27" s="14">
        <v>27550</v>
      </c>
      <c r="J27" s="14">
        <v>27113</v>
      </c>
      <c r="K27" s="14">
        <v>26662</v>
      </c>
      <c r="L27" s="14">
        <v>25428</v>
      </c>
      <c r="M27" s="31">
        <v>511</v>
      </c>
      <c r="N27" s="14">
        <v>19208</v>
      </c>
      <c r="O27" s="14">
        <v>17525</v>
      </c>
      <c r="P27" s="31">
        <v>720</v>
      </c>
      <c r="Q27" s="14">
        <f t="shared" si="1"/>
        <v>337873</v>
      </c>
    </row>
    <row r="28" spans="1:17" x14ac:dyDescent="0.25">
      <c r="A28" s="31" t="s">
        <v>18</v>
      </c>
      <c r="B28" s="14">
        <v>13642</v>
      </c>
      <c r="C28" s="14">
        <v>14124</v>
      </c>
      <c r="D28" s="14">
        <v>13935</v>
      </c>
      <c r="E28" s="14">
        <v>14389</v>
      </c>
      <c r="F28" s="14">
        <v>13649</v>
      </c>
      <c r="G28" s="14">
        <v>14201</v>
      </c>
      <c r="H28" s="14">
        <v>14793</v>
      </c>
      <c r="I28" s="14">
        <v>14605</v>
      </c>
      <c r="J28" s="14">
        <v>13348</v>
      </c>
      <c r="K28" s="14">
        <v>12572</v>
      </c>
      <c r="L28" s="14">
        <v>11527</v>
      </c>
      <c r="M28" s="31">
        <v>330</v>
      </c>
      <c r="N28" s="14">
        <v>7156</v>
      </c>
      <c r="O28" s="14">
        <v>6709</v>
      </c>
      <c r="P28" s="31">
        <v>300</v>
      </c>
      <c r="Q28" s="14">
        <f t="shared" si="1"/>
        <v>165280</v>
      </c>
    </row>
    <row r="29" spans="1:17" x14ac:dyDescent="0.25">
      <c r="A29" s="68" t="s">
        <v>118</v>
      </c>
      <c r="B29" s="69">
        <f t="shared" ref="B29:P29" si="7">B30+B31</f>
        <v>24809</v>
      </c>
      <c r="C29" s="69">
        <f t="shared" si="7"/>
        <v>25801</v>
      </c>
      <c r="D29" s="69">
        <f t="shared" si="7"/>
        <v>25430</v>
      </c>
      <c r="E29" s="69">
        <f t="shared" si="7"/>
        <v>25921</v>
      </c>
      <c r="F29" s="69">
        <f t="shared" si="7"/>
        <v>25215</v>
      </c>
      <c r="G29" s="69">
        <f t="shared" si="7"/>
        <v>25342</v>
      </c>
      <c r="H29" s="69">
        <f t="shared" si="7"/>
        <v>25196</v>
      </c>
      <c r="I29" s="69">
        <f t="shared" si="7"/>
        <v>24759</v>
      </c>
      <c r="J29" s="69">
        <f t="shared" si="7"/>
        <v>23350</v>
      </c>
      <c r="K29" s="69">
        <f t="shared" si="7"/>
        <v>22293</v>
      </c>
      <c r="L29" s="69">
        <f t="shared" si="7"/>
        <v>21261</v>
      </c>
      <c r="M29" s="68">
        <f t="shared" si="7"/>
        <v>437</v>
      </c>
      <c r="N29" s="69">
        <f t="shared" si="7"/>
        <v>14235</v>
      </c>
      <c r="O29" s="69">
        <f t="shared" si="7"/>
        <v>13120</v>
      </c>
      <c r="P29" s="68">
        <f t="shared" si="7"/>
        <v>562</v>
      </c>
      <c r="Q29" s="69">
        <f t="shared" si="1"/>
        <v>297731</v>
      </c>
    </row>
    <row r="30" spans="1:17" x14ac:dyDescent="0.25">
      <c r="A30" s="31" t="s">
        <v>19</v>
      </c>
      <c r="B30" s="14">
        <v>17027</v>
      </c>
      <c r="C30" s="14">
        <v>17923</v>
      </c>
      <c r="D30" s="14">
        <v>17573</v>
      </c>
      <c r="E30" s="14">
        <v>17875</v>
      </c>
      <c r="F30" s="14">
        <v>17455</v>
      </c>
      <c r="G30" s="14">
        <v>17539</v>
      </c>
      <c r="H30" s="14">
        <v>17638</v>
      </c>
      <c r="I30" s="14">
        <v>17163</v>
      </c>
      <c r="J30" s="14">
        <v>16149</v>
      </c>
      <c r="K30" s="14">
        <v>15284</v>
      </c>
      <c r="L30" s="14">
        <v>14673</v>
      </c>
      <c r="M30" s="31">
        <v>316</v>
      </c>
      <c r="N30" s="14">
        <v>9925</v>
      </c>
      <c r="O30" s="14">
        <v>9157</v>
      </c>
      <c r="P30" s="31">
        <v>366</v>
      </c>
      <c r="Q30" s="14">
        <f t="shared" si="1"/>
        <v>206063</v>
      </c>
    </row>
    <row r="31" spans="1:17" x14ac:dyDescent="0.25">
      <c r="A31" s="31" t="s">
        <v>20</v>
      </c>
      <c r="B31" s="14">
        <v>7782</v>
      </c>
      <c r="C31" s="14">
        <v>7878</v>
      </c>
      <c r="D31" s="14">
        <v>7857</v>
      </c>
      <c r="E31" s="14">
        <v>8046</v>
      </c>
      <c r="F31" s="14">
        <v>7760</v>
      </c>
      <c r="G31" s="14">
        <v>7803</v>
      </c>
      <c r="H31" s="14">
        <v>7558</v>
      </c>
      <c r="I31" s="14">
        <v>7596</v>
      </c>
      <c r="J31" s="14">
        <v>7201</v>
      </c>
      <c r="K31" s="14">
        <v>7009</v>
      </c>
      <c r="L31" s="14">
        <v>6588</v>
      </c>
      <c r="M31" s="31">
        <v>121</v>
      </c>
      <c r="N31" s="14">
        <v>4310</v>
      </c>
      <c r="O31" s="14">
        <v>3963</v>
      </c>
      <c r="P31" s="31">
        <v>196</v>
      </c>
      <c r="Q31" s="14">
        <f t="shared" si="1"/>
        <v>91668</v>
      </c>
    </row>
    <row r="32" spans="1:17" x14ac:dyDescent="0.25">
      <c r="A32" s="68" t="s">
        <v>119</v>
      </c>
      <c r="B32" s="69">
        <f t="shared" ref="B32:P32" si="8">B33+B34</f>
        <v>24196</v>
      </c>
      <c r="C32" s="69">
        <f t="shared" si="8"/>
        <v>24768</v>
      </c>
      <c r="D32" s="69">
        <f t="shared" si="8"/>
        <v>23966</v>
      </c>
      <c r="E32" s="69">
        <f t="shared" si="8"/>
        <v>23938</v>
      </c>
      <c r="F32" s="69">
        <f t="shared" si="8"/>
        <v>23239</v>
      </c>
      <c r="G32" s="69">
        <f t="shared" si="8"/>
        <v>23317</v>
      </c>
      <c r="H32" s="69">
        <f t="shared" si="8"/>
        <v>23623</v>
      </c>
      <c r="I32" s="69">
        <f t="shared" si="8"/>
        <v>24204</v>
      </c>
      <c r="J32" s="69">
        <f t="shared" si="8"/>
        <v>23182</v>
      </c>
      <c r="K32" s="69">
        <f t="shared" si="8"/>
        <v>21907</v>
      </c>
      <c r="L32" s="69">
        <f t="shared" si="8"/>
        <v>21356</v>
      </c>
      <c r="M32" s="68">
        <f t="shared" si="8"/>
        <v>493</v>
      </c>
      <c r="N32" s="69">
        <f t="shared" si="8"/>
        <v>15397</v>
      </c>
      <c r="O32" s="69">
        <f t="shared" si="8"/>
        <v>13802</v>
      </c>
      <c r="P32" s="68">
        <f t="shared" si="8"/>
        <v>435</v>
      </c>
      <c r="Q32" s="69">
        <f t="shared" si="1"/>
        <v>287823</v>
      </c>
    </row>
    <row r="33" spans="1:17" x14ac:dyDescent="0.25">
      <c r="A33" s="31" t="s">
        <v>21</v>
      </c>
      <c r="B33" s="14">
        <v>14577</v>
      </c>
      <c r="C33" s="14">
        <v>14847</v>
      </c>
      <c r="D33" s="14">
        <v>14616</v>
      </c>
      <c r="E33" s="14">
        <v>14575</v>
      </c>
      <c r="F33" s="14">
        <v>14431</v>
      </c>
      <c r="G33" s="14">
        <v>14468</v>
      </c>
      <c r="H33" s="14">
        <v>14800</v>
      </c>
      <c r="I33" s="14">
        <v>15166</v>
      </c>
      <c r="J33" s="14">
        <v>14598</v>
      </c>
      <c r="K33" s="14">
        <v>14211</v>
      </c>
      <c r="L33" s="14">
        <v>13680</v>
      </c>
      <c r="M33" s="31">
        <v>296</v>
      </c>
      <c r="N33" s="14">
        <v>9957</v>
      </c>
      <c r="O33" s="14">
        <v>8871</v>
      </c>
      <c r="P33" s="31">
        <v>251</v>
      </c>
      <c r="Q33" s="14">
        <f t="shared" si="1"/>
        <v>179344</v>
      </c>
    </row>
    <row r="34" spans="1:17" x14ac:dyDescent="0.25">
      <c r="A34" s="31" t="s">
        <v>22</v>
      </c>
      <c r="B34" s="14">
        <v>9619</v>
      </c>
      <c r="C34" s="14">
        <v>9921</v>
      </c>
      <c r="D34" s="14">
        <v>9350</v>
      </c>
      <c r="E34" s="14">
        <v>9363</v>
      </c>
      <c r="F34" s="14">
        <v>8808</v>
      </c>
      <c r="G34" s="14">
        <v>8849</v>
      </c>
      <c r="H34" s="14">
        <v>8823</v>
      </c>
      <c r="I34" s="14">
        <v>9038</v>
      </c>
      <c r="J34" s="14">
        <v>8584</v>
      </c>
      <c r="K34" s="14">
        <v>7696</v>
      </c>
      <c r="L34" s="14">
        <v>7676</v>
      </c>
      <c r="M34" s="31">
        <v>197</v>
      </c>
      <c r="N34" s="14">
        <v>5440</v>
      </c>
      <c r="O34" s="14">
        <v>4931</v>
      </c>
      <c r="P34" s="31">
        <v>184</v>
      </c>
      <c r="Q34" s="14">
        <f t="shared" si="1"/>
        <v>108479</v>
      </c>
    </row>
    <row r="35" spans="1:17" x14ac:dyDescent="0.25">
      <c r="A35" s="34" t="s">
        <v>120</v>
      </c>
      <c r="B35" s="35">
        <f t="shared" ref="B35:P35" si="9">B36+B37</f>
        <v>30555</v>
      </c>
      <c r="C35" s="35">
        <f t="shared" si="9"/>
        <v>32116</v>
      </c>
      <c r="D35" s="35">
        <f t="shared" si="9"/>
        <v>31912</v>
      </c>
      <c r="E35" s="35">
        <f t="shared" si="9"/>
        <v>32099</v>
      </c>
      <c r="F35" s="35">
        <f t="shared" si="9"/>
        <v>31105</v>
      </c>
      <c r="G35" s="35">
        <f t="shared" si="9"/>
        <v>31393</v>
      </c>
      <c r="H35" s="35">
        <f t="shared" si="9"/>
        <v>32680</v>
      </c>
      <c r="I35" s="35">
        <f t="shared" si="9"/>
        <v>32624</v>
      </c>
      <c r="J35" s="35">
        <f t="shared" si="9"/>
        <v>31604</v>
      </c>
      <c r="K35" s="35">
        <f t="shared" si="9"/>
        <v>30199</v>
      </c>
      <c r="L35" s="35">
        <f t="shared" si="9"/>
        <v>29264</v>
      </c>
      <c r="M35" s="34">
        <f t="shared" si="9"/>
        <v>694</v>
      </c>
      <c r="N35" s="35">
        <f t="shared" si="9"/>
        <v>22087</v>
      </c>
      <c r="O35" s="35">
        <f t="shared" si="9"/>
        <v>20485</v>
      </c>
      <c r="P35" s="34">
        <f t="shared" si="9"/>
        <v>740</v>
      </c>
      <c r="Q35" s="35">
        <f t="shared" si="1"/>
        <v>389557</v>
      </c>
    </row>
    <row r="36" spans="1:17" x14ac:dyDescent="0.25">
      <c r="A36" s="31" t="s">
        <v>29</v>
      </c>
      <c r="B36" s="14">
        <v>17778</v>
      </c>
      <c r="C36" s="14">
        <v>18519</v>
      </c>
      <c r="D36" s="14">
        <v>18653</v>
      </c>
      <c r="E36" s="14">
        <v>18532</v>
      </c>
      <c r="F36" s="14">
        <v>17891</v>
      </c>
      <c r="G36" s="14">
        <v>18486</v>
      </c>
      <c r="H36" s="14">
        <v>19105</v>
      </c>
      <c r="I36" s="14">
        <v>18668</v>
      </c>
      <c r="J36" s="14">
        <v>18230</v>
      </c>
      <c r="K36" s="14">
        <v>17141</v>
      </c>
      <c r="L36" s="14">
        <v>16504</v>
      </c>
      <c r="M36" s="31">
        <v>410</v>
      </c>
      <c r="N36" s="14">
        <v>12530</v>
      </c>
      <c r="O36" s="14">
        <v>11293</v>
      </c>
      <c r="P36" s="31">
        <v>394</v>
      </c>
      <c r="Q36" s="14">
        <f t="shared" si="1"/>
        <v>224134</v>
      </c>
    </row>
    <row r="37" spans="1:17" ht="15.75" thickBot="1" x14ac:dyDescent="0.3">
      <c r="A37" s="32" t="s">
        <v>24</v>
      </c>
      <c r="B37" s="33">
        <v>12777</v>
      </c>
      <c r="C37" s="33">
        <v>13597</v>
      </c>
      <c r="D37" s="33">
        <v>13259</v>
      </c>
      <c r="E37" s="33">
        <v>13567</v>
      </c>
      <c r="F37" s="33">
        <v>13214</v>
      </c>
      <c r="G37" s="33">
        <v>12907</v>
      </c>
      <c r="H37" s="33">
        <v>13575</v>
      </c>
      <c r="I37" s="33">
        <v>13956</v>
      </c>
      <c r="J37" s="33">
        <v>13374</v>
      </c>
      <c r="K37" s="33">
        <v>13058</v>
      </c>
      <c r="L37" s="33">
        <v>12760</v>
      </c>
      <c r="M37" s="32">
        <v>284</v>
      </c>
      <c r="N37" s="33">
        <v>9557</v>
      </c>
      <c r="O37" s="33">
        <v>9192</v>
      </c>
      <c r="P37" s="32">
        <v>346</v>
      </c>
      <c r="Q37" s="33">
        <f t="shared" si="1"/>
        <v>165423</v>
      </c>
    </row>
    <row r="38" spans="1:17" ht="15.75" thickTop="1" x14ac:dyDescent="0.25">
      <c r="A38" s="19" t="s">
        <v>82</v>
      </c>
      <c r="B38" s="20"/>
      <c r="C38" s="13"/>
      <c r="Q38" s="4"/>
    </row>
    <row r="39" spans="1:17" x14ac:dyDescent="0.25">
      <c r="A39" s="7"/>
      <c r="B39" s="5"/>
      <c r="C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13" workbookViewId="0">
      <selection activeCell="L6" sqref="L6"/>
    </sheetView>
  </sheetViews>
  <sheetFormatPr defaultRowHeight="15" x14ac:dyDescent="0.25"/>
  <cols>
    <col min="1" max="1" width="18" customWidth="1"/>
    <col min="2" max="2" width="11.140625" bestFit="1" customWidth="1"/>
    <col min="3" max="3" width="9.28515625" bestFit="1" customWidth="1"/>
    <col min="4" max="4" width="9.42578125" bestFit="1" customWidth="1"/>
    <col min="5" max="5" width="9.28515625" bestFit="1" customWidth="1"/>
    <col min="6" max="6" width="10.85546875" customWidth="1"/>
    <col min="7" max="7" width="9.28515625" bestFit="1" customWidth="1"/>
  </cols>
  <sheetData>
    <row r="1" spans="1:10" ht="15.75" thickBot="1" x14ac:dyDescent="0.3">
      <c r="A1" s="12" t="s">
        <v>79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45" thickTop="1" thickBot="1" x14ac:dyDescent="0.3">
      <c r="A2" s="74" t="s">
        <v>42</v>
      </c>
      <c r="B2" s="109" t="s">
        <v>52</v>
      </c>
      <c r="C2" s="108" t="s">
        <v>46</v>
      </c>
      <c r="D2" s="109" t="s">
        <v>53</v>
      </c>
      <c r="E2" s="108" t="s">
        <v>46</v>
      </c>
      <c r="F2" s="74" t="s">
        <v>65</v>
      </c>
      <c r="G2" s="74" t="s">
        <v>46</v>
      </c>
    </row>
    <row r="3" spans="1:10" x14ac:dyDescent="0.25">
      <c r="A3" s="77" t="s">
        <v>0</v>
      </c>
      <c r="B3" s="78">
        <v>2978133</v>
      </c>
      <c r="C3" s="79">
        <v>73.3</v>
      </c>
      <c r="D3" s="80">
        <v>986156</v>
      </c>
      <c r="E3" s="79">
        <v>24.3</v>
      </c>
      <c r="F3" s="81">
        <v>99396</v>
      </c>
      <c r="G3" s="34">
        <v>2.4</v>
      </c>
    </row>
    <row r="4" spans="1:10" x14ac:dyDescent="0.25">
      <c r="A4" s="20" t="s">
        <v>31</v>
      </c>
      <c r="B4" s="30">
        <v>239236</v>
      </c>
      <c r="C4" s="36">
        <v>74.900000000000006</v>
      </c>
      <c r="D4" s="30">
        <v>80169</v>
      </c>
      <c r="E4" s="36">
        <v>25.1</v>
      </c>
      <c r="F4" s="30">
        <v>0</v>
      </c>
      <c r="G4" s="37">
        <v>0</v>
      </c>
    </row>
    <row r="5" spans="1:10" x14ac:dyDescent="0.25">
      <c r="A5" s="31" t="s">
        <v>32</v>
      </c>
      <c r="B5" s="14">
        <v>247248</v>
      </c>
      <c r="C5" s="38">
        <v>74.2</v>
      </c>
      <c r="D5" s="14">
        <v>85880</v>
      </c>
      <c r="E5" s="38">
        <v>25.8</v>
      </c>
      <c r="F5" s="14">
        <v>0</v>
      </c>
      <c r="G5" s="37">
        <v>0</v>
      </c>
    </row>
    <row r="6" spans="1:10" x14ac:dyDescent="0.25">
      <c r="A6" s="31" t="s">
        <v>33</v>
      </c>
      <c r="B6" s="14">
        <v>245318</v>
      </c>
      <c r="C6" s="38">
        <v>74.5</v>
      </c>
      <c r="D6" s="14">
        <v>83854</v>
      </c>
      <c r="E6" s="38">
        <v>25.5</v>
      </c>
      <c r="F6" s="14">
        <v>0</v>
      </c>
      <c r="G6" s="37">
        <v>0</v>
      </c>
    </row>
    <row r="7" spans="1:10" x14ac:dyDescent="0.25">
      <c r="A7" s="31" t="s">
        <v>34</v>
      </c>
      <c r="B7" s="14">
        <v>248264</v>
      </c>
      <c r="C7" s="38">
        <v>74.400000000000006</v>
      </c>
      <c r="D7" s="14">
        <v>85450</v>
      </c>
      <c r="E7" s="38">
        <v>25.6</v>
      </c>
      <c r="F7" s="14">
        <v>0</v>
      </c>
      <c r="G7" s="37">
        <v>0</v>
      </c>
    </row>
    <row r="8" spans="1:10" x14ac:dyDescent="0.25">
      <c r="A8" s="31" t="s">
        <v>35</v>
      </c>
      <c r="B8" s="14">
        <v>241191</v>
      </c>
      <c r="C8" s="38">
        <v>74.2</v>
      </c>
      <c r="D8" s="14">
        <v>84037</v>
      </c>
      <c r="E8" s="38">
        <v>25.8</v>
      </c>
      <c r="F8" s="14">
        <v>0</v>
      </c>
      <c r="G8" s="37">
        <v>0</v>
      </c>
    </row>
    <row r="9" spans="1:10" x14ac:dyDescent="0.25">
      <c r="A9" s="31" t="s">
        <v>36</v>
      </c>
      <c r="B9" s="14">
        <v>233134</v>
      </c>
      <c r="C9" s="38">
        <v>70.2</v>
      </c>
      <c r="D9" s="14">
        <v>80187</v>
      </c>
      <c r="E9" s="38">
        <v>24.2</v>
      </c>
      <c r="F9" s="14">
        <v>18589</v>
      </c>
      <c r="G9" s="37">
        <v>5.6</v>
      </c>
    </row>
    <row r="10" spans="1:10" x14ac:dyDescent="0.25">
      <c r="A10" s="31" t="s">
        <v>37</v>
      </c>
      <c r="B10" s="14">
        <v>244052</v>
      </c>
      <c r="C10" s="38">
        <v>70.7</v>
      </c>
      <c r="D10" s="14">
        <v>83278</v>
      </c>
      <c r="E10" s="38">
        <v>24.1</v>
      </c>
      <c r="F10" s="14">
        <v>17977</v>
      </c>
      <c r="G10" s="37">
        <v>5.2</v>
      </c>
    </row>
    <row r="11" spans="1:10" x14ac:dyDescent="0.25">
      <c r="A11" s="31" t="s">
        <v>38</v>
      </c>
      <c r="B11" s="14">
        <v>243762</v>
      </c>
      <c r="C11" s="38">
        <v>70.8</v>
      </c>
      <c r="D11" s="14">
        <v>85354</v>
      </c>
      <c r="E11" s="38">
        <v>24.8</v>
      </c>
      <c r="F11" s="14">
        <v>15275</v>
      </c>
      <c r="G11" s="37">
        <v>4.4000000000000004</v>
      </c>
    </row>
    <row r="12" spans="1:10" x14ac:dyDescent="0.25">
      <c r="A12" s="31" t="s">
        <v>39</v>
      </c>
      <c r="B12" s="14">
        <v>238720</v>
      </c>
      <c r="C12" s="38">
        <v>71.099999999999994</v>
      </c>
      <c r="D12" s="14">
        <v>83243</v>
      </c>
      <c r="E12" s="38">
        <v>24.8</v>
      </c>
      <c r="F12" s="14">
        <v>13866</v>
      </c>
      <c r="G12" s="37">
        <v>4.0999999999999996</v>
      </c>
    </row>
    <row r="13" spans="1:10" x14ac:dyDescent="0.25">
      <c r="A13" s="31" t="s">
        <v>40</v>
      </c>
      <c r="B13" s="14">
        <v>232320</v>
      </c>
      <c r="C13" s="38">
        <v>72.2</v>
      </c>
      <c r="D13" s="14">
        <v>77101</v>
      </c>
      <c r="E13" s="38">
        <v>24</v>
      </c>
      <c r="F13" s="14">
        <v>12464</v>
      </c>
      <c r="G13" s="37">
        <v>3.9</v>
      </c>
    </row>
    <row r="14" spans="1:10" x14ac:dyDescent="0.25">
      <c r="A14" s="31" t="s">
        <v>49</v>
      </c>
      <c r="B14" s="14">
        <v>225547</v>
      </c>
      <c r="C14" s="38">
        <v>73.8</v>
      </c>
      <c r="D14" s="14">
        <v>68306</v>
      </c>
      <c r="E14" s="38">
        <v>22.4</v>
      </c>
      <c r="F14" s="14">
        <v>11713</v>
      </c>
      <c r="G14" s="37">
        <v>3.8</v>
      </c>
    </row>
    <row r="15" spans="1:10" x14ac:dyDescent="0.25">
      <c r="A15" s="31" t="s">
        <v>50</v>
      </c>
      <c r="B15" s="14">
        <v>3485</v>
      </c>
      <c r="C15" s="38">
        <v>36.6</v>
      </c>
      <c r="D15" s="14">
        <v>6023</v>
      </c>
      <c r="E15" s="38">
        <v>63.2</v>
      </c>
      <c r="F15" s="14">
        <v>26</v>
      </c>
      <c r="G15" s="37">
        <v>0.3</v>
      </c>
    </row>
    <row r="16" spans="1:10" x14ac:dyDescent="0.25">
      <c r="A16" s="31" t="s">
        <v>43</v>
      </c>
      <c r="B16" s="14">
        <v>171505</v>
      </c>
      <c r="C16" s="38">
        <v>78.599999999999994</v>
      </c>
      <c r="D16" s="14">
        <v>41698</v>
      </c>
      <c r="E16" s="38">
        <v>19.100000000000001</v>
      </c>
      <c r="F16" s="14">
        <v>4988</v>
      </c>
      <c r="G16" s="37">
        <v>2.2999999999999998</v>
      </c>
    </row>
    <row r="17" spans="1:7" x14ac:dyDescent="0.25">
      <c r="A17" s="31" t="s">
        <v>44</v>
      </c>
      <c r="B17" s="14">
        <v>159081</v>
      </c>
      <c r="C17" s="38">
        <v>78.400000000000006</v>
      </c>
      <c r="D17" s="14">
        <v>39344</v>
      </c>
      <c r="E17" s="38">
        <v>19.399999999999999</v>
      </c>
      <c r="F17" s="14">
        <v>4498</v>
      </c>
      <c r="G17" s="37">
        <v>2.2000000000000002</v>
      </c>
    </row>
    <row r="18" spans="1:7" ht="15.75" thickBot="1" x14ac:dyDescent="0.3">
      <c r="A18" s="32" t="s">
        <v>41</v>
      </c>
      <c r="B18" s="33">
        <v>5270</v>
      </c>
      <c r="C18" s="39">
        <v>70.2</v>
      </c>
      <c r="D18" s="33">
        <v>2232</v>
      </c>
      <c r="E18" s="39">
        <v>29.8</v>
      </c>
      <c r="F18" s="33">
        <v>0</v>
      </c>
      <c r="G18" s="40">
        <v>0</v>
      </c>
    </row>
    <row r="19" spans="1:7" ht="15.75" thickTop="1" x14ac:dyDescent="0.25">
      <c r="A19" s="21" t="s">
        <v>83</v>
      </c>
      <c r="B19" s="16"/>
      <c r="C19" s="16"/>
      <c r="D19" s="16"/>
      <c r="E19" s="3"/>
      <c r="F19" s="3"/>
    </row>
    <row r="20" spans="1:7" x14ac:dyDescent="0.25">
      <c r="A20" s="16" t="s">
        <v>82</v>
      </c>
      <c r="B20" s="16"/>
      <c r="C20" s="16"/>
      <c r="D20" s="16"/>
      <c r="E20" s="3"/>
      <c r="F20" s="3"/>
    </row>
    <row r="21" spans="1:7" x14ac:dyDescent="0.25">
      <c r="A21" s="3"/>
      <c r="B21" s="3"/>
      <c r="C21" s="3"/>
      <c r="D21" s="3"/>
      <c r="E21" s="3"/>
      <c r="F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G11"/>
    </sheetView>
  </sheetViews>
  <sheetFormatPr defaultRowHeight="15" x14ac:dyDescent="0.25"/>
  <cols>
    <col min="1" max="1" width="17" customWidth="1"/>
    <col min="2" max="3" width="10" customWidth="1"/>
  </cols>
  <sheetData>
    <row r="1" spans="1:7" ht="15.75" thickBot="1" x14ac:dyDescent="0.3">
      <c r="A1" s="12" t="s">
        <v>78</v>
      </c>
      <c r="B1" s="13"/>
      <c r="C1" s="13"/>
      <c r="D1" s="13"/>
      <c r="E1" s="13"/>
      <c r="F1" s="13"/>
      <c r="G1" s="13"/>
    </row>
    <row r="2" spans="1:7" ht="16.5" thickTop="1" thickBot="1" x14ac:dyDescent="0.3">
      <c r="A2" s="60" t="s">
        <v>54</v>
      </c>
      <c r="B2" s="59" t="s">
        <v>0</v>
      </c>
      <c r="C2" s="59" t="s">
        <v>30</v>
      </c>
      <c r="D2" s="58" t="s">
        <v>25</v>
      </c>
    </row>
    <row r="3" spans="1:7" x14ac:dyDescent="0.25">
      <c r="A3" s="83" t="s">
        <v>121</v>
      </c>
      <c r="B3" s="84">
        <v>41795</v>
      </c>
      <c r="C3" s="84">
        <v>11888</v>
      </c>
      <c r="D3" s="84">
        <v>29907</v>
      </c>
    </row>
    <row r="4" spans="1:7" x14ac:dyDescent="0.25">
      <c r="A4" s="31" t="s">
        <v>122</v>
      </c>
      <c r="B4" s="14">
        <v>47328</v>
      </c>
      <c r="C4" s="14">
        <v>28996</v>
      </c>
      <c r="D4" s="14">
        <v>18332</v>
      </c>
    </row>
    <row r="5" spans="1:7" x14ac:dyDescent="0.25">
      <c r="A5" s="31" t="s">
        <v>68</v>
      </c>
      <c r="B5" s="14">
        <v>181837</v>
      </c>
      <c r="C5" s="14">
        <v>61976</v>
      </c>
      <c r="D5" s="14">
        <v>119861</v>
      </c>
    </row>
    <row r="6" spans="1:7" x14ac:dyDescent="0.25">
      <c r="A6" s="31" t="s">
        <v>55</v>
      </c>
      <c r="B6" s="14">
        <v>90243</v>
      </c>
      <c r="C6" s="14">
        <v>43481</v>
      </c>
      <c r="D6" s="14">
        <v>46762</v>
      </c>
    </row>
    <row r="7" spans="1:7" x14ac:dyDescent="0.25">
      <c r="A7" s="31" t="s">
        <v>48</v>
      </c>
      <c r="B7" s="14">
        <v>46291</v>
      </c>
      <c r="C7" s="14">
        <v>33036</v>
      </c>
      <c r="D7" s="14">
        <v>13255</v>
      </c>
    </row>
    <row r="8" spans="1:7" ht="15.75" thickBot="1" x14ac:dyDescent="0.3">
      <c r="A8" s="40" t="s">
        <v>56</v>
      </c>
      <c r="B8" s="15">
        <v>13620</v>
      </c>
      <c r="C8" s="15">
        <v>8427</v>
      </c>
      <c r="D8" s="15">
        <v>5193</v>
      </c>
    </row>
    <row r="9" spans="1:7" ht="15.75" thickTop="1" x14ac:dyDescent="0.25">
      <c r="A9" s="16" t="s">
        <v>84</v>
      </c>
      <c r="B9" s="16"/>
      <c r="C9" s="16"/>
      <c r="D9" s="13"/>
    </row>
    <row r="10" spans="1:7" x14ac:dyDescent="0.25">
      <c r="A10" s="3"/>
      <c r="B10" s="3"/>
      <c r="C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5" workbookViewId="0">
      <selection activeCell="M10" sqref="M10"/>
    </sheetView>
  </sheetViews>
  <sheetFormatPr defaultRowHeight="15" x14ac:dyDescent="0.25"/>
  <cols>
    <col min="1" max="1" width="26.7109375" customWidth="1"/>
    <col min="2" max="6" width="11.140625" bestFit="1" customWidth="1"/>
    <col min="7" max="7" width="12.42578125" customWidth="1"/>
    <col min="8" max="10" width="11.140625" bestFit="1" customWidth="1"/>
    <col min="15" max="15" width="17.7109375" customWidth="1"/>
    <col min="20" max="20" width="15.42578125" customWidth="1"/>
  </cols>
  <sheetData>
    <row r="1" spans="1:10" ht="15.75" thickBot="1" x14ac:dyDescent="0.3">
      <c r="A1" s="12" t="s">
        <v>70</v>
      </c>
      <c r="B1" s="13"/>
      <c r="C1" s="13"/>
      <c r="D1" s="13"/>
      <c r="E1" s="13"/>
    </row>
    <row r="2" spans="1:10" ht="16.5" thickTop="1" thickBot="1" x14ac:dyDescent="0.3">
      <c r="A2" s="111" t="s">
        <v>1</v>
      </c>
      <c r="B2" s="113">
        <v>2008</v>
      </c>
      <c r="C2" s="113"/>
      <c r="D2" s="113"/>
      <c r="E2" s="113">
        <v>2015</v>
      </c>
      <c r="F2" s="113"/>
      <c r="G2" s="113"/>
      <c r="H2" s="113">
        <v>2020</v>
      </c>
      <c r="I2" s="113"/>
      <c r="J2" s="113"/>
    </row>
    <row r="3" spans="1:10" ht="15.75" thickBot="1" x14ac:dyDescent="0.3">
      <c r="A3" s="112"/>
      <c r="B3" s="88" t="s">
        <v>0</v>
      </c>
      <c r="C3" s="88" t="s">
        <v>30</v>
      </c>
      <c r="D3" s="88" t="s">
        <v>25</v>
      </c>
      <c r="E3" s="88" t="s">
        <v>0</v>
      </c>
      <c r="F3" s="88" t="s">
        <v>30</v>
      </c>
      <c r="G3" s="88" t="s">
        <v>25</v>
      </c>
      <c r="H3" s="88" t="s">
        <v>0</v>
      </c>
      <c r="I3" s="88" t="s">
        <v>30</v>
      </c>
      <c r="J3" s="88" t="s">
        <v>25</v>
      </c>
    </row>
    <row r="4" spans="1:10" x14ac:dyDescent="0.25">
      <c r="A4" s="85" t="s">
        <v>47</v>
      </c>
      <c r="B4" s="86">
        <f t="shared" ref="B4:J4" si="0">B5+B9+B13+B17+B23+B27+B30+B33+B36</f>
        <v>3950527</v>
      </c>
      <c r="C4" s="86">
        <f t="shared" si="0"/>
        <v>2128534</v>
      </c>
      <c r="D4" s="86">
        <f t="shared" si="0"/>
        <v>2315980</v>
      </c>
      <c r="E4" s="86">
        <f t="shared" si="0"/>
        <v>4129534</v>
      </c>
      <c r="F4" s="86">
        <f t="shared" si="0"/>
        <v>2045369</v>
      </c>
      <c r="G4" s="86">
        <f t="shared" si="0"/>
        <v>2084165</v>
      </c>
      <c r="H4" s="86">
        <f t="shared" si="0"/>
        <v>4178080</v>
      </c>
      <c r="I4" s="86">
        <f t="shared" si="0"/>
        <v>2018151</v>
      </c>
      <c r="J4" s="86">
        <f t="shared" si="0"/>
        <v>2147353</v>
      </c>
    </row>
    <row r="5" spans="1:10" x14ac:dyDescent="0.25">
      <c r="A5" s="87" t="s">
        <v>112</v>
      </c>
      <c r="B5" s="69">
        <v>794692</v>
      </c>
      <c r="C5" s="69">
        <v>449677</v>
      </c>
      <c r="D5" s="69">
        <v>550333</v>
      </c>
      <c r="E5" s="69">
        <f t="shared" ref="E5:J5" si="1">SUM(E6:E8)</f>
        <v>969297</v>
      </c>
      <c r="F5" s="69">
        <f t="shared" si="1"/>
        <v>481268</v>
      </c>
      <c r="G5" s="69">
        <f t="shared" si="1"/>
        <v>488029</v>
      </c>
      <c r="H5" s="69">
        <f t="shared" si="1"/>
        <v>927877</v>
      </c>
      <c r="I5" s="69">
        <f t="shared" si="1"/>
        <v>458802</v>
      </c>
      <c r="J5" s="69">
        <f t="shared" si="1"/>
        <v>469075</v>
      </c>
    </row>
    <row r="6" spans="1:10" x14ac:dyDescent="0.25">
      <c r="A6" s="31" t="s">
        <v>2</v>
      </c>
      <c r="B6" s="14">
        <v>355882</v>
      </c>
      <c r="C6" s="14">
        <v>182401</v>
      </c>
      <c r="D6" s="14">
        <v>173481</v>
      </c>
      <c r="E6" s="14">
        <v>380048</v>
      </c>
      <c r="F6" s="14">
        <v>192326</v>
      </c>
      <c r="G6" s="14">
        <v>187722</v>
      </c>
      <c r="H6" s="14">
        <v>358427</v>
      </c>
      <c r="I6" s="14">
        <v>180856</v>
      </c>
      <c r="J6" s="14">
        <f>H6-I6</f>
        <v>177571</v>
      </c>
    </row>
    <row r="7" spans="1:10" x14ac:dyDescent="0.25">
      <c r="A7" s="31" t="s">
        <v>3</v>
      </c>
      <c r="B7" s="14">
        <v>337297</v>
      </c>
      <c r="C7" s="14">
        <v>164617</v>
      </c>
      <c r="D7" s="14">
        <v>172680</v>
      </c>
      <c r="E7" s="14">
        <v>362119</v>
      </c>
      <c r="F7" s="14">
        <v>176674</v>
      </c>
      <c r="G7" s="14">
        <v>185445</v>
      </c>
      <c r="H7" s="14">
        <v>346669</v>
      </c>
      <c r="I7" s="14">
        <v>168236</v>
      </c>
      <c r="J7" s="14">
        <f t="shared" ref="J7:J38" si="2">H7-I7</f>
        <v>178433</v>
      </c>
    </row>
    <row r="8" spans="1:10" x14ac:dyDescent="0.25">
      <c r="A8" s="31" t="s">
        <v>4</v>
      </c>
      <c r="B8" s="14">
        <v>101513</v>
      </c>
      <c r="C8" s="14">
        <v>102659</v>
      </c>
      <c r="D8" s="14">
        <v>204172</v>
      </c>
      <c r="E8" s="14">
        <v>227130</v>
      </c>
      <c r="F8" s="14">
        <v>112268</v>
      </c>
      <c r="G8" s="14">
        <v>114862</v>
      </c>
      <c r="H8" s="14">
        <v>222781</v>
      </c>
      <c r="I8" s="14">
        <v>109710</v>
      </c>
      <c r="J8" s="14">
        <f t="shared" si="2"/>
        <v>113071</v>
      </c>
    </row>
    <row r="9" spans="1:10" x14ac:dyDescent="0.25">
      <c r="A9" s="68" t="s">
        <v>113</v>
      </c>
      <c r="B9" s="69">
        <v>517852</v>
      </c>
      <c r="C9" s="69">
        <v>255119</v>
      </c>
      <c r="D9" s="69">
        <v>262733</v>
      </c>
      <c r="E9" s="69">
        <f t="shared" ref="E9:J9" si="3">SUM(E10:E12)</f>
        <v>542799</v>
      </c>
      <c r="F9" s="69">
        <f t="shared" si="3"/>
        <v>267087</v>
      </c>
      <c r="G9" s="69">
        <f t="shared" si="3"/>
        <v>275712</v>
      </c>
      <c r="H9" s="69">
        <f t="shared" si="3"/>
        <v>537973</v>
      </c>
      <c r="I9" s="69">
        <f t="shared" si="3"/>
        <v>266088</v>
      </c>
      <c r="J9" s="69">
        <f t="shared" si="3"/>
        <v>271885</v>
      </c>
    </row>
    <row r="10" spans="1:10" x14ac:dyDescent="0.25">
      <c r="A10" s="31" t="s">
        <v>26</v>
      </c>
      <c r="B10" s="14">
        <v>269385</v>
      </c>
      <c r="C10" s="14">
        <v>131961</v>
      </c>
      <c r="D10" s="14">
        <v>137424</v>
      </c>
      <c r="E10" s="14">
        <v>278410</v>
      </c>
      <c r="F10" s="14">
        <v>136204</v>
      </c>
      <c r="G10" s="14">
        <v>142206</v>
      </c>
      <c r="H10" s="14">
        <v>274937</v>
      </c>
      <c r="I10" s="14">
        <v>135305</v>
      </c>
      <c r="J10" s="14">
        <f t="shared" si="2"/>
        <v>139632</v>
      </c>
    </row>
    <row r="11" spans="1:10" x14ac:dyDescent="0.25">
      <c r="A11" s="31" t="s">
        <v>5</v>
      </c>
      <c r="B11" s="14">
        <v>93418</v>
      </c>
      <c r="C11" s="14">
        <v>46267</v>
      </c>
      <c r="D11" s="14">
        <v>47151</v>
      </c>
      <c r="E11" s="14">
        <v>100889</v>
      </c>
      <c r="F11" s="14">
        <v>49898</v>
      </c>
      <c r="G11" s="14">
        <v>50991</v>
      </c>
      <c r="H11" s="14">
        <v>102983</v>
      </c>
      <c r="I11" s="14">
        <v>51764</v>
      </c>
      <c r="J11" s="14">
        <f t="shared" si="2"/>
        <v>51219</v>
      </c>
    </row>
    <row r="12" spans="1:10" x14ac:dyDescent="0.25">
      <c r="A12" s="31" t="s">
        <v>6</v>
      </c>
      <c r="B12" s="14">
        <v>155049</v>
      </c>
      <c r="C12" s="14">
        <v>76891</v>
      </c>
      <c r="D12" s="14">
        <v>78158</v>
      </c>
      <c r="E12" s="14">
        <v>163500</v>
      </c>
      <c r="F12" s="14">
        <v>80985</v>
      </c>
      <c r="G12" s="14">
        <v>82515</v>
      </c>
      <c r="H12" s="14">
        <v>160053</v>
      </c>
      <c r="I12" s="14">
        <v>79019</v>
      </c>
      <c r="J12" s="14">
        <f t="shared" si="2"/>
        <v>81034</v>
      </c>
    </row>
    <row r="13" spans="1:10" x14ac:dyDescent="0.25">
      <c r="A13" s="68" t="s">
        <v>114</v>
      </c>
      <c r="B13" s="69">
        <v>441527</v>
      </c>
      <c r="C13" s="69">
        <v>255927</v>
      </c>
      <c r="D13" s="69">
        <v>316246</v>
      </c>
      <c r="E13" s="69">
        <f t="shared" ref="E13:J13" si="4">SUM(E14:E16)</f>
        <v>524252</v>
      </c>
      <c r="F13" s="69">
        <f t="shared" si="4"/>
        <v>260804</v>
      </c>
      <c r="G13" s="69">
        <f t="shared" si="4"/>
        <v>263448</v>
      </c>
      <c r="H13" s="69">
        <f t="shared" si="4"/>
        <v>517397</v>
      </c>
      <c r="I13" s="69">
        <f t="shared" si="4"/>
        <v>259050</v>
      </c>
      <c r="J13" s="69">
        <f t="shared" si="4"/>
        <v>258347</v>
      </c>
    </row>
    <row r="14" spans="1:10" x14ac:dyDescent="0.25">
      <c r="A14" s="31" t="s">
        <v>7</v>
      </c>
      <c r="B14" s="14">
        <v>216825</v>
      </c>
      <c r="C14" s="14">
        <v>108277</v>
      </c>
      <c r="D14" s="14">
        <v>108548</v>
      </c>
      <c r="E14" s="14">
        <v>223984</v>
      </c>
      <c r="F14" s="14">
        <v>111418</v>
      </c>
      <c r="G14" s="14">
        <v>112566</v>
      </c>
      <c r="H14" s="14">
        <v>216139</v>
      </c>
      <c r="I14" s="14">
        <v>108171</v>
      </c>
      <c r="J14" s="14">
        <f t="shared" si="2"/>
        <v>107968</v>
      </c>
    </row>
    <row r="15" spans="1:10" x14ac:dyDescent="0.25">
      <c r="A15" s="31" t="s">
        <v>8</v>
      </c>
      <c r="B15" s="14">
        <v>162777</v>
      </c>
      <c r="C15" s="14">
        <v>82327</v>
      </c>
      <c r="D15" s="14">
        <v>80450</v>
      </c>
      <c r="E15" s="14">
        <v>166651</v>
      </c>
      <c r="F15" s="14">
        <v>83782</v>
      </c>
      <c r="G15" s="14">
        <v>82869</v>
      </c>
      <c r="H15" s="14">
        <v>163111</v>
      </c>
      <c r="I15" s="14">
        <v>82900</v>
      </c>
      <c r="J15" s="14">
        <f t="shared" si="2"/>
        <v>80211</v>
      </c>
    </row>
    <row r="16" spans="1:10" x14ac:dyDescent="0.25">
      <c r="A16" s="31" t="s">
        <v>9</v>
      </c>
      <c r="B16" s="14">
        <v>61925</v>
      </c>
      <c r="C16" s="14">
        <v>65323</v>
      </c>
      <c r="D16" s="14">
        <v>127248</v>
      </c>
      <c r="E16" s="14">
        <v>133617</v>
      </c>
      <c r="F16" s="14">
        <v>65604</v>
      </c>
      <c r="G16" s="14">
        <v>68013</v>
      </c>
      <c r="H16" s="14">
        <v>138147</v>
      </c>
      <c r="I16" s="14">
        <v>67979</v>
      </c>
      <c r="J16" s="14">
        <f t="shared" si="2"/>
        <v>70168</v>
      </c>
    </row>
    <row r="17" spans="1:10" x14ac:dyDescent="0.25">
      <c r="A17" s="68" t="s">
        <v>115</v>
      </c>
      <c r="B17" s="69">
        <v>261618</v>
      </c>
      <c r="C17" s="69">
        <v>129327</v>
      </c>
      <c r="D17" s="69">
        <v>132291</v>
      </c>
      <c r="E17" s="69">
        <f t="shared" ref="E17:J17" si="5">SUM(E18:E22)</f>
        <v>246869</v>
      </c>
      <c r="F17" s="69">
        <f t="shared" si="5"/>
        <v>121766</v>
      </c>
      <c r="G17" s="69">
        <f t="shared" si="5"/>
        <v>125103</v>
      </c>
      <c r="H17" s="69">
        <f t="shared" si="5"/>
        <v>223333</v>
      </c>
      <c r="I17" s="69">
        <f t="shared" si="5"/>
        <v>111308</v>
      </c>
      <c r="J17" s="69">
        <f t="shared" si="5"/>
        <v>112025</v>
      </c>
    </row>
    <row r="18" spans="1:10" x14ac:dyDescent="0.25">
      <c r="A18" s="31" t="s">
        <v>10</v>
      </c>
      <c r="B18" s="14">
        <v>121604</v>
      </c>
      <c r="C18" s="14">
        <v>60062</v>
      </c>
      <c r="D18" s="14">
        <v>61542</v>
      </c>
      <c r="E18" s="14">
        <v>121452</v>
      </c>
      <c r="F18" s="14">
        <v>59459</v>
      </c>
      <c r="G18" s="14">
        <v>61993</v>
      </c>
      <c r="H18" s="14">
        <v>103412</v>
      </c>
      <c r="I18" s="14">
        <v>51100</v>
      </c>
      <c r="J18" s="14">
        <f t="shared" si="2"/>
        <v>52312</v>
      </c>
    </row>
    <row r="19" spans="1:10" x14ac:dyDescent="0.25">
      <c r="A19" s="31" t="s">
        <v>11</v>
      </c>
      <c r="B19" s="14">
        <v>28204</v>
      </c>
      <c r="C19" s="14">
        <v>13928</v>
      </c>
      <c r="D19" s="14">
        <v>14276</v>
      </c>
      <c r="E19" s="14">
        <v>26866</v>
      </c>
      <c r="F19" s="14">
        <v>13395</v>
      </c>
      <c r="G19" s="14">
        <v>13471</v>
      </c>
      <c r="H19" s="14">
        <v>26358</v>
      </c>
      <c r="I19" s="14">
        <v>13338</v>
      </c>
      <c r="J19" s="14">
        <f t="shared" si="2"/>
        <v>13020</v>
      </c>
    </row>
    <row r="20" spans="1:10" x14ac:dyDescent="0.25">
      <c r="A20" s="31" t="s">
        <v>12</v>
      </c>
      <c r="B20" s="14">
        <v>41179</v>
      </c>
      <c r="C20" s="14">
        <v>20435</v>
      </c>
      <c r="D20" s="14">
        <v>20744</v>
      </c>
      <c r="E20" s="14">
        <v>37822</v>
      </c>
      <c r="F20" s="14">
        <v>18847</v>
      </c>
      <c r="G20" s="14">
        <v>18975</v>
      </c>
      <c r="H20" s="14">
        <v>36043</v>
      </c>
      <c r="I20" s="14">
        <v>18062</v>
      </c>
      <c r="J20" s="14">
        <f t="shared" si="2"/>
        <v>17981</v>
      </c>
    </row>
    <row r="21" spans="1:10" x14ac:dyDescent="0.25">
      <c r="A21" s="31" t="s">
        <v>27</v>
      </c>
      <c r="B21" s="14">
        <v>34417</v>
      </c>
      <c r="C21" s="14">
        <v>16966</v>
      </c>
      <c r="D21" s="14">
        <v>17451</v>
      </c>
      <c r="E21" s="14">
        <v>28233</v>
      </c>
      <c r="F21" s="14">
        <v>13930</v>
      </c>
      <c r="G21" s="14">
        <v>14303</v>
      </c>
      <c r="H21" s="14">
        <v>27220</v>
      </c>
      <c r="I21" s="14">
        <v>13734</v>
      </c>
      <c r="J21" s="14">
        <f t="shared" si="2"/>
        <v>13486</v>
      </c>
    </row>
    <row r="22" spans="1:10" x14ac:dyDescent="0.25">
      <c r="A22" s="31" t="s">
        <v>28</v>
      </c>
      <c r="B22" s="14">
        <v>36214</v>
      </c>
      <c r="C22" s="14">
        <v>17936</v>
      </c>
      <c r="D22" s="14">
        <v>18278</v>
      </c>
      <c r="E22" s="14">
        <v>32496</v>
      </c>
      <c r="F22" s="14">
        <v>16135</v>
      </c>
      <c r="G22" s="14">
        <v>16361</v>
      </c>
      <c r="H22" s="14">
        <v>30300</v>
      </c>
      <c r="I22" s="14">
        <v>15074</v>
      </c>
      <c r="J22" s="14">
        <f t="shared" si="2"/>
        <v>15226</v>
      </c>
    </row>
    <row r="23" spans="1:10" x14ac:dyDescent="0.25">
      <c r="A23" s="68" t="s">
        <v>116</v>
      </c>
      <c r="B23" s="69">
        <v>378333</v>
      </c>
      <c r="C23" s="69">
        <v>190032</v>
      </c>
      <c r="D23" s="69">
        <v>188301</v>
      </c>
      <c r="E23" s="69">
        <f t="shared" ref="E23:J23" si="6">SUM(E24:E26)</f>
        <v>392123</v>
      </c>
      <c r="F23" s="69">
        <f t="shared" si="6"/>
        <v>196121</v>
      </c>
      <c r="G23" s="69">
        <f t="shared" si="6"/>
        <v>196002</v>
      </c>
      <c r="H23" s="69">
        <f t="shared" si="6"/>
        <v>378841</v>
      </c>
      <c r="I23" s="69">
        <f t="shared" si="6"/>
        <v>189562</v>
      </c>
      <c r="J23" s="69">
        <f t="shared" si="6"/>
        <v>189279</v>
      </c>
    </row>
    <row r="24" spans="1:10" x14ac:dyDescent="0.25">
      <c r="A24" s="31" t="s">
        <v>14</v>
      </c>
      <c r="B24" s="14">
        <v>129187</v>
      </c>
      <c r="C24" s="14">
        <v>64144</v>
      </c>
      <c r="D24" s="14">
        <v>65043</v>
      </c>
      <c r="E24" s="14">
        <v>130823</v>
      </c>
      <c r="F24" s="14">
        <v>64749</v>
      </c>
      <c r="G24" s="14">
        <v>66074</v>
      </c>
      <c r="H24" s="14">
        <v>123488</v>
      </c>
      <c r="I24" s="14">
        <v>61279</v>
      </c>
      <c r="J24" s="14">
        <f t="shared" si="2"/>
        <v>62209</v>
      </c>
    </row>
    <row r="25" spans="1:10" x14ac:dyDescent="0.25">
      <c r="A25" s="31" t="s">
        <v>15</v>
      </c>
      <c r="B25" s="14">
        <v>153675</v>
      </c>
      <c r="C25" s="14">
        <v>77461</v>
      </c>
      <c r="D25" s="14">
        <v>76214</v>
      </c>
      <c r="E25" s="14">
        <v>161026</v>
      </c>
      <c r="F25" s="14">
        <v>81158</v>
      </c>
      <c r="G25" s="14">
        <v>79868</v>
      </c>
      <c r="H25" s="14">
        <v>159760</v>
      </c>
      <c r="I25" s="14">
        <v>80482</v>
      </c>
      <c r="J25" s="14">
        <f t="shared" si="2"/>
        <v>79278</v>
      </c>
    </row>
    <row r="26" spans="1:10" x14ac:dyDescent="0.25">
      <c r="A26" s="31" t="s">
        <v>16</v>
      </c>
      <c r="B26" s="14">
        <v>95471</v>
      </c>
      <c r="C26" s="14">
        <v>48427</v>
      </c>
      <c r="D26" s="14">
        <v>47044</v>
      </c>
      <c r="E26" s="14">
        <v>100274</v>
      </c>
      <c r="F26" s="14">
        <v>50214</v>
      </c>
      <c r="G26" s="14">
        <v>50060</v>
      </c>
      <c r="H26" s="14">
        <v>95593</v>
      </c>
      <c r="I26" s="14">
        <v>47801</v>
      </c>
      <c r="J26" s="14">
        <f t="shared" si="2"/>
        <v>47792</v>
      </c>
    </row>
    <row r="27" spans="1:10" x14ac:dyDescent="0.25">
      <c r="A27" s="68" t="s">
        <v>117</v>
      </c>
      <c r="B27" s="69">
        <v>468874</v>
      </c>
      <c r="C27" s="69">
        <v>232709</v>
      </c>
      <c r="D27" s="69">
        <v>236165</v>
      </c>
      <c r="E27" s="69">
        <f t="shared" ref="E27:J27" si="7">SUM(E28:E29)</f>
        <v>501887</v>
      </c>
      <c r="F27" s="69">
        <f t="shared" si="7"/>
        <v>249861</v>
      </c>
      <c r="G27" s="69">
        <f t="shared" si="7"/>
        <v>252026</v>
      </c>
      <c r="H27" s="69">
        <f t="shared" si="7"/>
        <v>503153</v>
      </c>
      <c r="I27" s="69">
        <f t="shared" si="7"/>
        <v>251242</v>
      </c>
      <c r="J27" s="69">
        <f t="shared" si="7"/>
        <v>251911</v>
      </c>
    </row>
    <row r="28" spans="1:10" x14ac:dyDescent="0.25">
      <c r="A28" s="31" t="s">
        <v>17</v>
      </c>
      <c r="B28" s="14">
        <v>309327</v>
      </c>
      <c r="C28" s="14">
        <v>153315</v>
      </c>
      <c r="D28" s="14">
        <v>156012</v>
      </c>
      <c r="E28" s="14">
        <v>334282</v>
      </c>
      <c r="F28" s="14">
        <v>166548</v>
      </c>
      <c r="G28" s="14">
        <v>167734</v>
      </c>
      <c r="H28" s="14">
        <v>337873</v>
      </c>
      <c r="I28" s="14">
        <v>169346</v>
      </c>
      <c r="J28" s="14">
        <f t="shared" si="2"/>
        <v>168527</v>
      </c>
    </row>
    <row r="29" spans="1:10" x14ac:dyDescent="0.25">
      <c r="A29" s="31" t="s">
        <v>18</v>
      </c>
      <c r="B29" s="14">
        <v>159547</v>
      </c>
      <c r="C29" s="14">
        <v>79394</v>
      </c>
      <c r="D29" s="14">
        <v>80153</v>
      </c>
      <c r="E29" s="14">
        <v>167605</v>
      </c>
      <c r="F29" s="14">
        <v>83313</v>
      </c>
      <c r="G29" s="14">
        <v>84292</v>
      </c>
      <c r="H29" s="14">
        <v>165280</v>
      </c>
      <c r="I29" s="14">
        <v>81896</v>
      </c>
      <c r="J29" s="14">
        <f t="shared" si="2"/>
        <v>83384</v>
      </c>
    </row>
    <row r="30" spans="1:10" x14ac:dyDescent="0.25">
      <c r="A30" s="68" t="s">
        <v>118</v>
      </c>
      <c r="B30" s="69">
        <f>SUM(B28:B29)</f>
        <v>468874</v>
      </c>
      <c r="C30" s="69">
        <f>SUM(C28:C29)</f>
        <v>232709</v>
      </c>
      <c r="D30" s="69">
        <f>SUM(D28:D29)</f>
        <v>236165</v>
      </c>
      <c r="E30" s="69">
        <f>SUM(E31:E32)</f>
        <v>278981</v>
      </c>
      <c r="F30" s="69">
        <f>SUM(F31:F32)</f>
        <v>138017</v>
      </c>
      <c r="G30" s="69">
        <f>SUM(G31:G32)</f>
        <v>140964</v>
      </c>
      <c r="H30" s="69">
        <f>SUM(H31:H32)</f>
        <v>412126</v>
      </c>
      <c r="I30" s="69">
        <f>SUM(I31:I32)</f>
        <v>147639</v>
      </c>
      <c r="J30" s="69">
        <f>SUM(J28:J29)</f>
        <v>251911</v>
      </c>
    </row>
    <row r="31" spans="1:10" x14ac:dyDescent="0.25">
      <c r="A31" s="31" t="s">
        <v>19</v>
      </c>
      <c r="B31" s="14">
        <v>173294</v>
      </c>
      <c r="C31" s="14">
        <v>85865</v>
      </c>
      <c r="D31" s="14">
        <v>87429</v>
      </c>
      <c r="E31" s="14">
        <v>193200</v>
      </c>
      <c r="F31" s="14">
        <v>95230</v>
      </c>
      <c r="G31" s="14">
        <v>97970</v>
      </c>
      <c r="H31" s="14">
        <v>206063</v>
      </c>
      <c r="I31" s="14">
        <v>101948</v>
      </c>
      <c r="J31" s="14">
        <f t="shared" si="2"/>
        <v>104115</v>
      </c>
    </row>
    <row r="32" spans="1:10" x14ac:dyDescent="0.25">
      <c r="A32" s="31" t="s">
        <v>20</v>
      </c>
      <c r="B32" s="14">
        <v>78454</v>
      </c>
      <c r="C32" s="14">
        <v>38792</v>
      </c>
      <c r="D32" s="14">
        <v>39662</v>
      </c>
      <c r="E32" s="14">
        <v>85781</v>
      </c>
      <c r="F32" s="14">
        <v>42787</v>
      </c>
      <c r="G32" s="14">
        <v>42994</v>
      </c>
      <c r="H32" s="14">
        <v>206063</v>
      </c>
      <c r="I32" s="14">
        <v>45691</v>
      </c>
      <c r="J32" s="14">
        <f t="shared" si="2"/>
        <v>160372</v>
      </c>
    </row>
    <row r="33" spans="1:10" x14ac:dyDescent="0.25">
      <c r="A33" s="68" t="s">
        <v>119</v>
      </c>
      <c r="B33" s="69">
        <f>SUM(B31:B32)</f>
        <v>251748</v>
      </c>
      <c r="C33" s="69">
        <f>SUM(C31:C32)</f>
        <v>124657</v>
      </c>
      <c r="D33" s="69">
        <f>SUM(D31:D32)</f>
        <v>127091</v>
      </c>
      <c r="E33" s="69">
        <f t="shared" ref="E33:J33" si="8">SUM(E34:E35)</f>
        <v>286795</v>
      </c>
      <c r="F33" s="69">
        <f t="shared" si="8"/>
        <v>140014</v>
      </c>
      <c r="G33" s="69">
        <f t="shared" si="8"/>
        <v>146781</v>
      </c>
      <c r="H33" s="69">
        <f t="shared" si="8"/>
        <v>287823</v>
      </c>
      <c r="I33" s="69">
        <f t="shared" si="8"/>
        <v>141457</v>
      </c>
      <c r="J33" s="69">
        <f t="shared" si="8"/>
        <v>146366</v>
      </c>
    </row>
    <row r="34" spans="1:10" x14ac:dyDescent="0.25">
      <c r="A34" s="31" t="s">
        <v>21</v>
      </c>
      <c r="B34" s="14">
        <v>182753</v>
      </c>
      <c r="C34" s="14">
        <v>89521</v>
      </c>
      <c r="D34" s="14">
        <v>93232</v>
      </c>
      <c r="E34" s="14">
        <v>185872</v>
      </c>
      <c r="F34" s="14">
        <v>90541</v>
      </c>
      <c r="G34" s="14">
        <v>95331</v>
      </c>
      <c r="H34" s="14">
        <v>179344</v>
      </c>
      <c r="I34" s="14">
        <v>88155</v>
      </c>
      <c r="J34" s="14">
        <f t="shared" si="2"/>
        <v>91189</v>
      </c>
    </row>
    <row r="35" spans="1:10" x14ac:dyDescent="0.25">
      <c r="A35" s="31" t="s">
        <v>22</v>
      </c>
      <c r="B35" s="14">
        <v>96846</v>
      </c>
      <c r="C35" s="14">
        <v>47207</v>
      </c>
      <c r="D35" s="14">
        <v>49639</v>
      </c>
      <c r="E35" s="14">
        <v>100923</v>
      </c>
      <c r="F35" s="14">
        <v>49473</v>
      </c>
      <c r="G35" s="14">
        <v>51450</v>
      </c>
      <c r="H35" s="14">
        <v>108479</v>
      </c>
      <c r="I35" s="14">
        <v>53302</v>
      </c>
      <c r="J35" s="14">
        <f t="shared" si="2"/>
        <v>55177</v>
      </c>
    </row>
    <row r="36" spans="1:10" x14ac:dyDescent="0.25">
      <c r="A36" s="68" t="s">
        <v>120</v>
      </c>
      <c r="B36" s="69">
        <v>367009</v>
      </c>
      <c r="C36" s="69">
        <f>SUM(C37:C38)</f>
        <v>258377</v>
      </c>
      <c r="D36" s="69">
        <f>SUM(D37:D38)</f>
        <v>266655</v>
      </c>
      <c r="E36" s="69">
        <f t="shared" ref="E36:J36" si="9">SUM(E37:E38)</f>
        <v>386531</v>
      </c>
      <c r="F36" s="69">
        <f t="shared" si="9"/>
        <v>190431</v>
      </c>
      <c r="G36" s="69">
        <f t="shared" si="9"/>
        <v>196100</v>
      </c>
      <c r="H36" s="69">
        <f t="shared" si="9"/>
        <v>389557</v>
      </c>
      <c r="I36" s="69">
        <f t="shared" si="9"/>
        <v>193003</v>
      </c>
      <c r="J36" s="69">
        <f t="shared" si="9"/>
        <v>196554</v>
      </c>
    </row>
    <row r="37" spans="1:10" x14ac:dyDescent="0.25">
      <c r="A37" s="31" t="s">
        <v>29</v>
      </c>
      <c r="B37" s="14">
        <v>208986</v>
      </c>
      <c r="C37" s="31">
        <v>77968</v>
      </c>
      <c r="D37" s="14">
        <v>80055</v>
      </c>
      <c r="E37" s="14">
        <v>218277</v>
      </c>
      <c r="F37" s="14">
        <v>107039</v>
      </c>
      <c r="G37" s="14">
        <v>111238</v>
      </c>
      <c r="H37" s="14">
        <v>224134</v>
      </c>
      <c r="I37" s="14">
        <v>110632</v>
      </c>
      <c r="J37" s="14">
        <f t="shared" si="2"/>
        <v>113502</v>
      </c>
    </row>
    <row r="38" spans="1:10" ht="15.75" thickBot="1" x14ac:dyDescent="0.3">
      <c r="A38" s="32" t="s">
        <v>24</v>
      </c>
      <c r="B38" s="33">
        <v>158023</v>
      </c>
      <c r="C38" s="33">
        <v>180409</v>
      </c>
      <c r="D38" s="33">
        <v>186600</v>
      </c>
      <c r="E38" s="33">
        <v>168254</v>
      </c>
      <c r="F38" s="33">
        <v>83392</v>
      </c>
      <c r="G38" s="33">
        <v>84862</v>
      </c>
      <c r="H38" s="33">
        <v>165423</v>
      </c>
      <c r="I38" s="33">
        <v>82371</v>
      </c>
      <c r="J38" s="33">
        <f t="shared" si="2"/>
        <v>83052</v>
      </c>
    </row>
    <row r="39" spans="1:10" ht="15.75" thickTop="1" x14ac:dyDescent="0.25">
      <c r="A39" s="22" t="s">
        <v>74</v>
      </c>
      <c r="B39" s="23"/>
      <c r="C39" s="23"/>
      <c r="D39" s="23"/>
      <c r="E39" s="23"/>
      <c r="F39" s="23"/>
      <c r="G39" s="6"/>
      <c r="H39" s="6"/>
      <c r="I39" s="6"/>
      <c r="J39" s="6"/>
    </row>
    <row r="40" spans="1:10" x14ac:dyDescent="0.25">
      <c r="A40" s="21" t="s">
        <v>75</v>
      </c>
      <c r="B40" s="16"/>
      <c r="C40" s="16"/>
      <c r="D40" s="16"/>
      <c r="E40" s="16"/>
      <c r="F40" s="16"/>
      <c r="G40" s="3"/>
    </row>
    <row r="41" spans="1:10" x14ac:dyDescent="0.25">
      <c r="A41" s="16" t="s">
        <v>85</v>
      </c>
      <c r="B41" s="16"/>
      <c r="C41" s="16"/>
      <c r="D41" s="16"/>
      <c r="E41" s="16"/>
      <c r="F41" s="16"/>
      <c r="G41" s="3"/>
    </row>
    <row r="42" spans="1:10" x14ac:dyDescent="0.25">
      <c r="A42" s="3"/>
      <c r="B42" s="3"/>
      <c r="C42" s="3"/>
      <c r="D42" s="3"/>
      <c r="E42" s="3"/>
      <c r="F42" s="3"/>
      <c r="G42" s="3"/>
    </row>
  </sheetData>
  <mergeCells count="4">
    <mergeCell ref="A2:A3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R16" sqref="R16"/>
    </sheetView>
  </sheetViews>
  <sheetFormatPr defaultRowHeight="15" x14ac:dyDescent="0.25"/>
  <cols>
    <col min="1" max="1" width="15.28515625" customWidth="1"/>
    <col min="2" max="2" width="9.85546875" bestFit="1" customWidth="1"/>
    <col min="3" max="4" width="9.28515625" bestFit="1" customWidth="1"/>
    <col min="5" max="5" width="9.85546875" bestFit="1" customWidth="1"/>
    <col min="6" max="6" width="9.28515625" bestFit="1" customWidth="1"/>
    <col min="7" max="7" width="9.85546875" bestFit="1" customWidth="1"/>
  </cols>
  <sheetData>
    <row r="1" spans="1:13" ht="15.75" thickBot="1" x14ac:dyDescent="0.3">
      <c r="A1" s="12" t="s">
        <v>125</v>
      </c>
      <c r="B1" s="13"/>
      <c r="C1" s="13"/>
      <c r="D1" s="13"/>
      <c r="E1" s="13"/>
      <c r="F1" s="13"/>
      <c r="G1" s="13"/>
    </row>
    <row r="2" spans="1:13" ht="16.5" thickTop="1" thickBot="1" x14ac:dyDescent="0.3">
      <c r="A2" s="114" t="s">
        <v>57</v>
      </c>
      <c r="B2" s="113">
        <v>2015</v>
      </c>
      <c r="C2" s="113"/>
      <c r="D2" s="113"/>
      <c r="E2" s="113">
        <v>2020</v>
      </c>
      <c r="F2" s="113"/>
      <c r="G2" s="113"/>
    </row>
    <row r="3" spans="1:13" ht="16.5" thickTop="1" thickBot="1" x14ac:dyDescent="0.3">
      <c r="A3" s="115"/>
      <c r="B3" s="41" t="s">
        <v>0</v>
      </c>
      <c r="C3" s="41" t="s">
        <v>30</v>
      </c>
      <c r="D3" s="41" t="s">
        <v>25</v>
      </c>
      <c r="E3" s="63" t="s">
        <v>0</v>
      </c>
      <c r="F3" s="41" t="s">
        <v>30</v>
      </c>
      <c r="G3" s="41" t="s">
        <v>25</v>
      </c>
      <c r="H3" s="3"/>
      <c r="I3" s="3"/>
      <c r="J3" s="3"/>
      <c r="K3" s="3"/>
      <c r="L3" s="3"/>
      <c r="M3" s="3"/>
    </row>
    <row r="4" spans="1:13" ht="15.75" thickTop="1" x14ac:dyDescent="0.25">
      <c r="A4" s="20" t="s">
        <v>108</v>
      </c>
      <c r="B4" s="30">
        <v>1626095</v>
      </c>
      <c r="C4" s="42">
        <v>788854</v>
      </c>
      <c r="D4" s="30">
        <v>837241</v>
      </c>
      <c r="E4" s="64">
        <v>1570640</v>
      </c>
      <c r="F4" s="30">
        <v>767339</v>
      </c>
      <c r="G4" s="30">
        <v>803301</v>
      </c>
      <c r="H4" s="3"/>
      <c r="I4" s="3"/>
      <c r="J4" s="3"/>
      <c r="K4" s="3"/>
      <c r="L4" s="3"/>
      <c r="M4" s="3"/>
    </row>
    <row r="5" spans="1:13" x14ac:dyDescent="0.25">
      <c r="A5" s="31" t="s">
        <v>109</v>
      </c>
      <c r="B5" s="14">
        <v>1042093</v>
      </c>
      <c r="C5" s="43">
        <v>508116</v>
      </c>
      <c r="D5" s="14">
        <v>533977</v>
      </c>
      <c r="E5" s="46">
        <v>1076629</v>
      </c>
      <c r="F5" s="14">
        <v>19789</v>
      </c>
      <c r="G5" s="14">
        <v>1056840</v>
      </c>
      <c r="H5" s="3"/>
      <c r="I5" s="3"/>
      <c r="J5" s="3"/>
      <c r="K5" s="3"/>
      <c r="L5" s="3"/>
      <c r="M5" s="3"/>
    </row>
    <row r="6" spans="1:13" x14ac:dyDescent="0.25">
      <c r="A6" s="31" t="s">
        <v>110</v>
      </c>
      <c r="B6" s="14">
        <v>837103</v>
      </c>
      <c r="C6" s="43">
        <v>426520</v>
      </c>
      <c r="D6" s="14">
        <v>410583</v>
      </c>
      <c r="E6" s="46">
        <v>750726</v>
      </c>
      <c r="F6" s="14">
        <v>383708</v>
      </c>
      <c r="G6" s="14">
        <v>367018</v>
      </c>
      <c r="H6" s="3"/>
      <c r="I6" s="3"/>
      <c r="J6" s="3"/>
      <c r="K6" s="3"/>
      <c r="L6" s="3"/>
      <c r="M6" s="3"/>
    </row>
    <row r="7" spans="1:13" ht="15.75" thickBot="1" x14ac:dyDescent="0.3">
      <c r="A7" s="40" t="s">
        <v>111</v>
      </c>
      <c r="B7" s="15">
        <v>624243</v>
      </c>
      <c r="C7" s="44">
        <v>321879</v>
      </c>
      <c r="D7" s="15">
        <v>302364</v>
      </c>
      <c r="E7" s="65">
        <v>665690</v>
      </c>
      <c r="F7" s="15">
        <v>342716</v>
      </c>
      <c r="G7" s="15">
        <v>322974</v>
      </c>
      <c r="H7" s="3"/>
      <c r="I7" s="3"/>
      <c r="J7" s="3"/>
      <c r="K7" s="3"/>
      <c r="L7" s="3"/>
      <c r="M7" s="3"/>
    </row>
    <row r="8" spans="1:13" ht="15.75" thickTop="1" x14ac:dyDescent="0.25">
      <c r="A8" s="16" t="s">
        <v>86</v>
      </c>
      <c r="B8" s="16"/>
      <c r="C8" s="16"/>
      <c r="D8" s="16"/>
      <c r="E8" s="16"/>
      <c r="F8" s="13"/>
      <c r="G8" s="13"/>
      <c r="H8" s="13"/>
      <c r="I8" s="13"/>
      <c r="J8" s="13"/>
      <c r="K8" s="13"/>
    </row>
    <row r="9" spans="1:1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3" x14ac:dyDescent="0.25">
      <c r="A10" s="89" t="s">
        <v>91</v>
      </c>
      <c r="B10" s="24"/>
      <c r="C10" s="24"/>
      <c r="D10" s="24"/>
      <c r="E10" s="24"/>
      <c r="F10" s="24"/>
      <c r="G10" s="24"/>
      <c r="H10" s="25"/>
      <c r="I10" s="25"/>
      <c r="J10" s="25"/>
      <c r="K10" s="25"/>
    </row>
    <row r="11" spans="1:13" x14ac:dyDescent="0.25">
      <c r="A11" s="89" t="s">
        <v>92</v>
      </c>
      <c r="B11" s="24"/>
      <c r="C11" s="24"/>
      <c r="D11" s="24"/>
      <c r="E11" s="24"/>
      <c r="F11" s="24"/>
      <c r="G11" s="24"/>
      <c r="H11" s="25"/>
      <c r="I11" s="25"/>
      <c r="J11" s="25"/>
      <c r="K11" s="25"/>
    </row>
    <row r="12" spans="1:13" x14ac:dyDescent="0.25">
      <c r="A12" s="90" t="s">
        <v>64</v>
      </c>
      <c r="B12" s="24"/>
      <c r="C12" s="24"/>
      <c r="D12" s="24"/>
      <c r="E12" s="24"/>
      <c r="F12" s="24"/>
      <c r="G12" s="24"/>
      <c r="H12" s="25"/>
      <c r="I12" s="25"/>
      <c r="J12" s="25"/>
      <c r="K12" s="25"/>
    </row>
    <row r="13" spans="1:13" x14ac:dyDescent="0.25">
      <c r="A13" s="89" t="s">
        <v>93</v>
      </c>
      <c r="B13" s="24"/>
      <c r="C13" s="24"/>
      <c r="D13" s="24"/>
      <c r="E13" s="24"/>
      <c r="F13" s="24"/>
      <c r="G13" s="24"/>
      <c r="H13" s="25"/>
      <c r="I13" s="25"/>
      <c r="J13" s="25"/>
      <c r="K13" s="25"/>
    </row>
    <row r="14" spans="1:13" x14ac:dyDescent="0.25">
      <c r="A14" s="91" t="s">
        <v>94</v>
      </c>
      <c r="B14" s="24"/>
      <c r="C14" s="24"/>
      <c r="D14" s="24"/>
      <c r="E14" s="24"/>
      <c r="F14" s="24"/>
      <c r="G14" s="24"/>
      <c r="H14" s="25"/>
      <c r="I14" s="25"/>
      <c r="J14" s="25"/>
      <c r="K14" s="25"/>
    </row>
    <row r="15" spans="1:1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3" x14ac:dyDescent="0.25">
      <c r="A16" s="10"/>
    </row>
  </sheetData>
  <mergeCells count="3">
    <mergeCell ref="A2:A3"/>
    <mergeCell ref="B2:D2"/>
    <mergeCell ref="E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N14" sqref="N14"/>
    </sheetView>
  </sheetViews>
  <sheetFormatPr defaultRowHeight="15" x14ac:dyDescent="0.25"/>
  <cols>
    <col min="1" max="1" width="16.140625" customWidth="1"/>
    <col min="2" max="4" width="9.85546875" bestFit="1" customWidth="1"/>
  </cols>
  <sheetData>
    <row r="1" spans="1:7" ht="15.75" thickBot="1" x14ac:dyDescent="0.3">
      <c r="A1" s="12" t="s">
        <v>71</v>
      </c>
      <c r="B1" s="13"/>
      <c r="C1" s="13"/>
      <c r="D1" s="13"/>
      <c r="E1" s="13"/>
      <c r="F1" s="13"/>
      <c r="G1" s="13"/>
    </row>
    <row r="2" spans="1:7" ht="16.5" thickTop="1" thickBot="1" x14ac:dyDescent="0.3">
      <c r="A2" s="82" t="s">
        <v>61</v>
      </c>
      <c r="B2" s="59" t="s">
        <v>0</v>
      </c>
      <c r="C2" s="59" t="s">
        <v>30</v>
      </c>
      <c r="D2" s="59" t="s">
        <v>25</v>
      </c>
    </row>
    <row r="3" spans="1:7" x14ac:dyDescent="0.25">
      <c r="A3" s="83" t="s">
        <v>58</v>
      </c>
      <c r="B3" s="92">
        <v>3051509</v>
      </c>
      <c r="C3" s="84">
        <v>1518424</v>
      </c>
      <c r="D3" s="84">
        <v>1533085</v>
      </c>
    </row>
    <row r="4" spans="1:7" x14ac:dyDescent="0.25">
      <c r="A4" s="31" t="s">
        <v>59</v>
      </c>
      <c r="B4" s="46">
        <v>583016</v>
      </c>
      <c r="C4" s="14">
        <v>291271</v>
      </c>
      <c r="D4" s="14">
        <v>291745</v>
      </c>
    </row>
    <row r="5" spans="1:7" ht="15.75" thickBot="1" x14ac:dyDescent="0.3">
      <c r="A5" s="40" t="s">
        <v>60</v>
      </c>
      <c r="B5" s="65">
        <v>429160</v>
      </c>
      <c r="C5" s="15">
        <v>208456</v>
      </c>
      <c r="D5" s="15">
        <v>220704</v>
      </c>
    </row>
    <row r="6" spans="1:7" ht="15.75" thickTop="1" x14ac:dyDescent="0.25">
      <c r="A6" s="16" t="s">
        <v>82</v>
      </c>
      <c r="B6" s="16"/>
      <c r="C6" s="16"/>
      <c r="D6" s="13"/>
    </row>
    <row r="7" spans="1:7" x14ac:dyDescent="0.25">
      <c r="A7" s="3"/>
      <c r="B7" s="3"/>
      <c r="C7" s="3"/>
    </row>
    <row r="8" spans="1:7" x14ac:dyDescent="0.25">
      <c r="A8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L12" sqref="L12"/>
    </sheetView>
  </sheetViews>
  <sheetFormatPr defaultRowHeight="15" x14ac:dyDescent="0.25"/>
  <cols>
    <col min="1" max="1" width="17.42578125" customWidth="1"/>
    <col min="2" max="2" width="9.42578125" bestFit="1" customWidth="1"/>
    <col min="3" max="5" width="9.28515625" bestFit="1" customWidth="1"/>
    <col min="6" max="6" width="9.42578125" bestFit="1" customWidth="1"/>
    <col min="7" max="7" width="9.28515625" bestFit="1" customWidth="1"/>
  </cols>
  <sheetData>
    <row r="1" spans="1:7" ht="15.75" thickBot="1" x14ac:dyDescent="0.3">
      <c r="A1" s="12" t="s">
        <v>72</v>
      </c>
      <c r="B1" s="13"/>
      <c r="C1" s="13"/>
      <c r="D1" s="13"/>
      <c r="E1" s="13"/>
      <c r="F1" s="13"/>
    </row>
    <row r="2" spans="1:7" ht="16.5" thickTop="1" thickBot="1" x14ac:dyDescent="0.3">
      <c r="A2" s="117" t="s">
        <v>1</v>
      </c>
      <c r="B2" s="116" t="s">
        <v>126</v>
      </c>
      <c r="C2" s="116"/>
      <c r="D2" s="116" t="s">
        <v>30</v>
      </c>
      <c r="E2" s="116"/>
      <c r="F2" s="116" t="s">
        <v>25</v>
      </c>
      <c r="G2" s="116"/>
    </row>
    <row r="3" spans="1:7" ht="16.5" thickTop="1" thickBot="1" x14ac:dyDescent="0.3">
      <c r="A3" s="118"/>
      <c r="B3" s="93" t="s">
        <v>45</v>
      </c>
      <c r="C3" s="93" t="s">
        <v>46</v>
      </c>
      <c r="D3" s="93" t="s">
        <v>45</v>
      </c>
      <c r="E3" s="93" t="s">
        <v>46</v>
      </c>
      <c r="F3" s="93" t="s">
        <v>45</v>
      </c>
      <c r="G3" s="93" t="s">
        <v>46</v>
      </c>
    </row>
    <row r="4" spans="1:7" x14ac:dyDescent="0.25">
      <c r="A4" s="67" t="s">
        <v>47</v>
      </c>
      <c r="B4" s="94">
        <v>265194</v>
      </c>
      <c r="C4" s="95">
        <f>B4/B4*100</f>
        <v>100</v>
      </c>
      <c r="D4" s="66">
        <v>66692</v>
      </c>
      <c r="E4" s="95">
        <f>D4/B4*100</f>
        <v>25.148381939259561</v>
      </c>
      <c r="F4" s="66">
        <v>198502</v>
      </c>
      <c r="G4" s="96">
        <f>F4/B4*100</f>
        <v>74.851618060740449</v>
      </c>
    </row>
    <row r="5" spans="1:7" x14ac:dyDescent="0.25">
      <c r="A5" s="45" t="s">
        <v>2</v>
      </c>
      <c r="B5" s="46">
        <v>22206</v>
      </c>
      <c r="C5" s="38">
        <f t="shared" ref="C5:C29" si="0">B5/B5*100</f>
        <v>100</v>
      </c>
      <c r="D5" s="14">
        <v>3772</v>
      </c>
      <c r="E5" s="38">
        <f t="shared" ref="E5:E29" si="1">D5/B5*100</f>
        <v>16.9864000720526</v>
      </c>
      <c r="F5" s="14">
        <v>18434</v>
      </c>
      <c r="G5" s="47">
        <f t="shared" ref="G5:G29" si="2">F5/B5*100</f>
        <v>83.013599927947396</v>
      </c>
    </row>
    <row r="6" spans="1:7" x14ac:dyDescent="0.25">
      <c r="A6" s="45" t="s">
        <v>67</v>
      </c>
      <c r="B6" s="46">
        <v>19151</v>
      </c>
      <c r="C6" s="38">
        <f t="shared" si="0"/>
        <v>100</v>
      </c>
      <c r="D6" s="14">
        <v>3471</v>
      </c>
      <c r="E6" s="38">
        <f t="shared" si="1"/>
        <v>18.124379927941099</v>
      </c>
      <c r="F6" s="14">
        <v>15680</v>
      </c>
      <c r="G6" s="47">
        <f t="shared" si="2"/>
        <v>81.875620072058894</v>
      </c>
    </row>
    <row r="7" spans="1:7" x14ac:dyDescent="0.25">
      <c r="A7" s="45" t="s">
        <v>4</v>
      </c>
      <c r="B7" s="46">
        <v>12605</v>
      </c>
      <c r="C7" s="38">
        <f t="shared" si="0"/>
        <v>100</v>
      </c>
      <c r="D7" s="14">
        <v>2186</v>
      </c>
      <c r="E7" s="38">
        <f t="shared" si="1"/>
        <v>17.342324474414912</v>
      </c>
      <c r="F7" s="14">
        <v>10419</v>
      </c>
      <c r="G7" s="47">
        <f t="shared" si="2"/>
        <v>82.657675525585077</v>
      </c>
    </row>
    <row r="8" spans="1:7" x14ac:dyDescent="0.25">
      <c r="A8" s="45" t="s">
        <v>26</v>
      </c>
      <c r="B8" s="46">
        <v>19320</v>
      </c>
      <c r="C8" s="38">
        <f t="shared" si="0"/>
        <v>100</v>
      </c>
      <c r="D8" s="14">
        <v>4053</v>
      </c>
      <c r="E8" s="38">
        <f t="shared" si="1"/>
        <v>20.978260869565219</v>
      </c>
      <c r="F8" s="14">
        <v>15267</v>
      </c>
      <c r="G8" s="47">
        <f t="shared" si="2"/>
        <v>79.021739130434781</v>
      </c>
    </row>
    <row r="9" spans="1:7" x14ac:dyDescent="0.25">
      <c r="A9" s="45" t="s">
        <v>5</v>
      </c>
      <c r="B9" s="46">
        <v>6943</v>
      </c>
      <c r="C9" s="38">
        <f t="shared" si="0"/>
        <v>100</v>
      </c>
      <c r="D9" s="14">
        <v>1653</v>
      </c>
      <c r="E9" s="38">
        <f t="shared" si="1"/>
        <v>23.808152095635894</v>
      </c>
      <c r="F9" s="14">
        <v>5290</v>
      </c>
      <c r="G9" s="47">
        <f t="shared" si="2"/>
        <v>76.19184790436411</v>
      </c>
    </row>
    <row r="10" spans="1:7" x14ac:dyDescent="0.25">
      <c r="A10" s="45" t="s">
        <v>6</v>
      </c>
      <c r="B10" s="46">
        <v>10798</v>
      </c>
      <c r="C10" s="38">
        <f t="shared" si="0"/>
        <v>100</v>
      </c>
      <c r="D10" s="14">
        <v>3182</v>
      </c>
      <c r="E10" s="38">
        <f t="shared" si="1"/>
        <v>29.468420077792185</v>
      </c>
      <c r="F10" s="14">
        <v>7616</v>
      </c>
      <c r="G10" s="47">
        <f t="shared" si="2"/>
        <v>70.531579922207825</v>
      </c>
    </row>
    <row r="11" spans="1:7" x14ac:dyDescent="0.25">
      <c r="A11" s="45" t="s">
        <v>7</v>
      </c>
      <c r="B11" s="46">
        <v>13064</v>
      </c>
      <c r="C11" s="38">
        <f t="shared" si="0"/>
        <v>100</v>
      </c>
      <c r="D11" s="14">
        <v>2990</v>
      </c>
      <c r="E11" s="38">
        <f t="shared" si="1"/>
        <v>22.887323943661972</v>
      </c>
      <c r="F11" s="14">
        <v>10074</v>
      </c>
      <c r="G11" s="47">
        <f t="shared" si="2"/>
        <v>77.112676056338032</v>
      </c>
    </row>
    <row r="12" spans="1:7" x14ac:dyDescent="0.25">
      <c r="A12" s="45" t="s">
        <v>8</v>
      </c>
      <c r="B12" s="46">
        <v>11426</v>
      </c>
      <c r="C12" s="38">
        <f t="shared" si="0"/>
        <v>100</v>
      </c>
      <c r="D12" s="14">
        <v>2642</v>
      </c>
      <c r="E12" s="38">
        <f t="shared" si="1"/>
        <v>23.122702608086819</v>
      </c>
      <c r="F12" s="14">
        <v>8784</v>
      </c>
      <c r="G12" s="47">
        <f t="shared" si="2"/>
        <v>76.877297391913174</v>
      </c>
    </row>
    <row r="13" spans="1:7" x14ac:dyDescent="0.25">
      <c r="A13" s="45" t="s">
        <v>9</v>
      </c>
      <c r="B13" s="46">
        <v>8907</v>
      </c>
      <c r="C13" s="38">
        <f t="shared" si="0"/>
        <v>100</v>
      </c>
      <c r="D13" s="14">
        <v>2329</v>
      </c>
      <c r="E13" s="38">
        <f t="shared" si="1"/>
        <v>26.147973503985629</v>
      </c>
      <c r="F13" s="14">
        <v>6578</v>
      </c>
      <c r="G13" s="47">
        <f t="shared" si="2"/>
        <v>73.852026496014361</v>
      </c>
    </row>
    <row r="14" spans="1:7" x14ac:dyDescent="0.25">
      <c r="A14" s="45" t="s">
        <v>10</v>
      </c>
      <c r="B14" s="46">
        <v>9819</v>
      </c>
      <c r="C14" s="38">
        <f t="shared" si="0"/>
        <v>100</v>
      </c>
      <c r="D14" s="14">
        <v>2998</v>
      </c>
      <c r="E14" s="38">
        <f t="shared" si="1"/>
        <v>30.532640798451983</v>
      </c>
      <c r="F14" s="14">
        <v>6821</v>
      </c>
      <c r="G14" s="47">
        <f t="shared" si="2"/>
        <v>69.467359201548021</v>
      </c>
    </row>
    <row r="15" spans="1:7" x14ac:dyDescent="0.25">
      <c r="A15" s="45" t="s">
        <v>11</v>
      </c>
      <c r="B15" s="46">
        <v>2116</v>
      </c>
      <c r="C15" s="38">
        <f t="shared" si="0"/>
        <v>100</v>
      </c>
      <c r="D15" s="14">
        <v>677</v>
      </c>
      <c r="E15" s="38">
        <f t="shared" si="1"/>
        <v>31.994328922495274</v>
      </c>
      <c r="F15" s="14">
        <v>1439</v>
      </c>
      <c r="G15" s="47">
        <f t="shared" si="2"/>
        <v>68.005671077504729</v>
      </c>
    </row>
    <row r="16" spans="1:7" x14ac:dyDescent="0.25">
      <c r="A16" s="45" t="s">
        <v>12</v>
      </c>
      <c r="B16" s="46">
        <v>3016</v>
      </c>
      <c r="C16" s="38">
        <f t="shared" si="0"/>
        <v>100</v>
      </c>
      <c r="D16" s="14">
        <v>832</v>
      </c>
      <c r="E16" s="38">
        <f t="shared" si="1"/>
        <v>27.586206896551722</v>
      </c>
      <c r="F16" s="14">
        <v>2184</v>
      </c>
      <c r="G16" s="47">
        <f t="shared" si="2"/>
        <v>72.41379310344827</v>
      </c>
    </row>
    <row r="17" spans="1:7" x14ac:dyDescent="0.25">
      <c r="A17" s="45" t="s">
        <v>13</v>
      </c>
      <c r="B17" s="46">
        <v>2136</v>
      </c>
      <c r="C17" s="38">
        <f t="shared" si="0"/>
        <v>100</v>
      </c>
      <c r="D17" s="14">
        <v>711</v>
      </c>
      <c r="E17" s="38">
        <f t="shared" si="1"/>
        <v>33.286516853932582</v>
      </c>
      <c r="F17" s="14">
        <v>1425</v>
      </c>
      <c r="G17" s="47">
        <f t="shared" si="2"/>
        <v>66.713483146067418</v>
      </c>
    </row>
    <row r="18" spans="1:7" x14ac:dyDescent="0.25">
      <c r="A18" s="45" t="s">
        <v>28</v>
      </c>
      <c r="B18" s="46">
        <v>2099</v>
      </c>
      <c r="C18" s="38">
        <f t="shared" si="0"/>
        <v>100</v>
      </c>
      <c r="D18" s="14">
        <v>527</v>
      </c>
      <c r="E18" s="38">
        <f t="shared" si="1"/>
        <v>25.107193901858025</v>
      </c>
      <c r="F18" s="14">
        <v>1572</v>
      </c>
      <c r="G18" s="47">
        <f t="shared" si="2"/>
        <v>74.892806098141975</v>
      </c>
    </row>
    <row r="19" spans="1:7" x14ac:dyDescent="0.25">
      <c r="A19" s="45" t="s">
        <v>14</v>
      </c>
      <c r="B19" s="46">
        <v>7656</v>
      </c>
      <c r="C19" s="38">
        <f t="shared" si="0"/>
        <v>100</v>
      </c>
      <c r="D19" s="14">
        <v>2835</v>
      </c>
      <c r="E19" s="38">
        <f t="shared" si="1"/>
        <v>37.029780564263319</v>
      </c>
      <c r="F19" s="14">
        <v>4821</v>
      </c>
      <c r="G19" s="47">
        <f t="shared" si="2"/>
        <v>62.970219435736674</v>
      </c>
    </row>
    <row r="20" spans="1:7" x14ac:dyDescent="0.25">
      <c r="A20" s="45" t="s">
        <v>15</v>
      </c>
      <c r="B20" s="46">
        <v>10668</v>
      </c>
      <c r="C20" s="38">
        <f t="shared" si="0"/>
        <v>100</v>
      </c>
      <c r="D20" s="14">
        <v>3813</v>
      </c>
      <c r="E20" s="38">
        <f t="shared" si="1"/>
        <v>35.742407199100114</v>
      </c>
      <c r="F20" s="14">
        <v>6855</v>
      </c>
      <c r="G20" s="47">
        <f t="shared" si="2"/>
        <v>64.257592800899886</v>
      </c>
    </row>
    <row r="21" spans="1:7" x14ac:dyDescent="0.25">
      <c r="A21" s="45" t="s">
        <v>16</v>
      </c>
      <c r="B21" s="46">
        <v>5885</v>
      </c>
      <c r="C21" s="38">
        <f t="shared" si="0"/>
        <v>100</v>
      </c>
      <c r="D21" s="14">
        <v>2490</v>
      </c>
      <c r="E21" s="38">
        <f t="shared" si="1"/>
        <v>42.310960067969418</v>
      </c>
      <c r="F21" s="14">
        <v>3395</v>
      </c>
      <c r="G21" s="47">
        <f t="shared" si="2"/>
        <v>57.689039932030582</v>
      </c>
    </row>
    <row r="22" spans="1:7" x14ac:dyDescent="0.25">
      <c r="A22" s="45" t="s">
        <v>17</v>
      </c>
      <c r="B22" s="46">
        <v>21772</v>
      </c>
      <c r="C22" s="38">
        <f t="shared" si="0"/>
        <v>100</v>
      </c>
      <c r="D22" s="14">
        <v>5382</v>
      </c>
      <c r="E22" s="38">
        <f t="shared" si="1"/>
        <v>24.719823626676465</v>
      </c>
      <c r="F22" s="14">
        <v>16390</v>
      </c>
      <c r="G22" s="47">
        <f t="shared" si="2"/>
        <v>75.280176373323542</v>
      </c>
    </row>
    <row r="23" spans="1:7" x14ac:dyDescent="0.25">
      <c r="A23" s="45" t="s">
        <v>18</v>
      </c>
      <c r="B23" s="46">
        <v>9092</v>
      </c>
      <c r="C23" s="38">
        <f t="shared" si="0"/>
        <v>100</v>
      </c>
      <c r="D23" s="14">
        <v>2260</v>
      </c>
      <c r="E23" s="38">
        <f t="shared" si="1"/>
        <v>24.857017157941048</v>
      </c>
      <c r="F23" s="14">
        <v>6832</v>
      </c>
      <c r="G23" s="47">
        <f t="shared" si="2"/>
        <v>75.142982842058942</v>
      </c>
    </row>
    <row r="24" spans="1:7" x14ac:dyDescent="0.25">
      <c r="A24" s="45" t="s">
        <v>19</v>
      </c>
      <c r="B24" s="46">
        <v>12698</v>
      </c>
      <c r="C24" s="38">
        <f t="shared" si="0"/>
        <v>100</v>
      </c>
      <c r="D24" s="14">
        <v>3748</v>
      </c>
      <c r="E24" s="38">
        <f t="shared" si="1"/>
        <v>29.516459284926761</v>
      </c>
      <c r="F24" s="14">
        <v>8950</v>
      </c>
      <c r="G24" s="47">
        <f t="shared" si="2"/>
        <v>70.483540715073246</v>
      </c>
    </row>
    <row r="25" spans="1:7" x14ac:dyDescent="0.25">
      <c r="A25" s="45" t="s">
        <v>20</v>
      </c>
      <c r="B25" s="46">
        <v>5288</v>
      </c>
      <c r="C25" s="38">
        <f t="shared" si="0"/>
        <v>100</v>
      </c>
      <c r="D25" s="14">
        <v>1460</v>
      </c>
      <c r="E25" s="38">
        <f t="shared" si="1"/>
        <v>27.60968229954614</v>
      </c>
      <c r="F25" s="14">
        <v>3828</v>
      </c>
      <c r="G25" s="47">
        <f t="shared" si="2"/>
        <v>72.390317700453849</v>
      </c>
    </row>
    <row r="26" spans="1:7" x14ac:dyDescent="0.25">
      <c r="A26" s="45" t="s">
        <v>21</v>
      </c>
      <c r="B26" s="46">
        <v>14556</v>
      </c>
      <c r="C26" s="38">
        <f t="shared" si="0"/>
        <v>100</v>
      </c>
      <c r="D26" s="14">
        <v>4153</v>
      </c>
      <c r="E26" s="38">
        <f t="shared" si="1"/>
        <v>28.531189887331688</v>
      </c>
      <c r="F26" s="14">
        <v>10403</v>
      </c>
      <c r="G26" s="47">
        <f t="shared" si="2"/>
        <v>71.468810112668308</v>
      </c>
    </row>
    <row r="27" spans="1:7" x14ac:dyDescent="0.25">
      <c r="A27" s="45" t="s">
        <v>22</v>
      </c>
      <c r="B27" s="46">
        <v>7036</v>
      </c>
      <c r="C27" s="38">
        <f t="shared" si="0"/>
        <v>100</v>
      </c>
      <c r="D27" s="14">
        <v>2126</v>
      </c>
      <c r="E27" s="38">
        <f t="shared" si="1"/>
        <v>30.216031836270606</v>
      </c>
      <c r="F27" s="14">
        <v>4910</v>
      </c>
      <c r="G27" s="47">
        <f t="shared" si="2"/>
        <v>69.783968163729398</v>
      </c>
    </row>
    <row r="28" spans="1:7" x14ac:dyDescent="0.25">
      <c r="A28" s="45" t="s">
        <v>23</v>
      </c>
      <c r="B28" s="46">
        <v>14292</v>
      </c>
      <c r="C28" s="38">
        <f t="shared" si="0"/>
        <v>100</v>
      </c>
      <c r="D28" s="14">
        <v>3745</v>
      </c>
      <c r="E28" s="38">
        <f t="shared" si="1"/>
        <v>26.203470472991885</v>
      </c>
      <c r="F28" s="14">
        <v>10547</v>
      </c>
      <c r="G28" s="47">
        <f t="shared" si="2"/>
        <v>73.796529527008119</v>
      </c>
    </row>
    <row r="29" spans="1:7" ht="15.75" thickBot="1" x14ac:dyDescent="0.3">
      <c r="A29" s="48" t="s">
        <v>24</v>
      </c>
      <c r="B29" s="49">
        <v>12645</v>
      </c>
      <c r="C29" s="50">
        <f t="shared" si="0"/>
        <v>100</v>
      </c>
      <c r="D29" s="33">
        <v>2657</v>
      </c>
      <c r="E29" s="39">
        <f t="shared" si="1"/>
        <v>21.012257809410833</v>
      </c>
      <c r="F29" s="33">
        <v>9988</v>
      </c>
      <c r="G29" s="51">
        <f t="shared" si="2"/>
        <v>78.987742190589159</v>
      </c>
    </row>
    <row r="30" spans="1:7" ht="15.75" thickTop="1" x14ac:dyDescent="0.25">
      <c r="A30" s="22" t="s">
        <v>69</v>
      </c>
      <c r="B30" s="23"/>
      <c r="C30" s="23"/>
      <c r="D30" s="23"/>
      <c r="E30" s="26"/>
      <c r="F30" s="27"/>
      <c r="G30" s="9"/>
    </row>
    <row r="31" spans="1:7" x14ac:dyDescent="0.25">
      <c r="A31" s="16" t="s">
        <v>87</v>
      </c>
      <c r="B31" s="13"/>
      <c r="C31" s="13"/>
      <c r="D31" s="13"/>
      <c r="E31" s="13"/>
      <c r="F31" s="13"/>
      <c r="G31" s="8"/>
    </row>
    <row r="32" spans="1:7" x14ac:dyDescent="0.25">
      <c r="A32" s="13"/>
      <c r="B32" s="13"/>
      <c r="C32" s="13"/>
      <c r="D32" s="13"/>
      <c r="E32" s="13"/>
      <c r="F32" s="13"/>
    </row>
  </sheetData>
  <mergeCells count="4">
    <mergeCell ref="F2:G2"/>
    <mergeCell ref="A2:A3"/>
    <mergeCell ref="B2:C2"/>
    <mergeCell ref="D2:E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M20" sqref="M20"/>
    </sheetView>
  </sheetViews>
  <sheetFormatPr defaultRowHeight="15" x14ac:dyDescent="0.25"/>
  <cols>
    <col min="1" max="1" width="15.85546875" customWidth="1"/>
    <col min="13" max="13" width="16.42578125" customWidth="1"/>
  </cols>
  <sheetData>
    <row r="1" spans="1:15" ht="20.100000000000001" customHeight="1" thickBot="1" x14ac:dyDescent="0.3">
      <c r="A1" s="12" t="s">
        <v>73</v>
      </c>
      <c r="B1" s="13"/>
      <c r="C1" s="13"/>
      <c r="D1" s="13"/>
      <c r="E1" s="13"/>
      <c r="F1" s="13"/>
      <c r="G1" s="13"/>
    </row>
    <row r="2" spans="1:15" ht="20.100000000000001" customHeight="1" thickTop="1" thickBot="1" x14ac:dyDescent="0.3">
      <c r="A2" s="97" t="s">
        <v>62</v>
      </c>
      <c r="B2" s="59" t="s">
        <v>0</v>
      </c>
      <c r="C2" s="59" t="s">
        <v>30</v>
      </c>
      <c r="D2" s="59" t="s">
        <v>25</v>
      </c>
      <c r="M2" s="61"/>
      <c r="N2" s="62"/>
      <c r="O2" s="62"/>
    </row>
    <row r="3" spans="1:15" ht="20.100000000000001" customHeight="1" x14ac:dyDescent="0.25">
      <c r="A3" s="83" t="s">
        <v>108</v>
      </c>
      <c r="B3" s="92">
        <v>82244</v>
      </c>
      <c r="C3" s="84">
        <v>22587</v>
      </c>
      <c r="D3" s="84">
        <v>59657</v>
      </c>
      <c r="M3" s="20"/>
      <c r="N3" s="30"/>
      <c r="O3" s="30"/>
    </row>
    <row r="4" spans="1:15" ht="20.100000000000001" customHeight="1" x14ac:dyDescent="0.25">
      <c r="A4" s="31" t="s">
        <v>109</v>
      </c>
      <c r="B4" s="46">
        <v>67837</v>
      </c>
      <c r="C4" s="14">
        <v>17043</v>
      </c>
      <c r="D4" s="14">
        <v>50794</v>
      </c>
      <c r="J4" s="4"/>
      <c r="M4" s="20"/>
      <c r="N4" s="30"/>
      <c r="O4" s="30"/>
    </row>
    <row r="5" spans="1:15" ht="20.100000000000001" customHeight="1" x14ac:dyDescent="0.25">
      <c r="A5" s="31" t="s">
        <v>110</v>
      </c>
      <c r="B5" s="46">
        <v>61728</v>
      </c>
      <c r="C5" s="14">
        <v>14905</v>
      </c>
      <c r="D5" s="14">
        <v>46823</v>
      </c>
      <c r="M5" s="20"/>
      <c r="N5" s="30"/>
      <c r="O5" s="30"/>
    </row>
    <row r="6" spans="1:15" ht="20.100000000000001" customHeight="1" thickBot="1" x14ac:dyDescent="0.3">
      <c r="A6" s="40" t="s">
        <v>111</v>
      </c>
      <c r="B6" s="65">
        <v>37685</v>
      </c>
      <c r="C6" s="15">
        <v>7212</v>
      </c>
      <c r="D6" s="15">
        <v>30473</v>
      </c>
      <c r="M6" s="20"/>
      <c r="N6" s="30"/>
      <c r="O6" s="30"/>
    </row>
    <row r="7" spans="1:15" ht="15.75" thickTop="1" x14ac:dyDescent="0.25">
      <c r="A7" s="16" t="s">
        <v>88</v>
      </c>
      <c r="B7" s="16"/>
      <c r="C7" s="16"/>
      <c r="D7" s="13"/>
      <c r="E7" s="13"/>
      <c r="F7" s="13"/>
      <c r="G7" s="13"/>
      <c r="H7" s="13"/>
      <c r="I7" s="13"/>
      <c r="J7" s="13"/>
      <c r="K7" s="13"/>
      <c r="L7" s="13"/>
    </row>
    <row r="8" spans="1:15" x14ac:dyDescent="0.25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x14ac:dyDescent="0.25">
      <c r="A10" s="98" t="s">
        <v>91</v>
      </c>
      <c r="B10" s="22"/>
      <c r="C10" s="22"/>
      <c r="D10" s="22"/>
      <c r="E10" s="22"/>
      <c r="F10" s="22"/>
      <c r="G10" s="22"/>
      <c r="H10" s="22"/>
      <c r="I10" s="22"/>
      <c r="J10" s="20"/>
      <c r="K10" s="20"/>
      <c r="L10" s="13"/>
    </row>
    <row r="11" spans="1:15" x14ac:dyDescent="0.25">
      <c r="A11" s="98" t="s">
        <v>92</v>
      </c>
      <c r="B11" s="22"/>
      <c r="C11" s="22"/>
      <c r="D11" s="22"/>
      <c r="E11" s="22"/>
      <c r="F11" s="22"/>
      <c r="G11" s="22"/>
      <c r="H11" s="22"/>
      <c r="I11" s="22"/>
      <c r="J11" s="20"/>
      <c r="K11" s="20"/>
      <c r="L11" s="13"/>
    </row>
    <row r="12" spans="1:15" x14ac:dyDescent="0.25">
      <c r="A12" s="99" t="s">
        <v>64</v>
      </c>
      <c r="B12" s="22"/>
      <c r="C12" s="22"/>
      <c r="D12" s="22"/>
      <c r="E12" s="22"/>
      <c r="F12" s="22"/>
      <c r="G12" s="22"/>
      <c r="H12" s="22"/>
      <c r="I12" s="22"/>
      <c r="J12" s="20"/>
      <c r="K12" s="20"/>
      <c r="L12" s="13"/>
    </row>
    <row r="13" spans="1:15" x14ac:dyDescent="0.25">
      <c r="A13" s="98" t="s">
        <v>93</v>
      </c>
      <c r="B13" s="22"/>
      <c r="C13" s="22"/>
      <c r="D13" s="22"/>
      <c r="E13" s="22"/>
      <c r="F13" s="22"/>
      <c r="G13" s="22"/>
      <c r="H13" s="22"/>
      <c r="I13" s="22"/>
      <c r="J13" s="20"/>
      <c r="K13" s="20"/>
      <c r="L13" s="13"/>
    </row>
    <row r="14" spans="1:15" x14ac:dyDescent="0.25">
      <c r="A14" s="100" t="s">
        <v>94</v>
      </c>
      <c r="B14" s="22"/>
      <c r="C14" s="22"/>
      <c r="D14" s="22"/>
      <c r="E14" s="22"/>
      <c r="F14" s="22"/>
      <c r="G14" s="22"/>
      <c r="H14" s="22"/>
      <c r="I14" s="22"/>
      <c r="J14" s="20"/>
      <c r="K14" s="20"/>
      <c r="L14" s="13"/>
    </row>
    <row r="15" spans="1: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7" sqref="H7"/>
    </sheetView>
  </sheetViews>
  <sheetFormatPr defaultRowHeight="15" x14ac:dyDescent="0.25"/>
  <cols>
    <col min="1" max="1" width="26.85546875" customWidth="1"/>
    <col min="2" max="2" width="11.140625" customWidth="1"/>
    <col min="3" max="3" width="12.28515625" customWidth="1"/>
    <col min="4" max="4" width="11.5703125" customWidth="1"/>
    <col min="9" max="9" width="15.42578125" customWidth="1"/>
  </cols>
  <sheetData>
    <row r="1" spans="1:10" ht="15.75" thickBot="1" x14ac:dyDescent="0.3">
      <c r="A1" s="12" t="s">
        <v>81</v>
      </c>
      <c r="B1" s="13"/>
      <c r="C1" s="13"/>
      <c r="D1" s="13"/>
      <c r="E1" s="13"/>
      <c r="F1" s="13"/>
    </row>
    <row r="2" spans="1:10" ht="20.100000000000001" customHeight="1" thickTop="1" thickBot="1" x14ac:dyDescent="0.3">
      <c r="A2" s="60" t="s">
        <v>107</v>
      </c>
      <c r="B2" s="59" t="s">
        <v>0</v>
      </c>
      <c r="C2" s="59" t="s">
        <v>30</v>
      </c>
      <c r="D2" s="59" t="s">
        <v>25</v>
      </c>
    </row>
    <row r="3" spans="1:10" ht="20.100000000000001" customHeight="1" x14ac:dyDescent="0.25">
      <c r="A3" s="101" t="s">
        <v>106</v>
      </c>
      <c r="B3" s="66">
        <f>SUM(B4:B8)</f>
        <v>249494</v>
      </c>
      <c r="C3" s="66">
        <f>SUM(C4:C8)</f>
        <v>61747</v>
      </c>
      <c r="D3" s="66">
        <f>SUM(D4:D8)</f>
        <v>187747</v>
      </c>
    </row>
    <row r="4" spans="1:10" ht="20.100000000000001" customHeight="1" x14ac:dyDescent="0.25">
      <c r="A4" s="52" t="s">
        <v>101</v>
      </c>
      <c r="B4" s="30">
        <v>121569</v>
      </c>
      <c r="C4" s="30">
        <v>32614</v>
      </c>
      <c r="D4" s="30">
        <v>88955</v>
      </c>
    </row>
    <row r="5" spans="1:10" ht="20.100000000000001" customHeight="1" x14ac:dyDescent="0.25">
      <c r="A5" s="53" t="s">
        <v>102</v>
      </c>
      <c r="B5" s="14">
        <v>121796</v>
      </c>
      <c r="C5" s="14">
        <v>27872</v>
      </c>
      <c r="D5" s="14">
        <v>93924</v>
      </c>
    </row>
    <row r="6" spans="1:10" ht="20.100000000000001" customHeight="1" x14ac:dyDescent="0.25">
      <c r="A6" s="53" t="s">
        <v>103</v>
      </c>
      <c r="B6" s="14">
        <v>4525</v>
      </c>
      <c r="C6" s="14">
        <v>859</v>
      </c>
      <c r="D6" s="14">
        <v>3666</v>
      </c>
    </row>
    <row r="7" spans="1:10" ht="20.100000000000001" customHeight="1" x14ac:dyDescent="0.25">
      <c r="A7" s="54" t="s">
        <v>104</v>
      </c>
      <c r="B7" s="14">
        <v>1472</v>
      </c>
      <c r="C7" s="14">
        <v>373</v>
      </c>
      <c r="D7" s="14">
        <v>1099</v>
      </c>
    </row>
    <row r="8" spans="1:10" ht="20.100000000000001" customHeight="1" thickBot="1" x14ac:dyDescent="0.3">
      <c r="A8" s="55" t="s">
        <v>105</v>
      </c>
      <c r="B8" s="33">
        <v>132</v>
      </c>
      <c r="C8" s="33">
        <v>29</v>
      </c>
      <c r="D8" s="33">
        <v>103</v>
      </c>
    </row>
    <row r="9" spans="1:10" ht="15.75" thickTop="1" x14ac:dyDescent="0.25">
      <c r="A9" s="16" t="s">
        <v>89</v>
      </c>
      <c r="B9" s="16"/>
      <c r="C9" s="13"/>
      <c r="D9" s="13"/>
      <c r="E9" s="13"/>
      <c r="F9" s="13"/>
      <c r="G9" s="13"/>
      <c r="H9" s="13"/>
      <c r="I9" s="13"/>
      <c r="J9" s="13"/>
    </row>
    <row r="10" spans="1:10" x14ac:dyDescent="0.25">
      <c r="A10" s="28"/>
      <c r="B10" s="16"/>
      <c r="C10" s="13"/>
      <c r="D10" s="13"/>
      <c r="E10" s="13"/>
      <c r="F10" s="13"/>
      <c r="G10" s="13"/>
      <c r="H10" s="13"/>
      <c r="I10" s="13"/>
      <c r="J10" s="13"/>
    </row>
    <row r="11" spans="1:1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25">
      <c r="A12" s="102" t="s">
        <v>95</v>
      </c>
      <c r="B12" s="20"/>
      <c r="C12" s="20"/>
      <c r="D12" s="20"/>
      <c r="E12" s="20"/>
      <c r="F12" s="20"/>
      <c r="G12" s="20"/>
      <c r="H12" s="20"/>
      <c r="I12" s="20"/>
      <c r="J12" s="13"/>
    </row>
    <row r="13" spans="1:10" x14ac:dyDescent="0.25">
      <c r="A13" s="102" t="s">
        <v>96</v>
      </c>
      <c r="B13" s="20"/>
      <c r="C13" s="20"/>
      <c r="D13" s="20"/>
      <c r="E13" s="20"/>
      <c r="F13" s="20"/>
      <c r="G13" s="20"/>
      <c r="H13" s="20"/>
      <c r="I13" s="20"/>
      <c r="J13" s="13"/>
    </row>
    <row r="14" spans="1:10" x14ac:dyDescent="0.25">
      <c r="A14" s="103" t="s">
        <v>76</v>
      </c>
      <c r="B14" s="20"/>
      <c r="C14" s="20"/>
      <c r="D14" s="20"/>
      <c r="E14" s="20"/>
      <c r="F14" s="20"/>
      <c r="G14" s="20"/>
      <c r="H14" s="20"/>
      <c r="I14" s="20"/>
      <c r="J14" s="13"/>
    </row>
    <row r="15" spans="1:10" x14ac:dyDescent="0.25">
      <c r="A15" s="102" t="s">
        <v>97</v>
      </c>
      <c r="B15" s="20"/>
      <c r="C15" s="20"/>
      <c r="D15" s="20"/>
      <c r="E15" s="20"/>
      <c r="F15" s="20"/>
      <c r="G15" s="20"/>
      <c r="H15" s="20"/>
      <c r="I15" s="20"/>
      <c r="J15" s="13"/>
    </row>
    <row r="16" spans="1:10" x14ac:dyDescent="0.25">
      <c r="A16" s="102" t="s">
        <v>98</v>
      </c>
      <c r="B16" s="20"/>
      <c r="C16" s="20"/>
      <c r="D16" s="20"/>
      <c r="E16" s="20"/>
      <c r="F16" s="20"/>
      <c r="G16" s="20"/>
      <c r="H16" s="20"/>
      <c r="I16" s="20"/>
      <c r="J16" s="13"/>
    </row>
    <row r="17" spans="1:10" x14ac:dyDescent="0.25">
      <c r="A17" s="104" t="s">
        <v>99</v>
      </c>
      <c r="B17" s="20"/>
      <c r="C17" s="20"/>
      <c r="D17" s="20"/>
      <c r="E17" s="20"/>
      <c r="F17" s="20"/>
      <c r="G17" s="20"/>
      <c r="H17" s="20"/>
      <c r="I17" s="20"/>
      <c r="J17" s="13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L16" sqref="L16"/>
    </sheetView>
  </sheetViews>
  <sheetFormatPr defaultRowHeight="15" x14ac:dyDescent="0.25"/>
  <cols>
    <col min="1" max="1" width="17.28515625" customWidth="1"/>
    <col min="2" max="2" width="12.28515625" customWidth="1"/>
    <col min="3" max="3" width="11.85546875" customWidth="1"/>
  </cols>
  <sheetData>
    <row r="1" spans="1:6" ht="15.75" thickBot="1" x14ac:dyDescent="0.3">
      <c r="A1" s="18" t="s">
        <v>80</v>
      </c>
      <c r="B1" s="13"/>
      <c r="C1" s="13"/>
      <c r="D1" s="13"/>
      <c r="E1" s="13"/>
      <c r="F1" s="13"/>
    </row>
    <row r="2" spans="1:6" ht="20.100000000000001" customHeight="1" thickTop="1" thickBot="1" x14ac:dyDescent="0.3">
      <c r="A2" s="119" t="s">
        <v>62</v>
      </c>
      <c r="B2" s="113" t="s">
        <v>63</v>
      </c>
      <c r="C2" s="113"/>
    </row>
    <row r="3" spans="1:6" ht="20.100000000000001" customHeight="1" thickTop="1" thickBot="1" x14ac:dyDescent="0.3">
      <c r="A3" s="114"/>
      <c r="B3" s="88">
        <v>2015</v>
      </c>
      <c r="C3" s="88">
        <v>2020</v>
      </c>
      <c r="D3" s="2"/>
    </row>
    <row r="4" spans="1:6" ht="20.100000000000001" customHeight="1" x14ac:dyDescent="0.25">
      <c r="A4" s="105" t="s">
        <v>47</v>
      </c>
      <c r="B4" s="106">
        <v>18</v>
      </c>
      <c r="C4" s="107">
        <v>16.3</v>
      </c>
      <c r="D4" s="2"/>
    </row>
    <row r="5" spans="1:6" ht="20.100000000000001" customHeight="1" x14ac:dyDescent="0.25">
      <c r="A5" s="31" t="s">
        <v>123</v>
      </c>
      <c r="B5" s="47">
        <v>21</v>
      </c>
      <c r="C5" s="56">
        <v>19.100000000000001</v>
      </c>
    </row>
    <row r="6" spans="1:6" ht="20.100000000000001" customHeight="1" x14ac:dyDescent="0.25">
      <c r="A6" s="31" t="s">
        <v>109</v>
      </c>
      <c r="B6" s="47">
        <v>17</v>
      </c>
      <c r="C6" s="56">
        <v>15.9</v>
      </c>
    </row>
    <row r="7" spans="1:6" ht="20.100000000000001" customHeight="1" x14ac:dyDescent="0.25">
      <c r="A7" s="31" t="s">
        <v>110</v>
      </c>
      <c r="B7" s="47">
        <v>13</v>
      </c>
      <c r="C7" s="56">
        <v>12.2</v>
      </c>
    </row>
    <row r="8" spans="1:6" ht="20.100000000000001" customHeight="1" thickBot="1" x14ac:dyDescent="0.3">
      <c r="A8" s="40" t="s">
        <v>111</v>
      </c>
      <c r="B8" s="51">
        <v>18</v>
      </c>
      <c r="C8" s="57">
        <v>17.7</v>
      </c>
    </row>
    <row r="9" spans="1:6" ht="15.75" thickTop="1" x14ac:dyDescent="0.25">
      <c r="A9" s="29" t="s">
        <v>66</v>
      </c>
      <c r="B9" s="20"/>
      <c r="C9" s="13"/>
      <c r="D9" s="13"/>
    </row>
    <row r="10" spans="1:6" x14ac:dyDescent="0.25">
      <c r="A10" s="16" t="s">
        <v>90</v>
      </c>
      <c r="B10" s="16"/>
      <c r="C10" s="16"/>
      <c r="D10" s="13"/>
    </row>
    <row r="11" spans="1:6" x14ac:dyDescent="0.25">
      <c r="A11" s="16"/>
      <c r="B11" s="16"/>
      <c r="C11" s="16"/>
      <c r="D11" s="13"/>
    </row>
    <row r="12" spans="1:6" x14ac:dyDescent="0.25">
      <c r="A12" s="110" t="s">
        <v>127</v>
      </c>
    </row>
  </sheetData>
  <mergeCells count="2">
    <mergeCell ref="A2:A3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01</vt:lpstr>
      <vt:lpstr>Table 02</vt:lpstr>
      <vt:lpstr>Table 03</vt:lpstr>
      <vt:lpstr>Table 04</vt:lpstr>
      <vt:lpstr>Table 05</vt:lpstr>
      <vt:lpstr>Table 06</vt:lpstr>
      <vt:lpstr>Table 07</vt:lpstr>
      <vt:lpstr>Table 08</vt:lpstr>
      <vt:lpstr>Table 09</vt:lpstr>
      <vt:lpstr>Table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2023-11-03T07:42:55Z</dcterms:modified>
</cp:coreProperties>
</file>