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k\Desktop\"/>
    </mc:Choice>
  </mc:AlternateContent>
  <xr:revisionPtr revIDLastSave="0" documentId="13_ncr:1_{DFE2B04F-57CD-45EE-B1CB-1D635D6A9524}" xr6:coauthVersionLast="47" xr6:coauthVersionMax="47" xr10:uidLastSave="{00000000-0000-0000-0000-000000000000}"/>
  <bookViews>
    <workbookView xWindow="1536" yWindow="1536" windowWidth="3852" windowHeight="8964" xr2:uid="{A6E2A22E-34CD-43D4-909E-4245E9C4A82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1" l="1"/>
  <c r="D80" i="1"/>
  <c r="E80" i="1"/>
  <c r="F80" i="1"/>
  <c r="B80" i="1"/>
  <c r="C79" i="1"/>
  <c r="D79" i="1"/>
  <c r="E79" i="1"/>
  <c r="F79" i="1"/>
  <c r="B79" i="1"/>
  <c r="M56" i="1"/>
  <c r="N56" i="1" s="1"/>
  <c r="F72" i="1" s="1"/>
  <c r="M54" i="1"/>
  <c r="F68" i="1" s="1"/>
  <c r="M43" i="1"/>
  <c r="E69" i="1" s="1"/>
  <c r="M51" i="1"/>
  <c r="F63" i="1" s="1"/>
  <c r="M57" i="1"/>
  <c r="F73" i="1" s="1"/>
  <c r="M55" i="1"/>
  <c r="N55" i="1" s="1"/>
  <c r="F70" i="1" s="1"/>
  <c r="M53" i="1"/>
  <c r="N53" i="1" s="1"/>
  <c r="F67" i="1" s="1"/>
  <c r="M52" i="1"/>
  <c r="N52" i="1" s="1"/>
  <c r="F65" i="1" s="1"/>
  <c r="M50" i="1"/>
  <c r="M45" i="1"/>
  <c r="E73" i="1" s="1"/>
  <c r="M44" i="1"/>
  <c r="N44" i="1" s="1"/>
  <c r="E72" i="1" s="1"/>
  <c r="N43" i="1"/>
  <c r="E70" i="1" s="1"/>
  <c r="M42" i="1"/>
  <c r="E68" i="1" s="1"/>
  <c r="M41" i="1"/>
  <c r="N41" i="1" s="1"/>
  <c r="E67" i="1" s="1"/>
  <c r="M40" i="1"/>
  <c r="N40" i="1" s="1"/>
  <c r="E65" i="1" s="1"/>
  <c r="M39" i="1"/>
  <c r="E63" i="1" s="1"/>
  <c r="M38" i="1"/>
  <c r="M33" i="1"/>
  <c r="D73" i="1" s="1"/>
  <c r="M32" i="1"/>
  <c r="N32" i="1" s="1"/>
  <c r="D72" i="1" s="1"/>
  <c r="M31" i="1"/>
  <c r="N31" i="1" s="1"/>
  <c r="D70" i="1" s="1"/>
  <c r="M30" i="1"/>
  <c r="D68" i="1" s="1"/>
  <c r="M29" i="1"/>
  <c r="N29" i="1" s="1"/>
  <c r="D67" i="1" s="1"/>
  <c r="M28" i="1"/>
  <c r="N28" i="1" s="1"/>
  <c r="D65" i="1" s="1"/>
  <c r="M27" i="1"/>
  <c r="D63" i="1" s="1"/>
  <c r="M26" i="1"/>
  <c r="M21" i="1"/>
  <c r="C73" i="1" s="1"/>
  <c r="M19" i="1"/>
  <c r="N19" i="1" s="1"/>
  <c r="C70" i="1" s="1"/>
  <c r="M20" i="1"/>
  <c r="N20" i="1" s="1"/>
  <c r="C72" i="1" s="1"/>
  <c r="M18" i="1"/>
  <c r="N18" i="1" s="1"/>
  <c r="C65" i="1" s="1"/>
  <c r="M17" i="1"/>
  <c r="C63" i="1" s="1"/>
  <c r="M16" i="1"/>
  <c r="M11" i="1"/>
  <c r="B73" i="1" s="1"/>
  <c r="M10" i="1"/>
  <c r="N10" i="1" s="1"/>
  <c r="B72" i="1" s="1"/>
  <c r="M9" i="1"/>
  <c r="N9" i="1" s="1"/>
  <c r="B70" i="1" s="1"/>
  <c r="M8" i="1"/>
  <c r="B68" i="1" s="1"/>
  <c r="M7" i="1"/>
  <c r="N7" i="1" s="1"/>
  <c r="B67" i="1" s="1"/>
  <c r="M6" i="1"/>
  <c r="N6" i="1" s="1"/>
  <c r="B65" i="1" s="1"/>
  <c r="M5" i="1"/>
  <c r="B63" i="1" s="1"/>
  <c r="M4" i="1"/>
  <c r="B62" i="1" s="1"/>
  <c r="D64" i="1" l="1"/>
  <c r="F64" i="1"/>
  <c r="D69" i="1"/>
  <c r="E64" i="1"/>
  <c r="E77" i="1" s="1"/>
  <c r="F69" i="1"/>
  <c r="F77" i="1" s="1"/>
  <c r="C69" i="1"/>
  <c r="C77" i="1" s="1"/>
  <c r="B66" i="1"/>
  <c r="D71" i="1"/>
  <c r="E66" i="1"/>
  <c r="E71" i="1"/>
  <c r="E78" i="1" s="1"/>
  <c r="F66" i="1"/>
  <c r="C71" i="1"/>
  <c r="C78" i="1" s="1"/>
  <c r="D66" i="1"/>
  <c r="F71" i="1"/>
  <c r="F78" i="1" s="1"/>
  <c r="B71" i="1"/>
  <c r="B69" i="1"/>
  <c r="C64" i="1"/>
  <c r="B64" i="1"/>
  <c r="B78" i="1" l="1"/>
  <c r="D77" i="1"/>
  <c r="D78" i="1"/>
  <c r="B77" i="1"/>
  <c r="B75" i="1"/>
  <c r="B76" i="1"/>
  <c r="C75" i="1"/>
  <c r="C76" i="1"/>
  <c r="E75" i="1"/>
  <c r="E76" i="1"/>
  <c r="F75" i="1"/>
  <c r="F76" i="1"/>
  <c r="D75" i="1"/>
  <c r="D76" i="1"/>
</calcChain>
</file>

<file path=xl/sharedStrings.xml><?xml version="1.0" encoding="utf-8"?>
<sst xmlns="http://schemas.openxmlformats.org/spreadsheetml/2006/main" count="85" uniqueCount="27">
  <si>
    <t>Pacient</t>
  </si>
  <si>
    <t>Jídla</t>
  </si>
  <si>
    <t>TP</t>
  </si>
  <si>
    <t>TP/pacient</t>
  </si>
  <si>
    <t>Úspěšnost</t>
  </si>
  <si>
    <t>TP potvrzeno</t>
  </si>
  <si>
    <t>FN</t>
  </si>
  <si>
    <t>FP</t>
  </si>
  <si>
    <t>Zpoždění*</t>
  </si>
  <si>
    <t>TPR</t>
  </si>
  <si>
    <t>FNR</t>
  </si>
  <si>
    <t>PPV</t>
  </si>
  <si>
    <t>Potvrzeno</t>
  </si>
  <si>
    <t>RNN (individual)</t>
  </si>
  <si>
    <t>Th+RNN (individual)</t>
  </si>
  <si>
    <t>RNN</t>
  </si>
  <si>
    <t>-</t>
  </si>
  <si>
    <t>Threshold</t>
  </si>
  <si>
    <t>SUMA</t>
  </si>
  <si>
    <t>/pacient</t>
  </si>
  <si>
    <t>th+RNN</t>
  </si>
  <si>
    <t>TP potvr./pac.</t>
  </si>
  <si>
    <t>FN/pacient</t>
  </si>
  <si>
    <t>FP/pacient</t>
  </si>
  <si>
    <t>FDR</t>
  </si>
  <si>
    <t>F1 score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</si>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</sst>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&quot; &quot;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0" fontId="2" fillId="0" borderId="1" xfId="1" applyNumberFormat="1" applyFont="1" applyBorder="1" applyAlignment="1">
      <alignment horizontal="center" vertical="center"/>
    </xf>
    <xf numFmtId="170" fontId="2" fillId="0" borderId="1" xfId="1" applyNumberFormat="1" applyFont="1" applyBorder="1" applyAlignment="1">
      <alignment horizontal="left" vertical="center" indent="2"/>
    </xf>
    <xf numFmtId="170" fontId="2" fillId="0" borderId="1" xfId="1" applyNumberFormat="1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2"/>
    </xf>
    <xf numFmtId="0" fontId="3" fillId="3" borderId="0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2"/>
    </xf>
    <xf numFmtId="0" fontId="3" fillId="4" borderId="0" xfId="0" applyFont="1" applyFill="1" applyBorder="1"/>
    <xf numFmtId="0" fontId="0" fillId="4" borderId="0" xfId="0" applyFill="1"/>
    <xf numFmtId="2" fontId="2" fillId="0" borderId="1" xfId="0" applyNumberFormat="1" applyFont="1" applyBorder="1" applyAlignment="1">
      <alignment horizontal="left" vertical="center" indent="2"/>
    </xf>
    <xf numFmtId="170" fontId="0" fillId="0" borderId="0" xfId="0" applyNumberFormat="1"/>
    <xf numFmtId="2" fontId="0" fillId="0" borderId="0" xfId="0" applyNumberFormat="1"/>
    <xf numFmtId="0" fontId="0" fillId="0" borderId="1" xfId="0" applyBorder="1"/>
    <xf numFmtId="0" fontId="3" fillId="4" borderId="1" xfId="0" applyFont="1" applyFill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66DD-68F8-46A7-94AD-430EC151B80D}">
  <dimension ref="A2:N80"/>
  <sheetViews>
    <sheetView tabSelected="1" topLeftCell="A61" zoomScaleNormal="100" workbookViewId="0">
      <selection activeCell="A83" sqref="A83"/>
    </sheetView>
  </sheetViews>
  <sheetFormatPr defaultRowHeight="14.4" x14ac:dyDescent="0.3"/>
  <cols>
    <col min="1" max="1" width="14.6640625" customWidth="1"/>
    <col min="2" max="2" width="13" customWidth="1"/>
    <col min="3" max="4" width="12.77734375" customWidth="1"/>
    <col min="5" max="6" width="13.88671875" bestFit="1" customWidth="1"/>
    <col min="7" max="7" width="10.88671875" bestFit="1" customWidth="1"/>
    <col min="8" max="12" width="10.6640625" bestFit="1" customWidth="1"/>
  </cols>
  <sheetData>
    <row r="2" spans="1:14" ht="15.6" x14ac:dyDescent="0.3">
      <c r="A2" s="12" t="s">
        <v>17</v>
      </c>
    </row>
    <row r="3" spans="1:14" ht="15.6" x14ac:dyDescent="0.3">
      <c r="A3" s="1" t="s">
        <v>0</v>
      </c>
      <c r="B3" s="3">
        <v>540</v>
      </c>
      <c r="C3" s="3">
        <v>544</v>
      </c>
      <c r="D3" s="3">
        <v>552</v>
      </c>
      <c r="E3" s="3">
        <v>559</v>
      </c>
      <c r="F3" s="3">
        <v>563</v>
      </c>
      <c r="G3" s="3">
        <v>570</v>
      </c>
      <c r="H3" s="3">
        <v>575</v>
      </c>
      <c r="I3" s="3">
        <v>584</v>
      </c>
      <c r="J3" s="3">
        <v>588</v>
      </c>
      <c r="K3" s="3">
        <v>591</v>
      </c>
      <c r="L3" s="3">
        <v>596</v>
      </c>
      <c r="M3" t="s">
        <v>18</v>
      </c>
      <c r="N3" t="s">
        <v>19</v>
      </c>
    </row>
    <row r="4" spans="1:14" ht="15.6" x14ac:dyDescent="0.3">
      <c r="A4" s="2" t="s">
        <v>1</v>
      </c>
      <c r="B4" s="4">
        <v>22</v>
      </c>
      <c r="C4" s="4">
        <v>40</v>
      </c>
      <c r="D4" s="4">
        <v>12</v>
      </c>
      <c r="E4" s="4">
        <v>23</v>
      </c>
      <c r="F4" s="4">
        <v>24</v>
      </c>
      <c r="G4" s="4">
        <v>29</v>
      </c>
      <c r="H4" s="4">
        <v>42</v>
      </c>
      <c r="I4" s="4">
        <v>13</v>
      </c>
      <c r="J4" s="4">
        <v>35</v>
      </c>
      <c r="K4" s="4">
        <v>41</v>
      </c>
      <c r="L4" s="4">
        <v>59</v>
      </c>
      <c r="M4">
        <f>SUM(B4:L4)</f>
        <v>340</v>
      </c>
    </row>
    <row r="5" spans="1:14" ht="15.6" x14ac:dyDescent="0.3">
      <c r="A5" s="2" t="s">
        <v>4</v>
      </c>
      <c r="B5" s="7">
        <v>0.9</v>
      </c>
      <c r="C5" s="7">
        <v>0.85</v>
      </c>
      <c r="D5" s="7">
        <v>0.67</v>
      </c>
      <c r="E5" s="7">
        <v>0.91</v>
      </c>
      <c r="F5" s="7">
        <v>0.88</v>
      </c>
      <c r="G5" s="7">
        <v>0.9</v>
      </c>
      <c r="H5" s="7">
        <v>0.83</v>
      </c>
      <c r="I5" s="7">
        <v>0.62</v>
      </c>
      <c r="J5" s="7">
        <v>0.89</v>
      </c>
      <c r="K5" s="7">
        <v>0.88</v>
      </c>
      <c r="L5" s="7">
        <v>0.83</v>
      </c>
      <c r="M5" s="15">
        <f>AVERAGE(B5:L5)</f>
        <v>0.83272727272727276</v>
      </c>
    </row>
    <row r="6" spans="1:14" ht="15.6" x14ac:dyDescent="0.3">
      <c r="A6" s="2" t="s">
        <v>2</v>
      </c>
      <c r="B6" s="4">
        <v>20</v>
      </c>
      <c r="C6" s="4">
        <v>34</v>
      </c>
      <c r="D6" s="4">
        <v>8</v>
      </c>
      <c r="E6" s="4">
        <v>21</v>
      </c>
      <c r="F6" s="4">
        <v>21</v>
      </c>
      <c r="G6" s="4">
        <v>26</v>
      </c>
      <c r="H6" s="4">
        <v>35</v>
      </c>
      <c r="I6" s="4">
        <v>8</v>
      </c>
      <c r="J6" s="4">
        <v>31</v>
      </c>
      <c r="K6" s="4">
        <v>36</v>
      </c>
      <c r="L6" s="4">
        <v>49</v>
      </c>
      <c r="M6">
        <f>SUM(B6:L6)</f>
        <v>289</v>
      </c>
      <c r="N6">
        <f>M6/11</f>
        <v>26.272727272727273</v>
      </c>
    </row>
    <row r="7" spans="1:14" ht="15.6" x14ac:dyDescent="0.3">
      <c r="A7" s="2" t="s">
        <v>5</v>
      </c>
      <c r="B7" s="4">
        <v>9</v>
      </c>
      <c r="C7" s="4">
        <v>29</v>
      </c>
      <c r="D7" s="4">
        <v>3</v>
      </c>
      <c r="E7" s="4">
        <v>12</v>
      </c>
      <c r="F7" s="4">
        <v>14</v>
      </c>
      <c r="G7" s="4">
        <v>14</v>
      </c>
      <c r="H7" s="4">
        <v>22</v>
      </c>
      <c r="I7" s="4">
        <v>4</v>
      </c>
      <c r="J7" s="4">
        <v>18</v>
      </c>
      <c r="K7" s="4">
        <v>17</v>
      </c>
      <c r="L7" s="4">
        <v>25</v>
      </c>
      <c r="M7">
        <f>SUM(B7:L7)</f>
        <v>167</v>
      </c>
      <c r="N7">
        <f t="shared" ref="N7:N11" si="0">M7/11</f>
        <v>15.181818181818182</v>
      </c>
    </row>
    <row r="8" spans="1:14" ht="15.6" x14ac:dyDescent="0.3">
      <c r="A8" s="2" t="s">
        <v>12</v>
      </c>
      <c r="B8" s="7">
        <v>0.41</v>
      </c>
      <c r="C8" s="7">
        <v>0.73</v>
      </c>
      <c r="D8" s="7">
        <v>0.25</v>
      </c>
      <c r="E8" s="7">
        <v>0.52</v>
      </c>
      <c r="F8" s="7">
        <v>0.57999999999999996</v>
      </c>
      <c r="G8" s="7">
        <v>0.48</v>
      </c>
      <c r="H8" s="7">
        <v>0.52</v>
      </c>
      <c r="I8" s="7">
        <v>0.31</v>
      </c>
      <c r="J8" s="7">
        <v>0.51</v>
      </c>
      <c r="K8" s="7">
        <v>0.41</v>
      </c>
      <c r="L8" s="7">
        <v>0.42</v>
      </c>
      <c r="M8" s="15">
        <f>AVERAGE(B8:L8)</f>
        <v>0.46727272727272723</v>
      </c>
    </row>
    <row r="9" spans="1:14" ht="15.6" x14ac:dyDescent="0.3">
      <c r="A9" s="2" t="s">
        <v>6</v>
      </c>
      <c r="B9" s="4">
        <v>2</v>
      </c>
      <c r="C9" s="4">
        <v>6</v>
      </c>
      <c r="D9" s="4">
        <v>3</v>
      </c>
      <c r="E9" s="4">
        <v>1</v>
      </c>
      <c r="F9" s="4">
        <v>2</v>
      </c>
      <c r="G9" s="4">
        <v>3</v>
      </c>
      <c r="H9" s="4">
        <v>7</v>
      </c>
      <c r="I9" s="4">
        <v>4</v>
      </c>
      <c r="J9" s="4">
        <v>4</v>
      </c>
      <c r="K9" s="4">
        <v>4</v>
      </c>
      <c r="L9" s="4">
        <v>9</v>
      </c>
      <c r="M9">
        <f>SUM(B9:L9)</f>
        <v>45</v>
      </c>
      <c r="N9">
        <f t="shared" si="0"/>
        <v>4.0909090909090908</v>
      </c>
    </row>
    <row r="10" spans="1:14" ht="15.6" x14ac:dyDescent="0.3">
      <c r="A10" s="2" t="s">
        <v>7</v>
      </c>
      <c r="B10" s="4">
        <v>9</v>
      </c>
      <c r="C10" s="4">
        <v>5</v>
      </c>
      <c r="D10" s="4">
        <v>1</v>
      </c>
      <c r="E10" s="4">
        <v>10</v>
      </c>
      <c r="F10" s="4">
        <v>16</v>
      </c>
      <c r="G10" s="4">
        <v>15</v>
      </c>
      <c r="H10" s="4">
        <v>11</v>
      </c>
      <c r="I10" s="4">
        <v>10</v>
      </c>
      <c r="J10" s="4">
        <v>11</v>
      </c>
      <c r="K10" s="4">
        <v>16</v>
      </c>
      <c r="L10" s="4">
        <v>8</v>
      </c>
      <c r="M10">
        <f>SUM(B10:L10)</f>
        <v>112</v>
      </c>
      <c r="N10">
        <f t="shared" si="0"/>
        <v>10.181818181818182</v>
      </c>
    </row>
    <row r="11" spans="1:14" ht="15.6" x14ac:dyDescent="0.3">
      <c r="A11" s="2" t="s">
        <v>8</v>
      </c>
      <c r="B11" s="8">
        <v>35.67</v>
      </c>
      <c r="C11" s="8">
        <v>22.75</v>
      </c>
      <c r="D11" s="8">
        <v>7.41</v>
      </c>
      <c r="E11" s="8">
        <v>33.869999999999997</v>
      </c>
      <c r="F11" s="8">
        <v>26.5</v>
      </c>
      <c r="G11" s="8">
        <v>43.24</v>
      </c>
      <c r="H11" s="8">
        <v>21.62</v>
      </c>
      <c r="I11" s="8">
        <v>33.69</v>
      </c>
      <c r="J11" s="8">
        <v>23.97</v>
      </c>
      <c r="K11" s="8">
        <v>27.34</v>
      </c>
      <c r="L11" s="8">
        <v>26.93</v>
      </c>
      <c r="M11">
        <f>AVERAGE(B11:L11)</f>
        <v>27.544545454545457</v>
      </c>
    </row>
    <row r="14" spans="1:14" ht="15.6" x14ac:dyDescent="0.3">
      <c r="A14" s="12" t="s">
        <v>13</v>
      </c>
      <c r="B14" s="13"/>
    </row>
    <row r="15" spans="1:14" ht="15.6" x14ac:dyDescent="0.3">
      <c r="A15" s="1" t="s">
        <v>0</v>
      </c>
      <c r="B15" s="3">
        <v>540</v>
      </c>
      <c r="C15" s="3">
        <v>544</v>
      </c>
      <c r="D15" s="3">
        <v>552</v>
      </c>
      <c r="E15" s="3">
        <v>559</v>
      </c>
      <c r="F15" s="3">
        <v>563</v>
      </c>
      <c r="G15" s="3">
        <v>570</v>
      </c>
      <c r="H15" s="3">
        <v>575</v>
      </c>
      <c r="I15" s="3">
        <v>584</v>
      </c>
      <c r="J15" s="3">
        <v>588</v>
      </c>
      <c r="K15" s="3">
        <v>591</v>
      </c>
      <c r="L15" s="3">
        <v>596</v>
      </c>
      <c r="M15" t="s">
        <v>18</v>
      </c>
      <c r="N15" t="s">
        <v>19</v>
      </c>
    </row>
    <row r="16" spans="1:14" ht="15.6" x14ac:dyDescent="0.3">
      <c r="A16" s="2" t="s">
        <v>1</v>
      </c>
      <c r="B16" s="4">
        <v>22</v>
      </c>
      <c r="C16" s="4">
        <v>40</v>
      </c>
      <c r="D16" s="4">
        <v>12</v>
      </c>
      <c r="E16" s="4">
        <v>23</v>
      </c>
      <c r="F16" s="4">
        <v>24</v>
      </c>
      <c r="G16" s="4">
        <v>29</v>
      </c>
      <c r="H16" s="4">
        <v>42</v>
      </c>
      <c r="I16" s="4">
        <v>13</v>
      </c>
      <c r="J16" s="4">
        <v>35</v>
      </c>
      <c r="K16" s="4">
        <v>41</v>
      </c>
      <c r="L16" s="4">
        <v>59</v>
      </c>
      <c r="M16">
        <f>SUM(B16:L16)</f>
        <v>340</v>
      </c>
    </row>
    <row r="17" spans="1:14" ht="15.6" x14ac:dyDescent="0.3">
      <c r="A17" s="2" t="s">
        <v>4</v>
      </c>
      <c r="B17" s="6">
        <v>0.68</v>
      </c>
      <c r="C17" s="6">
        <v>0.68</v>
      </c>
      <c r="D17" s="6">
        <v>0.57999999999999996</v>
      </c>
      <c r="E17" s="6">
        <v>0</v>
      </c>
      <c r="F17" s="6">
        <v>0.63</v>
      </c>
      <c r="G17" s="6">
        <v>0.38</v>
      </c>
      <c r="H17" s="6">
        <v>0.71</v>
      </c>
      <c r="I17" s="6">
        <v>0.15</v>
      </c>
      <c r="J17" s="6">
        <v>0</v>
      </c>
      <c r="K17" s="6">
        <v>0.15</v>
      </c>
      <c r="L17" s="6">
        <v>0.48</v>
      </c>
      <c r="M17" s="15">
        <f>AVERAGE(B17:L17)</f>
        <v>0.40363636363636357</v>
      </c>
    </row>
    <row r="18" spans="1:14" ht="15.6" x14ac:dyDescent="0.3">
      <c r="A18" s="2" t="s">
        <v>2</v>
      </c>
      <c r="B18" s="4">
        <v>15</v>
      </c>
      <c r="C18" s="4">
        <v>27</v>
      </c>
      <c r="D18" s="4">
        <v>7</v>
      </c>
      <c r="E18" s="4">
        <v>0</v>
      </c>
      <c r="F18" s="4">
        <v>15</v>
      </c>
      <c r="G18" s="4">
        <v>11</v>
      </c>
      <c r="H18" s="4">
        <v>30</v>
      </c>
      <c r="I18" s="4">
        <v>2</v>
      </c>
      <c r="J18" s="4">
        <v>0</v>
      </c>
      <c r="K18" s="4">
        <v>6</v>
      </c>
      <c r="L18" s="4">
        <v>28</v>
      </c>
      <c r="M18">
        <f>SUM(B18:L18)</f>
        <v>141</v>
      </c>
      <c r="N18">
        <f>M18/11</f>
        <v>12.818181818181818</v>
      </c>
    </row>
    <row r="19" spans="1:14" ht="15.6" x14ac:dyDescent="0.3">
      <c r="A19" s="2" t="s">
        <v>6</v>
      </c>
      <c r="B19" s="4">
        <v>7</v>
      </c>
      <c r="C19" s="4">
        <v>13</v>
      </c>
      <c r="D19" s="4">
        <v>4</v>
      </c>
      <c r="E19" s="4">
        <v>22</v>
      </c>
      <c r="F19" s="4">
        <v>8</v>
      </c>
      <c r="G19" s="4">
        <v>18</v>
      </c>
      <c r="H19" s="4">
        <v>12</v>
      </c>
      <c r="I19" s="4">
        <v>10</v>
      </c>
      <c r="J19" s="4">
        <v>35</v>
      </c>
      <c r="K19" s="4">
        <v>34</v>
      </c>
      <c r="L19" s="4">
        <v>31</v>
      </c>
      <c r="M19">
        <f t="shared" ref="M19:M20" si="1">SUM(B19:L19)</f>
        <v>194</v>
      </c>
      <c r="N19">
        <f>M19/11</f>
        <v>17.636363636363637</v>
      </c>
    </row>
    <row r="20" spans="1:14" ht="15.6" x14ac:dyDescent="0.3">
      <c r="A20" s="2" t="s">
        <v>7</v>
      </c>
      <c r="B20" s="4">
        <v>5</v>
      </c>
      <c r="C20" s="4">
        <v>33</v>
      </c>
      <c r="D20" s="4">
        <v>3</v>
      </c>
      <c r="E20" s="4">
        <v>2</v>
      </c>
      <c r="F20" s="4">
        <v>39</v>
      </c>
      <c r="G20" s="4">
        <v>17</v>
      </c>
      <c r="H20" s="4">
        <v>31</v>
      </c>
      <c r="I20" s="4">
        <v>1</v>
      </c>
      <c r="J20" s="10">
        <v>1</v>
      </c>
      <c r="K20" s="4">
        <v>13</v>
      </c>
      <c r="L20" s="4">
        <v>27</v>
      </c>
      <c r="M20">
        <f t="shared" si="1"/>
        <v>172</v>
      </c>
      <c r="N20">
        <f>M20/11</f>
        <v>15.636363636363637</v>
      </c>
    </row>
    <row r="21" spans="1:14" ht="15.6" x14ac:dyDescent="0.3">
      <c r="A21" s="2" t="s">
        <v>8</v>
      </c>
      <c r="B21" s="8">
        <v>38.25</v>
      </c>
      <c r="C21" s="8">
        <v>44.08</v>
      </c>
      <c r="D21" s="8">
        <v>33.67</v>
      </c>
      <c r="E21" s="11" t="s">
        <v>16</v>
      </c>
      <c r="F21" s="8">
        <v>13.04</v>
      </c>
      <c r="G21" s="14">
        <v>24.9</v>
      </c>
      <c r="H21" s="8">
        <v>23.19</v>
      </c>
      <c r="I21" s="8">
        <v>9.77</v>
      </c>
      <c r="J21" s="8">
        <v>0</v>
      </c>
      <c r="K21" s="8">
        <v>7.27</v>
      </c>
      <c r="L21" s="8">
        <v>18.14</v>
      </c>
      <c r="M21">
        <f>AVERAGE(B21:L21)</f>
        <v>21.231000000000002</v>
      </c>
    </row>
    <row r="24" spans="1:14" ht="15.6" x14ac:dyDescent="0.3">
      <c r="A24" s="12" t="s">
        <v>14</v>
      </c>
      <c r="B24" s="13"/>
    </row>
    <row r="25" spans="1:14" ht="15.6" x14ac:dyDescent="0.3">
      <c r="A25" s="1" t="s">
        <v>0</v>
      </c>
      <c r="B25" s="3">
        <v>540</v>
      </c>
      <c r="C25" s="3">
        <v>544</v>
      </c>
      <c r="D25" s="3">
        <v>552</v>
      </c>
      <c r="E25" s="3">
        <v>559</v>
      </c>
      <c r="F25" s="3">
        <v>563</v>
      </c>
      <c r="G25" s="3">
        <v>570</v>
      </c>
      <c r="H25" s="3">
        <v>575</v>
      </c>
      <c r="I25" s="3">
        <v>584</v>
      </c>
      <c r="J25" s="3">
        <v>588</v>
      </c>
      <c r="K25" s="3">
        <v>591</v>
      </c>
      <c r="L25" s="3">
        <v>596</v>
      </c>
      <c r="M25" t="s">
        <v>18</v>
      </c>
      <c r="N25" t="s">
        <v>19</v>
      </c>
    </row>
    <row r="26" spans="1:14" ht="15.6" x14ac:dyDescent="0.3">
      <c r="A26" s="2" t="s">
        <v>1</v>
      </c>
      <c r="B26" s="4">
        <v>22</v>
      </c>
      <c r="C26" s="4">
        <v>40</v>
      </c>
      <c r="D26" s="4">
        <v>12</v>
      </c>
      <c r="E26" s="4">
        <v>23</v>
      </c>
      <c r="F26" s="4">
        <v>24</v>
      </c>
      <c r="G26" s="4">
        <v>29</v>
      </c>
      <c r="H26" s="4">
        <v>42</v>
      </c>
      <c r="I26" s="4">
        <v>13</v>
      </c>
      <c r="J26" s="4">
        <v>35</v>
      </c>
      <c r="K26" s="4">
        <v>41</v>
      </c>
      <c r="L26" s="4">
        <v>59</v>
      </c>
      <c r="M26">
        <f>SUM(B26:L26)</f>
        <v>340</v>
      </c>
    </row>
    <row r="27" spans="1:14" ht="15.6" x14ac:dyDescent="0.3">
      <c r="A27" s="2" t="s">
        <v>4</v>
      </c>
      <c r="B27" s="6">
        <v>0.91</v>
      </c>
      <c r="C27" s="6">
        <v>0.9</v>
      </c>
      <c r="D27" s="6">
        <v>0.75</v>
      </c>
      <c r="E27" s="6">
        <v>0.91</v>
      </c>
      <c r="F27" s="6">
        <v>0.88</v>
      </c>
      <c r="G27" s="6">
        <v>0.93</v>
      </c>
      <c r="H27" s="6">
        <v>0.95</v>
      </c>
      <c r="I27" s="6">
        <v>0.62</v>
      </c>
      <c r="J27" s="6">
        <v>0.89</v>
      </c>
      <c r="K27" s="6">
        <v>0.93</v>
      </c>
      <c r="L27" s="6">
        <v>0.88</v>
      </c>
      <c r="M27" s="15">
        <f>AVERAGE(B27:L27)</f>
        <v>0.86818181818181828</v>
      </c>
    </row>
    <row r="28" spans="1:14" ht="15.6" x14ac:dyDescent="0.3">
      <c r="A28" s="2" t="s">
        <v>2</v>
      </c>
      <c r="B28" s="4">
        <v>20</v>
      </c>
      <c r="C28" s="4">
        <v>36</v>
      </c>
      <c r="D28" s="4">
        <v>9</v>
      </c>
      <c r="E28" s="4">
        <v>21</v>
      </c>
      <c r="F28" s="4">
        <v>21</v>
      </c>
      <c r="G28" s="4">
        <v>27</v>
      </c>
      <c r="H28" s="4">
        <v>40</v>
      </c>
      <c r="I28" s="4">
        <v>8</v>
      </c>
      <c r="J28" s="4">
        <v>31</v>
      </c>
      <c r="K28" s="4">
        <v>38</v>
      </c>
      <c r="L28" s="4">
        <v>52</v>
      </c>
      <c r="M28">
        <f>SUM(B28:L28)</f>
        <v>303</v>
      </c>
      <c r="N28">
        <f>M28/11</f>
        <v>27.545454545454547</v>
      </c>
    </row>
    <row r="29" spans="1:14" ht="15.6" x14ac:dyDescent="0.3">
      <c r="A29" s="2" t="s">
        <v>5</v>
      </c>
      <c r="B29" s="4">
        <v>10</v>
      </c>
      <c r="C29" s="4">
        <v>13</v>
      </c>
      <c r="D29" s="4">
        <v>2</v>
      </c>
      <c r="E29" s="4">
        <v>0</v>
      </c>
      <c r="F29" s="4">
        <v>13</v>
      </c>
      <c r="G29" s="4">
        <v>6</v>
      </c>
      <c r="H29" s="4">
        <v>20</v>
      </c>
      <c r="I29" s="4">
        <v>0</v>
      </c>
      <c r="J29" s="4">
        <v>0</v>
      </c>
      <c r="K29" s="4">
        <v>2</v>
      </c>
      <c r="L29" s="4">
        <v>21</v>
      </c>
      <c r="M29">
        <f>SUM(B29:L29)</f>
        <v>87</v>
      </c>
      <c r="N29">
        <f t="shared" ref="N29:N32" si="2">M29/11</f>
        <v>7.9090909090909092</v>
      </c>
    </row>
    <row r="30" spans="1:14" ht="15.6" x14ac:dyDescent="0.3">
      <c r="A30" s="2" t="s">
        <v>12</v>
      </c>
      <c r="B30" s="6">
        <v>0.45</v>
      </c>
      <c r="C30" s="6">
        <v>0.33</v>
      </c>
      <c r="D30" s="6">
        <v>0.17</v>
      </c>
      <c r="E30" s="6">
        <v>0</v>
      </c>
      <c r="F30" s="6">
        <v>0.54</v>
      </c>
      <c r="G30" s="6">
        <v>0.21</v>
      </c>
      <c r="H30" s="6">
        <v>0.48</v>
      </c>
      <c r="I30" s="6">
        <v>0</v>
      </c>
      <c r="J30" s="6">
        <v>0</v>
      </c>
      <c r="K30" s="6">
        <v>0.05</v>
      </c>
      <c r="L30" s="6">
        <v>0.36</v>
      </c>
      <c r="M30" s="15">
        <f>AVERAGE(B30:L30)</f>
        <v>0.23545454545454544</v>
      </c>
    </row>
    <row r="31" spans="1:14" ht="15.6" x14ac:dyDescent="0.3">
      <c r="A31" s="2" t="s">
        <v>6</v>
      </c>
      <c r="B31" s="4">
        <v>2</v>
      </c>
      <c r="C31" s="4">
        <v>4</v>
      </c>
      <c r="D31" s="4">
        <v>2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4">
        <v>4</v>
      </c>
      <c r="K31" s="4">
        <v>2</v>
      </c>
      <c r="L31" s="4">
        <v>7</v>
      </c>
      <c r="M31">
        <f>SUM(B31:L31)</f>
        <v>32</v>
      </c>
      <c r="N31">
        <f t="shared" si="2"/>
        <v>2.9090909090909092</v>
      </c>
    </row>
    <row r="32" spans="1:14" ht="15.6" x14ac:dyDescent="0.3">
      <c r="A32" s="2" t="s">
        <v>7</v>
      </c>
      <c r="B32" s="4">
        <v>3</v>
      </c>
      <c r="C32" s="4">
        <v>17</v>
      </c>
      <c r="D32" s="4">
        <v>2</v>
      </c>
      <c r="E32" s="4">
        <v>1</v>
      </c>
      <c r="F32" s="4">
        <v>22</v>
      </c>
      <c r="G32" s="4">
        <v>3</v>
      </c>
      <c r="H32" s="4">
        <v>13</v>
      </c>
      <c r="I32" s="4">
        <v>0</v>
      </c>
      <c r="J32" s="4">
        <v>0</v>
      </c>
      <c r="K32" s="4">
        <v>6</v>
      </c>
      <c r="L32" s="4">
        <v>11</v>
      </c>
      <c r="M32">
        <f>SUM(B32:L32)</f>
        <v>78</v>
      </c>
      <c r="N32">
        <f t="shared" si="2"/>
        <v>7.0909090909090908</v>
      </c>
    </row>
    <row r="33" spans="1:14" ht="15.6" x14ac:dyDescent="0.3">
      <c r="A33" s="2" t="s">
        <v>8</v>
      </c>
      <c r="B33" s="14">
        <v>27.26</v>
      </c>
      <c r="C33" s="14">
        <v>15</v>
      </c>
      <c r="D33" s="14">
        <v>16.12</v>
      </c>
      <c r="E33" s="14">
        <v>33.89</v>
      </c>
      <c r="F33" s="14">
        <v>10.25</v>
      </c>
      <c r="G33" s="14">
        <v>40.76</v>
      </c>
      <c r="H33" s="14">
        <v>17.399999999999999</v>
      </c>
      <c r="I33" s="14">
        <v>17.54</v>
      </c>
      <c r="J33" s="14">
        <v>23.97</v>
      </c>
      <c r="K33" s="14">
        <v>27.51</v>
      </c>
      <c r="L33" s="14">
        <v>19.05</v>
      </c>
      <c r="M33" s="16">
        <f>AVERAGE(B33:L33)</f>
        <v>22.613636363636363</v>
      </c>
    </row>
    <row r="36" spans="1:14" ht="15.6" x14ac:dyDescent="0.3">
      <c r="A36" s="12" t="s">
        <v>15</v>
      </c>
      <c r="B36" s="13"/>
    </row>
    <row r="37" spans="1:14" ht="15.6" x14ac:dyDescent="0.3">
      <c r="A37" s="1" t="s">
        <v>0</v>
      </c>
      <c r="B37" s="3">
        <v>540</v>
      </c>
      <c r="C37" s="3">
        <v>544</v>
      </c>
      <c r="D37" s="3">
        <v>552</v>
      </c>
      <c r="E37" s="3">
        <v>559</v>
      </c>
      <c r="F37" s="3">
        <v>563</v>
      </c>
      <c r="G37" s="3">
        <v>570</v>
      </c>
      <c r="H37" s="3">
        <v>575</v>
      </c>
      <c r="I37" s="3">
        <v>584</v>
      </c>
      <c r="J37" s="3">
        <v>588</v>
      </c>
      <c r="K37" s="3">
        <v>591</v>
      </c>
      <c r="L37" s="3">
        <v>596</v>
      </c>
      <c r="M37" t="s">
        <v>18</v>
      </c>
      <c r="N37" t="s">
        <v>19</v>
      </c>
    </row>
    <row r="38" spans="1:14" ht="15.6" x14ac:dyDescent="0.3">
      <c r="A38" s="2" t="s">
        <v>1</v>
      </c>
      <c r="B38" s="4">
        <v>22</v>
      </c>
      <c r="C38" s="4">
        <v>40</v>
      </c>
      <c r="D38" s="4">
        <v>12</v>
      </c>
      <c r="E38" s="4">
        <v>23</v>
      </c>
      <c r="F38" s="4">
        <v>24</v>
      </c>
      <c r="G38" s="4">
        <v>29</v>
      </c>
      <c r="H38" s="4">
        <v>42</v>
      </c>
      <c r="I38" s="4">
        <v>13</v>
      </c>
      <c r="J38" s="4">
        <v>35</v>
      </c>
      <c r="K38" s="4">
        <v>41</v>
      </c>
      <c r="L38" s="4">
        <v>59</v>
      </c>
      <c r="M38">
        <f>SUM(B38:L38)</f>
        <v>340</v>
      </c>
    </row>
    <row r="39" spans="1:14" ht="15.6" x14ac:dyDescent="0.3">
      <c r="A39" s="2" t="s">
        <v>4</v>
      </c>
      <c r="B39" s="6">
        <v>0.91</v>
      </c>
      <c r="C39" s="6">
        <v>0.5</v>
      </c>
      <c r="D39" s="6">
        <v>0.57999999999999996</v>
      </c>
      <c r="E39" s="6">
        <v>0.39</v>
      </c>
      <c r="F39" s="6">
        <v>0.17</v>
      </c>
      <c r="G39" s="6">
        <v>0.24</v>
      </c>
      <c r="H39" s="6">
        <v>0.6</v>
      </c>
      <c r="I39" s="6">
        <v>0.54</v>
      </c>
      <c r="J39" s="6">
        <v>0.26</v>
      </c>
      <c r="K39" s="6">
        <v>0.68</v>
      </c>
      <c r="L39" s="6">
        <v>0.56000000000000005</v>
      </c>
      <c r="M39" s="15">
        <f>AVERAGE(B39:L39)</f>
        <v>0.4936363636363636</v>
      </c>
    </row>
    <row r="40" spans="1:14" ht="15.6" x14ac:dyDescent="0.3">
      <c r="A40" s="2" t="s">
        <v>2</v>
      </c>
      <c r="B40" s="4">
        <v>20</v>
      </c>
      <c r="C40" s="4">
        <v>20</v>
      </c>
      <c r="D40" s="4">
        <v>7</v>
      </c>
      <c r="E40" s="4">
        <v>9</v>
      </c>
      <c r="F40" s="4">
        <v>4</v>
      </c>
      <c r="G40" s="4">
        <v>7</v>
      </c>
      <c r="H40" s="4">
        <v>25</v>
      </c>
      <c r="I40" s="4">
        <v>7</v>
      </c>
      <c r="J40" s="4">
        <v>9</v>
      </c>
      <c r="K40" s="4">
        <v>28</v>
      </c>
      <c r="L40" s="4">
        <v>33</v>
      </c>
      <c r="M40">
        <f>SUM(B40:L40)</f>
        <v>169</v>
      </c>
      <c r="N40">
        <f>M40/11</f>
        <v>15.363636363636363</v>
      </c>
    </row>
    <row r="41" spans="1:14" ht="15.6" x14ac:dyDescent="0.3">
      <c r="A41" s="2" t="s">
        <v>5</v>
      </c>
      <c r="B41" s="4">
        <v>20</v>
      </c>
      <c r="C41" s="4">
        <v>20</v>
      </c>
      <c r="D41" s="4">
        <v>7</v>
      </c>
      <c r="E41" s="4">
        <v>9</v>
      </c>
      <c r="F41" s="4">
        <v>4</v>
      </c>
      <c r="G41" s="4">
        <v>7</v>
      </c>
      <c r="H41" s="4">
        <v>25</v>
      </c>
      <c r="I41" s="4">
        <v>7</v>
      </c>
      <c r="J41" s="4">
        <v>9</v>
      </c>
      <c r="K41" s="4">
        <v>28</v>
      </c>
      <c r="L41" s="4">
        <v>33</v>
      </c>
      <c r="M41">
        <f>SUM(B41:L41)</f>
        <v>169</v>
      </c>
      <c r="N41">
        <f t="shared" ref="N41:N44" si="3">M41/11</f>
        <v>15.363636363636363</v>
      </c>
    </row>
    <row r="42" spans="1:14" ht="15.6" x14ac:dyDescent="0.3">
      <c r="A42" s="2" t="s">
        <v>12</v>
      </c>
      <c r="B42" s="6">
        <v>0.9</v>
      </c>
      <c r="C42" s="6">
        <v>0.5</v>
      </c>
      <c r="D42" s="6">
        <v>0.57999999999999996</v>
      </c>
      <c r="E42" s="6">
        <v>0.39</v>
      </c>
      <c r="F42" s="6">
        <v>0.17</v>
      </c>
      <c r="G42" s="6">
        <v>0.24</v>
      </c>
      <c r="H42" s="6">
        <v>0.6</v>
      </c>
      <c r="I42" s="6">
        <v>0.54</v>
      </c>
      <c r="J42" s="6">
        <v>0.26</v>
      </c>
      <c r="K42" s="6">
        <v>0.68</v>
      </c>
      <c r="L42" s="6">
        <v>0.56000000000000005</v>
      </c>
      <c r="M42" s="15">
        <f>AVERAGE(B42:L42)</f>
        <v>0.49272727272727274</v>
      </c>
    </row>
    <row r="43" spans="1:14" ht="15.6" x14ac:dyDescent="0.3">
      <c r="A43" s="2" t="s">
        <v>6</v>
      </c>
      <c r="B43" s="4">
        <v>2</v>
      </c>
      <c r="C43" s="4">
        <v>19</v>
      </c>
      <c r="D43" s="4">
        <v>4</v>
      </c>
      <c r="E43" s="4">
        <v>13</v>
      </c>
      <c r="F43" s="4">
        <v>19</v>
      </c>
      <c r="G43" s="4">
        <v>22</v>
      </c>
      <c r="H43" s="4">
        <v>17</v>
      </c>
      <c r="I43" s="4">
        <v>5</v>
      </c>
      <c r="J43" s="4">
        <v>26</v>
      </c>
      <c r="K43" s="4">
        <v>12</v>
      </c>
      <c r="L43" s="4">
        <v>25</v>
      </c>
      <c r="M43">
        <f>SUM(B43:L43)</f>
        <v>164</v>
      </c>
      <c r="N43">
        <f t="shared" si="3"/>
        <v>14.909090909090908</v>
      </c>
    </row>
    <row r="44" spans="1:14" ht="15.6" x14ac:dyDescent="0.3">
      <c r="A44" s="2" t="s">
        <v>7</v>
      </c>
      <c r="B44" s="4">
        <v>15</v>
      </c>
      <c r="C44" s="4">
        <v>23</v>
      </c>
      <c r="D44" s="4">
        <v>8</v>
      </c>
      <c r="E44" s="4">
        <v>19</v>
      </c>
      <c r="F44" s="4">
        <v>13</v>
      </c>
      <c r="G44" s="4">
        <v>8</v>
      </c>
      <c r="H44" s="4">
        <v>28</v>
      </c>
      <c r="I44" s="4">
        <v>10</v>
      </c>
      <c r="J44" s="4">
        <v>14</v>
      </c>
      <c r="K44" s="4">
        <v>31</v>
      </c>
      <c r="L44" s="4">
        <v>19</v>
      </c>
      <c r="M44">
        <f>SUM(B44:L44)</f>
        <v>188</v>
      </c>
      <c r="N44">
        <f t="shared" si="3"/>
        <v>17.09090909090909</v>
      </c>
    </row>
    <row r="45" spans="1:14" ht="15.6" x14ac:dyDescent="0.3">
      <c r="A45" s="2" t="s">
        <v>8</v>
      </c>
      <c r="B45" s="14">
        <v>24.68</v>
      </c>
      <c r="C45" s="14">
        <v>26.58</v>
      </c>
      <c r="D45" s="14">
        <v>23.26</v>
      </c>
      <c r="E45" s="14">
        <v>11.17</v>
      </c>
      <c r="F45" s="14">
        <v>7.92</v>
      </c>
      <c r="G45" s="14">
        <v>12.72</v>
      </c>
      <c r="H45" s="14">
        <v>34.4</v>
      </c>
      <c r="I45" s="14">
        <v>11.62</v>
      </c>
      <c r="J45" s="14">
        <v>21.77</v>
      </c>
      <c r="K45" s="14">
        <v>33.21</v>
      </c>
      <c r="L45" s="14">
        <v>24.1</v>
      </c>
      <c r="M45" s="16">
        <f>AVERAGE(B45:L45)</f>
        <v>21.039090909090909</v>
      </c>
    </row>
    <row r="48" spans="1:14" ht="15.6" x14ac:dyDescent="0.3">
      <c r="A48" s="12" t="s">
        <v>20</v>
      </c>
      <c r="B48" s="13"/>
    </row>
    <row r="49" spans="1:14" ht="15.6" x14ac:dyDescent="0.3">
      <c r="A49" s="1" t="s">
        <v>0</v>
      </c>
      <c r="B49" s="3">
        <v>540</v>
      </c>
      <c r="C49" s="3">
        <v>544</v>
      </c>
      <c r="D49" s="3">
        <v>552</v>
      </c>
      <c r="E49" s="3">
        <v>559</v>
      </c>
      <c r="F49" s="3">
        <v>563</v>
      </c>
      <c r="G49" s="3">
        <v>570</v>
      </c>
      <c r="H49" s="3">
        <v>575</v>
      </c>
      <c r="I49" s="3">
        <v>584</v>
      </c>
      <c r="J49" s="3">
        <v>588</v>
      </c>
      <c r="K49" s="3">
        <v>591</v>
      </c>
      <c r="L49" s="3">
        <v>596</v>
      </c>
      <c r="M49" t="s">
        <v>18</v>
      </c>
      <c r="N49" t="s">
        <v>19</v>
      </c>
    </row>
    <row r="50" spans="1:14" ht="15.6" x14ac:dyDescent="0.3">
      <c r="A50" s="2" t="s">
        <v>1</v>
      </c>
      <c r="B50" s="4">
        <v>22</v>
      </c>
      <c r="C50" s="4">
        <v>40</v>
      </c>
      <c r="D50" s="4">
        <v>12</v>
      </c>
      <c r="E50" s="4">
        <v>23</v>
      </c>
      <c r="F50" s="4">
        <v>24</v>
      </c>
      <c r="G50" s="4">
        <v>29</v>
      </c>
      <c r="H50" s="4">
        <v>42</v>
      </c>
      <c r="I50" s="4">
        <v>13</v>
      </c>
      <c r="J50" s="4">
        <v>35</v>
      </c>
      <c r="K50" s="4">
        <v>41</v>
      </c>
      <c r="L50" s="4">
        <v>59</v>
      </c>
      <c r="M50">
        <f>SUM(B50:L50)</f>
        <v>340</v>
      </c>
    </row>
    <row r="51" spans="1:14" ht="15.6" x14ac:dyDescent="0.3">
      <c r="A51" s="2" t="s">
        <v>4</v>
      </c>
      <c r="B51" s="6">
        <v>0.95</v>
      </c>
      <c r="C51" s="6">
        <v>0.85</v>
      </c>
      <c r="D51" s="5">
        <v>0.75</v>
      </c>
      <c r="E51" s="6">
        <v>0.91</v>
      </c>
      <c r="F51" s="6">
        <v>0.88</v>
      </c>
      <c r="G51" s="6">
        <v>0.93</v>
      </c>
      <c r="H51" s="6">
        <v>0.9</v>
      </c>
      <c r="I51" s="6">
        <v>0.62</v>
      </c>
      <c r="J51" s="6">
        <v>0.89</v>
      </c>
      <c r="K51" s="6">
        <v>0.9</v>
      </c>
      <c r="L51" s="6">
        <v>0.88</v>
      </c>
      <c r="M51" s="15">
        <f>AVERAGE(B51:L51)</f>
        <v>0.8600000000000001</v>
      </c>
    </row>
    <row r="52" spans="1:14" ht="15.6" x14ac:dyDescent="0.3">
      <c r="A52" s="2" t="s">
        <v>2</v>
      </c>
      <c r="B52" s="4">
        <v>2</v>
      </c>
      <c r="C52" s="4">
        <v>34</v>
      </c>
      <c r="D52" s="4">
        <v>9</v>
      </c>
      <c r="E52" s="4">
        <v>21</v>
      </c>
      <c r="F52" s="4">
        <v>21</v>
      </c>
      <c r="G52" s="4">
        <v>27</v>
      </c>
      <c r="H52" s="4">
        <v>38</v>
      </c>
      <c r="I52" s="4">
        <v>8</v>
      </c>
      <c r="J52" s="4">
        <v>31</v>
      </c>
      <c r="K52" s="4">
        <v>37</v>
      </c>
      <c r="L52" s="4">
        <v>50</v>
      </c>
      <c r="M52">
        <f>SUM(B52:L52)</f>
        <v>278</v>
      </c>
      <c r="N52">
        <f>M52/11</f>
        <v>25.272727272727273</v>
      </c>
    </row>
    <row r="53" spans="1:14" ht="15.6" x14ac:dyDescent="0.3">
      <c r="A53" s="2" t="s">
        <v>5</v>
      </c>
      <c r="B53" s="4">
        <v>14</v>
      </c>
      <c r="C53" s="4">
        <v>14</v>
      </c>
      <c r="D53" s="4">
        <v>6</v>
      </c>
      <c r="E53" s="4">
        <v>9</v>
      </c>
      <c r="F53" s="4">
        <v>3</v>
      </c>
      <c r="G53" s="4">
        <v>3</v>
      </c>
      <c r="H53" s="4">
        <v>15</v>
      </c>
      <c r="I53" s="4">
        <v>6</v>
      </c>
      <c r="J53" s="4">
        <v>6</v>
      </c>
      <c r="K53" s="4">
        <v>20</v>
      </c>
      <c r="L53" s="4">
        <v>20</v>
      </c>
      <c r="M53">
        <f>SUM(B53:L53)</f>
        <v>116</v>
      </c>
      <c r="N53">
        <f t="shared" ref="N53:N56" si="4">M53/11</f>
        <v>10.545454545454545</v>
      </c>
    </row>
    <row r="54" spans="1:14" ht="15.6" x14ac:dyDescent="0.3">
      <c r="A54" s="2" t="s">
        <v>12</v>
      </c>
      <c r="B54" s="7">
        <v>0.64</v>
      </c>
      <c r="C54" s="7">
        <v>0.35</v>
      </c>
      <c r="D54" s="7">
        <v>0.5</v>
      </c>
      <c r="E54" s="7">
        <v>0.39</v>
      </c>
      <c r="F54" s="7">
        <v>0.13</v>
      </c>
      <c r="G54" s="7">
        <v>0.1</v>
      </c>
      <c r="H54" s="7">
        <v>0.38</v>
      </c>
      <c r="I54" s="7">
        <v>0.46</v>
      </c>
      <c r="J54" s="7">
        <v>0.17</v>
      </c>
      <c r="K54" s="7">
        <v>0.49</v>
      </c>
      <c r="L54" s="7">
        <v>0.34</v>
      </c>
      <c r="M54" s="15">
        <f>AVERAGE(B54:L54)</f>
        <v>0.35909090909090902</v>
      </c>
    </row>
    <row r="55" spans="1:14" ht="15.6" x14ac:dyDescent="0.3">
      <c r="A55" s="2" t="s">
        <v>6</v>
      </c>
      <c r="B55" s="4">
        <v>1</v>
      </c>
      <c r="C55" s="4">
        <v>5</v>
      </c>
      <c r="D55" s="4">
        <v>2</v>
      </c>
      <c r="E55" s="4">
        <v>1</v>
      </c>
      <c r="F55" s="4">
        <v>2</v>
      </c>
      <c r="G55" s="4">
        <v>2</v>
      </c>
      <c r="H55" s="4">
        <v>4</v>
      </c>
      <c r="I55" s="4">
        <v>4</v>
      </c>
      <c r="J55" s="4">
        <v>4</v>
      </c>
      <c r="K55" s="4">
        <v>3</v>
      </c>
      <c r="L55" s="4">
        <v>6</v>
      </c>
      <c r="M55">
        <f>SUM(B55:L55)</f>
        <v>34</v>
      </c>
      <c r="N55">
        <f t="shared" si="4"/>
        <v>3.0909090909090908</v>
      </c>
    </row>
    <row r="56" spans="1:14" ht="15.6" x14ac:dyDescent="0.3">
      <c r="A56" s="2" t="s">
        <v>7</v>
      </c>
      <c r="B56" s="4">
        <v>7</v>
      </c>
      <c r="C56" s="4">
        <v>12</v>
      </c>
      <c r="D56" s="4">
        <v>5</v>
      </c>
      <c r="E56" s="4">
        <v>7</v>
      </c>
      <c r="F56" s="4">
        <v>6</v>
      </c>
      <c r="G56" s="4">
        <v>2</v>
      </c>
      <c r="H56" s="4">
        <v>12</v>
      </c>
      <c r="I56" s="4">
        <v>5</v>
      </c>
      <c r="J56" s="4">
        <v>10</v>
      </c>
      <c r="K56" s="4">
        <v>15</v>
      </c>
      <c r="L56" s="4">
        <v>8</v>
      </c>
      <c r="M56">
        <f>SUM(B56:L56)</f>
        <v>89</v>
      </c>
      <c r="N56">
        <f t="shared" si="4"/>
        <v>8.0909090909090917</v>
      </c>
    </row>
    <row r="57" spans="1:14" ht="15.6" x14ac:dyDescent="0.3">
      <c r="A57" s="2" t="s">
        <v>8</v>
      </c>
      <c r="B57" s="14">
        <v>16.88</v>
      </c>
      <c r="C57" s="14">
        <v>22.25</v>
      </c>
      <c r="D57" s="14">
        <v>11.53</v>
      </c>
      <c r="E57" s="14">
        <v>27.57</v>
      </c>
      <c r="F57" s="14">
        <v>26.5</v>
      </c>
      <c r="G57" s="14">
        <v>36.380000000000003</v>
      </c>
      <c r="H57" s="14">
        <v>19.57</v>
      </c>
      <c r="I57" s="14">
        <v>19.850000000000001</v>
      </c>
      <c r="J57" s="14">
        <v>22.69</v>
      </c>
      <c r="K57" s="14">
        <v>16.07</v>
      </c>
      <c r="L57" s="14">
        <v>22.68</v>
      </c>
      <c r="M57" s="16">
        <f>AVERAGE(B57:L57)</f>
        <v>21.997272727272726</v>
      </c>
    </row>
    <row r="61" spans="1:14" ht="31.2" x14ac:dyDescent="0.3">
      <c r="A61" s="17"/>
      <c r="B61" s="18" t="s">
        <v>17</v>
      </c>
      <c r="C61" s="18" t="s">
        <v>13</v>
      </c>
      <c r="D61" s="18" t="s">
        <v>14</v>
      </c>
      <c r="E61" s="18" t="s">
        <v>15</v>
      </c>
      <c r="F61" s="18" t="s">
        <v>20</v>
      </c>
    </row>
    <row r="62" spans="1:14" ht="15.6" x14ac:dyDescent="0.3">
      <c r="A62" s="2" t="s">
        <v>1</v>
      </c>
      <c r="B62" s="4">
        <f>M4</f>
        <v>340</v>
      </c>
      <c r="C62" s="4">
        <v>340</v>
      </c>
      <c r="D62" s="4">
        <v>340</v>
      </c>
      <c r="E62" s="4">
        <v>340</v>
      </c>
      <c r="F62" s="4">
        <v>340</v>
      </c>
    </row>
    <row r="63" spans="1:14" ht="15.6" x14ac:dyDescent="0.3">
      <c r="A63" s="2" t="s">
        <v>4</v>
      </c>
      <c r="B63" s="19">
        <f>M5</f>
        <v>0.83272727272727276</v>
      </c>
      <c r="C63" s="19">
        <f>M17</f>
        <v>0.40363636363636357</v>
      </c>
      <c r="D63" s="19">
        <f>M27</f>
        <v>0.86818181818181828</v>
      </c>
      <c r="E63" s="19">
        <f>M39</f>
        <v>0.4936363636363636</v>
      </c>
      <c r="F63" s="19">
        <f>M51</f>
        <v>0.8600000000000001</v>
      </c>
    </row>
    <row r="64" spans="1:14" ht="15.6" x14ac:dyDescent="0.3">
      <c r="A64" s="2" t="s">
        <v>2</v>
      </c>
      <c r="B64" s="4">
        <f>M6</f>
        <v>289</v>
      </c>
      <c r="C64" s="4">
        <f>M18</f>
        <v>141</v>
      </c>
      <c r="D64" s="4">
        <f>M28</f>
        <v>303</v>
      </c>
      <c r="E64" s="4">
        <f>M41</f>
        <v>169</v>
      </c>
      <c r="F64" s="4">
        <f>M52</f>
        <v>278</v>
      </c>
    </row>
    <row r="65" spans="1:6" ht="15.6" x14ac:dyDescent="0.3">
      <c r="A65" s="2" t="s">
        <v>3</v>
      </c>
      <c r="B65" s="20">
        <f>N6</f>
        <v>26.272727272727273</v>
      </c>
      <c r="C65" s="20">
        <f>N18</f>
        <v>12.818181818181818</v>
      </c>
      <c r="D65" s="20">
        <f>N28</f>
        <v>27.545454545454547</v>
      </c>
      <c r="E65" s="20">
        <f>N40</f>
        <v>15.363636363636363</v>
      </c>
      <c r="F65" s="20">
        <f>N52</f>
        <v>25.272727272727273</v>
      </c>
    </row>
    <row r="66" spans="1:6" ht="15.6" x14ac:dyDescent="0.3">
      <c r="A66" s="2" t="s">
        <v>5</v>
      </c>
      <c r="B66" s="4">
        <f>M7</f>
        <v>167</v>
      </c>
      <c r="C66" s="4" t="s">
        <v>16</v>
      </c>
      <c r="D66" s="4">
        <f>M29</f>
        <v>87</v>
      </c>
      <c r="E66" s="4">
        <f>M41</f>
        <v>169</v>
      </c>
      <c r="F66" s="4">
        <f>M53</f>
        <v>116</v>
      </c>
    </row>
    <row r="67" spans="1:6" ht="15.6" x14ac:dyDescent="0.3">
      <c r="A67" s="2" t="s">
        <v>21</v>
      </c>
      <c r="B67" s="20">
        <f>N7</f>
        <v>15.181818181818182</v>
      </c>
      <c r="C67" s="20" t="s">
        <v>16</v>
      </c>
      <c r="D67" s="20">
        <f>N29</f>
        <v>7.9090909090909092</v>
      </c>
      <c r="E67" s="20">
        <f>N41</f>
        <v>15.363636363636363</v>
      </c>
      <c r="F67" s="20">
        <f>N53</f>
        <v>10.545454545454545</v>
      </c>
    </row>
    <row r="68" spans="1:6" ht="15.6" x14ac:dyDescent="0.3">
      <c r="A68" s="2" t="s">
        <v>12</v>
      </c>
      <c r="B68" s="19">
        <f>M8</f>
        <v>0.46727272727272723</v>
      </c>
      <c r="C68" s="4" t="s">
        <v>16</v>
      </c>
      <c r="D68" s="19">
        <f>M30</f>
        <v>0.23545454545454544</v>
      </c>
      <c r="E68" s="19">
        <f>M42</f>
        <v>0.49272727272727274</v>
      </c>
      <c r="F68" s="19">
        <f>M54</f>
        <v>0.35909090909090902</v>
      </c>
    </row>
    <row r="69" spans="1:6" ht="15.6" x14ac:dyDescent="0.3">
      <c r="A69" s="2" t="s">
        <v>6</v>
      </c>
      <c r="B69" s="4">
        <f>M9</f>
        <v>45</v>
      </c>
      <c r="C69" s="4">
        <f>M19</f>
        <v>194</v>
      </c>
      <c r="D69" s="4">
        <f>M31</f>
        <v>32</v>
      </c>
      <c r="E69" s="4">
        <f>M43</f>
        <v>164</v>
      </c>
      <c r="F69" s="4">
        <f>M55</f>
        <v>34</v>
      </c>
    </row>
    <row r="70" spans="1:6" ht="15.6" x14ac:dyDescent="0.3">
      <c r="A70" s="2" t="s">
        <v>22</v>
      </c>
      <c r="B70" s="20">
        <f>N9</f>
        <v>4.0909090909090908</v>
      </c>
      <c r="C70" s="20">
        <f>N19</f>
        <v>17.636363636363637</v>
      </c>
      <c r="D70" s="20">
        <f>N31</f>
        <v>2.9090909090909092</v>
      </c>
      <c r="E70" s="20">
        <f>N43</f>
        <v>14.909090909090908</v>
      </c>
      <c r="F70" s="20">
        <f>N55</f>
        <v>3.0909090909090908</v>
      </c>
    </row>
    <row r="71" spans="1:6" ht="15.6" x14ac:dyDescent="0.3">
      <c r="A71" s="2" t="s">
        <v>7</v>
      </c>
      <c r="B71" s="4">
        <f>M10</f>
        <v>112</v>
      </c>
      <c r="C71" s="4">
        <f>M20</f>
        <v>172</v>
      </c>
      <c r="D71" s="4">
        <f>M32</f>
        <v>78</v>
      </c>
      <c r="E71" s="4">
        <f>M44</f>
        <v>188</v>
      </c>
      <c r="F71" s="4">
        <f>M56</f>
        <v>89</v>
      </c>
    </row>
    <row r="72" spans="1:6" ht="15.6" x14ac:dyDescent="0.3">
      <c r="A72" s="2" t="s">
        <v>23</v>
      </c>
      <c r="B72" s="20">
        <f>N10</f>
        <v>10.181818181818182</v>
      </c>
      <c r="C72" s="20">
        <f>N20</f>
        <v>15.636363636363637</v>
      </c>
      <c r="D72" s="20">
        <f>N32</f>
        <v>7.0909090909090908</v>
      </c>
      <c r="E72" s="20">
        <f>N44</f>
        <v>17.09090909090909</v>
      </c>
      <c r="F72" s="20">
        <f>N56</f>
        <v>8.0909090909090917</v>
      </c>
    </row>
    <row r="73" spans="1:6" ht="15.6" x14ac:dyDescent="0.3">
      <c r="A73" s="2" t="s">
        <v>8</v>
      </c>
      <c r="B73" s="20">
        <f>M11</f>
        <v>27.544545454545457</v>
      </c>
      <c r="C73" s="20">
        <f>M21</f>
        <v>21.231000000000002</v>
      </c>
      <c r="D73" s="20">
        <f>M33</f>
        <v>22.613636363636363</v>
      </c>
      <c r="E73" s="20">
        <f>M45</f>
        <v>21.039090909090909</v>
      </c>
      <c r="F73" s="20">
        <f>M57</f>
        <v>21.997272727272726</v>
      </c>
    </row>
    <row r="74" spans="1:6" ht="15.6" x14ac:dyDescent="0.3">
      <c r="A74" s="9"/>
    </row>
    <row r="75" spans="1:6" ht="15.6" x14ac:dyDescent="0.3">
      <c r="A75" s="2" t="s">
        <v>9</v>
      </c>
      <c r="B75" s="20">
        <f>B64/(B64+B69)</f>
        <v>0.8652694610778443</v>
      </c>
      <c r="C75" s="20">
        <f t="shared" ref="C75:F75" si="5">C64/(C64+C69)</f>
        <v>0.42089552238805972</v>
      </c>
      <c r="D75" s="20">
        <f t="shared" si="5"/>
        <v>0.90447761194029852</v>
      </c>
      <c r="E75" s="20">
        <f t="shared" si="5"/>
        <v>0.5075075075075075</v>
      </c>
      <c r="F75" s="20">
        <f t="shared" si="5"/>
        <v>0.89102564102564108</v>
      </c>
    </row>
    <row r="76" spans="1:6" ht="15.6" x14ac:dyDescent="0.3">
      <c r="A76" s="2" t="s">
        <v>11</v>
      </c>
      <c r="B76" s="20">
        <f>B64/(B64+B71)</f>
        <v>0.72069825436408974</v>
      </c>
      <c r="C76" s="20">
        <f t="shared" ref="C76:F76" si="6">C64/(C64+C71)</f>
        <v>0.45047923322683708</v>
      </c>
      <c r="D76" s="20">
        <f t="shared" si="6"/>
        <v>0.79527559055118113</v>
      </c>
      <c r="E76" s="20">
        <f t="shared" si="6"/>
        <v>0.4733893557422969</v>
      </c>
      <c r="F76" s="20">
        <f t="shared" si="6"/>
        <v>0.75749318801089915</v>
      </c>
    </row>
    <row r="77" spans="1:6" ht="15.6" x14ac:dyDescent="0.3">
      <c r="A77" s="2" t="s">
        <v>10</v>
      </c>
      <c r="B77" s="20">
        <f>B69/(B69+B64)</f>
        <v>0.1347305389221557</v>
      </c>
      <c r="C77" s="20">
        <f>C69/(C69+C64)</f>
        <v>0.57910447761194028</v>
      </c>
      <c r="D77" s="20">
        <f t="shared" ref="D77:F77" si="7">D69/(D69+D64)</f>
        <v>9.5522388059701493E-2</v>
      </c>
      <c r="E77" s="20">
        <f t="shared" si="7"/>
        <v>0.4924924924924925</v>
      </c>
      <c r="F77" s="20">
        <f t="shared" si="7"/>
        <v>0.10897435897435898</v>
      </c>
    </row>
    <row r="78" spans="1:6" ht="15.6" x14ac:dyDescent="0.3">
      <c r="A78" s="2" t="s">
        <v>24</v>
      </c>
      <c r="B78" s="20">
        <f>B71/(B71+B64)</f>
        <v>0.2793017456359102</v>
      </c>
      <c r="C78" s="20">
        <f t="shared" ref="C78:F78" si="8">C71/(C71+C64)</f>
        <v>0.54952076677316297</v>
      </c>
      <c r="D78" s="20">
        <f t="shared" si="8"/>
        <v>0.20472440944881889</v>
      </c>
      <c r="E78" s="20">
        <f t="shared" si="8"/>
        <v>0.5266106442577031</v>
      </c>
      <c r="F78" s="20">
        <f t="shared" si="8"/>
        <v>0.24250681198910082</v>
      </c>
    </row>
    <row r="79" spans="1:6" ht="15.6" x14ac:dyDescent="0.3">
      <c r="A79" s="2" t="s">
        <v>25</v>
      </c>
      <c r="B79" s="20">
        <f>2*(B76*B75)/(B76+B75)</f>
        <v>0.78639455782312917</v>
      </c>
      <c r="C79" s="20">
        <f t="shared" ref="C79:F79" si="9">2*(C76*C75)/(C76+C75)</f>
        <v>0.43518518518518523</v>
      </c>
      <c r="D79" s="20">
        <f t="shared" si="9"/>
        <v>0.84636871508379896</v>
      </c>
      <c r="E79" s="20">
        <f t="shared" si="9"/>
        <v>0.48985507246376808</v>
      </c>
      <c r="F79" s="20">
        <f t="shared" si="9"/>
        <v>0.81885125184094254</v>
      </c>
    </row>
    <row r="80" spans="1:6" ht="15.6" x14ac:dyDescent="0.3">
      <c r="A80" s="2" t="s">
        <v>26</v>
      </c>
      <c r="B80" s="20">
        <f>SQRT(B76*B75)</f>
        <v>0.78968233496347062</v>
      </c>
      <c r="C80" s="20">
        <f t="shared" ref="C80:F80" si="10">SQRT(C76*C75)</f>
        <v>0.43543620909839614</v>
      </c>
      <c r="D80" s="20">
        <f t="shared" si="10"/>
        <v>0.84812084455939596</v>
      </c>
      <c r="E80" s="20">
        <f t="shared" si="10"/>
        <v>0.49015166225705886</v>
      </c>
      <c r="F80" s="20">
        <f t="shared" si="10"/>
        <v>0.82155088303766544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Radová</dc:creator>
  <cp:lastModifiedBy>eli Radová</cp:lastModifiedBy>
  <dcterms:created xsi:type="dcterms:W3CDTF">2021-06-21T12:08:21Z</dcterms:created>
  <dcterms:modified xsi:type="dcterms:W3CDTF">2021-06-21T22:02:18Z</dcterms:modified>
</cp:coreProperties>
</file>